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V:\Swapna\OPERATIONS\PORTFOLIO\Temp\Final sent\"/>
    </mc:Choice>
  </mc:AlternateContent>
  <xr:revisionPtr revIDLastSave="0" documentId="13_ncr:1_{90124437-8F45-4EF3-B193-DFBCCC6E0988}" xr6:coauthVersionLast="47" xr6:coauthVersionMax="47" xr10:uidLastSave="{00000000-0000-0000-0000-000000000000}"/>
  <bookViews>
    <workbookView xWindow="-120" yWindow="-120" windowWidth="29040" windowHeight="15720" tabRatio="843" xr2:uid="{1BCC4CCC-968A-44A9-9DBC-6A829367C4D0}"/>
  </bookViews>
  <sheets>
    <sheet name="Index" sheetId="30" r:id="rId1"/>
    <sheet name="CAPEXG" sheetId="1" r:id="rId2"/>
    <sheet name="GLOB" sheetId="31" r:id="rId3"/>
    <sheet name="MIDCAP" sheetId="2" r:id="rId4"/>
    <sheet name="MULTIP" sheetId="3" r:id="rId5"/>
    <sheet name="SLTADV3" sheetId="4" r:id="rId6"/>
    <sheet name="SLTADV4" sheetId="5" r:id="rId7"/>
    <sheet name="SLTAX2" sheetId="6" r:id="rId8"/>
    <sheet name="SLTAX3" sheetId="7" r:id="rId9"/>
    <sheet name="SLTAX4" sheetId="8" r:id="rId10"/>
    <sheet name="SLTAX5" sheetId="9" r:id="rId11"/>
    <sheet name="SLTAX6" sheetId="10" r:id="rId12"/>
    <sheet name="SMILE" sheetId="11" r:id="rId13"/>
    <sheet name="SPAHF" sheetId="12" r:id="rId14"/>
    <sheet name="SPARF" sheetId="13" r:id="rId15"/>
    <sheet name="SPBAF" sheetId="14" r:id="rId16"/>
    <sheet name="SPDYF" sheetId="15" r:id="rId17"/>
    <sheet name="SPESF" sheetId="16" r:id="rId18"/>
    <sheet name="SPFOCUS" sheetId="17" r:id="rId19"/>
    <sheet name="SPMUCF" sheetId="18" r:id="rId20"/>
    <sheet name="SPSN100" sheetId="19" r:id="rId21"/>
    <sheet name="SPTAX" sheetId="20" r:id="rId22"/>
    <sheet name="SRURAL" sheetId="21" r:id="rId23"/>
    <sheet name="SSFUND" sheetId="22" r:id="rId24"/>
    <sheet name="STAX" sheetId="23" r:id="rId25"/>
    <sheet name="SUNBCF" sheetId="24" r:id="rId26"/>
    <sheet name="SUNCYF" sheetId="25" r:id="rId27"/>
    <sheet name="SUNFCF" sheetId="26" r:id="rId28"/>
    <sheet name="SUNFOP" sheetId="27" r:id="rId29"/>
    <sheet name="SUNMAF" sheetId="28" r:id="rId30"/>
    <sheet name="SUNMFF" sheetId="29" r:id="rId31"/>
    <sheet name="Annexure-A" sheetId="32" r:id="rId32"/>
  </sheets>
  <definedNames>
    <definedName name="_xlnm._FilterDatabase" localSheetId="31" hidden="1">'Annexure-A'!$A$8:$F$92</definedName>
    <definedName name="_xlnm._FilterDatabase" localSheetId="0" hidden="1">Index!$A$1:$C$27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24" l="1"/>
  <c r="F57" i="24"/>
  <c r="G40" i="24"/>
  <c r="F40" i="24"/>
  <c r="G54" i="17"/>
  <c r="F54" i="17"/>
  <c r="G37" i="17"/>
  <c r="F37" i="17"/>
  <c r="G99" i="2" l="1"/>
  <c r="F99" i="2"/>
  <c r="G82" i="2"/>
  <c r="F82" i="2"/>
  <c r="D92" i="31"/>
  <c r="G79" i="28" l="1"/>
  <c r="G78" i="28"/>
  <c r="G77" i="28"/>
  <c r="G76" i="28"/>
  <c r="G75" i="28"/>
  <c r="G108" i="28"/>
  <c r="F106" i="28"/>
  <c r="F108" i="28" s="1"/>
  <c r="G74" i="24"/>
  <c r="G76" i="24" s="1"/>
  <c r="F74" i="24"/>
  <c r="F76" i="24" s="1"/>
  <c r="D145" i="22"/>
  <c r="G57" i="21"/>
  <c r="F57" i="21"/>
  <c r="G74" i="21"/>
  <c r="G76" i="21" s="1"/>
  <c r="F74" i="21"/>
  <c r="F76" i="21" s="1"/>
  <c r="F59" i="20"/>
  <c r="G59" i="20"/>
  <c r="G67" i="20"/>
  <c r="F67" i="20"/>
  <c r="D133" i="20" s="1"/>
  <c r="G126" i="19"/>
  <c r="F126" i="19"/>
  <c r="G143" i="19"/>
  <c r="G146" i="19" s="1"/>
  <c r="F143" i="19"/>
  <c r="F146" i="19" s="1"/>
  <c r="G85" i="18"/>
  <c r="F85" i="18"/>
  <c r="D151" i="18" s="1"/>
  <c r="G71" i="18"/>
  <c r="F71" i="18"/>
  <c r="F71" i="17"/>
  <c r="G71" i="17"/>
  <c r="F167" i="16"/>
  <c r="G167" i="16" s="1"/>
  <c r="G106" i="16"/>
  <c r="F106" i="16"/>
  <c r="G132" i="16"/>
  <c r="G134" i="16" s="1"/>
  <c r="F132" i="16"/>
  <c r="F134" i="16" s="1"/>
  <c r="G85" i="16"/>
  <c r="G86" i="16"/>
  <c r="G87" i="16"/>
  <c r="G88" i="16"/>
  <c r="G89" i="16"/>
  <c r="G90" i="16"/>
  <c r="G91" i="16"/>
  <c r="G92" i="16"/>
  <c r="G93" i="16"/>
  <c r="G94" i="16"/>
  <c r="G95" i="16"/>
  <c r="G96" i="16"/>
  <c r="G97" i="16"/>
  <c r="G98" i="16"/>
  <c r="G99" i="16"/>
  <c r="G100" i="16"/>
  <c r="G101" i="16"/>
  <c r="G102" i="16"/>
  <c r="G103" i="16"/>
  <c r="G84" i="16"/>
  <c r="D137" i="15"/>
  <c r="F37" i="15"/>
  <c r="F11" i="15"/>
  <c r="F61" i="15" s="1"/>
  <c r="F82" i="15" s="1"/>
  <c r="F127" i="15" s="1"/>
  <c r="F99" i="14"/>
  <c r="F163" i="14" s="1"/>
  <c r="F83" i="14"/>
  <c r="F84" i="14"/>
  <c r="F52" i="14"/>
  <c r="F12" i="14"/>
  <c r="I195" i="13"/>
  <c r="F195" i="13"/>
  <c r="G164" i="13"/>
  <c r="F164" i="13"/>
  <c r="G111" i="13"/>
  <c r="F111"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65" i="13"/>
  <c r="D195" i="12"/>
  <c r="G185" i="12"/>
  <c r="G83" i="12"/>
  <c r="F83" i="12"/>
  <c r="F185" i="12" s="1"/>
  <c r="G232" i="12" s="1"/>
  <c r="I218" i="12"/>
  <c r="F218" i="12"/>
  <c r="F75" i="12"/>
  <c r="F15" i="12"/>
  <c r="F76" i="12"/>
  <c r="F66" i="12"/>
  <c r="F59" i="12"/>
  <c r="D150" i="11"/>
  <c r="F116" i="2"/>
  <c r="G116" i="2"/>
  <c r="D134" i="1"/>
  <c r="G11" i="15" l="1"/>
  <c r="G37" i="15"/>
  <c r="F164" i="14"/>
  <c r="G52" i="14"/>
  <c r="G83" i="14"/>
  <c r="G84" i="14" s="1"/>
  <c r="F68" i="14"/>
  <c r="F101" i="14" s="1"/>
  <c r="G75" i="12"/>
  <c r="G76" i="12"/>
  <c r="G15" i="12"/>
  <c r="G59" i="12" s="1"/>
  <c r="G61" i="15" l="1"/>
  <c r="G82" i="15" s="1"/>
  <c r="G127" i="15" s="1"/>
  <c r="G101" i="14"/>
  <c r="G89" i="14"/>
  <c r="G90" i="14"/>
  <c r="G88" i="14"/>
  <c r="G87" i="14"/>
  <c r="G91" i="14"/>
  <c r="G97" i="14"/>
  <c r="G96" i="14"/>
  <c r="G95" i="14"/>
  <c r="G94" i="14"/>
  <c r="G93" i="14"/>
  <c r="G92" i="14"/>
  <c r="G163" i="14"/>
  <c r="G164" i="14" s="1"/>
  <c r="G98" i="14"/>
  <c r="G12" i="14"/>
  <c r="G68" i="14" s="1"/>
  <c r="G99" i="14" l="1"/>
</calcChain>
</file>

<file path=xl/sharedStrings.xml><?xml version="1.0" encoding="utf-8"?>
<sst xmlns="http://schemas.openxmlformats.org/spreadsheetml/2006/main" count="12729" uniqueCount="1242">
  <si>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</si>
  <si>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</si>
  <si>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</si>
  <si>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</si>
  <si>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</si>
  <si>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</si>
  <si>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</si>
  <si>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</si>
  <si>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</si>
  <si>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</si>
  <si>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</si>
  <si>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INE397D01024</t>
  </si>
  <si>
    <t>Bharti Airtel Ltd</t>
  </si>
  <si>
    <t>Telecom - Services</t>
  </si>
  <si>
    <t>INE018A01030</t>
  </si>
  <si>
    <t>Larsen &amp; Toubro Ltd</t>
  </si>
  <si>
    <t>Construction</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</si>
  <si>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</si>
  <si>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</si>
  <si>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</si>
  <si>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</si>
  <si>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</si>
  <si>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</si>
  <si>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</si>
  <si>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</si>
  <si>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</si>
  <si>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</si>
  <si>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</si>
  <si>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</si>
  <si>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INE752E01010</t>
  </si>
  <si>
    <t>Power Grid Corporation of India Ltd</t>
  </si>
  <si>
    <t>INE029A01011</t>
  </si>
  <si>
    <t>Bharat Petroleum Corporation Ltd</t>
  </si>
  <si>
    <t>INE090A01021</t>
  </si>
  <si>
    <t>ICICI Bank Ltd</t>
  </si>
  <si>
    <t>Banks</t>
  </si>
  <si>
    <t>INE062A01020</t>
  </si>
  <si>
    <t>State Bank of India</t>
  </si>
  <si>
    <t>INE284S01014</t>
  </si>
  <si>
    <t>S.J.S. Enterprises Ltd</t>
  </si>
  <si>
    <t>Auto Components</t>
  </si>
  <si>
    <t>INE200A01026</t>
  </si>
  <si>
    <t>GE Vernova T and D India Ltd</t>
  </si>
  <si>
    <t>Electrical Equipment</t>
  </si>
  <si>
    <t>INE220B01022</t>
  </si>
  <si>
    <t>Kalpataru Projects International Ltd</t>
  </si>
  <si>
    <t>INE07Y701011</t>
  </si>
  <si>
    <t>Hitachi Energy India Ltd</t>
  </si>
  <si>
    <t>INE245A01021</t>
  </si>
  <si>
    <t>TATA Power Company Ltd</t>
  </si>
  <si>
    <t>INE371P01015</t>
  </si>
  <si>
    <t>Amber Enterprises India Ltd</t>
  </si>
  <si>
    <t>Consumer Durables</t>
  </si>
  <si>
    <t>INE742F01042</t>
  </si>
  <si>
    <t>Adani Ports and Special Economic Zone Ltd</t>
  </si>
  <si>
    <t>Transport Infrastructure</t>
  </si>
  <si>
    <t>INE298A01020</t>
  </si>
  <si>
    <t>Cummins India Ltd</t>
  </si>
  <si>
    <t>Industrial Products</t>
  </si>
  <si>
    <t>INE646L01027</t>
  </si>
  <si>
    <t>Interglobe Aviation Ltd</t>
  </si>
  <si>
    <t>Transport Services</t>
  </si>
  <si>
    <t>INE284A01012</t>
  </si>
  <si>
    <t>ESAB India Ltd</t>
  </si>
  <si>
    <t>INE040H01021</t>
  </si>
  <si>
    <t>Suzlon Energy Ltd</t>
  </si>
  <si>
    <t>INE213A01029</t>
  </si>
  <si>
    <t>Oil &amp; Natural Gas Corporation Ltd</t>
  </si>
  <si>
    <t>Oil</t>
  </si>
  <si>
    <t>INE121J01017</t>
  </si>
  <si>
    <t>Indus Towers Ltd (Prev Bharti Infratel Ltd)</t>
  </si>
  <si>
    <t>INE878B01027</t>
  </si>
  <si>
    <t>KEI Industries Ltd</t>
  </si>
  <si>
    <t>INE146L01010</t>
  </si>
  <si>
    <t>Kirloskar Oil Engines Ltd</t>
  </si>
  <si>
    <t>INE342J01019</t>
  </si>
  <si>
    <t>ZF Commercial Vehicle Control Systems I Ltd</t>
  </si>
  <si>
    <t>INE419M01027</t>
  </si>
  <si>
    <t>TD Power Systems Ltd</t>
  </si>
  <si>
    <t>INE999A01023</t>
  </si>
  <si>
    <t>KSB LTD</t>
  </si>
  <si>
    <t>INE813H01021</t>
  </si>
  <si>
    <t>Torrent Power Ltd</t>
  </si>
  <si>
    <t>INE823G01014</t>
  </si>
  <si>
    <t>JK Cement Ltd</t>
  </si>
  <si>
    <t>INE343G01021</t>
  </si>
  <si>
    <t>Bharti Hexacom Ltd</t>
  </si>
  <si>
    <t>INE00LO01017</t>
  </si>
  <si>
    <t>Craftsman Automation Ltd</t>
  </si>
  <si>
    <t>INE148O01028</t>
  </si>
  <si>
    <t>Delhivery Ltd</t>
  </si>
  <si>
    <t>INE129A01019</t>
  </si>
  <si>
    <t>GAIL (India) Ltd</t>
  </si>
  <si>
    <t>Gas</t>
  </si>
  <si>
    <t>INE003A01024</t>
  </si>
  <si>
    <t>Siemens Ltd</t>
  </si>
  <si>
    <t>INE791I01019</t>
  </si>
  <si>
    <t>Brigade Enterprises Ltd</t>
  </si>
  <si>
    <t>Realty</t>
  </si>
  <si>
    <t>INE671H01015</t>
  </si>
  <si>
    <t>Sobha Ltd</t>
  </si>
  <si>
    <t>INE513A01022</t>
  </si>
  <si>
    <t>Schaeffler India Ltd</t>
  </si>
  <si>
    <t>INE079A01024</t>
  </si>
  <si>
    <t>Ambuja Cements Ltd</t>
  </si>
  <si>
    <t>INE257A01026</t>
  </si>
  <si>
    <t>Bharat Heavy Electricals Ltd</t>
  </si>
  <si>
    <t>INE152M01016</t>
  </si>
  <si>
    <t>Triveni Turbine Ltd</t>
  </si>
  <si>
    <t>INE437A01024</t>
  </si>
  <si>
    <t>Apollo Hospitals Enterprise Ltd</t>
  </si>
  <si>
    <t>Healthcare Services</t>
  </si>
  <si>
    <t>INE205B01031</t>
  </si>
  <si>
    <t>Elecon Engineering Company Ltd</t>
  </si>
  <si>
    <t>INE117A01022</t>
  </si>
  <si>
    <t>ABB India Ltd</t>
  </si>
  <si>
    <t>INE811A01020</t>
  </si>
  <si>
    <t>Kirlosakar Pneumatic Company Ltd</t>
  </si>
  <si>
    <t>INE926X01010</t>
  </si>
  <si>
    <t>H.G. Infra Engineering Ltd</t>
  </si>
  <si>
    <t>INE935N01020</t>
  </si>
  <si>
    <t>Dixon Technologies (India) Ltd</t>
  </si>
  <si>
    <t>INE152A01029</t>
  </si>
  <si>
    <t>Thermax Ltd</t>
  </si>
  <si>
    <t>INE111A01025</t>
  </si>
  <si>
    <t>Container Corporation of India Ltd</t>
  </si>
  <si>
    <t>INE1NPP01017</t>
  </si>
  <si>
    <t>Siemens Energy India Limited</t>
  </si>
  <si>
    <t>INE749A01030</t>
  </si>
  <si>
    <t>Jindal Steel &amp; Power Ltd</t>
  </si>
  <si>
    <t>Ferrous Metals</t>
  </si>
  <si>
    <t>INE868B01028</t>
  </si>
  <si>
    <t>NCC Ltd</t>
  </si>
  <si>
    <t>INE918Z01012</t>
  </si>
  <si>
    <t>Kaynes Technology India Ltd</t>
  </si>
  <si>
    <t>Industrial Manufacturing</t>
  </si>
  <si>
    <t>INE074A01025</t>
  </si>
  <si>
    <t>Praj Industries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</si>
  <si>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</si>
  <si>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</si>
  <si>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</si>
  <si>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</si>
  <si>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</si>
  <si>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</si>
  <si>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</si>
  <si>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</si>
  <si>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</si>
  <si>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</si>
  <si>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</si>
  <si>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</si>
  <si>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</si>
  <si>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</si>
  <si>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</si>
  <si>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</si>
  <si>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</si>
  <si>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</si>
  <si>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</si>
  <si>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</si>
  <si>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</si>
  <si>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</si>
  <si>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</si>
  <si>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</si>
  <si>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</si>
  <si>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</si>
  <si>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</si>
  <si>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</si>
  <si>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</si>
  <si>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</si>
  <si>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</si>
  <si>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</si>
  <si>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</si>
  <si>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</si>
  <si>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</si>
  <si>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</si>
  <si>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</si>
  <si>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</si>
  <si>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</si>
  <si>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</si>
  <si>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</si>
  <si>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</si>
  <si>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</si>
  <si>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</si>
  <si>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</si>
  <si>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</si>
  <si>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</si>
  <si>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INE169A01031</t>
  </si>
  <si>
    <t>Coromandel International Ltd</t>
  </si>
  <si>
    <t>Fertilizers &amp; Agrochemicals</t>
  </si>
  <si>
    <t>INE061F01013</t>
  </si>
  <si>
    <t>Fortis Health Care Ltd</t>
  </si>
  <si>
    <t>INE171A01029</t>
  </si>
  <si>
    <t>The Federal Bank Ltd</t>
  </si>
  <si>
    <t>INE092T01019</t>
  </si>
  <si>
    <t>IDFC First Bank Ltd</t>
  </si>
  <si>
    <t>INE591G01025</t>
  </si>
  <si>
    <t>Coforge Ltd</t>
  </si>
  <si>
    <t>It - Software</t>
  </si>
  <si>
    <t>INE303R01014</t>
  </si>
  <si>
    <t>Kalyan Jewellers India Ltd</t>
  </si>
  <si>
    <t>INE094A01015</t>
  </si>
  <si>
    <t>Hindustan Petroleum Corporation Ltd</t>
  </si>
  <si>
    <t>INE118H01025</t>
  </si>
  <si>
    <t>BSE Ltd</t>
  </si>
  <si>
    <t>Capital Markets</t>
  </si>
  <si>
    <t>INE562A01011</t>
  </si>
  <si>
    <t>Indian Bank</t>
  </si>
  <si>
    <t>INE417T01026</t>
  </si>
  <si>
    <t>PB Fintech Ltd</t>
  </si>
  <si>
    <t>Financial Technology (Fintech)</t>
  </si>
  <si>
    <t>INE196A01026</t>
  </si>
  <si>
    <t>Marico Ltd</t>
  </si>
  <si>
    <t>Agricultural Food &amp; Other Products</t>
  </si>
  <si>
    <t>INE211B01039</t>
  </si>
  <si>
    <t>The Phoenix Mills Ltd</t>
  </si>
  <si>
    <t>INE797F01020</t>
  </si>
  <si>
    <t>Jubilant Foodworks Ltd</t>
  </si>
  <si>
    <t>Leisure Services</t>
  </si>
  <si>
    <t>INE262H01021</t>
  </si>
  <si>
    <t>Persistent Systems Ltd</t>
  </si>
  <si>
    <t>INE326A01037</t>
  </si>
  <si>
    <t>Lupin Ltd</t>
  </si>
  <si>
    <t>Pharmaceuticals &amp; Biotechnology</t>
  </si>
  <si>
    <t>INE105A01035</t>
  </si>
  <si>
    <t>TVS Holdings Ltd</t>
  </si>
  <si>
    <t>INE949L01017</t>
  </si>
  <si>
    <t>AU Small Finance Bank Ltd</t>
  </si>
  <si>
    <t>INE455K01017</t>
  </si>
  <si>
    <t>Polycab India Ltd</t>
  </si>
  <si>
    <t>INE027H01010</t>
  </si>
  <si>
    <t>Max Healthcare Institute Ltd</t>
  </si>
  <si>
    <t>INE686F01025</t>
  </si>
  <si>
    <t>United Breweries Ltd</t>
  </si>
  <si>
    <t>Beverages</t>
  </si>
  <si>
    <t>INE427F01016</t>
  </si>
  <si>
    <t>Chalet Hotels Ltd</t>
  </si>
  <si>
    <t>INE494B01023</t>
  </si>
  <si>
    <t>TVS Motor Company Ltd</t>
  </si>
  <si>
    <t>Automobiles</t>
  </si>
  <si>
    <t>INE438A01022</t>
  </si>
  <si>
    <t>Apollo Tyres Ltd</t>
  </si>
  <si>
    <t>INE466L01038</t>
  </si>
  <si>
    <t>360 ONE WAM Ltd (Prev IIFL Wealth Management Ltd)</t>
  </si>
  <si>
    <t>INE073K01018</t>
  </si>
  <si>
    <t>Sona BLW Precision Forgings Ltd</t>
  </si>
  <si>
    <t>INE010V01017</t>
  </si>
  <si>
    <t>L&amp;T Technology Services Ltd</t>
  </si>
  <si>
    <t>It - Services</t>
  </si>
  <si>
    <t>INE600L01024</t>
  </si>
  <si>
    <t>Dr Lal Path Labs Ltd</t>
  </si>
  <si>
    <t>INE540L01014</t>
  </si>
  <si>
    <t>Alkem Laboratories Ltd</t>
  </si>
  <si>
    <t>INE115A01026</t>
  </si>
  <si>
    <t>LIC Housing Finance Ltd</t>
  </si>
  <si>
    <t>INE259A01022</t>
  </si>
  <si>
    <t>Colgate Palmolive (India) Ltd</t>
  </si>
  <si>
    <t>Personal Products</t>
  </si>
  <si>
    <t>INE338I01027</t>
  </si>
  <si>
    <t>Motilal Oswal Financial Services Ltd</t>
  </si>
  <si>
    <t>INE405E01023</t>
  </si>
  <si>
    <t>UNO Minda Ltd</t>
  </si>
  <si>
    <t>INE180A01020</t>
  </si>
  <si>
    <t>Max Financial Services Ltd</t>
  </si>
  <si>
    <t>Insurance</t>
  </si>
  <si>
    <t>INE811K01011</t>
  </si>
  <si>
    <t>Prestige Estates Projects Ltd</t>
  </si>
  <si>
    <t>INE179A01014</t>
  </si>
  <si>
    <t>Procter &amp; Gamble Hygiene and Health Care Ltd</t>
  </si>
  <si>
    <t>INE195A01028</t>
  </si>
  <si>
    <t>Supreme Industries Ltd</t>
  </si>
  <si>
    <t>INE388Y01029</t>
  </si>
  <si>
    <t>FSN E–Commerce Ventures Ltd(NYKAA)</t>
  </si>
  <si>
    <t>Retailing</t>
  </si>
  <si>
    <t>INE634S01028</t>
  </si>
  <si>
    <t>Mankind Pharma Ltd</t>
  </si>
  <si>
    <t>INE068V01023</t>
  </si>
  <si>
    <t>Gland Pharma Ltd</t>
  </si>
  <si>
    <t>INE548C01032</t>
  </si>
  <si>
    <t>Emami Ltd</t>
  </si>
  <si>
    <t>INE702C01027</t>
  </si>
  <si>
    <t>APL Apollo Tubes Ltd</t>
  </si>
  <si>
    <t>INE288B01029</t>
  </si>
  <si>
    <t>Deepak Nitrite Ltd</t>
  </si>
  <si>
    <t>Chemicals &amp; Petrochemicals</t>
  </si>
  <si>
    <t>INE093I01010</t>
  </si>
  <si>
    <t>Oberoi Realty Ltd</t>
  </si>
  <si>
    <t>INE848E01016</t>
  </si>
  <si>
    <t>NHPC Ltd</t>
  </si>
  <si>
    <t>INE872J01023</t>
  </si>
  <si>
    <t>Devyani international limited</t>
  </si>
  <si>
    <t>INE0HOQ01053</t>
  </si>
  <si>
    <t>Billionbrains Garage Ventures Ltd</t>
  </si>
  <si>
    <t>INE603J01030</t>
  </si>
  <si>
    <t>PI Industries Ltd</t>
  </si>
  <si>
    <t>INE536A01023</t>
  </si>
  <si>
    <t>Grindwell Norton Ltd</t>
  </si>
  <si>
    <t>INE00R701025</t>
  </si>
  <si>
    <t>Dalmia Cement (Bharat) Ltd.</t>
  </si>
  <si>
    <t>INE246F01010</t>
  </si>
  <si>
    <t>Gujarat State Petronet Ltd</t>
  </si>
  <si>
    <t>INE007A01025</t>
  </si>
  <si>
    <t>CRISIL Ltd</t>
  </si>
  <si>
    <t>INE065X01017</t>
  </si>
  <si>
    <t>Indegene Limited</t>
  </si>
  <si>
    <t>INE663F01032</t>
  </si>
  <si>
    <t>Info Edge (India) Ltd</t>
  </si>
  <si>
    <t>INE010B01027</t>
  </si>
  <si>
    <t>Zydus Lifesciences Ltd</t>
  </si>
  <si>
    <t>INE2J8701016</t>
  </si>
  <si>
    <t>SKF India (Industrial) Ltd</t>
  </si>
  <si>
    <t>Minerals &amp; Mining</t>
  </si>
  <si>
    <t>INE095A01012</t>
  </si>
  <si>
    <t>IndusInd Bank Ltd</t>
  </si>
  <si>
    <t>INE640A01023</t>
  </si>
  <si>
    <t>SKF India Ltd</t>
  </si>
  <si>
    <t>INE721A01047</t>
  </si>
  <si>
    <t>Shriram Finance Ltd</t>
  </si>
  <si>
    <t>INE463A01038</t>
  </si>
  <si>
    <t>Berger Paints (I) Ltd</t>
  </si>
  <si>
    <t>INE042A01014</t>
  </si>
  <si>
    <t>Escorts Kubota Ltd</t>
  </si>
  <si>
    <t>Agricultural, Commercial &amp; Construction Vehicles</t>
  </si>
  <si>
    <t>INE494B04019</t>
  </si>
  <si>
    <t>INF173K01GU0</t>
  </si>
  <si>
    <t>Sundaram Liquid Fund - Direct Growth</t>
  </si>
  <si>
    <t>Sundaram Large and Mid Cap Fund</t>
  </si>
  <si>
    <t>INE040A01034</t>
  </si>
  <si>
    <t>HDFC Bank Ltd</t>
  </si>
  <si>
    <t>INE009A01021</t>
  </si>
  <si>
    <t>Infosys Ltd</t>
  </si>
  <si>
    <t>INE238A01034</t>
  </si>
  <si>
    <t>Axis Bank Ltd</t>
  </si>
  <si>
    <t>INE237A01028</t>
  </si>
  <si>
    <t>Kotak Mahindra Bank Ltd</t>
  </si>
  <si>
    <t>INE101A01026</t>
  </si>
  <si>
    <t>Mahindra &amp; Mahindra Ltd</t>
  </si>
  <si>
    <t>INE028A01039</t>
  </si>
  <si>
    <t>Bank of Baroda</t>
  </si>
  <si>
    <t>INE066F01020</t>
  </si>
  <si>
    <t>Hindustan Aeronautics Ltd</t>
  </si>
  <si>
    <t>INE296A01032</t>
  </si>
  <si>
    <t>Bajaj Finance Ltd</t>
  </si>
  <si>
    <t>INE745G01035</t>
  </si>
  <si>
    <t>Multi Commodity Exchange of India Ltd</t>
  </si>
  <si>
    <t>INE044A01036</t>
  </si>
  <si>
    <t>Sun Pharmaceutical Industries Ltd</t>
  </si>
  <si>
    <t>INE00WC01027</t>
  </si>
  <si>
    <t>Affle (India) Ltd</t>
  </si>
  <si>
    <t>INE121A01024</t>
  </si>
  <si>
    <t>Cholamandalam Investment and Finance Company Ltd</t>
  </si>
  <si>
    <t>INE758T01015</t>
  </si>
  <si>
    <t>Zomato Ltd</t>
  </si>
  <si>
    <t>INE880J01026</t>
  </si>
  <si>
    <t>JSW Infrastructure Ltd</t>
  </si>
  <si>
    <t>INE324D01010</t>
  </si>
  <si>
    <t>LG Electronics India Ltd</t>
  </si>
  <si>
    <t>Sundaram Long Term Tax Advantage Fund Series III</t>
  </si>
  <si>
    <t>INE914M01019</t>
  </si>
  <si>
    <t>Aster DM Healthcare Ltd</t>
  </si>
  <si>
    <t>INE429E01023</t>
  </si>
  <si>
    <t>Safari Industries (India) Ltd</t>
  </si>
  <si>
    <t>INE551W01018</t>
  </si>
  <si>
    <t>Ujjivan Small Finance Bank Ltd</t>
  </si>
  <si>
    <t>INE679A01013</t>
  </si>
  <si>
    <t>CSB Bank Ltd</t>
  </si>
  <si>
    <t>INE806T01020</t>
  </si>
  <si>
    <t>Sapphire Foods India Ltd</t>
  </si>
  <si>
    <t>INE08ZM01014</t>
  </si>
  <si>
    <t>Green Panel Industries Ltd</t>
  </si>
  <si>
    <t>INE0CLI01024</t>
  </si>
  <si>
    <t>Rate Gain Travel Technologies Ltd</t>
  </si>
  <si>
    <t>INE199A01012</t>
  </si>
  <si>
    <t>Procter &amp; Gamble Health Ltd</t>
  </si>
  <si>
    <t>INE732I01013</t>
  </si>
  <si>
    <t>Angel One Ltd</t>
  </si>
  <si>
    <t>INE063P01018</t>
  </si>
  <si>
    <t>Equitas Small Finance Bank Limited</t>
  </si>
  <si>
    <t>INE572A01036</t>
  </si>
  <si>
    <t>JB Chemicals &amp; Pharmaceuticals Ltd</t>
  </si>
  <si>
    <t>INE477A01020</t>
  </si>
  <si>
    <t>Can Fin Homes Ltd</t>
  </si>
  <si>
    <t>INE864I01014</t>
  </si>
  <si>
    <t>MTAR Technologies Ltd</t>
  </si>
  <si>
    <t>INE048G01026</t>
  </si>
  <si>
    <t>Navin Fluorine International Ltd</t>
  </si>
  <si>
    <t>INE191H01014</t>
  </si>
  <si>
    <t>PVR INOX Ltd</t>
  </si>
  <si>
    <t>Entertainment</t>
  </si>
  <si>
    <t>INE149A01033</t>
  </si>
  <si>
    <t>Cholamandalam Financial Holdings Ltd</t>
  </si>
  <si>
    <t>INE285J01028</t>
  </si>
  <si>
    <t>SIS Ltd</t>
  </si>
  <si>
    <t>Other Consumer Services</t>
  </si>
  <si>
    <t>INE947Q01028</t>
  </si>
  <si>
    <t>Laurus Labs Ltd</t>
  </si>
  <si>
    <t>INE743M01012</t>
  </si>
  <si>
    <t>RHI Magnesita India Ltd</t>
  </si>
  <si>
    <t>INE572E01012</t>
  </si>
  <si>
    <t>PNB Housing Finance Ltd</t>
  </si>
  <si>
    <t>INE987B01026</t>
  </si>
  <si>
    <t>Natco Pharma Ltd</t>
  </si>
  <si>
    <t>INE411H01032</t>
  </si>
  <si>
    <t>R Systems International Ltd</t>
  </si>
  <si>
    <t>INE081A01020</t>
  </si>
  <si>
    <t>Tata Steel Ltd</t>
  </si>
  <si>
    <t>INE274F01020</t>
  </si>
  <si>
    <t>Westlife Foodworld Ltd</t>
  </si>
  <si>
    <t>INE836A01035</t>
  </si>
  <si>
    <t>Birlasoft Ltd</t>
  </si>
  <si>
    <t>INE348B01021</t>
  </si>
  <si>
    <t>Century Plyboards (India) Ltd</t>
  </si>
  <si>
    <t>INE126A01031</t>
  </si>
  <si>
    <t>EID Parry India Ltd</t>
  </si>
  <si>
    <t>Food Products</t>
  </si>
  <si>
    <t>INE295F01017</t>
  </si>
  <si>
    <t>Butterfly Gandhimathi Appliances Ltd</t>
  </si>
  <si>
    <t>INE845D01014</t>
  </si>
  <si>
    <t>Ganesha Ecosphere Ltd</t>
  </si>
  <si>
    <t>Textiles &amp; Apparels</t>
  </si>
  <si>
    <t>INE386D01027</t>
  </si>
  <si>
    <t>Shivalik Bimetal Controls Ltd</t>
  </si>
  <si>
    <t>INE120A01034</t>
  </si>
  <si>
    <t>Carborundum Universal Ltd</t>
  </si>
  <si>
    <t>INE227C01017</t>
  </si>
  <si>
    <t>MM Forgings Ltd</t>
  </si>
  <si>
    <t>INE0JA001018</t>
  </si>
  <si>
    <t>Venus Pipes &amp; Tubes Ltd</t>
  </si>
  <si>
    <t>Sundaram Long Term Tax Advantage Fund Series IV</t>
  </si>
  <si>
    <t>Sundaram Long Term Tax Advantage Fund Series-II</t>
  </si>
  <si>
    <t>INE280A01028</t>
  </si>
  <si>
    <t>Titan Company Ltd</t>
  </si>
  <si>
    <t>INE154A01025</t>
  </si>
  <si>
    <t>ITC Ltd</t>
  </si>
  <si>
    <t>Diversified Fmcg</t>
  </si>
  <si>
    <t>INE860A01027</t>
  </si>
  <si>
    <t>HCL Technologies Ltd</t>
  </si>
  <si>
    <t>INE123W01016</t>
  </si>
  <si>
    <t>SBI Life Insurance Company Ltd</t>
  </si>
  <si>
    <t>INE038A01020</t>
  </si>
  <si>
    <t>Hindalco Industries Ltd</t>
  </si>
  <si>
    <t>Non - Ferrous Metals</t>
  </si>
  <si>
    <t>INE467B01029</t>
  </si>
  <si>
    <t>Tata Consultancy Services Ltd</t>
  </si>
  <si>
    <t>INE192A01025</t>
  </si>
  <si>
    <t>TATA Consumer Products Ltd</t>
  </si>
  <si>
    <t>INE059A01026</t>
  </si>
  <si>
    <t>Cipla Ltd</t>
  </si>
  <si>
    <t>INE155A01022</t>
  </si>
  <si>
    <t>Tata Motors Passenger Vehicles Ltd</t>
  </si>
  <si>
    <t>INE1TAE01010</t>
  </si>
  <si>
    <t>TATA Motors Ltd ( Prev TML Commercial Vehicles Ltd )</t>
  </si>
  <si>
    <t>INE340A01012</t>
  </si>
  <si>
    <t>Birla Corporation Ltd</t>
  </si>
  <si>
    <t>INE030A01027</t>
  </si>
  <si>
    <t>Hindustan UniLever Ltd</t>
  </si>
  <si>
    <t>INE075A01022</t>
  </si>
  <si>
    <t>Wipro Ltd</t>
  </si>
  <si>
    <t>Sundaram Long Term Micro Cap Tax Advantage Fund Series III</t>
  </si>
  <si>
    <t>Sundaram Long Term Micro Cap Tax Advantage Fund Series IV</t>
  </si>
  <si>
    <t>Sundaram Long Term Micro Cap Tax Advantage Fund Series V</t>
  </si>
  <si>
    <t>Sundaram Long Term Micro Cap Tax Advantage Fund Series VI</t>
  </si>
  <si>
    <t>Sundaram Small Cap Fund</t>
  </si>
  <si>
    <t>INE503A01015</t>
  </si>
  <si>
    <t>DCB Bank Ltd</t>
  </si>
  <si>
    <t>INE794A01010</t>
  </si>
  <si>
    <t>Neuland Laboratories Ltd</t>
  </si>
  <si>
    <t>INE0UOS01011</t>
  </si>
  <si>
    <t>Sanofi Consumer Healthcare India Ltd</t>
  </si>
  <si>
    <t>INE119A01028</t>
  </si>
  <si>
    <t>Balrampur Chini Mills Ltd</t>
  </si>
  <si>
    <t>INE456Z01021</t>
  </si>
  <si>
    <t>Medi Assist Healthcare Services Ltd</t>
  </si>
  <si>
    <t>INE177F01017</t>
  </si>
  <si>
    <t>Kovai Medical Center &amp; Hospital Ltd</t>
  </si>
  <si>
    <t>INE011K01018</t>
  </si>
  <si>
    <t>Tega Industries Ltd</t>
  </si>
  <si>
    <t>INE482A01020</t>
  </si>
  <si>
    <t>Ceat Ltd</t>
  </si>
  <si>
    <t>INE136B01020</t>
  </si>
  <si>
    <t>Cyient Ltd</t>
  </si>
  <si>
    <t>INE570A01022</t>
  </si>
  <si>
    <t>Ion Exchange (India) Ltd</t>
  </si>
  <si>
    <t>Other Utilities</t>
  </si>
  <si>
    <t>INE00F201020</t>
  </si>
  <si>
    <t>Prudent Corporate Advisory Services Ltd</t>
  </si>
  <si>
    <t>INE142Z01019</t>
  </si>
  <si>
    <t>Orient Electric Ltd</t>
  </si>
  <si>
    <t>INE136S01016</t>
  </si>
  <si>
    <t>Neogen Chemicals Ltd</t>
  </si>
  <si>
    <t>INE602W01027</t>
  </si>
  <si>
    <t>Senco Gold Ltd</t>
  </si>
  <si>
    <t>INE094J01016</t>
  </si>
  <si>
    <t>UTI Asset Management Co Ltd</t>
  </si>
  <si>
    <t>INE930H01031</t>
  </si>
  <si>
    <t>K.P.R. Mill Ltd</t>
  </si>
  <si>
    <t>INE02YR01019</t>
  </si>
  <si>
    <t>Electronics Mart India Ltd</t>
  </si>
  <si>
    <t>Stock Future</t>
  </si>
  <si>
    <t>INF903JA1FR6</t>
  </si>
  <si>
    <t>Sundaram Money Market Fund-Direct Plan - Growth</t>
  </si>
  <si>
    <t>Margin Money For Derivatives</t>
  </si>
  <si>
    <t>Sundaram Aggressive Hybrid Fund</t>
  </si>
  <si>
    <t>INE134E01011</t>
  </si>
  <si>
    <t>Power Finance Corporation Ltd</t>
  </si>
  <si>
    <t>INE885A01032</t>
  </si>
  <si>
    <t>Amara Raja Energy &amp; Mobility Ltd</t>
  </si>
  <si>
    <t>INE585B01010</t>
  </si>
  <si>
    <t>Maruti Suzuki India Ltd</t>
  </si>
  <si>
    <t>INE917I01010</t>
  </si>
  <si>
    <t>Bajaj Auto Ltd</t>
  </si>
  <si>
    <t>INE481N01025</t>
  </si>
  <si>
    <t>Home First Finance Company Ltd</t>
  </si>
  <si>
    <t>INE047A01021</t>
  </si>
  <si>
    <t>Grasim Industries Ltd</t>
  </si>
  <si>
    <t>INE854D01024</t>
  </si>
  <si>
    <t>United Spirits Ltd</t>
  </si>
  <si>
    <t>INE318A01026</t>
  </si>
  <si>
    <t>Pidilite Industries Ltd</t>
  </si>
  <si>
    <t>INE200M01039</t>
  </si>
  <si>
    <t>Varun Beverages Ltd</t>
  </si>
  <si>
    <t>INE669C01036</t>
  </si>
  <si>
    <t>Tech Mahindra Ltd</t>
  </si>
  <si>
    <t>INE053A01029</t>
  </si>
  <si>
    <t>The Indian Hotels Company Ltd</t>
  </si>
  <si>
    <t>INE852S01026</t>
  </si>
  <si>
    <t>INE261F08EM1</t>
  </si>
  <si>
    <t>National Bank for Agriculture &amp; Rural Development - 7.53% - 24/03/2028**</t>
  </si>
  <si>
    <t>ICRA AAA</t>
  </si>
  <si>
    <t>INE261F08EO7</t>
  </si>
  <si>
    <t>National Bank for Agriculture &amp; Rural Development - 7.48% - 15/09/2028**</t>
  </si>
  <si>
    <t>CRISIL AAA</t>
  </si>
  <si>
    <t>INE403D08298</t>
  </si>
  <si>
    <t>INE261F08EP4</t>
  </si>
  <si>
    <t>National Bank for Agriculture &amp; Rural Development - 6.66% - 12/10/2028**</t>
  </si>
  <si>
    <t>INE121A07RZ4</t>
  </si>
  <si>
    <t>Cholamandalam Investment and Finance Company Ltd - 8.54% - 12/04/2029**</t>
  </si>
  <si>
    <t>ICRA AA+</t>
  </si>
  <si>
    <t>INE296A07SV1</t>
  </si>
  <si>
    <t>Bajaj Finance Ltd - 7.82% - 31/01/2034**</t>
  </si>
  <si>
    <t>INE134E08MB9</t>
  </si>
  <si>
    <t>Power Finance Corporation Ltd - 7.82% - 06/03/2038**</t>
  </si>
  <si>
    <t>INE115A07QH6</t>
  </si>
  <si>
    <t>LIC Housing Finance Ltd - 8.025% - 23/03/2033**</t>
  </si>
  <si>
    <t>INE134E08MX3</t>
  </si>
  <si>
    <t>Power Finance Corporation Ltd - 7.6% - 13/04/2029**</t>
  </si>
  <si>
    <t>INE556F08KR0</t>
  </si>
  <si>
    <t>Small Industries Development Bank of India - 7.47% - 05/09/2029**</t>
  </si>
  <si>
    <t>INE040A08955</t>
  </si>
  <si>
    <t>HDFC Bank Ltd - 7.7% - 16/05/2028**</t>
  </si>
  <si>
    <t>INE261F08DV4</t>
  </si>
  <si>
    <t>National Bank for Agriculture &amp; Rural Development - 7.62% - 31/01/2028</t>
  </si>
  <si>
    <t>INE556F08KM1</t>
  </si>
  <si>
    <t>Small Industries Development Bank of India - 7.79% - 14/05/2027**</t>
  </si>
  <si>
    <t>INE020B08FF1</t>
  </si>
  <si>
    <t>REC LTD - 7.56% - 31/08/2027**</t>
  </si>
  <si>
    <t>INE414G07JQ6</t>
  </si>
  <si>
    <t>Muthoot Finance Ltd - 8.05% - 25/11/2027</t>
  </si>
  <si>
    <t>CRISIL AA+</t>
  </si>
  <si>
    <t>INE721A07RH9</t>
  </si>
  <si>
    <t>Shriram Finance Ltd - 8.75% - 15/06/2026**</t>
  </si>
  <si>
    <t>INE062A08488</t>
  </si>
  <si>
    <t>State Bank of India - 6.93% - 20/10/2035**</t>
  </si>
  <si>
    <t>INE296A07SU3</t>
  </si>
  <si>
    <t>Bajaj Finance Ltd - 7.87% - 08/02/2034**</t>
  </si>
  <si>
    <t>INE020B08FL9</t>
  </si>
  <si>
    <t>REC LTD - 7.34% - 30/04/2030**</t>
  </si>
  <si>
    <t>INE053F08338</t>
  </si>
  <si>
    <t>Indian Railway Finance Corporation Ltd - 7.68% - 24/11/2026**</t>
  </si>
  <si>
    <t>INE053F08296</t>
  </si>
  <si>
    <t>Indian Railway Finance Corporation Ltd - 7.74% - 15/04/2038**</t>
  </si>
  <si>
    <t>INE134E08MJ2</t>
  </si>
  <si>
    <t>Power Finance Corporation Ltd - 7.77% - 15/04/2028**</t>
  </si>
  <si>
    <t>INE752E08734</t>
  </si>
  <si>
    <t>Power Grid Corporation of India Ltd - 7.35% - 12/03/2034**</t>
  </si>
  <si>
    <t>INE556F08KS8</t>
  </si>
  <si>
    <t>Small Industries Development Bank of India - 7.34% - 26/02/2029**</t>
  </si>
  <si>
    <t>INE414G07II5</t>
  </si>
  <si>
    <t>Muthoot Finance Ltd - 8.4% - 28/08/2028</t>
  </si>
  <si>
    <t>INE134E08MC7</t>
  </si>
  <si>
    <t>Power Finance Corporation Ltd - 7.77% - 15/07/2026**</t>
  </si>
  <si>
    <t>INE134E08NW3</t>
  </si>
  <si>
    <t>Power Finance Corporation Ltd - 6.73% - 15/10/2027**</t>
  </si>
  <si>
    <t>INE296A07TM8</t>
  </si>
  <si>
    <t>Bajaj Finance Ltd - 7.11% - 10/07/2028**</t>
  </si>
  <si>
    <t>INE115A07PI6</t>
  </si>
  <si>
    <t>LIC Housing Finance Ltd - 6.17% - 03/09/2026**</t>
  </si>
  <si>
    <t>INE053F08536</t>
  </si>
  <si>
    <t>INE556F08KP4</t>
  </si>
  <si>
    <t>Small Industries Development Bank of India - 7.68% - 10/08/2027**</t>
  </si>
  <si>
    <t>INE572E07183</t>
  </si>
  <si>
    <t>PNB Housing Finance Ltd - 8.15% - 29/07/2027**</t>
  </si>
  <si>
    <t>CARE AA+</t>
  </si>
  <si>
    <t>INE477A07415</t>
  </si>
  <si>
    <t>Can Fin Homes Ltd - 8.09% - 04/01/2027**</t>
  </si>
  <si>
    <t>INE020B08EI8</t>
  </si>
  <si>
    <t>REC LTD - 7.51% - 31/07/2026**</t>
  </si>
  <si>
    <t>INE756I07FG5</t>
  </si>
  <si>
    <t>HDB Financial Services Ltd - 7.4091% - 05/06/2028**</t>
  </si>
  <si>
    <t>INE756I07EN4</t>
  </si>
  <si>
    <t>HDB Financial Services Ltd - 7.84% - 14/07/2026**</t>
  </si>
  <si>
    <t>INE020B08EL2</t>
  </si>
  <si>
    <t>REC LTD - 7.44% - 30/04/2026**</t>
  </si>
  <si>
    <t>INE121A07SN8</t>
  </si>
  <si>
    <t>Cholamandalam Investment and Finance Company Ltd - 7.38% - 28/05/2027**</t>
  </si>
  <si>
    <t>INE134E08NU7</t>
  </si>
  <si>
    <t>Power Finance Corporation Ltd - 6.59% - 15/10/2030**</t>
  </si>
  <si>
    <t>IN0020240019</t>
  </si>
  <si>
    <t>7.10% Central Government Securities 08/04/2034</t>
  </si>
  <si>
    <t>Sovereign</t>
  </si>
  <si>
    <t>IN0020240027</t>
  </si>
  <si>
    <t>IN0020240126</t>
  </si>
  <si>
    <t>6.79% Central Government Securities 07/10/2034</t>
  </si>
  <si>
    <t>IN0020250091</t>
  </si>
  <si>
    <t>6.48% Central Government Securities 06/10/2035</t>
  </si>
  <si>
    <t>IN0020230077</t>
  </si>
  <si>
    <t>7.18%  Government Securities - 24/07/2037</t>
  </si>
  <si>
    <t>IN0020220011</t>
  </si>
  <si>
    <t>IN0020230051</t>
  </si>
  <si>
    <t>7.30% Government Securities - 19/06/2053</t>
  </si>
  <si>
    <t>IN0020240035</t>
  </si>
  <si>
    <t>7.34% Central Government Securities 22/04/2064</t>
  </si>
  <si>
    <t>IN0020240076</t>
  </si>
  <si>
    <t>7.02% Central Government Securities 18/06/2031</t>
  </si>
  <si>
    <t>IN0020210160</t>
  </si>
  <si>
    <t>IN3120230484</t>
  </si>
  <si>
    <t>7.44% Tamil Nadu State Government Securities -20/03/2034</t>
  </si>
  <si>
    <t>IN1920230100</t>
  </si>
  <si>
    <t>7.72% Karnataka State Government Securities - 06/12/2035</t>
  </si>
  <si>
    <t>INE237A169Y0</t>
  </si>
  <si>
    <t>Kotak Mahindra Bank Ltd - 05/12/2025</t>
  </si>
  <si>
    <t>CRISIL A1+</t>
  </si>
  <si>
    <t>INE514E16CI1</t>
  </si>
  <si>
    <t>Export Import Bank of India - 30/12/2025**</t>
  </si>
  <si>
    <t>INE238AD6AM2</t>
  </si>
  <si>
    <t>Axis Bank Ltd - 04/02/2026**</t>
  </si>
  <si>
    <t>Individual &amp; HUF</t>
  </si>
  <si>
    <t>Others</t>
  </si>
  <si>
    <t>Sundaram Arbitrage Fund</t>
  </si>
  <si>
    <t>INE205A01025</t>
  </si>
  <si>
    <t>Vedanta Ltd</t>
  </si>
  <si>
    <t>Diversified Metals</t>
  </si>
  <si>
    <t>INE158A01026</t>
  </si>
  <si>
    <t>Hero MotoCorp Ltd</t>
  </si>
  <si>
    <t>INE139A01034</t>
  </si>
  <si>
    <t>National Aluminium Company Ltd</t>
  </si>
  <si>
    <t>INE171Z01026</t>
  </si>
  <si>
    <t>Bharat Dynamics Ltd</t>
  </si>
  <si>
    <t>INE976G01028</t>
  </si>
  <si>
    <t>RBL Bank Ltd</t>
  </si>
  <si>
    <t>INE020B01018</t>
  </si>
  <si>
    <t>REC Ltd</t>
  </si>
  <si>
    <t>INE476A01022</t>
  </si>
  <si>
    <t>Canara Bank</t>
  </si>
  <si>
    <t>INE176B01034</t>
  </si>
  <si>
    <t>Havells India Ltd</t>
  </si>
  <si>
    <t>INE216A01030</t>
  </si>
  <si>
    <t>Britannia Industries Ltd</t>
  </si>
  <si>
    <t>INE148I01020</t>
  </si>
  <si>
    <t>Sammaan Capital Ltd</t>
  </si>
  <si>
    <t>INE121E01018</t>
  </si>
  <si>
    <t>JSW Energy Ltd</t>
  </si>
  <si>
    <t>INE271C01023</t>
  </si>
  <si>
    <t>DLF Ltd</t>
  </si>
  <si>
    <t>INE918I01026</t>
  </si>
  <si>
    <t>Bajaj Finserv Ltd</t>
  </si>
  <si>
    <t>INE758E01017</t>
  </si>
  <si>
    <t>Jio Financial Services Ltd</t>
  </si>
  <si>
    <t>IN0020220037</t>
  </si>
  <si>
    <t>7.38% Central Government Securities 20/06/2027</t>
  </si>
  <si>
    <t>IN002024Z347</t>
  </si>
  <si>
    <t>364 Days - T Bill - 04/12/2025</t>
  </si>
  <si>
    <t>IN002024Z412</t>
  </si>
  <si>
    <t>IN002024Z438</t>
  </si>
  <si>
    <t>IN002025Y214</t>
  </si>
  <si>
    <t>IN002025Z252</t>
  </si>
  <si>
    <t>Sundaram Balanced Advantage Fund</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</si>
  <si>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</si>
  <si>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</si>
  <si>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</si>
  <si>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</si>
  <si>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</si>
  <si>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</si>
  <si>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</si>
  <si>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</si>
  <si>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</si>
  <si>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</si>
  <si>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</si>
  <si>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</si>
  <si>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INE486A01021</t>
  </si>
  <si>
    <t>CESC Ltd</t>
  </si>
  <si>
    <t>INE172A01027</t>
  </si>
  <si>
    <t>Castrol India Ltd</t>
  </si>
  <si>
    <t>INE214T01019</t>
  </si>
  <si>
    <t>LTIMindtree Ltd</t>
  </si>
  <si>
    <t>INE242A01010</t>
  </si>
  <si>
    <t>Indian Oil Corporation Ltd</t>
  </si>
  <si>
    <t>INE127D01025</t>
  </si>
  <si>
    <t>HDFC Asset Management Company Ltd</t>
  </si>
  <si>
    <t>INE274J01014</t>
  </si>
  <si>
    <t>Oil India Ltd</t>
  </si>
  <si>
    <t>INE356A01018</t>
  </si>
  <si>
    <t>MphasiS Ltd</t>
  </si>
  <si>
    <t>INE102D01028</t>
  </si>
  <si>
    <t>Godrej Consumer Products Ltd</t>
  </si>
  <si>
    <t>INE021A01026</t>
  </si>
  <si>
    <t>Asian Paints Ltd</t>
  </si>
  <si>
    <t>INE058A01010</t>
  </si>
  <si>
    <t>Sanofi India Ltd</t>
  </si>
  <si>
    <t>INE462A01022</t>
  </si>
  <si>
    <t>Bayer Cropscience Ltd</t>
  </si>
  <si>
    <t>IDIA00069480</t>
  </si>
  <si>
    <t>INE759J01022</t>
  </si>
  <si>
    <t>IDIA00069477</t>
  </si>
  <si>
    <t>INE02CF01010</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</si>
  <si>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</si>
  <si>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</si>
  <si>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</si>
  <si>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</si>
  <si>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</si>
  <si>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</si>
  <si>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</si>
  <si>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</si>
  <si>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</si>
  <si>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INE134E08IE1</t>
  </si>
  <si>
    <t>Power Finance Corporation Ltd - 8.03% - 02/05/2026**</t>
  </si>
  <si>
    <t>IN0020230101</t>
  </si>
  <si>
    <t>7.37% Government Securities-23/10/2028</t>
  </si>
  <si>
    <t>IN0020240050</t>
  </si>
  <si>
    <t>7.04% Central Government Securities 03/06/2029</t>
  </si>
  <si>
    <t>INE476A16ZO0</t>
  </si>
  <si>
    <t>Canara Bank - 04/12/2025</t>
  </si>
  <si>
    <t>IN002024Z362</t>
  </si>
  <si>
    <t>364 Days - T Bill - 18/12/2025</t>
  </si>
  <si>
    <t>Sundaram Focused  Fund</t>
  </si>
  <si>
    <t>INE330T01021</t>
  </si>
  <si>
    <t>Happy Forgings Ltd</t>
  </si>
  <si>
    <t>INE192R01011</t>
  </si>
  <si>
    <t>Avenue Supermarts Ltd</t>
  </si>
  <si>
    <t>INE491A01021</t>
  </si>
  <si>
    <t>City Union Bank Ltd</t>
  </si>
  <si>
    <t>INE03JT01014</t>
  </si>
  <si>
    <t>Go Digit General Insurance Ltd</t>
  </si>
  <si>
    <t>INE089A01031</t>
  </si>
  <si>
    <t>Dr. Reddys Laboratories Ltd</t>
  </si>
  <si>
    <t>INE849A01020</t>
  </si>
  <si>
    <t>Trent Ltd</t>
  </si>
  <si>
    <t>INE389H01022</t>
  </si>
  <si>
    <t>KEC International Ltd</t>
  </si>
  <si>
    <t>INE716A01013</t>
  </si>
  <si>
    <t>Whirlpool of India Ltd</t>
  </si>
  <si>
    <t>INE216P01012</t>
  </si>
  <si>
    <t>Aavas Financiers Ltd</t>
  </si>
  <si>
    <t>Sundaram Multi Cap Fund</t>
  </si>
  <si>
    <t>INE668F01031</t>
  </si>
  <si>
    <t>Jyothy Laboratories Ltd</t>
  </si>
  <si>
    <t>Household Products</t>
  </si>
  <si>
    <t>INE112L01020</t>
  </si>
  <si>
    <t>Metropolis Healthcare Ltd</t>
  </si>
  <si>
    <t>INE0BJS01011</t>
  </si>
  <si>
    <t>Go Fashion (India ) Ltd</t>
  </si>
  <si>
    <t>INE04VU01023</t>
  </si>
  <si>
    <t>Seshaasai Technologies Ltd</t>
  </si>
  <si>
    <t>INE472A01039</t>
  </si>
  <si>
    <t>Blue Star Ltd</t>
  </si>
  <si>
    <t>INE147E01013</t>
  </si>
  <si>
    <t>INE604A01011</t>
  </si>
  <si>
    <t>INE431E01011</t>
  </si>
  <si>
    <t>Healthcare Equipment &amp; Supplies</t>
  </si>
  <si>
    <t>IDIA00069356</t>
  </si>
  <si>
    <t>IDIA00069359</t>
  </si>
  <si>
    <t>INE406B01019</t>
  </si>
  <si>
    <t>INE348C01011</t>
  </si>
  <si>
    <t>Paper, Forest &amp; Jute Products</t>
  </si>
  <si>
    <t>Sundaram Nifty 100 Equal Weight Fund</t>
  </si>
  <si>
    <t>INE160A01022</t>
  </si>
  <si>
    <t>Punjab National Bank</t>
  </si>
  <si>
    <t>INE931S01010</t>
  </si>
  <si>
    <t>Adani Energy Solutions Ltd</t>
  </si>
  <si>
    <t>INE775A01035</t>
  </si>
  <si>
    <t>Samvardhana Motherson International Ltd</t>
  </si>
  <si>
    <t>INE361B01024</t>
  </si>
  <si>
    <t>Divis Laboratories Ltd</t>
  </si>
  <si>
    <t>INE239A01024</t>
  </si>
  <si>
    <t>Nestle India Ltd</t>
  </si>
  <si>
    <t>INE765G01017</t>
  </si>
  <si>
    <t>ICICI Lombard General Insurance Company Ltd</t>
  </si>
  <si>
    <t>INE685A01028</t>
  </si>
  <si>
    <t>Torrent Pharmaceuticals Ltd</t>
  </si>
  <si>
    <t>INE267A01025</t>
  </si>
  <si>
    <t>Hindustan Zinc Ltd</t>
  </si>
  <si>
    <t>INE066A01021</t>
  </si>
  <si>
    <t>Eicher Motors Ltd</t>
  </si>
  <si>
    <t>INE0J1Y01017</t>
  </si>
  <si>
    <t>LIC of India Ltd</t>
  </si>
  <si>
    <t>INE795G01014</t>
  </si>
  <si>
    <t>HDFC Life Insurance Company Ltd</t>
  </si>
  <si>
    <t>INE670K01029</t>
  </si>
  <si>
    <t>Lodha Developers Ltd</t>
  </si>
  <si>
    <t>INE814H01029</t>
  </si>
  <si>
    <t>Adani Power Ltd</t>
  </si>
  <si>
    <t>INE364U01010</t>
  </si>
  <si>
    <t>Adani Green Energy Ltd</t>
  </si>
  <si>
    <t>INE053F01010</t>
  </si>
  <si>
    <t>Indian Railway Finance Corporation Ltd</t>
  </si>
  <si>
    <t>INE343H01029</t>
  </si>
  <si>
    <t>Solar Industries India Ltd</t>
  </si>
  <si>
    <t>INE377Y01014</t>
  </si>
  <si>
    <t>BAJAJ HOUSING FINANCE LTD</t>
  </si>
  <si>
    <t>INE323A01026</t>
  </si>
  <si>
    <t>Bosch Ltd</t>
  </si>
  <si>
    <t>INE249Z01020</t>
  </si>
  <si>
    <t>Mazagon Dock Shipbuilders Limited</t>
  </si>
  <si>
    <t>INE118A01012</t>
  </si>
  <si>
    <t>Bajaj Holdings &amp; Investment Ltd</t>
  </si>
  <si>
    <t>INE070A01015</t>
  </si>
  <si>
    <t>Shree Cement Ltd</t>
  </si>
  <si>
    <t>INE067A01029</t>
  </si>
  <si>
    <t>CG Power and Industrial Solutions Ltd</t>
  </si>
  <si>
    <t>INE423A01024</t>
  </si>
  <si>
    <t>Adani Enterprises</t>
  </si>
  <si>
    <t>Metals &amp; Minerals Trading</t>
  </si>
  <si>
    <t>INE0V6F01027</t>
  </si>
  <si>
    <t>Hyundai Motor India Ltd</t>
  </si>
  <si>
    <t>INE423A20016</t>
  </si>
  <si>
    <t>Sundaram ELSS Tax Saver Fund</t>
  </si>
  <si>
    <t>INE451A01017</t>
  </si>
  <si>
    <t>Force Motors Ltd</t>
  </si>
  <si>
    <t>INE692A01016</t>
  </si>
  <si>
    <t>Union Bank of India</t>
  </si>
  <si>
    <t>INE00H001014</t>
  </si>
  <si>
    <t>Swiggy Ltd</t>
  </si>
  <si>
    <t>INE628A01036</t>
  </si>
  <si>
    <t>UPL Ltd</t>
  </si>
  <si>
    <t>Sundaram Consumption Fund</t>
  </si>
  <si>
    <t>INE19RI01016</t>
  </si>
  <si>
    <t>Tenneco Clean Air India Ltd</t>
  </si>
  <si>
    <t>Sundaram Services Fund</t>
  </si>
  <si>
    <t>INE726G01019</t>
  </si>
  <si>
    <t>ICICI Prudential Life Insurance Company Ltd</t>
  </si>
  <si>
    <t>INE545U01014</t>
  </si>
  <si>
    <t>Bandhan Bank Ltd</t>
  </si>
  <si>
    <t>INE559R01029</t>
  </si>
  <si>
    <t>Landmark Cars Ltd</t>
  </si>
  <si>
    <t>MU0295S00016</t>
  </si>
  <si>
    <t>Sundaram Value Fund</t>
  </si>
  <si>
    <t>INE884B01025</t>
  </si>
  <si>
    <t>Kirloskar Ferrous Ind Ltd</t>
  </si>
  <si>
    <t>INE531A01024</t>
  </si>
  <si>
    <t>Kansai Nerolac Paints Ltd</t>
  </si>
  <si>
    <t>INE002S01010</t>
  </si>
  <si>
    <t>Mahanagar Gas Ltd</t>
  </si>
  <si>
    <t>INE176A01028</t>
  </si>
  <si>
    <t>Bata India Ltd</t>
  </si>
  <si>
    <t>Sundaram Large Cap Fund</t>
  </si>
  <si>
    <t>Sundaram Business Cycle Fund</t>
  </si>
  <si>
    <t>INE410P01011</t>
  </si>
  <si>
    <t>Narayana Hrudayalaya Ltd</t>
  </si>
  <si>
    <t>INE224A01026</t>
  </si>
  <si>
    <t>Greaves Cotton Ltd</t>
  </si>
  <si>
    <t>INE716B01029</t>
  </si>
  <si>
    <t>Tips Music Ltd</t>
  </si>
  <si>
    <t>INE04I401011</t>
  </si>
  <si>
    <t>KPIT Technologies Ltd</t>
  </si>
  <si>
    <t>INE0CAZ01013</t>
  </si>
  <si>
    <t>Urban Company Ltd</t>
  </si>
  <si>
    <t>INE342G01023</t>
  </si>
  <si>
    <t>NIIT Learning Systems Ltd</t>
  </si>
  <si>
    <t>Sundaram Flexi Cap Fund</t>
  </si>
  <si>
    <t>Sundaram Financial Services Opportunities Fund</t>
  </si>
  <si>
    <t>INE756I01012</t>
  </si>
  <si>
    <t>HDB Financial Services Ltd</t>
  </si>
  <si>
    <t>Sundaram Multi Asset Allocation Fund</t>
  </si>
  <si>
    <t>IN0020240183</t>
  </si>
  <si>
    <t>6.75% Central Government Securities 23/12/2029</t>
  </si>
  <si>
    <t>IN0020250067</t>
  </si>
  <si>
    <t>6.01% Central Government Securities 21/07/2030</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</si>
  <si>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</si>
  <si>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</si>
  <si>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</si>
  <si>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</si>
  <si>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</si>
  <si>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</si>
  <si>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</si>
  <si>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</si>
  <si>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</si>
  <si>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</si>
  <si>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</si>
  <si>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INE414G01012</t>
  </si>
  <si>
    <t>Muthoot Finance Ltd</t>
  </si>
  <si>
    <t>INE589A01014</t>
  </si>
  <si>
    <t>Neyveli Lignite Corporation Ltd</t>
  </si>
  <si>
    <t>INE674K01013</t>
  </si>
  <si>
    <t>Aditya Birla Capital Ltd</t>
  </si>
  <si>
    <t>INE347G01014</t>
  </si>
  <si>
    <t>Petronet LNG Ltd</t>
  </si>
  <si>
    <t>INE498L01015</t>
  </si>
  <si>
    <t>L &amp; T Finance Ltd</t>
  </si>
  <si>
    <t>INE935A01035</t>
  </si>
  <si>
    <t>GlenMark Pharmaceuticals Ltd</t>
  </si>
  <si>
    <t>INE982J01020</t>
  </si>
  <si>
    <t>One 97 Communications Ltd</t>
  </si>
  <si>
    <t>INE913H01037</t>
  </si>
  <si>
    <t>Endurance Technologies Ltd</t>
  </si>
  <si>
    <t>INE647A01010</t>
  </si>
  <si>
    <t>SRF Ltd</t>
  </si>
  <si>
    <t>INE159A01016</t>
  </si>
  <si>
    <t>GlaxoSmithKline Pharmaceuticals Ltd</t>
  </si>
  <si>
    <t>INE944F01028</t>
  </si>
  <si>
    <t>Radico Khaitan Ltd</t>
  </si>
  <si>
    <t>INE260B01028</t>
  </si>
  <si>
    <t>Godfrey Phillips India Ltd</t>
  </si>
  <si>
    <t>Cigarettes &amp; Tobacco Products</t>
  </si>
  <si>
    <t>INE208A01029</t>
  </si>
  <si>
    <t>Ashok Leyland Ltd</t>
  </si>
  <si>
    <t>INE031A01017</t>
  </si>
  <si>
    <t>Housing &amp; Urban Development Corporation Ltd</t>
  </si>
  <si>
    <t>INE844O01030</t>
  </si>
  <si>
    <t>Gujarat Gas Co Ltd</t>
  </si>
  <si>
    <t>INE012A01025</t>
  </si>
  <si>
    <t>ACC Ltd</t>
  </si>
  <si>
    <t>INE084A01016</t>
  </si>
  <si>
    <t>Bank of India</t>
  </si>
  <si>
    <t>INE584A01023</t>
  </si>
  <si>
    <t>NMDC Ltd</t>
  </si>
  <si>
    <t>YTM (%)</t>
  </si>
  <si>
    <t>Index</t>
  </si>
  <si>
    <t>7.11% Central Government Securities_Floating Rate Bond - 04/10/2028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</si>
  <si>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</si>
  <si>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</si>
  <si>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</si>
  <si>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</si>
  <si>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</si>
  <si>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b) Total value and percentage of illiquid equity / Preference shares @</t>
  </si>
  <si>
    <t>At the beginning</t>
  </si>
  <si>
    <t>d) IDCW declared during the period (Rupees per unit)</t>
  </si>
  <si>
    <t>Scheme Riskometer :</t>
  </si>
  <si>
    <t>Tier I Benchmark Riskometer :</t>
  </si>
  <si>
    <t xml:space="preserve">                     NIFTY Infrastructure TRI</t>
  </si>
  <si>
    <t>(e) Non-Convertible Preference Shares</t>
  </si>
  <si>
    <t>TVS Motor Company Ltd 6.00% (Preference Share) 01-Sep-2026**</t>
  </si>
  <si>
    <t>Sundaram Liquid Fund - Direct Growth*</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</si>
  <si>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</si>
  <si>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</si>
  <si>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</si>
  <si>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</si>
  <si>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</si>
  <si>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</si>
  <si>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</si>
  <si>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</si>
  <si>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</si>
  <si>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</si>
  <si>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</si>
  <si>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Annexure-A</t>
  </si>
  <si>
    <t xml:space="preserve">           Nifty Small Cap 250 TRI</t>
  </si>
  <si>
    <t xml:space="preserve">           Nifty Small Cap 100 TRI</t>
  </si>
  <si>
    <t>Hindustan Dorr Oliver Ltd @</t>
  </si>
  <si>
    <t>Amber Enterprises India Ltd DEC-2025</t>
  </si>
  <si>
    <t>INE041025011</t>
  </si>
  <si>
    <t>Embassy Office Parks (REIT)</t>
  </si>
  <si>
    <t>Chennai Super Kings Ltd @</t>
  </si>
  <si>
    <t>(f) Convertible Debenture</t>
  </si>
  <si>
    <t>INE121A08PJ0</t>
  </si>
  <si>
    <t>7.5% Cholamandalam Investment and Company Ltd - 30/09/2026</t>
  </si>
  <si>
    <t>Unrated</t>
  </si>
  <si>
    <t>g) Derivative</t>
  </si>
  <si>
    <t>Cholamandalam Investment &amp; Finance Company Ltd DEC-2025</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</si>
  <si>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</si>
  <si>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</si>
  <si>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</si>
  <si>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</si>
  <si>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</si>
  <si>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</si>
  <si>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</si>
  <si>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</si>
  <si>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</si>
  <si>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</si>
  <si>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</si>
  <si>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</si>
  <si>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</si>
  <si>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</si>
  <si>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</si>
  <si>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</si>
  <si>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</si>
  <si>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</si>
  <si>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</si>
  <si>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</si>
  <si>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</si>
  <si>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</si>
  <si>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</si>
  <si>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</si>
  <si>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</si>
  <si>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</si>
  <si>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</si>
  <si>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</si>
  <si>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</si>
  <si>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</si>
  <si>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</si>
  <si>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</si>
  <si>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</si>
  <si>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</si>
  <si>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</si>
  <si>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</si>
  <si>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</si>
  <si>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</si>
  <si>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</si>
  <si>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</si>
  <si>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</si>
  <si>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Jio Financial Services Ltd (Prev Reliance Strategic Investments Ltd) DEC-2025</t>
  </si>
  <si>
    <t>Bajaj Finserv Ltd DEC-2025</t>
  </si>
  <si>
    <t>BSE Ltd DEC-2025</t>
  </si>
  <si>
    <t>DLF Ltd DEC-2025</t>
  </si>
  <si>
    <t>JSW Energy Ltd DEC-2025</t>
  </si>
  <si>
    <t>Interglobe Aviation Ltd DEC-2025</t>
  </si>
  <si>
    <t>FSN E–Commerce Ventures Ltd(NYKAA) DEC-2025</t>
  </si>
  <si>
    <t>PNB Housing Finance Ltd DEC-2025</t>
  </si>
  <si>
    <t>Mahindra &amp; Mahindra Ltd DEC-2025</t>
  </si>
  <si>
    <t>Sammaan Capital Ltd ( Prv Indiabulls Housing Finance Ltd) DEC-2025</t>
  </si>
  <si>
    <t>Britannia Industries Ltd    DEC-2025</t>
  </si>
  <si>
    <t>Eternal Ltd ( Previously named as Zomato Ltd ) DEC-2025</t>
  </si>
  <si>
    <t>Tata Consumer Products Limited DEC-2025</t>
  </si>
  <si>
    <t>Havells India Ltd JAN-2026</t>
  </si>
  <si>
    <t>Maruti Suzuki India Ltd JAN-2026</t>
  </si>
  <si>
    <t>Tata Steel Ltd DEC-2025</t>
  </si>
  <si>
    <t>Cipla Ltd DEC-2025</t>
  </si>
  <si>
    <t>Indus Towers Ltd (Prev name Bharti Infratel Ltd) DEC-2025</t>
  </si>
  <si>
    <t>Canara Bank DEC-2025</t>
  </si>
  <si>
    <t>Eternal Ltd ( Previously named as Zomato Ltd ) JAN-2026</t>
  </si>
  <si>
    <t>Bank of Baroda DEC-2025</t>
  </si>
  <si>
    <t>Adani Ports &amp; SEZ Ltd DEC-2025</t>
  </si>
  <si>
    <t>Power Grid Corporation of India Ltd DEC-2025</t>
  </si>
  <si>
    <t>REC Ltd (Prev : Rural Electrification Corporation Ltd) DEC-2025</t>
  </si>
  <si>
    <t>IndusInd Bank Ltd DEC-2025</t>
  </si>
  <si>
    <t>RBL Bank Ltd DEC-2025</t>
  </si>
  <si>
    <t>Indian Hotels Company Ltd DEC-2025</t>
  </si>
  <si>
    <t>Bharti Airtel Ltd JAN-2026</t>
  </si>
  <si>
    <t>Bharat Dynamics Ltd DEC-2025</t>
  </si>
  <si>
    <t>Max Financial Services Ltd (Prev: Max India Ltd) DEC-2025</t>
  </si>
  <si>
    <t>National Aluminium Company Ltd DEC-2025</t>
  </si>
  <si>
    <t>Gujarat Ambuja Cement Co.Ltd DEC-2025</t>
  </si>
  <si>
    <t>Hindalco Industries Ltd DEC-2025</t>
  </si>
  <si>
    <t>Hero Motocorp Ltd DEC-2025</t>
  </si>
  <si>
    <t>Larsen &amp; Toubro Ltd DEC-2025</t>
  </si>
  <si>
    <t>Kotak Mahindra Bank Ltd DEC-2025</t>
  </si>
  <si>
    <t>State Bank Of India Ltd DEC-2025</t>
  </si>
  <si>
    <t>HDFC Bank Ltd DEC-2025</t>
  </si>
  <si>
    <t>Bajaj Finance Ltd DEC-2025</t>
  </si>
  <si>
    <t>Axis Bank Ltd  DEC-2025</t>
  </si>
  <si>
    <t>Vedanta Ltd Pre Sesa Sterlite Ltd (Prvsly Sesa Goa Ltd) DEC-2025</t>
  </si>
  <si>
    <t>ITC Ltd DEC-2025</t>
  </si>
  <si>
    <t>ICICI Bank Ltd DEC-2025</t>
  </si>
  <si>
    <t>Reliance Industries Ltd DEC-2025</t>
  </si>
  <si>
    <t xml:space="preserve">           NIFTY 50 Arbitrage INDEX</t>
  </si>
  <si>
    <t>INE0GGX23010</t>
  </si>
  <si>
    <t>Power Grid Infrastructure Investment Trust (InvIT)</t>
  </si>
  <si>
    <t>Multi Commodity Exchange of India Limited DEC-2025</t>
  </si>
  <si>
    <t>TATA Consultancy Services Ltd DEC-2025</t>
  </si>
  <si>
    <t>Hindustan Aeronautics Ltd DEC-2025</t>
  </si>
  <si>
    <t>Bharti Airtel Ltd DEC-2025</t>
  </si>
  <si>
    <t>Direct Plan - Halfyearly IDCW</t>
  </si>
  <si>
    <t>Regular Plan - Halfyearly IDCW</t>
  </si>
  <si>
    <t xml:space="preserve">           NIFTY 50 Hybrid Composite Debt 50 : 50 INDEX</t>
  </si>
  <si>
    <t>Power Grid Infrastructure Investment Trust(InvIT)</t>
  </si>
  <si>
    <t>Sandur Laminates Ltd @</t>
  </si>
  <si>
    <t>Crystal Cable Industries Ltd @</t>
  </si>
  <si>
    <t>Tirrihannah Company Ltd @</t>
  </si>
  <si>
    <t>Minerava Holdings Ltd @</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</si>
  <si>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</si>
  <si>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</si>
  <si>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</si>
  <si>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</si>
  <si>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</si>
  <si>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</si>
  <si>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</si>
  <si>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</si>
  <si>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</si>
  <si>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</si>
  <si>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NTPC Ltd DEC-2025</t>
  </si>
  <si>
    <t>Aurobindo Pharma Ltd-Equ DEC-2025</t>
  </si>
  <si>
    <t>JSW Steel Ltd DEC-2025</t>
  </si>
  <si>
    <t>Direct Plan - Half Yearly IDCW</t>
  </si>
  <si>
    <t>Regular Plan - Half Yearly IDCW</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</si>
  <si>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</si>
  <si>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</si>
  <si>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</si>
  <si>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</si>
  <si>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</si>
  <si>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</si>
  <si>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</si>
  <si>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</si>
  <si>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</si>
  <si>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</si>
  <si>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</si>
  <si>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</si>
  <si>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</si>
  <si>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</si>
  <si>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</si>
  <si>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</si>
  <si>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</si>
  <si>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</si>
  <si>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</si>
  <si>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</si>
  <si>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</si>
  <si>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</si>
  <si>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</si>
  <si>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</si>
  <si>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Ultra Tech Cement Ltd DEC-2025</t>
  </si>
  <si>
    <t>NIFTY 500 TRI (65%) + NIFTY Short Duration Debt Index (10%) + Domestic Prices of Gold (25%)</t>
  </si>
  <si>
    <t xml:space="preserve">                     BSE 200 TRI</t>
  </si>
  <si>
    <t>Sundaram Money Market Fund-Direct Plan - Growth*</t>
  </si>
  <si>
    <t>7.10% Central Government Securities 18/04/2029*</t>
  </si>
  <si>
    <t>7.23% Central Government Securities 15/04/2039*</t>
  </si>
  <si>
    <t>7.10% Central Government Securities 08/04/2034*</t>
  </si>
  <si>
    <t>7.38% Central Government Securities 20/06/2027*</t>
  </si>
  <si>
    <t>364 Days - T Bill - 22/01/2026*</t>
  </si>
  <si>
    <t>364 Days - T Bill - 05/02/2026*</t>
  </si>
  <si>
    <t>182 Days - T Bill - 19/02/2026*</t>
  </si>
  <si>
    <t>364 Days - T Bill - 17/09/2026*</t>
  </si>
  <si>
    <t>7.32% Government Securities-13/11/2030*</t>
  </si>
  <si>
    <t>7.37% Government Securities-23/10/2028*</t>
  </si>
  <si>
    <t>7.04% Central Government Securities 03/06/2029*</t>
  </si>
  <si>
    <t>Direct Plan - IDCW</t>
  </si>
  <si>
    <t>Regular Plan - IDCW</t>
  </si>
  <si>
    <t>S.NO.</t>
  </si>
  <si>
    <t>ACRONYM</t>
  </si>
  <si>
    <t>SCHEME NAME</t>
  </si>
  <si>
    <t>CAPEXG</t>
  </si>
  <si>
    <t>GLOB</t>
  </si>
  <si>
    <t>Sundaram Global Brand Theme-Equity Active FOF</t>
  </si>
  <si>
    <t>MIDCAP</t>
  </si>
  <si>
    <t>MULTIP</t>
  </si>
  <si>
    <t>Sundaram Large And Mid Cap Fund</t>
  </si>
  <si>
    <t>SLTADV3</t>
  </si>
  <si>
    <t>Sundaram Long Term Advantage Fund Series III</t>
  </si>
  <si>
    <t>SLTADV4</t>
  </si>
  <si>
    <t>Sundaram Long Term Advantage Fund Series IV</t>
  </si>
  <si>
    <t>SLTAX2</t>
  </si>
  <si>
    <t>Sundaram Long Term Tax Advantage Fund Series II</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</si>
  <si>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</si>
  <si>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</si>
  <si>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</si>
  <si>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</si>
  <si>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</si>
  <si>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</si>
  <si>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</si>
  <si>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</si>
  <si>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</si>
  <si>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</si>
  <si>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</si>
  <si>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</si>
  <si>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</si>
  <si>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</si>
  <si>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</si>
  <si>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</si>
  <si>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</si>
  <si>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</si>
  <si>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</si>
  <si>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</si>
  <si>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</si>
  <si>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</si>
  <si>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</si>
  <si>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</si>
  <si>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</si>
  <si>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</si>
  <si>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SG9999013908</t>
  </si>
  <si>
    <t>Sundaram Global Brand Fund - Master Class</t>
  </si>
  <si>
    <t>Direct Plan - Dividend</t>
  </si>
  <si>
    <t>Regular Plan - Dividend</t>
  </si>
  <si>
    <t>d) Dividend declared during the period (Rupees per unit)</t>
  </si>
  <si>
    <t xml:space="preserve"> (a) Investments in Foreign Securities - Units of Mutual Funds</t>
  </si>
  <si>
    <t xml:space="preserve">                    MSCI ACWI TRI</t>
  </si>
  <si>
    <t>Monthly Portfolio Statement for the month ended 30 November 2025</t>
  </si>
  <si>
    <t>i) Exposure to securities classified as below investment grade or default as on 30-Nov-2025</t>
  </si>
  <si>
    <t>% to AUM as on 30-Nov-2025</t>
  </si>
  <si>
    <t>30-Nov-2025</t>
  </si>
  <si>
    <t>DERIVATIVES DISCLOSURE</t>
  </si>
  <si>
    <t>Disclosure regarding Derivative positions pursuant to SEBI Circular no CIR/IMD/DF/11/2010 dated August18,2010</t>
  </si>
  <si>
    <t>DETAILS OF INVESTMENTS IN DERIVATIVE INSTRUMENTS</t>
  </si>
  <si>
    <t>A. Hedging Positions through Futures as on November 30,2025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</si>
  <si>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</si>
  <si>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</si>
  <si>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</si>
  <si>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</si>
  <si>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</si>
  <si>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</si>
  <si>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</si>
  <si>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</si>
  <si>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</si>
  <si>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November 30,2025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</si>
  <si>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</si>
  <si>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</si>
  <si>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</si>
  <si>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</si>
  <si>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</si>
  <si>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Sundaram Multi Factor Fund</t>
  </si>
  <si>
    <t>B. Other than hedging positions through futures as on November 30,2025 :</t>
  </si>
  <si>
    <t>Long</t>
  </si>
  <si>
    <t xml:space="preserve">Total percentage of existing assets other than hedged through futures as a percentage of net assets </t>
  </si>
  <si>
    <t>For the period ended November 30,2025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</si>
  <si>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</si>
  <si>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</si>
  <si>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November 30,2025: NIL</t>
  </si>
  <si>
    <t>Call/Put</t>
  </si>
  <si>
    <t>Number of Contracts</t>
  </si>
  <si>
    <t>Option Price when purchased</t>
  </si>
  <si>
    <t>Current Option Price</t>
  </si>
  <si>
    <t>Total % of existing assets hedged through Put Options</t>
  </si>
  <si>
    <t xml:space="preserve"> </t>
  </si>
  <si>
    <t>For the period ended  November 30,2025 , the following hedging transactions through options which have been already exercised/expired</t>
  </si>
  <si>
    <t>Total Number of contracts entered into</t>
  </si>
  <si>
    <t>Gross Notional value of contracts bought                      (Rs. in Lakhs)</t>
  </si>
  <si>
    <t>Gross Notional value of contracts  sold  (Rs. in Lakhs)</t>
  </si>
  <si>
    <t>Net Profit/(Loss) on all contracts 
(Rs. in Lakhs)</t>
  </si>
  <si>
    <t>D. Other than Hedging Positions through options as on November 30,2025 : NIL</t>
  </si>
  <si>
    <t xml:space="preserve">Total Exposure through Options other than hedging as a percentage of net assets </t>
  </si>
  <si>
    <t>For the period ended November 30,2025 , the following non hedging transactions through options which have been already exercised/expired</t>
  </si>
  <si>
    <t>Gross Notional value of contracts  bought(Rs. in Lakhs)</t>
  </si>
  <si>
    <t>Gross Notional value of contracts  sold (Rs. in Lakhs)</t>
  </si>
  <si>
    <t>E. Hedging Positions through Swaps as on November 30,2025:</t>
  </si>
  <si>
    <t>Scheme name</t>
  </si>
  <si>
    <t>Swap Type</t>
  </si>
  <si>
    <t>Underlying Security</t>
  </si>
  <si>
    <t>Long Position</t>
  </si>
  <si>
    <t>Short Position</t>
  </si>
  <si>
    <t>Notional Value (Rs. in lacs.)</t>
  </si>
  <si>
    <t>Maturity date</t>
  </si>
  <si>
    <t>Sundaram Ultra Short Duration  Fund</t>
  </si>
  <si>
    <t>Fixed to Float</t>
  </si>
  <si>
    <t>7.56% REC Ltd NCD MD 30-06-2026</t>
  </si>
  <si>
    <t>Receiving Floating</t>
  </si>
  <si>
    <t>Pay Fixed</t>
  </si>
  <si>
    <t>7.58%  NABARD- NCD-31-07-2026</t>
  </si>
  <si>
    <t>9.20% Shriram Finance Ltd 22 05 2026</t>
  </si>
  <si>
    <t>F. Hedging Positions through Interest Rate Futures as on November 30,2025: NIL</t>
  </si>
  <si>
    <t xml:space="preserve">Futures Price
When Purchased </t>
  </si>
  <si>
    <t>Current Price of
the contract</t>
  </si>
  <si>
    <t>Margin maintained
in (Rs. in Lakhs)</t>
  </si>
  <si>
    <t>Total percentage of existing assets hedged through Interest Rate Futures a Percentage of net assets</t>
  </si>
  <si>
    <t>For the period ended July 31,2025 following were the hedging transactions through Interest Rate Futures which have been squared off/ expired</t>
  </si>
  <si>
    <t>For the period ended July 31,2025 following were the Non Hedging transactions through Interest Rate Futures which have been squared off/ expired</t>
  </si>
  <si>
    <t>* Note: Margin maintained denotes security specific margin.</t>
  </si>
  <si>
    <t>Indian Railway Finance Corporation Ltd - 01/12/2035**</t>
  </si>
  <si>
    <t>CRISIL-AAA</t>
  </si>
  <si>
    <t>Bharti Telecom Ltd - 7.4% - 01/02/2029**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</si>
</sst>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0.0000;\(#,##0.0000\)"/>
    <numFmt numFmtId="177" formatCode="_(* #,##0.000_);_(* \(#,##0.000\);_(* &quot;-&quot;??_);_(@_)"/>
  </numFmts>
  <fonts count="31" x14ac:knownFonts="1">
    <font>
      <sz val="10"/>
      <name val="Arial"/>
      <charset val="1"/>
    </font>
    <font>
      <sz val="11"/>
      <color theme="1"/>
      <name val="Aptos Narrow"/>
      <family val="2"/>
      <scheme val="minor"/>
    </font>
    <font>
      <sz val="11"/>
      <color theme="1"/>
      <name val="Aptos Narrow"/>
      <family val="2"/>
      <scheme val="minor"/>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sz val="10"/>
      <name val="Arial"/>
      <charset val="1"/>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name val="Arial"/>
      <family val="2"/>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4">
    <xf numFmtId="0" fontId="0" fillId="0" borderId="0">
      <alignment wrapText="1"/>
    </xf>
    <xf numFmtId="0" fontId="9" fillId="0" borderId="0" applyNumberFormat="0" applyFill="0" applyBorder="0" applyAlignment="0" applyProtection="0">
      <alignment wrapText="1"/>
    </xf>
    <xf numFmtId="43" fontId="13" fillId="0" borderId="0" applyFont="0" applyFill="0" applyBorder="0" applyAlignment="0" applyProtection="0"/>
    <xf numFmtId="9" fontId="13" fillId="0" borderId="0" applyFont="0" applyFill="0" applyBorder="0" applyAlignment="0" applyProtection="0"/>
    <xf numFmtId="0" fontId="3" fillId="0" borderId="0"/>
    <xf numFmtId="0" fontId="3" fillId="0" borderId="0"/>
    <xf numFmtId="0" fontId="19" fillId="0" borderId="0">
      <alignment wrapText="1"/>
    </xf>
    <xf numFmtId="43" fontId="3" fillId="0" borderId="0" applyFont="0" applyFill="0" applyBorder="0" applyAlignment="0" applyProtection="0"/>
    <xf numFmtId="9" fontId="21" fillId="0" borderId="0" applyFont="0" applyFill="0" applyBorder="0" applyAlignment="0" applyProtection="0"/>
    <xf numFmtId="0" fontId="19" fillId="0" borderId="0">
      <alignment wrapText="1"/>
    </xf>
    <xf numFmtId="0" fontId="19" fillId="0" borderId="0">
      <alignment wrapText="1"/>
    </xf>
    <xf numFmtId="0" fontId="2" fillId="0" borderId="0"/>
    <xf numFmtId="0" fontId="1" fillId="0" borderId="0"/>
    <xf numFmtId="0" fontId="19" fillId="0" borderId="0"/>
    <xf numFmtId="173" fontId="2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9" fontId="1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21" fillId="0" borderId="0" applyFont="0" applyFill="0" applyBorder="0" applyAlignment="0" applyProtection="0"/>
    <xf numFmtId="0" fontId="19" fillId="0" borderId="0"/>
    <xf numFmtId="43" fontId="21" fillId="0" borderId="0" applyFont="0" applyFill="0" applyBorder="0" applyAlignment="0" applyProtection="0"/>
  </cellStyleXfs>
  <cellXfs count="271">
    <xf numFmtId="0" fontId="0" fillId="0" borderId="0" xfId="0">
      <alignment wrapText="1"/>
    </xf>
    <xf numFmtId="43" fontId="20" fillId="0" borderId="7" xfId="7" applyFont="1" applyFill="1" applyBorder="1"/>
    <xf numFmtId="4" fontId="20" fillId="0" borderId="7" xfId="8" applyNumberFormat="1" applyFont="1" applyFill="1" applyBorder="1"/>
    <xf numFmtId="175" fontId="17" fillId="0" borderId="0" xfId="2" applyNumberFormat="1" applyFont="1" applyFill="1"/>
    <xf numFmtId="43" fontId="17" fillId="0" borderId="0" xfId="2" applyFont="1" applyFill="1"/>
    <xf numFmtId="4" fontId="16" fillId="0" borderId="7" xfId="7" applyNumberFormat="1" applyFont="1" applyFill="1" applyBorder="1" applyAlignment="1">
      <alignment horizontal="center" vertical="center"/>
    </xf>
    <xf numFmtId="10" fontId="16" fillId="0" borderId="7" xfId="7" applyNumberFormat="1" applyFont="1" applyFill="1" applyBorder="1" applyAlignment="1">
      <alignment horizontal="center" vertical="center"/>
    </xf>
    <xf numFmtId="4" fontId="27" fillId="0" borderId="7" xfId="7" applyNumberFormat="1" applyFont="1" applyFill="1" applyBorder="1" applyAlignment="1">
      <alignment horizontal="center" vertical="center"/>
    </xf>
    <xf numFmtId="10" fontId="27" fillId="0" borderId="7" xfId="7" applyNumberFormat="1" applyFont="1" applyFill="1" applyBorder="1" applyAlignment="1">
      <alignment horizontal="center" vertical="center"/>
    </xf>
    <xf numFmtId="175" fontId="20" fillId="0" borderId="0" xfId="2" applyNumberFormat="1" applyFont="1" applyFill="1"/>
    <xf numFmtId="43" fontId="20" fillId="0" borderId="0" xfId="2" applyFont="1" applyFill="1"/>
    <xf numFmtId="43" fontId="27" fillId="0" borderId="17" xfId="7" applyFont="1" applyFill="1" applyBorder="1" applyAlignment="1">
      <alignment horizontal="right" vertical="center"/>
    </xf>
    <xf numFmtId="43" fontId="27" fillId="0" borderId="17" xfId="7" applyFont="1" applyFill="1" applyBorder="1" applyAlignment="1">
      <alignment horizontal="center" vertical="center"/>
    </xf>
    <xf numFmtId="0" fontId="24" fillId="0" borderId="17" xfId="11" applyFont="1" applyBorder="1" applyAlignment="1">
      <alignment horizontal="center" vertical="center"/>
    </xf>
    <xf numFmtId="0" fontId="25" fillId="0" borderId="0" xfId="9" applyFont="1">
      <alignment wrapText="1"/>
    </xf>
    <xf numFmtId="0" fontId="25" fillId="0" borderId="17" xfId="9" applyFont="1" applyBorder="1" applyAlignment="1">
      <alignment horizontal="center" wrapText="1"/>
    </xf>
    <xf numFmtId="0" fontId="28" fillId="0" borderId="17" xfId="1" applyFont="1" applyBorder="1" applyAlignment="1"/>
    <xf numFmtId="0" fontId="25" fillId="0" borderId="17" xfId="9" applyFont="1" applyBorder="1" applyAlignment="1"/>
    <xf numFmtId="0" fontId="9" fillId="0" borderId="17" xfId="1" applyBorder="1" applyAlignment="1"/>
    <xf numFmtId="0" fontId="27" fillId="0" borderId="0" xfId="12" applyFont="1"/>
    <xf numFmtId="0" fontId="22" fillId="0" borderId="0" xfId="12" applyFont="1"/>
    <xf numFmtId="0" fontId="22" fillId="0" borderId="22" xfId="12" applyFont="1" applyBorder="1" applyAlignment="1">
      <alignment horizontal="center" vertical="center"/>
    </xf>
    <xf numFmtId="0" fontId="22" fillId="0" borderId="22" xfId="12" applyFont="1" applyBorder="1" applyAlignment="1">
      <alignment horizontal="center" vertical="center" wrapText="1"/>
    </xf>
    <xf numFmtId="0" fontId="27" fillId="0" borderId="22" xfId="12" applyFont="1" applyBorder="1" applyAlignment="1">
      <alignment horizontal="left" vertical="top"/>
    </xf>
    <xf numFmtId="0" fontId="27" fillId="0" borderId="22" xfId="12" applyFont="1" applyBorder="1" applyAlignment="1">
      <alignment horizontal="center" vertical="top"/>
    </xf>
    <xf numFmtId="174" fontId="29" fillId="0" borderId="21" xfId="13" applyNumberFormat="1" applyFont="1" applyBorder="1" applyAlignment="1">
      <alignment horizontal="center" vertical="center" wrapText="1" readingOrder="1"/>
    </xf>
    <xf numFmtId="2" fontId="29" fillId="0" borderId="21" xfId="13" applyNumberFormat="1" applyFont="1" applyBorder="1" applyAlignment="1">
      <alignment horizontal="center" vertical="center" wrapText="1" readingOrder="1"/>
    </xf>
    <xf numFmtId="2" fontId="27" fillId="0" borderId="22" xfId="12" applyNumberFormat="1" applyFont="1" applyBorder="1" applyAlignment="1">
      <alignment horizontal="center" vertical="top" wrapText="1"/>
    </xf>
    <xf numFmtId="2" fontId="27" fillId="0" borderId="0" xfId="12" applyNumberFormat="1" applyFont="1"/>
    <xf numFmtId="174" fontId="27" fillId="0" borderId="0" xfId="12" applyNumberFormat="1" applyFont="1"/>
    <xf numFmtId="0" fontId="22" fillId="0" borderId="22" xfId="12" applyFont="1" applyBorder="1" applyAlignment="1">
      <alignment horizontal="center"/>
    </xf>
    <xf numFmtId="2" fontId="27" fillId="0" borderId="22" xfId="12" applyNumberFormat="1" applyFont="1" applyBorder="1" applyAlignment="1">
      <alignment horizontal="center"/>
    </xf>
    <xf numFmtId="0" fontId="27" fillId="0" borderId="22" xfId="12" applyFont="1" applyBorder="1"/>
    <xf numFmtId="37" fontId="27" fillId="0" borderId="22" xfId="14" applyNumberFormat="1" applyFont="1" applyFill="1" applyBorder="1" applyAlignment="1">
      <alignment horizontal="center"/>
    </xf>
    <xf numFmtId="39" fontId="27" fillId="0" borderId="22" xfId="14" applyNumberFormat="1" applyFont="1" applyFill="1" applyBorder="1" applyAlignment="1">
      <alignment horizontal="center"/>
    </xf>
    <xf numFmtId="173" fontId="27" fillId="0" borderId="0" xfId="14" applyFont="1" applyFill="1" applyBorder="1"/>
    <xf numFmtId="173" fontId="27" fillId="0" borderId="0" xfId="12" applyNumberFormat="1" applyFont="1"/>
    <xf numFmtId="4" fontId="27" fillId="0" borderId="0" xfId="12" applyNumberFormat="1" applyFont="1"/>
    <xf numFmtId="0" fontId="27" fillId="0" borderId="23" xfId="12" applyFont="1" applyBorder="1" applyAlignment="1">
      <alignment horizontal="left" vertical="top"/>
    </xf>
    <xf numFmtId="37" fontId="27" fillId="0" borderId="23" xfId="14" applyNumberFormat="1" applyFont="1" applyFill="1" applyBorder="1" applyAlignment="1">
      <alignment horizontal="center"/>
    </xf>
    <xf numFmtId="39" fontId="27" fillId="0" borderId="23" xfId="14" applyNumberFormat="1" applyFont="1" applyFill="1" applyBorder="1" applyAlignment="1">
      <alignment horizontal="center"/>
    </xf>
    <xf numFmtId="0" fontId="27" fillId="0" borderId="0" xfId="12" applyFont="1" applyAlignment="1">
      <alignment horizontal="left" vertical="top"/>
    </xf>
    <xf numFmtId="174" fontId="29" fillId="0" borderId="0" xfId="12" applyNumberFormat="1" applyFont="1" applyAlignment="1">
      <alignment horizontal="center" vertical="center" wrapText="1" readingOrder="1"/>
    </xf>
    <xf numFmtId="39" fontId="27" fillId="0" borderId="0" xfId="12" applyNumberFormat="1" applyFont="1"/>
    <xf numFmtId="0" fontId="22" fillId="0" borderId="23" xfId="12" applyFont="1" applyBorder="1" applyAlignment="1">
      <alignment horizontal="center" vertical="center"/>
    </xf>
    <xf numFmtId="0" fontId="22" fillId="0" borderId="23" xfId="12" applyFont="1" applyBorder="1" applyAlignment="1">
      <alignment horizontal="center" vertical="center" wrapText="1"/>
    </xf>
    <xf numFmtId="0" fontId="27" fillId="0" borderId="23" xfId="12" applyFont="1" applyBorder="1" applyAlignment="1">
      <alignment horizontal="center" vertical="top"/>
    </xf>
    <xf numFmtId="0" fontId="22" fillId="0" borderId="22" xfId="12" applyFont="1" applyBorder="1" applyAlignment="1">
      <alignment horizontal="center" vertical="top"/>
    </xf>
    <xf numFmtId="0" fontId="22" fillId="0" borderId="22" xfId="12" applyFont="1" applyBorder="1" applyAlignment="1">
      <alignment horizontal="center" vertical="top" wrapText="1"/>
    </xf>
    <xf numFmtId="175" fontId="27" fillId="0" borderId="22" xfId="14" applyNumberFormat="1" applyFont="1" applyFill="1" applyBorder="1" applyAlignment="1">
      <alignment horizontal="left" vertical="top"/>
    </xf>
    <xf numFmtId="0" fontId="27" fillId="0" borderId="22" xfId="12" applyFont="1" applyBorder="1" applyAlignment="1">
      <alignment horizontal="center" vertical="top" wrapText="1"/>
    </xf>
    <xf numFmtId="37" fontId="27" fillId="0" borderId="0" xfId="12" applyNumberFormat="1" applyFont="1"/>
    <xf numFmtId="0" fontId="22" fillId="0" borderId="0" xfId="12" applyFont="1" applyAlignment="1">
      <alignment vertical="top" wrapText="1"/>
    </xf>
    <xf numFmtId="0" fontId="27" fillId="0" borderId="0" xfId="12" applyFont="1" applyAlignment="1">
      <alignment horizontal="center"/>
    </xf>
    <xf numFmtId="2" fontId="27" fillId="0" borderId="0" xfId="12" applyNumberFormat="1" applyFont="1" applyAlignment="1">
      <alignment horizontal="right"/>
    </xf>
    <xf numFmtId="0" fontId="27" fillId="0" borderId="0" xfId="12" applyFont="1" applyAlignment="1">
      <alignment horizontal="right" vertical="top" wrapText="1"/>
    </xf>
    <xf numFmtId="176" fontId="27" fillId="0" borderId="0" xfId="12" applyNumberFormat="1" applyFont="1" applyAlignment="1">
      <alignment horizontal="right" vertical="top" wrapText="1"/>
    </xf>
    <xf numFmtId="2" fontId="27" fillId="0" borderId="0" xfId="12" applyNumberFormat="1" applyFont="1" applyAlignment="1">
      <alignment horizontal="center"/>
    </xf>
    <xf numFmtId="10" fontId="27" fillId="0" borderId="0" xfId="12" applyNumberFormat="1" applyFont="1" applyAlignment="1">
      <alignment horizontal="center"/>
    </xf>
    <xf numFmtId="0" fontId="27" fillId="0" borderId="22" xfId="12" applyFont="1" applyBorder="1" applyAlignment="1">
      <alignment horizontal="left"/>
    </xf>
    <xf numFmtId="173" fontId="27" fillId="0" borderId="22" xfId="14" applyFont="1" applyFill="1" applyBorder="1" applyAlignment="1">
      <alignment horizontal="center" vertical="top" wrapText="1"/>
    </xf>
    <xf numFmtId="0" fontId="27" fillId="0" borderId="0" xfId="12" applyFont="1" applyAlignment="1">
      <alignment horizontal="left"/>
    </xf>
    <xf numFmtId="0" fontId="27" fillId="0" borderId="0" xfId="12" applyFont="1" applyAlignment="1">
      <alignment horizontal="right" vertical="top"/>
    </xf>
    <xf numFmtId="2" fontId="27" fillId="0" borderId="0" xfId="12" applyNumberFormat="1" applyFont="1" applyAlignment="1">
      <alignment horizontal="right" vertical="top"/>
    </xf>
    <xf numFmtId="177" fontId="27" fillId="0" borderId="0" xfId="14" applyNumberFormat="1" applyFont="1" applyFill="1" applyBorder="1" applyAlignment="1">
      <alignment horizontal="center" vertical="top" wrapText="1"/>
    </xf>
    <xf numFmtId="0" fontId="27" fillId="0" borderId="0" xfId="12" applyFont="1" applyAlignment="1" applyProtection="1">
      <alignment horizontal="left"/>
      <protection locked="0"/>
    </xf>
    <xf numFmtId="0" fontId="27" fillId="0" borderId="0" xfId="12" applyFont="1" applyAlignment="1">
      <alignment horizontal="left" vertical="top" wrapText="1"/>
    </xf>
    <xf numFmtId="175" fontId="27" fillId="0" borderId="0" xfId="14" applyNumberFormat="1" applyFont="1" applyFill="1" applyBorder="1" applyAlignment="1">
      <alignment horizontal="right" vertical="top" wrapText="1"/>
    </xf>
    <xf numFmtId="4" fontId="27" fillId="0" borderId="0" xfId="14" applyNumberFormat="1" applyFont="1" applyFill="1" applyBorder="1"/>
    <xf numFmtId="0" fontId="18" fillId="0" borderId="22" xfId="12" applyFont="1" applyBorder="1"/>
    <xf numFmtId="0" fontId="18" fillId="0" borderId="22" xfId="12" applyFont="1" applyBorder="1" applyAlignment="1">
      <alignment horizontal="left" wrapText="1"/>
    </xf>
    <xf numFmtId="0" fontId="30" fillId="0" borderId="22" xfId="12" applyFont="1" applyBorder="1" applyAlignment="1">
      <alignment horizontal="left" wrapText="1"/>
    </xf>
    <xf numFmtId="173" fontId="27" fillId="0" borderId="22" xfId="14" applyFont="1" applyFill="1" applyBorder="1" applyAlignment="1">
      <alignment horizontal="left" vertical="top"/>
    </xf>
    <xf numFmtId="14" fontId="27" fillId="0" borderId="22" xfId="14" applyNumberFormat="1" applyFont="1" applyFill="1" applyBorder="1" applyAlignment="1">
      <alignment horizontal="center" vertical="top"/>
    </xf>
    <xf numFmtId="173" fontId="27" fillId="0" borderId="22" xfId="14" applyFont="1" applyFill="1" applyBorder="1" applyAlignment="1"/>
    <xf numFmtId="0" fontId="27" fillId="0" borderId="22" xfId="12" applyFont="1" applyBorder="1" applyAlignment="1">
      <alignment horizontal="center"/>
    </xf>
    <xf numFmtId="4" fontId="27" fillId="0" borderId="22" xfId="12" applyNumberFormat="1" applyFont="1" applyBorder="1" applyAlignment="1">
      <alignment horizontal="center"/>
    </xf>
    <xf numFmtId="4" fontId="27" fillId="0" borderId="22" xfId="14" applyNumberFormat="1" applyFont="1" applyFill="1" applyBorder="1" applyAlignment="1">
      <alignment horizontal="center"/>
    </xf>
    <xf numFmtId="4" fontId="22" fillId="0" borderId="22" xfId="12" applyNumberFormat="1" applyFont="1" applyBorder="1" applyAlignment="1">
      <alignment horizontal="center" vertical="top" wrapText="1"/>
    </xf>
    <xf numFmtId="4" fontId="27" fillId="0" borderId="22" xfId="12" applyNumberFormat="1" applyFont="1" applyBorder="1" applyAlignment="1">
      <alignment horizontal="center" vertical="top" wrapText="1"/>
    </xf>
    <xf numFmtId="164" fontId="11" fillId="0" borderId="4" xfId="0" applyNumberFormat="1" applyFont="1" applyBorder="1" applyAlignment="1">
      <alignment horizontal="right" vertical="center" wrapText="1" readingOrder="1"/>
    </xf>
    <xf numFmtId="167" fontId="4" fillId="0" borderId="4" xfId="0" applyNumberFormat="1" applyFont="1" applyBorder="1" applyAlignment="1">
      <alignment horizontal="right" vertical="center" wrapText="1" readingOrder="1"/>
    </xf>
    <xf numFmtId="0" fontId="4" fillId="0" borderId="4" xfId="0" applyFont="1" applyBorder="1" applyAlignment="1">
      <alignment horizontal="right" vertical="top" wrapText="1" readingOrder="1"/>
    </xf>
    <xf numFmtId="165" fontId="4" fillId="0" borderId="4" xfId="0" applyNumberFormat="1" applyFont="1" applyBorder="1" applyAlignment="1">
      <alignment horizontal="right" vertical="center" wrapText="1" readingOrder="1"/>
    </xf>
    <xf numFmtId="0" fontId="8" fillId="0" borderId="8" xfId="0" applyFont="1" applyBorder="1" applyAlignment="1">
      <alignment horizontal="center" vertical="center" wrapText="1" readingOrder="1"/>
    </xf>
    <xf numFmtId="0" fontId="11" fillId="0" borderId="4" xfId="0" applyFont="1" applyBorder="1" applyAlignment="1">
      <alignment horizontal="left" vertical="center" wrapText="1" readingOrder="1"/>
    </xf>
    <xf numFmtId="165" fontId="11" fillId="0" borderId="4" xfId="0" applyNumberFormat="1" applyFont="1" applyBorder="1" applyAlignment="1">
      <alignment horizontal="right" vertical="center" wrapText="1" readingOrder="1"/>
    </xf>
    <xf numFmtId="0" fontId="11" fillId="0" borderId="4" xfId="0" applyFont="1" applyBorder="1" applyAlignment="1">
      <alignment horizontal="right" vertical="top" wrapText="1" readingOrder="1"/>
    </xf>
    <xf numFmtId="0" fontId="5" fillId="0" borderId="4" xfId="0" applyFont="1" applyBorder="1" applyAlignment="1">
      <alignment horizontal="left" vertical="center" wrapText="1" readingOrder="1"/>
    </xf>
    <xf numFmtId="10" fontId="17" fillId="0" borderId="0" xfId="3" applyNumberFormat="1" applyFont="1" applyFill="1" applyBorder="1" applyAlignment="1">
      <alignment vertical="center"/>
    </xf>
    <xf numFmtId="0" fontId="4" fillId="0" borderId="4" xfId="0" applyFont="1" applyBorder="1" applyAlignment="1">
      <alignment horizontal="left" vertical="center" wrapText="1" readingOrder="1"/>
    </xf>
    <xf numFmtId="166" fontId="4" fillId="0" borderId="4" xfId="0" applyNumberFormat="1" applyFont="1" applyBorder="1" applyAlignment="1">
      <alignment horizontal="right" vertical="center" wrapText="1" readingOrder="1"/>
    </xf>
    <xf numFmtId="166" fontId="11" fillId="0" borderId="7" xfId="0" applyNumberFormat="1" applyFont="1" applyBorder="1" applyAlignment="1">
      <alignment horizontal="right" vertical="center" wrapText="1" readingOrder="1"/>
    </xf>
    <xf numFmtId="167" fontId="11" fillId="0" borderId="4" xfId="0" applyNumberFormat="1" applyFont="1" applyBorder="1" applyAlignment="1">
      <alignment horizontal="right" vertical="center" wrapText="1" readingOrder="1"/>
    </xf>
    <xf numFmtId="166" fontId="5" fillId="0" borderId="4" xfId="0" applyNumberFormat="1" applyFont="1" applyBorder="1" applyAlignment="1">
      <alignment horizontal="right" vertical="center" wrapText="1" readingOrder="1"/>
    </xf>
    <xf numFmtId="0" fontId="12" fillId="0" borderId="4" xfId="0" applyFont="1" applyBorder="1" applyAlignment="1">
      <alignment horizontal="left" vertical="center" wrapText="1" readingOrder="1"/>
    </xf>
    <xf numFmtId="0" fontId="0" fillId="0" borderId="0" xfId="0" applyAlignment="1">
      <alignment horizontal="center" vertical="center" wrapText="1"/>
    </xf>
    <xf numFmtId="166" fontId="11" fillId="0" borderId="4" xfId="0" applyNumberFormat="1" applyFont="1" applyBorder="1" applyAlignment="1">
      <alignment horizontal="right" vertical="center" wrapText="1" readingOrder="1"/>
    </xf>
    <xf numFmtId="0" fontId="8" fillId="0" borderId="9" xfId="0" applyFont="1" applyBorder="1" applyAlignment="1">
      <alignment horizontal="center" vertical="center" wrapText="1" readingOrder="1"/>
    </xf>
    <xf numFmtId="164" fontId="4" fillId="0" borderId="4" xfId="0" applyNumberFormat="1" applyFont="1" applyBorder="1" applyAlignment="1">
      <alignment horizontal="right" vertical="center" wrapText="1" readingOrder="1"/>
    </xf>
    <xf numFmtId="0" fontId="10" fillId="0" borderId="0" xfId="1" applyFont="1" applyFill="1" applyBorder="1" applyAlignment="1">
      <alignment horizontal="center" vertical="center" wrapText="1"/>
    </xf>
    <xf numFmtId="0" fontId="9" fillId="0" borderId="0" xfId="1" applyFill="1" applyAlignment="1"/>
    <xf numFmtId="167" fontId="5" fillId="0" borderId="4" xfId="0" applyNumberFormat="1" applyFont="1" applyBorder="1" applyAlignment="1">
      <alignment horizontal="right" vertical="center" wrapText="1" readingOrder="1"/>
    </xf>
    <xf numFmtId="0" fontId="6" fillId="0" borderId="4" xfId="0" applyFont="1" applyBorder="1" applyAlignment="1">
      <alignment horizontal="left" vertical="center" wrapText="1" readingOrder="1"/>
    </xf>
    <xf numFmtId="0" fontId="6" fillId="0" borderId="4" xfId="0" applyFont="1" applyBorder="1" applyAlignment="1">
      <alignment horizontal="right" vertical="center" wrapText="1" readingOrder="1"/>
    </xf>
    <xf numFmtId="0" fontId="5" fillId="0" borderId="4" xfId="0" applyFont="1" applyBorder="1" applyAlignment="1">
      <alignment horizontal="right" vertical="center" wrapText="1" readingOrder="1"/>
    </xf>
    <xf numFmtId="0" fontId="11" fillId="0" borderId="21" xfId="0" applyFont="1" applyBorder="1" applyAlignment="1">
      <alignment horizontal="left" vertical="center" wrapText="1" readingOrder="1"/>
    </xf>
    <xf numFmtId="0" fontId="4" fillId="0" borderId="4" xfId="0" applyFont="1" applyBorder="1" applyAlignment="1">
      <alignment horizontal="right" vertical="center" wrapText="1" readingOrder="1"/>
    </xf>
    <xf numFmtId="168" fontId="5" fillId="0" borderId="4" xfId="0" applyNumberFormat="1" applyFont="1" applyBorder="1" applyAlignment="1">
      <alignment horizontal="right" vertical="center" wrapText="1" readingOrder="1"/>
    </xf>
    <xf numFmtId="0" fontId="14" fillId="0" borderId="0" xfId="0" applyFont="1" applyAlignment="1">
      <alignment horizontal="left" vertical="center" wrapText="1" readingOrder="1"/>
    </xf>
    <xf numFmtId="0" fontId="12" fillId="0" borderId="0" xfId="0" applyFont="1" applyAlignment="1">
      <alignment horizontal="left" vertical="center" wrapText="1" readingOrder="1"/>
    </xf>
    <xf numFmtId="0" fontId="14" fillId="0" borderId="0" xfId="0" applyFont="1" applyAlignment="1">
      <alignment horizontal="right" vertical="center" wrapText="1" readingOrder="1"/>
    </xf>
    <xf numFmtId="166" fontId="12" fillId="0" borderId="0" xfId="0" applyNumberFormat="1" applyFont="1" applyAlignment="1">
      <alignment horizontal="right" vertical="center" wrapText="1" readingOrder="1"/>
    </xf>
    <xf numFmtId="168" fontId="12" fillId="0" borderId="0" xfId="0" applyNumberFormat="1" applyFont="1" applyAlignment="1">
      <alignment horizontal="right" vertical="center" wrapText="1" readingOrder="1"/>
    </xf>
    <xf numFmtId="166" fontId="11" fillId="0" borderId="0" xfId="0" applyNumberFormat="1" applyFont="1" applyAlignment="1">
      <alignment horizontal="right" vertical="center" wrapText="1" readingOrder="1"/>
    </xf>
    <xf numFmtId="0" fontId="11" fillId="0" borderId="0" xfId="0" applyFont="1" applyAlignment="1">
      <alignment horizontal="left" vertical="center" wrapText="1" readingOrder="1"/>
    </xf>
    <xf numFmtId="0" fontId="15" fillId="0" borderId="0" xfId="0" applyFont="1" applyAlignment="1">
      <alignment horizontal="center" vertical="center" wrapText="1"/>
    </xf>
    <xf numFmtId="0" fontId="14" fillId="0" borderId="0" xfId="4" applyFont="1" applyAlignment="1">
      <alignment horizontal="left" vertical="center" wrapText="1" readingOrder="1"/>
    </xf>
    <xf numFmtId="0" fontId="3" fillId="0" borderId="0" xfId="4" applyAlignment="1">
      <alignment wrapText="1"/>
    </xf>
    <xf numFmtId="0" fontId="14" fillId="0" borderId="6" xfId="0" applyFont="1" applyBorder="1" applyAlignment="1">
      <alignment horizontal="right" vertical="center" wrapText="1" readingOrder="1"/>
    </xf>
    <xf numFmtId="0" fontId="14" fillId="0" borderId="4" xfId="0" applyFont="1" applyBorder="1" applyAlignment="1">
      <alignment horizontal="right" vertical="center" wrapText="1" readingOrder="1"/>
    </xf>
    <xf numFmtId="0" fontId="11" fillId="0" borderId="0" xfId="0" applyFont="1" applyAlignment="1">
      <alignment horizontal="right" vertical="top" wrapText="1" readingOrder="1"/>
    </xf>
    <xf numFmtId="0" fontId="12" fillId="0" borderId="4" xfId="0" applyFont="1" applyBorder="1" applyAlignment="1">
      <alignment horizontal="right" vertical="top" wrapText="1" readingOrder="1"/>
    </xf>
    <xf numFmtId="0" fontId="12" fillId="0" borderId="4" xfId="0" applyFont="1" applyBorder="1" applyAlignment="1">
      <alignment horizontal="center" vertical="top" wrapText="1" readingOrder="1"/>
    </xf>
    <xf numFmtId="15" fontId="12" fillId="0" borderId="4" xfId="0" applyNumberFormat="1" applyFont="1" applyBorder="1" applyAlignment="1">
      <alignment horizontal="right" vertical="top" wrapText="1" readingOrder="1"/>
    </xf>
    <xf numFmtId="0" fontId="4" fillId="0" borderId="0" xfId="0" applyFont="1" applyAlignment="1">
      <alignment horizontal="right" vertical="top" wrapText="1" readingOrder="1"/>
    </xf>
    <xf numFmtId="169" fontId="4" fillId="0" borderId="4" xfId="0" applyNumberFormat="1" applyFont="1" applyBorder="1" applyAlignment="1">
      <alignment horizontal="right" vertical="center" wrapText="1" readingOrder="1"/>
    </xf>
    <xf numFmtId="0" fontId="4" fillId="0" borderId="0" xfId="0" applyFont="1" applyAlignment="1">
      <alignment horizontal="left" vertical="center" wrapText="1" readingOrder="1"/>
    </xf>
    <xf numFmtId="0" fontId="4" fillId="0" borderId="0" xfId="0" applyFont="1" applyAlignment="1">
      <alignment horizontal="right" vertical="center" wrapText="1" readingOrder="1"/>
    </xf>
    <xf numFmtId="0" fontId="4" fillId="0" borderId="5"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11" fillId="0" borderId="6" xfId="0" applyFont="1" applyBorder="1" applyAlignment="1">
      <alignment horizontal="right" vertical="top" wrapText="1" readingOrder="1"/>
    </xf>
    <xf numFmtId="170" fontId="12" fillId="0" borderId="4" xfId="0" applyNumberFormat="1" applyFont="1" applyBorder="1" applyAlignment="1">
      <alignment horizontal="left" vertical="center" wrapText="1" readingOrder="1"/>
    </xf>
    <xf numFmtId="0" fontId="11" fillId="0" borderId="0" xfId="0" applyFont="1" applyAlignment="1">
      <alignment horizontal="right" vertical="center" wrapText="1" readingOrder="1"/>
    </xf>
    <xf numFmtId="0" fontId="15" fillId="0" borderId="0" xfId="0" applyFont="1" applyAlignment="1"/>
    <xf numFmtId="0" fontId="0" fillId="0" borderId="0" xfId="0" applyAlignment="1"/>
    <xf numFmtId="0" fontId="0" fillId="0" borderId="0" xfId="0" applyAlignment="1">
      <alignment horizontal="center" vertical="top" readingOrder="1"/>
    </xf>
    <xf numFmtId="0" fontId="14" fillId="0" borderId="4" xfId="0" applyFont="1" applyBorder="1" applyAlignment="1">
      <alignment horizontal="left" vertical="center" wrapText="1" readingOrder="1"/>
    </xf>
    <xf numFmtId="166" fontId="12" fillId="0" borderId="4" xfId="0" applyNumberFormat="1" applyFont="1" applyBorder="1" applyAlignment="1">
      <alignment horizontal="right" vertical="center" wrapText="1" readingOrder="1"/>
    </xf>
    <xf numFmtId="167" fontId="12" fillId="0" borderId="4" xfId="0" applyNumberFormat="1" applyFont="1" applyBorder="1" applyAlignment="1">
      <alignment horizontal="right" vertical="center" wrapText="1" readingOrder="1"/>
    </xf>
    <xf numFmtId="171" fontId="4" fillId="0" borderId="4" xfId="0" applyNumberFormat="1" applyFont="1" applyBorder="1" applyAlignment="1">
      <alignment horizontal="right" vertical="center" wrapText="1" readingOrder="1"/>
    </xf>
    <xf numFmtId="0" fontId="16" fillId="0" borderId="7" xfId="0" applyFont="1" applyBorder="1" applyAlignment="1">
      <alignment horizontal="center" vertical="center" wrapText="1"/>
    </xf>
    <xf numFmtId="0" fontId="16" fillId="0" borderId="7" xfId="0" applyFont="1" applyBorder="1">
      <alignment wrapText="1"/>
    </xf>
    <xf numFmtId="0" fontId="16" fillId="0" borderId="7" xfId="0" applyFont="1" applyBorder="1" applyAlignment="1">
      <alignment horizontal="justify" vertical="center" wrapText="1"/>
    </xf>
    <xf numFmtId="174" fontId="12" fillId="0" borderId="4" xfId="0" applyNumberFormat="1" applyFont="1" applyBorder="1" applyAlignment="1">
      <alignment horizontal="left" vertical="center" wrapText="1" readingOrder="1"/>
    </xf>
    <xf numFmtId="14" fontId="16" fillId="0" borderId="7" xfId="0" quotePrefix="1" applyNumberFormat="1" applyFont="1" applyBorder="1" applyAlignment="1">
      <alignment horizontal="justify" vertical="center" wrapText="1"/>
    </xf>
    <xf numFmtId="166" fontId="12" fillId="0" borderId="4" xfId="0" applyNumberFormat="1" applyFont="1" applyBorder="1" applyAlignment="1">
      <alignment horizontal="left" vertical="center" wrapText="1" readingOrder="1"/>
    </xf>
    <xf numFmtId="0" fontId="19" fillId="0" borderId="0" xfId="0" applyFont="1" applyAlignment="1"/>
    <xf numFmtId="0" fontId="12" fillId="0" borderId="4" xfId="0" applyFont="1" applyBorder="1" applyAlignment="1">
      <alignment horizontal="right" vertical="center" wrapText="1" readingOrder="1"/>
    </xf>
    <xf numFmtId="0" fontId="16" fillId="0" borderId="0" xfId="0" applyFont="1" applyAlignment="1"/>
    <xf numFmtId="0" fontId="20" fillId="0" borderId="0" xfId="0" applyFont="1" applyAlignment="1"/>
    <xf numFmtId="0" fontId="18" fillId="0" borderId="17" xfId="0" applyFont="1" applyBorder="1" applyAlignment="1">
      <alignment horizontal="center" wrapText="1"/>
    </xf>
    <xf numFmtId="0" fontId="27" fillId="0" borderId="17" xfId="0" applyFont="1" applyBorder="1" applyAlignment="1">
      <alignment horizontal="left" vertical="center"/>
    </xf>
    <xf numFmtId="0" fontId="27" fillId="0" borderId="17" xfId="0" applyFont="1" applyBorder="1" applyAlignment="1">
      <alignment horizontal="center" vertical="center"/>
    </xf>
    <xf numFmtId="4" fontId="27" fillId="0" borderId="17" xfId="0" applyNumberFormat="1" applyFont="1" applyBorder="1" applyAlignment="1">
      <alignment horizontal="right" vertical="center"/>
    </xf>
    <xf numFmtId="0" fontId="18" fillId="0" borderId="7" xfId="0" applyFont="1" applyBorder="1" applyAlignment="1">
      <alignment horizontal="center" vertical="center" wrapText="1"/>
    </xf>
    <xf numFmtId="0" fontId="27" fillId="0" borderId="7" xfId="0" applyFont="1" applyBorder="1" applyAlignment="1">
      <alignment horizontal="left" vertical="center"/>
    </xf>
    <xf numFmtId="0" fontId="27" fillId="0" borderId="7" xfId="0" applyFont="1" applyBorder="1" applyAlignment="1">
      <alignment horizontal="center" vertical="center"/>
    </xf>
    <xf numFmtId="4" fontId="27" fillId="0" borderId="7" xfId="0" applyNumberFormat="1" applyFont="1" applyBorder="1" applyAlignment="1">
      <alignment horizontal="center" vertical="center"/>
    </xf>
    <xf numFmtId="0" fontId="16" fillId="0" borderId="7" xfId="0" applyFont="1" applyBorder="1" applyAlignment="1">
      <alignment horizontal="justify" vertical="center"/>
    </xf>
    <xf numFmtId="167" fontId="16" fillId="0" borderId="4" xfId="0" applyNumberFormat="1" applyFont="1" applyBorder="1" applyAlignment="1">
      <alignment horizontal="right" vertical="center" wrapText="1" readingOrder="1"/>
    </xf>
    <xf numFmtId="0" fontId="16" fillId="0" borderId="0" xfId="0" applyFont="1">
      <alignment wrapText="1"/>
    </xf>
    <xf numFmtId="0" fontId="17" fillId="0" borderId="0" xfId="0" applyFont="1" applyAlignment="1"/>
    <xf numFmtId="0" fontId="23" fillId="0" borderId="7" xfId="0" applyFont="1" applyBorder="1" applyAlignment="1">
      <alignment horizontal="left" wrapText="1"/>
    </xf>
    <xf numFmtId="0" fontId="23" fillId="0" borderId="7" xfId="0" applyFont="1" applyBorder="1" applyAlignment="1">
      <alignment horizont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xf>
    <xf numFmtId="4" fontId="16" fillId="0" borderId="7" xfId="0" applyNumberFormat="1" applyFont="1" applyBorder="1" applyAlignment="1">
      <alignment horizontal="center" vertical="center"/>
    </xf>
    <xf numFmtId="0" fontId="4" fillId="0" borderId="21" xfId="0" applyFont="1" applyBorder="1" applyAlignment="1">
      <alignment horizontal="left" vertical="center" wrapText="1" readingOrder="1"/>
    </xf>
    <xf numFmtId="0" fontId="7" fillId="0" borderId="4" xfId="0" applyFont="1" applyBorder="1" applyAlignment="1">
      <alignment horizontal="left" vertical="center" wrapText="1" readingOrder="1"/>
    </xf>
    <xf numFmtId="0" fontId="7" fillId="0" borderId="4" xfId="0" applyFont="1" applyBorder="1" applyAlignment="1">
      <alignment horizontal="right" vertical="center" wrapText="1" readingOrder="1"/>
    </xf>
    <xf numFmtId="172" fontId="4" fillId="0" borderId="4" xfId="0" applyNumberFormat="1" applyFont="1" applyBorder="1" applyAlignment="1">
      <alignment horizontal="right" vertical="center" wrapText="1" readingOrder="1"/>
    </xf>
    <xf numFmtId="0" fontId="12" fillId="0" borderId="4" xfId="10" applyFont="1" applyBorder="1" applyAlignment="1">
      <alignment horizontal="left" vertical="center" wrapText="1" readingOrder="1"/>
    </xf>
    <xf numFmtId="0" fontId="0" fillId="0" borderId="0" xfId="0" applyAlignment="1">
      <alignment vertical="center" wrapText="1"/>
    </xf>
    <xf numFmtId="0" fontId="19" fillId="0" borderId="0" xfId="6">
      <alignment wrapText="1"/>
    </xf>
    <xf numFmtId="0" fontId="18" fillId="0" borderId="7" xfId="5" applyFont="1" applyBorder="1" applyAlignment="1">
      <alignment horizontal="center" vertical="center" wrapText="1"/>
    </xf>
    <xf numFmtId="0" fontId="20" fillId="0" borderId="7" xfId="5" applyFont="1" applyBorder="1"/>
    <xf numFmtId="0" fontId="20" fillId="0" borderId="7" xfId="5" applyFont="1" applyBorder="1" applyAlignment="1">
      <alignment wrapText="1"/>
    </xf>
    <xf numFmtId="4" fontId="16" fillId="0" borderId="7" xfId="0" applyNumberFormat="1" applyFont="1" applyBorder="1" applyAlignment="1">
      <alignment vertical="center"/>
    </xf>
    <xf numFmtId="173" fontId="20" fillId="0" borderId="7" xfId="5" applyNumberFormat="1" applyFont="1" applyBorder="1"/>
    <xf numFmtId="0" fontId="16" fillId="0" borderId="0" xfId="0" applyFont="1" applyAlignment="1">
      <alignment vertical="center" wrapText="1"/>
    </xf>
    <xf numFmtId="0" fontId="16" fillId="0" borderId="0" xfId="0" applyFont="1" applyAlignment="1">
      <alignment vertical="center"/>
    </xf>
    <xf numFmtId="2" fontId="16" fillId="0" borderId="0" xfId="0" applyNumberFormat="1" applyFont="1" applyAlignment="1">
      <alignment vertical="center"/>
    </xf>
    <xf numFmtId="4" fontId="16" fillId="0" borderId="0" xfId="0" applyNumberFormat="1" applyFont="1" applyAlignment="1">
      <alignment vertical="center"/>
    </xf>
    <xf numFmtId="0" fontId="20" fillId="0" borderId="0" xfId="5" applyFont="1" applyAlignment="1">
      <alignment vertical="center" wrapText="1"/>
    </xf>
    <xf numFmtId="0" fontId="22" fillId="0" borderId="0" xfId="0" applyFont="1" applyAlignment="1"/>
    <xf numFmtId="0" fontId="17" fillId="0" borderId="0" xfId="0" applyFont="1" applyAlignment="1">
      <alignment vertical="center"/>
    </xf>
    <xf numFmtId="0" fontId="23" fillId="0" borderId="7" xfId="4" applyFont="1" applyBorder="1" applyAlignment="1">
      <alignment horizontal="center" vertical="center"/>
    </xf>
    <xf numFmtId="0" fontId="17" fillId="0" borderId="7" xfId="4" applyFont="1" applyBorder="1" applyAlignment="1">
      <alignment vertical="center"/>
    </xf>
    <xf numFmtId="0" fontId="17" fillId="0" borderId="7" xfId="4" applyFont="1" applyBorder="1" applyAlignment="1">
      <alignment vertical="center" wrapText="1"/>
    </xf>
    <xf numFmtId="0" fontId="23" fillId="0" borderId="7" xfId="4" applyFont="1" applyBorder="1" applyAlignment="1">
      <alignment horizontal="center" vertical="center" wrapText="1"/>
    </xf>
    <xf numFmtId="0" fontId="24" fillId="0" borderId="0" xfId="9" applyFont="1" applyAlignment="1">
      <alignment horizontal="center" vertical="center"/>
    </xf>
    <xf numFmtId="0" fontId="17" fillId="0" borderId="7" xfId="4" applyFont="1" applyBorder="1" applyAlignment="1">
      <alignment horizontal="left" vertical="center"/>
    </xf>
    <xf numFmtId="2" fontId="17" fillId="0" borderId="7" xfId="4" applyNumberFormat="1" applyFont="1" applyBorder="1" applyAlignment="1">
      <alignment horizontal="right" vertical="center" wrapText="1"/>
    </xf>
    <xf numFmtId="4" fontId="17" fillId="0" borderId="7" xfId="4" applyNumberFormat="1" applyFont="1" applyBorder="1" applyAlignment="1">
      <alignment horizontal="right" vertical="center"/>
    </xf>
    <xf numFmtId="10" fontId="17" fillId="0" borderId="7" xfId="3" applyNumberFormat="1" applyFont="1" applyFill="1" applyBorder="1" applyAlignment="1">
      <alignment vertical="center" wrapText="1"/>
    </xf>
    <xf numFmtId="4" fontId="25" fillId="0" borderId="0" xfId="4" applyNumberFormat="1" applyFont="1" applyAlignment="1">
      <alignment vertical="center"/>
    </xf>
    <xf numFmtId="0" fontId="26" fillId="0" borderId="7" xfId="0" applyFont="1" applyBorder="1" applyAlignment="1">
      <alignment horizontal="justify" vertical="center" wrapText="1"/>
    </xf>
    <xf numFmtId="0" fontId="11" fillId="0" borderId="5" xfId="0" applyFont="1" applyBorder="1" applyAlignment="1">
      <alignment horizontal="left" vertical="center" wrapText="1" readingOrder="1"/>
    </xf>
    <xf numFmtId="0" fontId="12" fillId="0" borderId="5" xfId="0" applyFont="1" applyBorder="1" applyAlignment="1">
      <alignment horizontal="left" vertical="center" wrapText="1" readingOrder="1"/>
    </xf>
    <xf numFmtId="0" fontId="4" fillId="0" borderId="21" xfId="0" applyFont="1" applyBorder="1" applyAlignment="1">
      <alignment horizontal="right" vertical="top" wrapText="1" readingOrder="1"/>
    </xf>
    <xf numFmtId="0" fontId="5" fillId="0" borderId="21" xfId="0" applyFont="1" applyBorder="1" applyAlignment="1">
      <alignment horizontal="left" vertical="center" wrapText="1" readingOrder="1"/>
    </xf>
    <xf numFmtId="0" fontId="5" fillId="0" borderId="21" xfId="0" applyFont="1" applyBorder="1" applyAlignment="1">
      <alignment horizontal="right" vertical="center" wrapText="1" readingOrder="1"/>
    </xf>
    <xf numFmtId="167" fontId="5" fillId="0" borderId="21" xfId="0" applyNumberFormat="1" applyFont="1" applyBorder="1" applyAlignment="1">
      <alignment horizontal="right" vertical="center" wrapText="1" readingOrder="1"/>
    </xf>
    <xf numFmtId="0" fontId="6" fillId="0" borderId="21" xfId="0" applyFont="1" applyBorder="1" applyAlignment="1">
      <alignment horizontal="left" vertical="center" wrapText="1" readingOrder="1"/>
    </xf>
    <xf numFmtId="0" fontId="6" fillId="0" borderId="21" xfId="0" applyFont="1" applyBorder="1" applyAlignment="1">
      <alignment horizontal="right" vertical="center" wrapText="1" readingOrder="1"/>
    </xf>
    <xf numFmtId="166" fontId="5" fillId="0" borderId="21" xfId="0" applyNumberFormat="1" applyFont="1" applyBorder="1" applyAlignment="1">
      <alignment horizontal="right" vertical="center" wrapText="1" readingOrder="1"/>
    </xf>
    <xf numFmtId="164" fontId="4" fillId="0" borderId="21" xfId="0" applyNumberFormat="1" applyFont="1" applyBorder="1" applyAlignment="1">
      <alignment horizontal="right" vertical="center" wrapText="1" readingOrder="1"/>
    </xf>
    <xf numFmtId="0" fontId="4" fillId="0" borderId="21" xfId="0" applyFont="1" applyBorder="1" applyAlignment="1">
      <alignment horizontal="right" vertical="center" wrapText="1" readingOrder="1"/>
    </xf>
    <xf numFmtId="166" fontId="4" fillId="0" borderId="21" xfId="0" applyNumberFormat="1" applyFont="1" applyBorder="1" applyAlignment="1">
      <alignment horizontal="right" vertical="center" wrapText="1" readingOrder="1"/>
    </xf>
    <xf numFmtId="167" fontId="4" fillId="0" borderId="21" xfId="0" applyNumberFormat="1" applyFont="1" applyBorder="1" applyAlignment="1">
      <alignment horizontal="right" vertical="center" wrapText="1" readingOrder="1"/>
    </xf>
    <xf numFmtId="0" fontId="12" fillId="0" borderId="21" xfId="0" applyFont="1" applyBorder="1" applyAlignment="1">
      <alignment horizontal="left" vertical="center" wrapText="1" readingOrder="1"/>
    </xf>
    <xf numFmtId="171" fontId="4" fillId="0" borderId="21" xfId="0" applyNumberFormat="1" applyFont="1" applyBorder="1" applyAlignment="1">
      <alignment horizontal="right" vertical="center" wrapText="1" readingOrder="1"/>
    </xf>
    <xf numFmtId="168" fontId="5" fillId="0" borderId="21" xfId="0" applyNumberFormat="1" applyFont="1" applyBorder="1" applyAlignment="1">
      <alignment horizontal="right" vertical="center" wrapText="1" readingOrder="1"/>
    </xf>
    <xf numFmtId="0" fontId="14" fillId="0" borderId="21" xfId="0" applyFont="1" applyBorder="1" applyAlignment="1">
      <alignment horizontal="right" vertical="center" wrapText="1" readingOrder="1"/>
    </xf>
    <xf numFmtId="0" fontId="12" fillId="0" borderId="21" xfId="0" applyFont="1" applyBorder="1" applyAlignment="1">
      <alignment horizontal="right" vertical="top" wrapText="1" readingOrder="1"/>
    </xf>
    <xf numFmtId="0" fontId="12" fillId="0" borderId="21" xfId="0" applyFont="1" applyBorder="1" applyAlignment="1">
      <alignment horizontal="center" vertical="top" wrapText="1" readingOrder="1"/>
    </xf>
    <xf numFmtId="169" fontId="4" fillId="0" borderId="21" xfId="0" applyNumberFormat="1" applyFont="1" applyBorder="1" applyAlignment="1">
      <alignment horizontal="right" vertical="center" wrapText="1" readingOrder="1"/>
    </xf>
    <xf numFmtId="0" fontId="19" fillId="0" borderId="0" xfId="9">
      <alignment wrapText="1"/>
    </xf>
    <xf numFmtId="170" fontId="12" fillId="0" borderId="21" xfId="0" applyNumberFormat="1" applyFont="1" applyBorder="1" applyAlignment="1">
      <alignment horizontal="left" vertical="center" wrapText="1" readingOrder="1"/>
    </xf>
    <xf numFmtId="0" fontId="15" fillId="0" borderId="0" xfId="0" applyFont="1" applyAlignment="1">
      <alignment horizontal="left" vertical="top" wrapText="1"/>
    </xf>
    <xf numFmtId="0" fontId="11" fillId="0" borderId="0" xfId="0" applyFont="1" applyAlignment="1">
      <alignment horizontal="left" vertical="center" wrapText="1" readingOrder="1"/>
    </xf>
    <xf numFmtId="0" fontId="11" fillId="0" borderId="0" xfId="0" applyFont="1" applyAlignment="1">
      <alignment horizontal="justify" vertical="top" wrapText="1" readingOrder="1"/>
    </xf>
    <xf numFmtId="0" fontId="12" fillId="0" borderId="1" xfId="0" applyFont="1" applyBorder="1" applyAlignment="1">
      <alignment horizontal="left" vertical="center" wrapText="1" readingOrder="1"/>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8" fillId="0" borderId="7" xfId="0" applyFont="1" applyBorder="1" applyAlignment="1">
      <alignment horizontal="center" vertical="center" wrapText="1" readingOrder="1"/>
    </xf>
    <xf numFmtId="0" fontId="4" fillId="0" borderId="1" xfId="0" applyFont="1" applyBorder="1" applyAlignment="1">
      <alignment horizontal="left" vertical="center" wrapText="1" readingOrder="1"/>
    </xf>
    <xf numFmtId="0" fontId="4" fillId="0" borderId="3" xfId="0" applyFont="1" applyBorder="1" applyAlignment="1">
      <alignment horizontal="left" vertical="center" wrapText="1" readingOrder="1"/>
    </xf>
    <xf numFmtId="0" fontId="4" fillId="0" borderId="18" xfId="0" applyFont="1" applyBorder="1" applyAlignment="1">
      <alignment horizontal="left" vertical="center" wrapText="1" readingOrder="1"/>
    </xf>
    <xf numFmtId="0" fontId="4" fillId="0" borderId="20" xfId="0" applyFont="1" applyBorder="1" applyAlignment="1">
      <alignment horizontal="left" vertical="center" wrapText="1" readingOrder="1"/>
    </xf>
    <xf numFmtId="0" fontId="11" fillId="0" borderId="18" xfId="0" applyFont="1" applyBorder="1" applyAlignment="1">
      <alignment horizontal="left" vertical="center" wrapText="1" readingOrder="1"/>
    </xf>
    <xf numFmtId="0" fontId="11" fillId="0" borderId="20" xfId="0" applyFont="1" applyBorder="1" applyAlignment="1">
      <alignment horizontal="left" vertical="center" wrapText="1" readingOrder="1"/>
    </xf>
    <xf numFmtId="0" fontId="12" fillId="0" borderId="18" xfId="0" applyFont="1" applyBorder="1" applyAlignment="1">
      <alignment horizontal="left" vertical="center" wrapText="1" readingOrder="1"/>
    </xf>
    <xf numFmtId="0" fontId="12" fillId="0" borderId="19" xfId="0" applyFont="1" applyBorder="1" applyAlignment="1">
      <alignment horizontal="left" vertical="center" wrapText="1" readingOrder="1"/>
    </xf>
    <xf numFmtId="0" fontId="12" fillId="0" borderId="20"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11" fillId="0" borderId="13"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3" fillId="0" borderId="11" xfId="4" applyFont="1" applyBorder="1" applyAlignment="1">
      <alignment horizontal="center" vertical="center"/>
    </xf>
    <xf numFmtId="0" fontId="23" fillId="0" borderId="12" xfId="4" applyFont="1" applyBorder="1" applyAlignment="1">
      <alignment horizontal="center" vertical="center"/>
    </xf>
    <xf numFmtId="0" fontId="23" fillId="0" borderId="13" xfId="4" applyFont="1" applyBorder="1" applyAlignment="1">
      <alignment horizontal="center" vertical="center"/>
    </xf>
    <xf numFmtId="0" fontId="23" fillId="0" borderId="7" xfId="4" applyFont="1" applyBorder="1" applyAlignment="1">
      <alignment horizontal="center" vertical="center"/>
    </xf>
    <xf numFmtId="0" fontId="17" fillId="0" borderId="11" xfId="4" applyFont="1" applyBorder="1" applyAlignment="1">
      <alignment horizontal="left" vertical="center" wrapText="1"/>
    </xf>
    <xf numFmtId="0" fontId="17" fillId="0" borderId="12" xfId="4" applyFont="1" applyBorder="1" applyAlignment="1">
      <alignment horizontal="left" vertical="center" wrapText="1"/>
    </xf>
    <xf numFmtId="0" fontId="17" fillId="0" borderId="13" xfId="4" applyFont="1" applyBorder="1" applyAlignment="1">
      <alignment horizontal="left" vertical="center" wrapText="1"/>
    </xf>
    <xf numFmtId="0" fontId="20" fillId="0" borderId="0" xfId="5" applyFont="1" applyAlignment="1">
      <alignment horizontal="justify" vertical="center" wrapText="1"/>
    </xf>
    <xf numFmtId="0" fontId="23" fillId="0" borderId="11" xfId="4" applyFont="1" applyBorder="1" applyAlignment="1">
      <alignment horizontal="center" vertical="center" wrapText="1"/>
    </xf>
    <xf numFmtId="0" fontId="23" fillId="0" borderId="13" xfId="4" applyFont="1" applyBorder="1" applyAlignment="1">
      <alignment horizontal="center" vertical="center" wrapText="1"/>
    </xf>
    <xf numFmtId="0" fontId="17" fillId="0" borderId="11" xfId="2" applyNumberFormat="1" applyFont="1" applyFill="1" applyBorder="1" applyAlignment="1">
      <alignment horizontal="center" vertical="center"/>
    </xf>
    <xf numFmtId="0" fontId="17" fillId="0" borderId="13" xfId="2" applyNumberFormat="1" applyFont="1" applyFill="1" applyBorder="1" applyAlignment="1">
      <alignment horizontal="center" vertical="center"/>
    </xf>
    <xf numFmtId="0" fontId="18" fillId="0" borderId="10" xfId="5" applyFont="1" applyBorder="1" applyAlignment="1">
      <alignment horizontal="center" vertical="center"/>
    </xf>
    <xf numFmtId="0" fontId="18" fillId="0" borderId="14" xfId="5" applyFont="1" applyBorder="1" applyAlignment="1">
      <alignment horizontal="center" vertical="center"/>
    </xf>
    <xf numFmtId="0" fontId="18" fillId="0" borderId="9" xfId="5" applyFont="1" applyBorder="1" applyAlignment="1">
      <alignment horizontal="center" vertical="center"/>
    </xf>
    <xf numFmtId="0" fontId="18" fillId="0" borderId="11" xfId="5" applyFont="1" applyBorder="1" applyAlignment="1">
      <alignment horizontal="center" vertical="center"/>
    </xf>
    <xf numFmtId="0" fontId="18" fillId="0" borderId="12" xfId="5" applyFont="1" applyBorder="1" applyAlignment="1">
      <alignment horizontal="center" vertical="center"/>
    </xf>
    <xf numFmtId="0" fontId="18" fillId="0" borderId="13" xfId="5" applyFont="1" applyBorder="1" applyAlignment="1">
      <alignment horizontal="center" vertical="center"/>
    </xf>
    <xf numFmtId="0" fontId="18" fillId="0" borderId="11" xfId="5" applyFont="1" applyBorder="1" applyAlignment="1">
      <alignment horizontal="center" vertical="center" wrapText="1"/>
    </xf>
    <xf numFmtId="0" fontId="18" fillId="0" borderId="12" xfId="5" applyFont="1" applyBorder="1" applyAlignment="1">
      <alignment horizontal="center" vertical="center" wrapText="1"/>
    </xf>
    <xf numFmtId="0" fontId="18" fillId="0" borderId="13" xfId="5" applyFont="1" applyBorder="1" applyAlignment="1">
      <alignment horizontal="center" vertical="center" wrapText="1"/>
    </xf>
    <xf numFmtId="0" fontId="18" fillId="0" borderId="10" xfId="5" applyFont="1" applyBorder="1" applyAlignment="1">
      <alignment horizontal="center" vertical="center" wrapText="1"/>
    </xf>
    <xf numFmtId="0" fontId="18" fillId="0" borderId="9" xfId="5" applyFont="1" applyBorder="1" applyAlignment="1">
      <alignment horizontal="center" vertical="center" wrapText="1"/>
    </xf>
    <xf numFmtId="0" fontId="18" fillId="0" borderId="15" xfId="5" applyFont="1" applyBorder="1" applyAlignment="1">
      <alignment horizontal="center" vertical="center" wrapText="1"/>
    </xf>
    <xf numFmtId="0" fontId="18" fillId="0" borderId="16" xfId="5" applyFont="1" applyBorder="1" applyAlignment="1">
      <alignment horizontal="center" vertical="center" wrapText="1"/>
    </xf>
    <xf numFmtId="0" fontId="22" fillId="0" borderId="0" xfId="12" applyFont="1" applyAlignment="1">
      <alignment horizontal="center"/>
    </xf>
  </cellXfs>
  <cellStyles count="34">
    <cellStyle name="Comma" xfId="2" builtinId="3"/>
    <cellStyle name="Comma 2" xfId="7" xr:uid="{F65A26B6-B8E3-4E38-9E3D-CED6CF011252}"/>
    <cellStyle name="Comma 2 2" xfId="29" xr:uid="{A11E7B38-4CC7-408D-AEB1-6A24FA960837}"/>
    <cellStyle name="Comma 2 3" xfId="24" xr:uid="{63B03812-F19D-47E9-A36F-EF2092EB0BBE}"/>
    <cellStyle name="Comma 2 4" xfId="18" xr:uid="{5441DC20-3F73-4EB2-BC7F-F38B01A26589}"/>
    <cellStyle name="Comma 3" xfId="14" xr:uid="{BCC4C9D2-AFB5-4DA5-AC72-E1195AA7A814}"/>
    <cellStyle name="Comma 3 2" xfId="31" xr:uid="{AD8F03BE-FB1D-497B-B4D2-88F89EEC1668}"/>
    <cellStyle name="Comma 4" xfId="26" xr:uid="{918EBC45-29FA-457D-BD0B-1553EC968238}"/>
    <cellStyle name="Comma 5" xfId="20" xr:uid="{7AB19D35-68BA-4117-8C7E-43FC8BFDE961}"/>
    <cellStyle name="Comma 6" xfId="33" xr:uid="{B95A1EE0-7CE2-49A9-B116-93556BD6C036}"/>
    <cellStyle name="Comma 7" xfId="15" xr:uid="{DF0858D1-1E6E-4EAA-966A-3652CA1B025E}"/>
    <cellStyle name="Hyperlink 2" xfId="1" xr:uid="{9CD65BFF-EE4B-424B-BF4E-C3974012A19F}"/>
    <cellStyle name="Normal" xfId="0" builtinId="0"/>
    <cellStyle name="Normal 2" xfId="9" xr:uid="{C02C0C0C-55FC-48B5-8578-5EAB9EFAD452}"/>
    <cellStyle name="Normal 2 2" xfId="10" xr:uid="{3E7B2153-B829-4E86-B97E-A1EF2EB34A26}"/>
    <cellStyle name="Normal 2 2 2" xfId="5" xr:uid="{EB807D1D-897A-46FB-822D-33303E5AFDB6}"/>
    <cellStyle name="Normal 2 2 2 2" xfId="27" xr:uid="{C4FC4468-E9E9-41AD-AD79-C50EF5B747DE}"/>
    <cellStyle name="Normal 2 2 2 3" xfId="23" xr:uid="{F795B526-75DE-46E2-B064-F3D1969B4198}"/>
    <cellStyle name="Normal 2 2 2 4" xfId="17" xr:uid="{EB7D11F0-FABF-45F4-9607-364EDB2A7A0C}"/>
    <cellStyle name="Normal 2 2 3 2 2 3 2" xfId="25" xr:uid="{BA7910C9-C42A-4C2A-9721-E42A40951938}"/>
    <cellStyle name="Normal 2 2 3 2 2 3 2 2" xfId="4" xr:uid="{6530F78F-4340-4541-B8D0-AA00545B16AE}"/>
    <cellStyle name="Normal 2 2 3 2 2 3 2 2 2" xfId="11" xr:uid="{4979FD74-E10B-4375-9728-FCEBD29A2B22}"/>
    <cellStyle name="Normal 2 2 3 2 2 3 2 2 2 2" xfId="30" xr:uid="{61D26D18-716A-40E4-B1FC-F39182BCAF5B}"/>
    <cellStyle name="Normal 2 2 3 2 2 3 2 2 2 3" xfId="19" xr:uid="{CBD3F214-D273-4ACF-B401-239E1B947AE9}"/>
    <cellStyle name="Normal 2 2 3 2 2 3 2 2 3" xfId="22" xr:uid="{0D9183DA-373A-4213-AF1D-3205AFAA836E}"/>
    <cellStyle name="Normal 2 2 3 2 2 3 2 2 4" xfId="16" xr:uid="{09A8AA50-E764-48B7-BE43-AA2B336A12B5}"/>
    <cellStyle name="Normal 2 3" xfId="13" xr:uid="{CB03A0C4-0C61-4363-ADA7-F271D3890AC8}"/>
    <cellStyle name="Normal 2 4" xfId="32" xr:uid="{C8E547CA-3AC4-4196-BDE5-9C698E2B92BC}"/>
    <cellStyle name="Normal 3" xfId="6" xr:uid="{AB057579-3029-402F-9CB2-15CC985F12A0}"/>
    <cellStyle name="Normal 4" xfId="12" xr:uid="{B26130C6-20E4-4DF6-BC2B-7723C644A8DE}"/>
    <cellStyle name="Normal 5" xfId="28" xr:uid="{4F615230-2BF7-40B7-9FAB-162E3F1949F5}"/>
    <cellStyle name="Percent" xfId="3" builtinId="5"/>
    <cellStyle name="Percent 2" xfId="8" xr:uid="{64A96409-0A35-421E-BC11-C281FA2F7CE7}"/>
    <cellStyle name="Percent 3" xfId="21" xr:uid="{70D20268-1FC6-48E3-8235-DC82C75A9E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151</xdr:row>
      <xdr:rowOff>0</xdr:rowOff>
    </xdr:from>
    <xdr:to>
      <xdr:col>2</xdr:col>
      <xdr:colOff>2141549</xdr:colOff>
      <xdr:row>152</xdr:row>
      <xdr:rowOff>27375</xdr:rowOff>
    </xdr:to>
    <xdr:pic>
      <xdr:nvPicPr>
        <xdr:cNvPr id="2" name="Picture 1">
          <a:extLst>
            <a:ext uri="{FF2B5EF4-FFF2-40B4-BE49-F238E27FC236}">
              <a16:creationId xmlns:a16="http://schemas.microsoft.com/office/drawing/2014/main" id="{1FF8E4E0-90FB-4849-A88A-9EB5B6BD818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6317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156</xdr:row>
      <xdr:rowOff>0</xdr:rowOff>
    </xdr:from>
    <xdr:to>
      <xdr:col>2</xdr:col>
      <xdr:colOff>2141549</xdr:colOff>
      <xdr:row>156</xdr:row>
      <xdr:rowOff>1980000</xdr:rowOff>
    </xdr:to>
    <xdr:pic>
      <xdr:nvPicPr>
        <xdr:cNvPr id="3" name="Picture 2">
          <a:extLst>
            <a:ext uri="{FF2B5EF4-FFF2-40B4-BE49-F238E27FC236}">
              <a16:creationId xmlns:a16="http://schemas.microsoft.com/office/drawing/2014/main" id="{5360FAD1-904A-4C62-9E23-B69DE51CA98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2321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2141549</xdr:colOff>
      <xdr:row>138</xdr:row>
      <xdr:rowOff>27375</xdr:rowOff>
    </xdr:to>
    <xdr:pic>
      <xdr:nvPicPr>
        <xdr:cNvPr id="2" name="Picture 1">
          <a:extLst>
            <a:ext uri="{FF2B5EF4-FFF2-40B4-BE49-F238E27FC236}">
              <a16:creationId xmlns:a16="http://schemas.microsoft.com/office/drawing/2014/main" id="{FFB412DB-6458-496D-9FDE-6154EE0B955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012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2141549</xdr:colOff>
      <xdr:row>142</xdr:row>
      <xdr:rowOff>1980000</xdr:rowOff>
    </xdr:to>
    <xdr:pic>
      <xdr:nvPicPr>
        <xdr:cNvPr id="3" name="Picture 2">
          <a:extLst>
            <a:ext uri="{FF2B5EF4-FFF2-40B4-BE49-F238E27FC236}">
              <a16:creationId xmlns:a16="http://schemas.microsoft.com/office/drawing/2014/main" id="{D2DC36F7-C95A-4284-BDE6-79C34B37F74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6128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2141549</xdr:colOff>
      <xdr:row>134</xdr:row>
      <xdr:rowOff>27375</xdr:rowOff>
    </xdr:to>
    <xdr:pic>
      <xdr:nvPicPr>
        <xdr:cNvPr id="2" name="Picture 1">
          <a:extLst>
            <a:ext uri="{FF2B5EF4-FFF2-40B4-BE49-F238E27FC236}">
              <a16:creationId xmlns:a16="http://schemas.microsoft.com/office/drawing/2014/main" id="{79133094-EDEE-446B-81C5-A831CFFCD87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2029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138</xdr:row>
      <xdr:rowOff>0</xdr:rowOff>
    </xdr:from>
    <xdr:to>
      <xdr:col>2</xdr:col>
      <xdr:colOff>2141549</xdr:colOff>
      <xdr:row>138</xdr:row>
      <xdr:rowOff>1980000</xdr:rowOff>
    </xdr:to>
    <xdr:pic>
      <xdr:nvPicPr>
        <xdr:cNvPr id="3" name="Picture 2">
          <a:extLst>
            <a:ext uri="{FF2B5EF4-FFF2-40B4-BE49-F238E27FC236}">
              <a16:creationId xmlns:a16="http://schemas.microsoft.com/office/drawing/2014/main" id="{E9592B95-B93D-47DF-A054-FCFFE6C8DFE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8032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390524</xdr:colOff>
      <xdr:row>167</xdr:row>
      <xdr:rowOff>0</xdr:rowOff>
    </xdr:from>
    <xdr:to>
      <xdr:col>2</xdr:col>
      <xdr:colOff>2141549</xdr:colOff>
      <xdr:row>168</xdr:row>
      <xdr:rowOff>27375</xdr:rowOff>
    </xdr:to>
    <xdr:pic>
      <xdr:nvPicPr>
        <xdr:cNvPr id="2" name="Picture 1">
          <a:extLst>
            <a:ext uri="{FF2B5EF4-FFF2-40B4-BE49-F238E27FC236}">
              <a16:creationId xmlns:a16="http://schemas.microsoft.com/office/drawing/2014/main" id="{19C897AA-78CE-450A-9FB4-36F66EE10E9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5179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172</xdr:row>
      <xdr:rowOff>0</xdr:rowOff>
    </xdr:from>
    <xdr:to>
      <xdr:col>2</xdr:col>
      <xdr:colOff>2141549</xdr:colOff>
      <xdr:row>172</xdr:row>
      <xdr:rowOff>1980000</xdr:rowOff>
    </xdr:to>
    <xdr:pic>
      <xdr:nvPicPr>
        <xdr:cNvPr id="3" name="Picture 2">
          <a:extLst>
            <a:ext uri="{FF2B5EF4-FFF2-40B4-BE49-F238E27FC236}">
              <a16:creationId xmlns:a16="http://schemas.microsoft.com/office/drawing/2014/main" id="{7B414495-0D5C-4157-B944-95EDE260A2E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118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171</xdr:row>
      <xdr:rowOff>152401</xdr:rowOff>
    </xdr:from>
    <xdr:to>
      <xdr:col>6</xdr:col>
      <xdr:colOff>293700</xdr:colOff>
      <xdr:row>172</xdr:row>
      <xdr:rowOff>1970476</xdr:rowOff>
    </xdr:to>
    <xdr:pic>
      <xdr:nvPicPr>
        <xdr:cNvPr id="4" name="Picture 3">
          <a:extLst>
            <a:ext uri="{FF2B5EF4-FFF2-40B4-BE49-F238E27FC236}">
              <a16:creationId xmlns:a16="http://schemas.microsoft.com/office/drawing/2014/main" id="{B600C7D6-C416-4E02-A8B0-8187882C4F8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9700" y="32108776"/>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248</xdr:row>
      <xdr:rowOff>0</xdr:rowOff>
    </xdr:from>
    <xdr:to>
      <xdr:col>2</xdr:col>
      <xdr:colOff>2236800</xdr:colOff>
      <xdr:row>249</xdr:row>
      <xdr:rowOff>27375</xdr:rowOff>
    </xdr:to>
    <xdr:pic>
      <xdr:nvPicPr>
        <xdr:cNvPr id="4" name="Picture 3">
          <a:extLst>
            <a:ext uri="{FF2B5EF4-FFF2-40B4-BE49-F238E27FC236}">
              <a16:creationId xmlns:a16="http://schemas.microsoft.com/office/drawing/2014/main" id="{C4DC848A-137E-4006-BDC4-972A985A68F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71773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253</xdr:row>
      <xdr:rowOff>171450</xdr:rowOff>
    </xdr:from>
    <xdr:to>
      <xdr:col>2</xdr:col>
      <xdr:colOff>2227275</xdr:colOff>
      <xdr:row>254</xdr:row>
      <xdr:rowOff>55950</xdr:rowOff>
    </xdr:to>
    <xdr:pic>
      <xdr:nvPicPr>
        <xdr:cNvPr id="5" name="Picture 4">
          <a:extLst>
            <a:ext uri="{FF2B5EF4-FFF2-40B4-BE49-F238E27FC236}">
              <a16:creationId xmlns:a16="http://schemas.microsoft.com/office/drawing/2014/main" id="{3BC41124-9C73-46DA-AA44-53A57FAA4B0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499491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223</xdr:row>
      <xdr:rowOff>0</xdr:rowOff>
    </xdr:from>
    <xdr:to>
      <xdr:col>2</xdr:col>
      <xdr:colOff>2141550</xdr:colOff>
      <xdr:row>223</xdr:row>
      <xdr:rowOff>1980000</xdr:rowOff>
    </xdr:to>
    <xdr:pic>
      <xdr:nvPicPr>
        <xdr:cNvPr id="2" name="Picture 1">
          <a:extLst>
            <a:ext uri="{FF2B5EF4-FFF2-40B4-BE49-F238E27FC236}">
              <a16:creationId xmlns:a16="http://schemas.microsoft.com/office/drawing/2014/main" id="{46187D1D-DEB5-4B42-9798-405AC17098A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07098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218</xdr:row>
      <xdr:rowOff>0</xdr:rowOff>
    </xdr:from>
    <xdr:to>
      <xdr:col>2</xdr:col>
      <xdr:colOff>2141550</xdr:colOff>
      <xdr:row>219</xdr:row>
      <xdr:rowOff>27375</xdr:rowOff>
    </xdr:to>
    <xdr:pic>
      <xdr:nvPicPr>
        <xdr:cNvPr id="3" name="Picture 2">
          <a:extLst>
            <a:ext uri="{FF2B5EF4-FFF2-40B4-BE49-F238E27FC236}">
              <a16:creationId xmlns:a16="http://schemas.microsoft.com/office/drawing/2014/main" id="{136F18D4-10C9-49F9-AD50-C502F61544B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8109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390524</xdr:colOff>
      <xdr:row>211</xdr:row>
      <xdr:rowOff>133350</xdr:rowOff>
    </xdr:from>
    <xdr:to>
      <xdr:col>2</xdr:col>
      <xdr:colOff>2227274</xdr:colOff>
      <xdr:row>212</xdr:row>
      <xdr:rowOff>17850</xdr:rowOff>
    </xdr:to>
    <xdr:pic>
      <xdr:nvPicPr>
        <xdr:cNvPr id="2" name="Picture 1">
          <a:extLst>
            <a:ext uri="{FF2B5EF4-FFF2-40B4-BE49-F238E27FC236}">
              <a16:creationId xmlns:a16="http://schemas.microsoft.com/office/drawing/2014/main" id="{5ABD2811-39E5-4DF2-BC55-BFB038D1C2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0119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380999</xdr:colOff>
      <xdr:row>205</xdr:row>
      <xdr:rowOff>152400</xdr:rowOff>
    </xdr:from>
    <xdr:to>
      <xdr:col>2</xdr:col>
      <xdr:colOff>2217749</xdr:colOff>
      <xdr:row>207</xdr:row>
      <xdr:rowOff>17850</xdr:rowOff>
    </xdr:to>
    <xdr:pic>
      <xdr:nvPicPr>
        <xdr:cNvPr id="4" name="Picture 3">
          <a:extLst>
            <a:ext uri="{FF2B5EF4-FFF2-40B4-BE49-F238E27FC236}">
              <a16:creationId xmlns:a16="http://schemas.microsoft.com/office/drawing/2014/main" id="{C92F16B4-0FC2-0EA0-4578-16986BE11030}"/>
            </a:ext>
          </a:extLst>
        </xdr:cNvPr>
        <xdr:cNvPicPr>
          <a:picLocks/>
        </xdr:cNvPicPr>
      </xdr:nvPicPr>
      <xdr:blipFill>
        <a:blip xmlns:r="http://schemas.openxmlformats.org/officeDocument/2006/relationships" r:embed="rId2"/>
        <a:stretch>
          <a:fillRect/>
        </a:stretch>
      </xdr:blipFill>
      <xdr:spPr>
        <a:xfrm>
          <a:off x="380999" y="37376100"/>
          <a:ext cx="3456000" cy="198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159</xdr:row>
      <xdr:rowOff>0</xdr:rowOff>
    </xdr:from>
    <xdr:to>
      <xdr:col>2</xdr:col>
      <xdr:colOff>2227275</xdr:colOff>
      <xdr:row>160</xdr:row>
      <xdr:rowOff>27375</xdr:rowOff>
    </xdr:to>
    <xdr:pic>
      <xdr:nvPicPr>
        <xdr:cNvPr id="2" name="Picture 1">
          <a:extLst>
            <a:ext uri="{FF2B5EF4-FFF2-40B4-BE49-F238E27FC236}">
              <a16:creationId xmlns:a16="http://schemas.microsoft.com/office/drawing/2014/main" id="{5E3A82FF-62D9-4C2B-B61D-16561F10624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6416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164</xdr:row>
      <xdr:rowOff>0</xdr:rowOff>
    </xdr:from>
    <xdr:to>
      <xdr:col>2</xdr:col>
      <xdr:colOff>2227275</xdr:colOff>
      <xdr:row>164</xdr:row>
      <xdr:rowOff>1980000</xdr:rowOff>
    </xdr:to>
    <xdr:pic>
      <xdr:nvPicPr>
        <xdr:cNvPr id="3" name="Picture 2">
          <a:extLst>
            <a:ext uri="{FF2B5EF4-FFF2-40B4-BE49-F238E27FC236}">
              <a16:creationId xmlns:a16="http://schemas.microsoft.com/office/drawing/2014/main" id="{36EE5928-BA2E-4BC6-922D-124B5D617F1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12420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164</xdr:row>
      <xdr:rowOff>0</xdr:rowOff>
    </xdr:from>
    <xdr:to>
      <xdr:col>6</xdr:col>
      <xdr:colOff>560400</xdr:colOff>
      <xdr:row>164</xdr:row>
      <xdr:rowOff>1980000</xdr:rowOff>
    </xdr:to>
    <xdr:pic>
      <xdr:nvPicPr>
        <xdr:cNvPr id="4" name="Picture 3">
          <a:extLst>
            <a:ext uri="{FF2B5EF4-FFF2-40B4-BE49-F238E27FC236}">
              <a16:creationId xmlns:a16="http://schemas.microsoft.com/office/drawing/2014/main" id="{17B9C012-7A40-4C2F-A86F-24FAEE9F620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5875" y="312420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207</xdr:row>
      <xdr:rowOff>0</xdr:rowOff>
    </xdr:from>
    <xdr:to>
      <xdr:col>2</xdr:col>
      <xdr:colOff>2227275</xdr:colOff>
      <xdr:row>208</xdr:row>
      <xdr:rowOff>27375</xdr:rowOff>
    </xdr:to>
    <xdr:pic>
      <xdr:nvPicPr>
        <xdr:cNvPr id="2" name="Picture 1">
          <a:extLst>
            <a:ext uri="{FF2B5EF4-FFF2-40B4-BE49-F238E27FC236}">
              <a16:creationId xmlns:a16="http://schemas.microsoft.com/office/drawing/2014/main" id="{64F11A13-5609-4B75-AE73-0F21CEC60D5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67379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212</xdr:row>
      <xdr:rowOff>57150</xdr:rowOff>
    </xdr:from>
    <xdr:to>
      <xdr:col>2</xdr:col>
      <xdr:colOff>2236800</xdr:colOff>
      <xdr:row>212</xdr:row>
      <xdr:rowOff>2037150</xdr:rowOff>
    </xdr:to>
    <xdr:pic>
      <xdr:nvPicPr>
        <xdr:cNvPr id="3" name="Picture 2">
          <a:extLst>
            <a:ext uri="{FF2B5EF4-FFF2-40B4-BE49-F238E27FC236}">
              <a16:creationId xmlns:a16="http://schemas.microsoft.com/office/drawing/2014/main" id="{3AE17FD7-E62A-4084-B47E-3FCCE4F914C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393954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130</xdr:row>
      <xdr:rowOff>0</xdr:rowOff>
    </xdr:from>
    <xdr:to>
      <xdr:col>2</xdr:col>
      <xdr:colOff>2227275</xdr:colOff>
      <xdr:row>131</xdr:row>
      <xdr:rowOff>27375</xdr:rowOff>
    </xdr:to>
    <xdr:pic>
      <xdr:nvPicPr>
        <xdr:cNvPr id="2" name="Picture 1">
          <a:extLst>
            <a:ext uri="{FF2B5EF4-FFF2-40B4-BE49-F238E27FC236}">
              <a16:creationId xmlns:a16="http://schemas.microsoft.com/office/drawing/2014/main" id="{AD8FB246-4812-441C-9E63-9A2ADD9039A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974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135</xdr:row>
      <xdr:rowOff>0</xdr:rowOff>
    </xdr:from>
    <xdr:to>
      <xdr:col>2</xdr:col>
      <xdr:colOff>2227275</xdr:colOff>
      <xdr:row>135</xdr:row>
      <xdr:rowOff>1980000</xdr:rowOff>
    </xdr:to>
    <xdr:pic>
      <xdr:nvPicPr>
        <xdr:cNvPr id="3" name="Picture 2">
          <a:extLst>
            <a:ext uri="{FF2B5EF4-FFF2-40B4-BE49-F238E27FC236}">
              <a16:creationId xmlns:a16="http://schemas.microsoft.com/office/drawing/2014/main" id="{3DE2C482-CC1C-43A9-8B8A-98DD2122637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5746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135</xdr:row>
      <xdr:rowOff>0</xdr:rowOff>
    </xdr:from>
    <xdr:to>
      <xdr:col>6</xdr:col>
      <xdr:colOff>560400</xdr:colOff>
      <xdr:row>135</xdr:row>
      <xdr:rowOff>1980000</xdr:rowOff>
    </xdr:to>
    <xdr:pic>
      <xdr:nvPicPr>
        <xdr:cNvPr id="4" name="Picture 3">
          <a:extLst>
            <a:ext uri="{FF2B5EF4-FFF2-40B4-BE49-F238E27FC236}">
              <a16:creationId xmlns:a16="http://schemas.microsoft.com/office/drawing/2014/main" id="{AF469842-E2D9-43CA-A20E-6D32F212E55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5875" y="255746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172</xdr:row>
      <xdr:rowOff>0</xdr:rowOff>
    </xdr:from>
    <xdr:to>
      <xdr:col>2</xdr:col>
      <xdr:colOff>2227275</xdr:colOff>
      <xdr:row>173</xdr:row>
      <xdr:rowOff>27375</xdr:rowOff>
    </xdr:to>
    <xdr:pic>
      <xdr:nvPicPr>
        <xdr:cNvPr id="2" name="Picture 1">
          <a:extLst>
            <a:ext uri="{FF2B5EF4-FFF2-40B4-BE49-F238E27FC236}">
              <a16:creationId xmlns:a16="http://schemas.microsoft.com/office/drawing/2014/main" id="{A6A6880C-DE80-424D-851B-7C9E2E5EB21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4515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177</xdr:row>
      <xdr:rowOff>0</xdr:rowOff>
    </xdr:from>
    <xdr:to>
      <xdr:col>2</xdr:col>
      <xdr:colOff>2227275</xdr:colOff>
      <xdr:row>177</xdr:row>
      <xdr:rowOff>1980000</xdr:rowOff>
    </xdr:to>
    <xdr:pic>
      <xdr:nvPicPr>
        <xdr:cNvPr id="3" name="Picture 2">
          <a:extLst>
            <a:ext uri="{FF2B5EF4-FFF2-40B4-BE49-F238E27FC236}">
              <a16:creationId xmlns:a16="http://schemas.microsoft.com/office/drawing/2014/main" id="{5D035B55-6A51-4AD4-8FC9-7E5D042FF26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40518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390524</xdr:colOff>
      <xdr:row>97</xdr:row>
      <xdr:rowOff>0</xdr:rowOff>
    </xdr:from>
    <xdr:to>
      <xdr:col>2</xdr:col>
      <xdr:colOff>2141549</xdr:colOff>
      <xdr:row>98</xdr:row>
      <xdr:rowOff>27375</xdr:rowOff>
    </xdr:to>
    <xdr:pic>
      <xdr:nvPicPr>
        <xdr:cNvPr id="2" name="Picture 1">
          <a:extLst>
            <a:ext uri="{FF2B5EF4-FFF2-40B4-BE49-F238E27FC236}">
              <a16:creationId xmlns:a16="http://schemas.microsoft.com/office/drawing/2014/main" id="{97931DEA-E4CC-4852-A271-50B733A7C0C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16878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102</xdr:row>
      <xdr:rowOff>0</xdr:rowOff>
    </xdr:from>
    <xdr:to>
      <xdr:col>2</xdr:col>
      <xdr:colOff>2141549</xdr:colOff>
      <xdr:row>102</xdr:row>
      <xdr:rowOff>1980000</xdr:rowOff>
    </xdr:to>
    <xdr:pic>
      <xdr:nvPicPr>
        <xdr:cNvPr id="3" name="Picture 2">
          <a:extLst>
            <a:ext uri="{FF2B5EF4-FFF2-40B4-BE49-F238E27FC236}">
              <a16:creationId xmlns:a16="http://schemas.microsoft.com/office/drawing/2014/main" id="{0CBD806D-1C04-4932-BF59-1136BD1D590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194786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390524</xdr:colOff>
      <xdr:row>207</xdr:row>
      <xdr:rowOff>0</xdr:rowOff>
    </xdr:from>
    <xdr:to>
      <xdr:col>2</xdr:col>
      <xdr:colOff>2141549</xdr:colOff>
      <xdr:row>207</xdr:row>
      <xdr:rowOff>1980000</xdr:rowOff>
    </xdr:to>
    <xdr:pic>
      <xdr:nvPicPr>
        <xdr:cNvPr id="2" name="Picture 1">
          <a:extLst>
            <a:ext uri="{FF2B5EF4-FFF2-40B4-BE49-F238E27FC236}">
              <a16:creationId xmlns:a16="http://schemas.microsoft.com/office/drawing/2014/main" id="{79BC5D5B-5A90-431C-8318-717E8A95849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8109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202</xdr:row>
      <xdr:rowOff>85725</xdr:rowOff>
    </xdr:from>
    <xdr:to>
      <xdr:col>2</xdr:col>
      <xdr:colOff>2170125</xdr:colOff>
      <xdr:row>203</xdr:row>
      <xdr:rowOff>1903800</xdr:rowOff>
    </xdr:to>
    <xdr:pic>
      <xdr:nvPicPr>
        <xdr:cNvPr id="3" name="Picture 2">
          <a:extLst>
            <a:ext uri="{FF2B5EF4-FFF2-40B4-BE49-F238E27FC236}">
              <a16:creationId xmlns:a16="http://schemas.microsoft.com/office/drawing/2014/main" id="{7A54BEC7-57AB-4906-B044-E095297122D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55949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154</xdr:row>
      <xdr:rowOff>0</xdr:rowOff>
    </xdr:from>
    <xdr:to>
      <xdr:col>2</xdr:col>
      <xdr:colOff>2303475</xdr:colOff>
      <xdr:row>155</xdr:row>
      <xdr:rowOff>27375</xdr:rowOff>
    </xdr:to>
    <xdr:pic>
      <xdr:nvPicPr>
        <xdr:cNvPr id="2" name="Picture 1">
          <a:extLst>
            <a:ext uri="{FF2B5EF4-FFF2-40B4-BE49-F238E27FC236}">
              <a16:creationId xmlns:a16="http://schemas.microsoft.com/office/drawing/2014/main" id="{18B10ECD-08B3-4A58-87CB-4D1FDFA3959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81273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159</xdr:row>
      <xdr:rowOff>161925</xdr:rowOff>
    </xdr:from>
    <xdr:to>
      <xdr:col>2</xdr:col>
      <xdr:colOff>2227275</xdr:colOff>
      <xdr:row>160</xdr:row>
      <xdr:rowOff>46425</xdr:rowOff>
    </xdr:to>
    <xdr:pic>
      <xdr:nvPicPr>
        <xdr:cNvPr id="3" name="Picture 2">
          <a:extLst>
            <a:ext uri="{FF2B5EF4-FFF2-40B4-BE49-F238E27FC236}">
              <a16:creationId xmlns:a16="http://schemas.microsoft.com/office/drawing/2014/main" id="{98ACFAE7-B23F-4140-83DD-506629D194D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08895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2141549</xdr:colOff>
      <xdr:row>134</xdr:row>
      <xdr:rowOff>27375</xdr:rowOff>
    </xdr:to>
    <xdr:pic>
      <xdr:nvPicPr>
        <xdr:cNvPr id="2" name="Picture 1">
          <a:extLst>
            <a:ext uri="{FF2B5EF4-FFF2-40B4-BE49-F238E27FC236}">
              <a16:creationId xmlns:a16="http://schemas.microsoft.com/office/drawing/2014/main" id="{3B784DC1-9E9B-49B4-B45E-C70D2323B35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974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138</xdr:row>
      <xdr:rowOff>0</xdr:rowOff>
    </xdr:from>
    <xdr:to>
      <xdr:col>2</xdr:col>
      <xdr:colOff>2141549</xdr:colOff>
      <xdr:row>138</xdr:row>
      <xdr:rowOff>1980000</xdr:rowOff>
    </xdr:to>
    <xdr:pic>
      <xdr:nvPicPr>
        <xdr:cNvPr id="3" name="Picture 2">
          <a:extLst>
            <a:ext uri="{FF2B5EF4-FFF2-40B4-BE49-F238E27FC236}">
              <a16:creationId xmlns:a16="http://schemas.microsoft.com/office/drawing/2014/main" id="{0AA5CB8C-AE39-4834-9A4C-5913C121E58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5746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2141549</xdr:colOff>
      <xdr:row>151</xdr:row>
      <xdr:rowOff>27375</xdr:rowOff>
    </xdr:to>
    <xdr:pic>
      <xdr:nvPicPr>
        <xdr:cNvPr id="2" name="Picture 1">
          <a:extLst>
            <a:ext uri="{FF2B5EF4-FFF2-40B4-BE49-F238E27FC236}">
              <a16:creationId xmlns:a16="http://schemas.microsoft.com/office/drawing/2014/main" id="{EF240FB1-06AE-4E84-A50A-A0DE7B9CEF3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6317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156</xdr:row>
      <xdr:rowOff>0</xdr:rowOff>
    </xdr:from>
    <xdr:to>
      <xdr:col>2</xdr:col>
      <xdr:colOff>2141549</xdr:colOff>
      <xdr:row>156</xdr:row>
      <xdr:rowOff>1980000</xdr:rowOff>
    </xdr:to>
    <xdr:pic>
      <xdr:nvPicPr>
        <xdr:cNvPr id="3" name="Picture 2">
          <a:extLst>
            <a:ext uri="{FF2B5EF4-FFF2-40B4-BE49-F238E27FC236}">
              <a16:creationId xmlns:a16="http://schemas.microsoft.com/office/drawing/2014/main" id="{3348DFCA-B361-4B11-8C02-D0D2059CF7B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3940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156</xdr:row>
      <xdr:rowOff>0</xdr:rowOff>
    </xdr:from>
    <xdr:to>
      <xdr:col>6</xdr:col>
      <xdr:colOff>331800</xdr:colOff>
      <xdr:row>156</xdr:row>
      <xdr:rowOff>1980000</xdr:rowOff>
    </xdr:to>
    <xdr:pic>
      <xdr:nvPicPr>
        <xdr:cNvPr id="4" name="Picture 3">
          <a:extLst>
            <a:ext uri="{FF2B5EF4-FFF2-40B4-BE49-F238E27FC236}">
              <a16:creationId xmlns:a16="http://schemas.microsoft.com/office/drawing/2014/main" id="{05F2BCDD-CA74-4C74-B8C8-317DCA2EC2D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1600" y="283940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2141549</xdr:colOff>
      <xdr:row>150</xdr:row>
      <xdr:rowOff>1980000</xdr:rowOff>
    </xdr:to>
    <xdr:pic>
      <xdr:nvPicPr>
        <xdr:cNvPr id="2" name="Picture 1">
          <a:extLst>
            <a:ext uri="{FF2B5EF4-FFF2-40B4-BE49-F238E27FC236}">
              <a16:creationId xmlns:a16="http://schemas.microsoft.com/office/drawing/2014/main" id="{FA3E6A48-B2D1-4338-8F5C-AD5B2A597BF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77463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145</xdr:row>
      <xdr:rowOff>0</xdr:rowOff>
    </xdr:from>
    <xdr:to>
      <xdr:col>2</xdr:col>
      <xdr:colOff>2141549</xdr:colOff>
      <xdr:row>146</xdr:row>
      <xdr:rowOff>27375</xdr:rowOff>
    </xdr:to>
    <xdr:pic>
      <xdr:nvPicPr>
        <xdr:cNvPr id="3" name="Picture 2">
          <a:extLst>
            <a:ext uri="{FF2B5EF4-FFF2-40B4-BE49-F238E27FC236}">
              <a16:creationId xmlns:a16="http://schemas.microsoft.com/office/drawing/2014/main" id="{F8223BC4-4257-414C-8A83-45A301D1098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460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2141549</xdr:colOff>
      <xdr:row>134</xdr:row>
      <xdr:rowOff>127085</xdr:rowOff>
    </xdr:to>
    <xdr:pic>
      <xdr:nvPicPr>
        <xdr:cNvPr id="2" name="Picture 1">
          <a:extLst>
            <a:ext uri="{FF2B5EF4-FFF2-40B4-BE49-F238E27FC236}">
              <a16:creationId xmlns:a16="http://schemas.microsoft.com/office/drawing/2014/main" id="{4F3A77F6-0C3A-41E9-87E2-3C684C162BC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364825"/>
          <a:ext cx="3456000" cy="207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138</xdr:row>
      <xdr:rowOff>0</xdr:rowOff>
    </xdr:from>
    <xdr:to>
      <xdr:col>2</xdr:col>
      <xdr:colOff>2141549</xdr:colOff>
      <xdr:row>138</xdr:row>
      <xdr:rowOff>2079710</xdr:rowOff>
    </xdr:to>
    <xdr:pic>
      <xdr:nvPicPr>
        <xdr:cNvPr id="3" name="Picture 2">
          <a:extLst>
            <a:ext uri="{FF2B5EF4-FFF2-40B4-BE49-F238E27FC236}">
              <a16:creationId xmlns:a16="http://schemas.microsoft.com/office/drawing/2014/main" id="{36F449C8-7AA7-4F3D-B584-09FA75CF9E1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965150"/>
          <a:ext cx="3456000" cy="207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28574</xdr:colOff>
      <xdr:row>142</xdr:row>
      <xdr:rowOff>0</xdr:rowOff>
    </xdr:from>
    <xdr:to>
      <xdr:col>2</xdr:col>
      <xdr:colOff>2170124</xdr:colOff>
      <xdr:row>143</xdr:row>
      <xdr:rowOff>27375</xdr:rowOff>
    </xdr:to>
    <xdr:pic>
      <xdr:nvPicPr>
        <xdr:cNvPr id="2" name="Picture 1">
          <a:extLst>
            <a:ext uri="{FF2B5EF4-FFF2-40B4-BE49-F238E27FC236}">
              <a16:creationId xmlns:a16="http://schemas.microsoft.com/office/drawing/2014/main" id="{BA31B4A3-AC42-49DD-A822-0A40443B34E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4498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147</xdr:row>
      <xdr:rowOff>0</xdr:rowOff>
    </xdr:from>
    <xdr:to>
      <xdr:col>2</xdr:col>
      <xdr:colOff>2141549</xdr:colOff>
      <xdr:row>147</xdr:row>
      <xdr:rowOff>2079710</xdr:rowOff>
    </xdr:to>
    <xdr:pic>
      <xdr:nvPicPr>
        <xdr:cNvPr id="3" name="Picture 2">
          <a:extLst>
            <a:ext uri="{FF2B5EF4-FFF2-40B4-BE49-F238E27FC236}">
              <a16:creationId xmlns:a16="http://schemas.microsoft.com/office/drawing/2014/main" id="{2059A1F2-147E-4399-A307-C2306EEC85B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456000" cy="207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390524</xdr:colOff>
      <xdr:row>148</xdr:row>
      <xdr:rowOff>0</xdr:rowOff>
    </xdr:from>
    <xdr:to>
      <xdr:col>2</xdr:col>
      <xdr:colOff>2141549</xdr:colOff>
      <xdr:row>149</xdr:row>
      <xdr:rowOff>27375</xdr:rowOff>
    </xdr:to>
    <xdr:pic>
      <xdr:nvPicPr>
        <xdr:cNvPr id="2" name="Picture 1">
          <a:extLst>
            <a:ext uri="{FF2B5EF4-FFF2-40B4-BE49-F238E27FC236}">
              <a16:creationId xmlns:a16="http://schemas.microsoft.com/office/drawing/2014/main" id="{587C5213-06DC-4E75-A864-EAABC527BBB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1175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153</xdr:row>
      <xdr:rowOff>0</xdr:rowOff>
    </xdr:from>
    <xdr:to>
      <xdr:col>2</xdr:col>
      <xdr:colOff>2141549</xdr:colOff>
      <xdr:row>153</xdr:row>
      <xdr:rowOff>1980000</xdr:rowOff>
    </xdr:to>
    <xdr:pic>
      <xdr:nvPicPr>
        <xdr:cNvPr id="3" name="Picture 2">
          <a:extLst>
            <a:ext uri="{FF2B5EF4-FFF2-40B4-BE49-F238E27FC236}">
              <a16:creationId xmlns:a16="http://schemas.microsoft.com/office/drawing/2014/main" id="{55FFC7DA-452A-448C-8D0D-8B77C6DAA4D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7178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390524</xdr:colOff>
      <xdr:row>123</xdr:row>
      <xdr:rowOff>0</xdr:rowOff>
    </xdr:from>
    <xdr:to>
      <xdr:col>2</xdr:col>
      <xdr:colOff>2141549</xdr:colOff>
      <xdr:row>124</xdr:row>
      <xdr:rowOff>27375</xdr:rowOff>
    </xdr:to>
    <xdr:pic>
      <xdr:nvPicPr>
        <xdr:cNvPr id="2" name="Picture 1">
          <a:extLst>
            <a:ext uri="{FF2B5EF4-FFF2-40B4-BE49-F238E27FC236}">
              <a16:creationId xmlns:a16="http://schemas.microsoft.com/office/drawing/2014/main" id="{7734903D-BAE3-4761-B480-1A3E030CAC6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2598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128</xdr:row>
      <xdr:rowOff>0</xdr:rowOff>
    </xdr:from>
    <xdr:to>
      <xdr:col>2</xdr:col>
      <xdr:colOff>2141549</xdr:colOff>
      <xdr:row>128</xdr:row>
      <xdr:rowOff>1980000</xdr:rowOff>
    </xdr:to>
    <xdr:pic>
      <xdr:nvPicPr>
        <xdr:cNvPr id="3" name="Picture 2">
          <a:extLst>
            <a:ext uri="{FF2B5EF4-FFF2-40B4-BE49-F238E27FC236}">
              <a16:creationId xmlns:a16="http://schemas.microsoft.com/office/drawing/2014/main" id="{407C162C-48CE-4642-B012-06E647AFFE8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38601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390524</xdr:colOff>
      <xdr:row>188</xdr:row>
      <xdr:rowOff>152400</xdr:rowOff>
    </xdr:from>
    <xdr:to>
      <xdr:col>2</xdr:col>
      <xdr:colOff>2141549</xdr:colOff>
      <xdr:row>189</xdr:row>
      <xdr:rowOff>36900</xdr:rowOff>
    </xdr:to>
    <xdr:pic>
      <xdr:nvPicPr>
        <xdr:cNvPr id="2" name="Picture 1">
          <a:extLst>
            <a:ext uri="{FF2B5EF4-FFF2-40B4-BE49-F238E27FC236}">
              <a16:creationId xmlns:a16="http://schemas.microsoft.com/office/drawing/2014/main" id="{D4A6A16F-B61A-4DDE-B149-833FADD6B2B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45376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183</xdr:row>
      <xdr:rowOff>0</xdr:rowOff>
    </xdr:from>
    <xdr:to>
      <xdr:col>2</xdr:col>
      <xdr:colOff>2141549</xdr:colOff>
      <xdr:row>184</xdr:row>
      <xdr:rowOff>27375</xdr:rowOff>
    </xdr:to>
    <xdr:pic>
      <xdr:nvPicPr>
        <xdr:cNvPr id="3" name="Picture 2">
          <a:extLst>
            <a:ext uri="{FF2B5EF4-FFF2-40B4-BE49-F238E27FC236}">
              <a16:creationId xmlns:a16="http://schemas.microsoft.com/office/drawing/2014/main" id="{79840DD0-5E63-4979-8011-6ACD073A600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7849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182</xdr:row>
      <xdr:rowOff>0</xdr:rowOff>
    </xdr:from>
    <xdr:to>
      <xdr:col>2</xdr:col>
      <xdr:colOff>2141549</xdr:colOff>
      <xdr:row>194</xdr:row>
      <xdr:rowOff>36900</xdr:rowOff>
    </xdr:to>
    <xdr:pic>
      <xdr:nvPicPr>
        <xdr:cNvPr id="2" name="Picture 1">
          <a:extLst>
            <a:ext uri="{FF2B5EF4-FFF2-40B4-BE49-F238E27FC236}">
              <a16:creationId xmlns:a16="http://schemas.microsoft.com/office/drawing/2014/main" id="{202A7360-781E-45FD-B943-0E98510E8FD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3918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182</xdr:row>
      <xdr:rowOff>0</xdr:rowOff>
    </xdr:from>
    <xdr:to>
      <xdr:col>7</xdr:col>
      <xdr:colOff>17475</xdr:colOff>
      <xdr:row>194</xdr:row>
      <xdr:rowOff>36900</xdr:rowOff>
    </xdr:to>
    <xdr:pic>
      <xdr:nvPicPr>
        <xdr:cNvPr id="3" name="Picture 2">
          <a:extLst>
            <a:ext uri="{FF2B5EF4-FFF2-40B4-BE49-F238E27FC236}">
              <a16:creationId xmlns:a16="http://schemas.microsoft.com/office/drawing/2014/main" id="{6001D413-448D-4E51-B1E8-0173CF0FDBD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33918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177</xdr:row>
      <xdr:rowOff>0</xdr:rowOff>
    </xdr:from>
    <xdr:to>
      <xdr:col>2</xdr:col>
      <xdr:colOff>2141549</xdr:colOff>
      <xdr:row>178</xdr:row>
      <xdr:rowOff>27375</xdr:rowOff>
    </xdr:to>
    <xdr:pic>
      <xdr:nvPicPr>
        <xdr:cNvPr id="4" name="Picture 3">
          <a:extLst>
            <a:ext uri="{FF2B5EF4-FFF2-40B4-BE49-F238E27FC236}">
              <a16:creationId xmlns:a16="http://schemas.microsoft.com/office/drawing/2014/main" id="{E939913A-37D7-4A06-ABCD-136CE65BE96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3182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390524</xdr:colOff>
      <xdr:row>172</xdr:row>
      <xdr:rowOff>0</xdr:rowOff>
    </xdr:from>
    <xdr:to>
      <xdr:col>2</xdr:col>
      <xdr:colOff>2141549</xdr:colOff>
      <xdr:row>172</xdr:row>
      <xdr:rowOff>1980000</xdr:rowOff>
    </xdr:to>
    <xdr:pic>
      <xdr:nvPicPr>
        <xdr:cNvPr id="2" name="Picture 1">
          <a:extLst>
            <a:ext uri="{FF2B5EF4-FFF2-40B4-BE49-F238E27FC236}">
              <a16:creationId xmlns:a16="http://schemas.microsoft.com/office/drawing/2014/main" id="{75D8B345-2EB4-49DA-86CD-32143B40AEE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6040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167</xdr:row>
      <xdr:rowOff>0</xdr:rowOff>
    </xdr:from>
    <xdr:to>
      <xdr:col>2</xdr:col>
      <xdr:colOff>2141549</xdr:colOff>
      <xdr:row>168</xdr:row>
      <xdr:rowOff>127085</xdr:rowOff>
    </xdr:to>
    <xdr:pic>
      <xdr:nvPicPr>
        <xdr:cNvPr id="3" name="Picture 2">
          <a:extLst>
            <a:ext uri="{FF2B5EF4-FFF2-40B4-BE49-F238E27FC236}">
              <a16:creationId xmlns:a16="http://schemas.microsoft.com/office/drawing/2014/main" id="{418CF37A-5D5F-43B3-AC3D-0BF804829F1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003750"/>
          <a:ext cx="3456000" cy="207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179</xdr:row>
      <xdr:rowOff>85725</xdr:rowOff>
    </xdr:from>
    <xdr:to>
      <xdr:col>2</xdr:col>
      <xdr:colOff>2008200</xdr:colOff>
      <xdr:row>191</xdr:row>
      <xdr:rowOff>122625</xdr:rowOff>
    </xdr:to>
    <xdr:pic>
      <xdr:nvPicPr>
        <xdr:cNvPr id="2" name="Picture 1">
          <a:extLst>
            <a:ext uri="{FF2B5EF4-FFF2-40B4-BE49-F238E27FC236}">
              <a16:creationId xmlns:a16="http://schemas.microsoft.com/office/drawing/2014/main" id="{8659CB3D-495A-4549-B2C4-2E5AF3E0E07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3848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164</xdr:row>
      <xdr:rowOff>0</xdr:rowOff>
    </xdr:from>
    <xdr:to>
      <xdr:col>2</xdr:col>
      <xdr:colOff>2141549</xdr:colOff>
      <xdr:row>176</xdr:row>
      <xdr:rowOff>36900</xdr:rowOff>
    </xdr:to>
    <xdr:pic>
      <xdr:nvPicPr>
        <xdr:cNvPr id="3" name="Picture 2">
          <a:extLst>
            <a:ext uri="{FF2B5EF4-FFF2-40B4-BE49-F238E27FC236}">
              <a16:creationId xmlns:a16="http://schemas.microsoft.com/office/drawing/2014/main" id="{CE2CED6A-481D-40AD-A453-A56CBABD721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8702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2141549</xdr:colOff>
      <xdr:row>139</xdr:row>
      <xdr:rowOff>27375</xdr:rowOff>
    </xdr:to>
    <xdr:pic>
      <xdr:nvPicPr>
        <xdr:cNvPr id="2" name="Picture 1">
          <a:extLst>
            <a:ext uri="{FF2B5EF4-FFF2-40B4-BE49-F238E27FC236}">
              <a16:creationId xmlns:a16="http://schemas.microsoft.com/office/drawing/2014/main" id="{49EC325B-D479-4A5E-88B5-5A2E6108B14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3363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2141549</xdr:colOff>
      <xdr:row>143</xdr:row>
      <xdr:rowOff>1980000</xdr:rowOff>
    </xdr:to>
    <xdr:pic>
      <xdr:nvPicPr>
        <xdr:cNvPr id="3" name="Picture 2">
          <a:extLst>
            <a:ext uri="{FF2B5EF4-FFF2-40B4-BE49-F238E27FC236}">
              <a16:creationId xmlns:a16="http://schemas.microsoft.com/office/drawing/2014/main" id="{BD89DBDA-C9E9-4C00-89B7-9BFEBFC5F3F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9367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139</xdr:row>
      <xdr:rowOff>0</xdr:rowOff>
    </xdr:from>
    <xdr:to>
      <xdr:col>2</xdr:col>
      <xdr:colOff>2141549</xdr:colOff>
      <xdr:row>140</xdr:row>
      <xdr:rowOff>27375</xdr:rowOff>
    </xdr:to>
    <xdr:pic>
      <xdr:nvPicPr>
        <xdr:cNvPr id="2" name="Picture 1">
          <a:extLst>
            <a:ext uri="{FF2B5EF4-FFF2-40B4-BE49-F238E27FC236}">
              <a16:creationId xmlns:a16="http://schemas.microsoft.com/office/drawing/2014/main" id="{CB3737C6-68FE-44F5-B4A9-AA1FB0AA206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983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144</xdr:row>
      <xdr:rowOff>0</xdr:rowOff>
    </xdr:from>
    <xdr:to>
      <xdr:col>2</xdr:col>
      <xdr:colOff>2141549</xdr:colOff>
      <xdr:row>144</xdr:row>
      <xdr:rowOff>1980000</xdr:rowOff>
    </xdr:to>
    <xdr:pic>
      <xdr:nvPicPr>
        <xdr:cNvPr id="3" name="Picture 2">
          <a:extLst>
            <a:ext uri="{FF2B5EF4-FFF2-40B4-BE49-F238E27FC236}">
              <a16:creationId xmlns:a16="http://schemas.microsoft.com/office/drawing/2014/main" id="{B4713290-6F30-4A94-AA8F-A4C5E14D12A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128</xdr:row>
      <xdr:rowOff>0</xdr:rowOff>
    </xdr:from>
    <xdr:to>
      <xdr:col>2</xdr:col>
      <xdr:colOff>2141549</xdr:colOff>
      <xdr:row>129</xdr:row>
      <xdr:rowOff>27375</xdr:rowOff>
    </xdr:to>
    <xdr:pic>
      <xdr:nvPicPr>
        <xdr:cNvPr id="2" name="Picture 1">
          <a:extLst>
            <a:ext uri="{FF2B5EF4-FFF2-40B4-BE49-F238E27FC236}">
              <a16:creationId xmlns:a16="http://schemas.microsoft.com/office/drawing/2014/main" id="{7B090232-5826-4C2E-9994-E45CB65747F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55520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133</xdr:row>
      <xdr:rowOff>0</xdr:rowOff>
    </xdr:from>
    <xdr:to>
      <xdr:col>2</xdr:col>
      <xdr:colOff>2141549</xdr:colOff>
      <xdr:row>133</xdr:row>
      <xdr:rowOff>1980000</xdr:rowOff>
    </xdr:to>
    <xdr:pic>
      <xdr:nvPicPr>
        <xdr:cNvPr id="3" name="Picture 2">
          <a:extLst>
            <a:ext uri="{FF2B5EF4-FFF2-40B4-BE49-F238E27FC236}">
              <a16:creationId xmlns:a16="http://schemas.microsoft.com/office/drawing/2014/main" id="{DCBFAE86-0980-4C34-AF07-EE1D4E597E4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5552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2141549</xdr:colOff>
      <xdr:row>136</xdr:row>
      <xdr:rowOff>27375</xdr:rowOff>
    </xdr:to>
    <xdr:pic>
      <xdr:nvPicPr>
        <xdr:cNvPr id="2" name="Picture 1">
          <a:extLst>
            <a:ext uri="{FF2B5EF4-FFF2-40B4-BE49-F238E27FC236}">
              <a16:creationId xmlns:a16="http://schemas.microsoft.com/office/drawing/2014/main" id="{D0D1A902-5388-4D52-A4A8-66329D18828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267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2141549</xdr:colOff>
      <xdr:row>140</xdr:row>
      <xdr:rowOff>1980000</xdr:rowOff>
    </xdr:to>
    <xdr:pic>
      <xdr:nvPicPr>
        <xdr:cNvPr id="3" name="Picture 2">
          <a:extLst>
            <a:ext uri="{FF2B5EF4-FFF2-40B4-BE49-F238E27FC236}">
              <a16:creationId xmlns:a16="http://schemas.microsoft.com/office/drawing/2014/main" id="{339D1B51-23BF-498B-B66B-DE323F4ED87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270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2141549</xdr:colOff>
      <xdr:row>136</xdr:row>
      <xdr:rowOff>27375</xdr:rowOff>
    </xdr:to>
    <xdr:pic>
      <xdr:nvPicPr>
        <xdr:cNvPr id="2" name="Picture 1">
          <a:extLst>
            <a:ext uri="{FF2B5EF4-FFF2-40B4-BE49-F238E27FC236}">
              <a16:creationId xmlns:a16="http://schemas.microsoft.com/office/drawing/2014/main" id="{D59AE533-0E80-422E-8264-5E38F76F920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26750"/>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2141549</xdr:colOff>
      <xdr:row>140</xdr:row>
      <xdr:rowOff>1980000</xdr:rowOff>
    </xdr:to>
    <xdr:pic>
      <xdr:nvPicPr>
        <xdr:cNvPr id="3" name="Picture 2">
          <a:extLst>
            <a:ext uri="{FF2B5EF4-FFF2-40B4-BE49-F238E27FC236}">
              <a16:creationId xmlns:a16="http://schemas.microsoft.com/office/drawing/2014/main" id="{E18CD47B-CE7D-4DF6-8096-C07F81ED4A6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27075"/>
          <a:ext cx="345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59FF-E2E2-491D-91DD-CEED1C248C62}">
  <dimension ref="A1:C31"/>
  <sheetViews>
    <sheetView tabSelected="1" zoomScale="110" zoomScaleNormal="110" workbookViewId="0">
      <pane ySplit="1" topLeftCell="A2" activePane="bottomLeft" state="frozen"/>
      <selection sqref="A1:H1"/>
      <selection pane="bottomLeft" activeCell="F25" sqref="F25"/>
    </sheetView>
  </sheetViews>
  <sheetFormatPr defaultColWidth="9.140625" defaultRowHeight="15" x14ac:dyDescent="0.25"/>
  <cols>
    <col min="1" max="1" width="6.140625" style="14" bestFit="1" customWidth="1"/>
    <col min="2" max="2" width="10.42578125" style="14" bestFit="1" customWidth="1"/>
    <col min="3" max="3" width="56.140625" style="14" bestFit="1" customWidth="1"/>
    <col min="4" max="16384" width="9.140625" style="14"/>
  </cols>
  <sheetData>
    <row r="1" spans="1:3" x14ac:dyDescent="0.25">
      <c r="A1" s="13" t="s">
        <v>1121</v>
      </c>
      <c r="B1" s="13" t="s">
        <v>1122</v>
      </c>
      <c r="C1" s="13" t="s">
        <v>1123</v>
      </c>
    </row>
    <row r="2" spans="1:3" x14ac:dyDescent="0.25">
      <c r="A2" s="15">
        <v>1</v>
      </c>
      <c r="B2" s="16" t="s">
        <v>1124</v>
      </c>
      <c r="C2" s="17" t="s">
        <v>1</v>
      </c>
    </row>
    <row r="3" spans="1:3" x14ac:dyDescent="0.25">
      <c r="A3" s="15">
        <v>2</v>
      </c>
      <c r="B3" s="16" t="s">
        <v>1125</v>
      </c>
      <c r="C3" s="17" t="s">
        <v>1126</v>
      </c>
    </row>
    <row r="4" spans="1:3" x14ac:dyDescent="0.25">
      <c r="A4" s="15">
        <v>3</v>
      </c>
      <c r="B4" s="16" t="s">
        <v>1127</v>
      </c>
      <c r="C4" s="17" t="s">
        <v>181</v>
      </c>
    </row>
    <row r="5" spans="1:3" x14ac:dyDescent="0.25">
      <c r="A5" s="15">
        <v>4</v>
      </c>
      <c r="B5" s="16" t="s">
        <v>1128</v>
      </c>
      <c r="C5" s="17" t="s">
        <v>1129</v>
      </c>
    </row>
    <row r="6" spans="1:3" x14ac:dyDescent="0.25">
      <c r="A6" s="15">
        <v>5</v>
      </c>
      <c r="B6" s="16" t="s">
        <v>1130</v>
      </c>
      <c r="C6" s="17" t="s">
        <v>1131</v>
      </c>
    </row>
    <row r="7" spans="1:3" x14ac:dyDescent="0.25">
      <c r="A7" s="15">
        <v>6</v>
      </c>
      <c r="B7" s="16" t="s">
        <v>1132</v>
      </c>
      <c r="C7" s="17" t="s">
        <v>1133</v>
      </c>
    </row>
    <row r="8" spans="1:3" x14ac:dyDescent="0.25">
      <c r="A8" s="15">
        <v>7</v>
      </c>
      <c r="B8" s="16" t="s">
        <v>1134</v>
      </c>
      <c r="C8" s="17" t="s">
        <v>1135</v>
      </c>
    </row>
    <row r="9" spans="1:3" x14ac:dyDescent="0.25">
      <c r="A9" s="15">
        <v>8</v>
      </c>
      <c r="B9" s="16" t="s">
        <v>1136</v>
      </c>
      <c r="C9" s="17" t="s">
        <v>456</v>
      </c>
    </row>
    <row r="10" spans="1:3" x14ac:dyDescent="0.25">
      <c r="A10" s="15">
        <v>9</v>
      </c>
      <c r="B10" s="16" t="s">
        <v>1137</v>
      </c>
      <c r="C10" s="17" t="s">
        <v>457</v>
      </c>
    </row>
    <row r="11" spans="1:3" x14ac:dyDescent="0.25">
      <c r="A11" s="15">
        <v>10</v>
      </c>
      <c r="B11" s="16" t="s">
        <v>1138</v>
      </c>
      <c r="C11" s="17" t="s">
        <v>458</v>
      </c>
    </row>
    <row r="12" spans="1:3" x14ac:dyDescent="0.25">
      <c r="A12" s="15">
        <v>11</v>
      </c>
      <c r="B12" s="16" t="s">
        <v>1139</v>
      </c>
      <c r="C12" s="17" t="s">
        <v>459</v>
      </c>
    </row>
    <row r="13" spans="1:3" x14ac:dyDescent="0.25">
      <c r="A13" s="15">
        <v>12</v>
      </c>
      <c r="B13" s="16" t="s">
        <v>1140</v>
      </c>
      <c r="C13" s="17" t="s">
        <v>460</v>
      </c>
    </row>
    <row r="14" spans="1:3" x14ac:dyDescent="0.25">
      <c r="A14" s="15">
        <v>13</v>
      </c>
      <c r="B14" s="16" t="s">
        <v>1141</v>
      </c>
      <c r="C14" s="17" t="s">
        <v>500</v>
      </c>
    </row>
    <row r="15" spans="1:3" x14ac:dyDescent="0.25">
      <c r="A15" s="15">
        <v>14</v>
      </c>
      <c r="B15" s="16" t="s">
        <v>1142</v>
      </c>
      <c r="C15" s="17" t="s">
        <v>1143</v>
      </c>
    </row>
    <row r="16" spans="1:3" x14ac:dyDescent="0.25">
      <c r="A16" s="15">
        <v>15</v>
      </c>
      <c r="B16" s="16" t="s">
        <v>1144</v>
      </c>
      <c r="C16" s="17" t="s">
        <v>674</v>
      </c>
    </row>
    <row r="17" spans="1:3" x14ac:dyDescent="0.25">
      <c r="A17" s="15">
        <v>16</v>
      </c>
      <c r="B17" s="16" t="s">
        <v>1145</v>
      </c>
      <c r="C17" s="17" t="s">
        <v>683</v>
      </c>
    </row>
    <row r="18" spans="1:3" x14ac:dyDescent="0.25">
      <c r="A18" s="15">
        <v>17</v>
      </c>
      <c r="B18" s="16" t="s">
        <v>1146</v>
      </c>
      <c r="C18" s="17" t="s">
        <v>713</v>
      </c>
    </row>
    <row r="19" spans="1:3" x14ac:dyDescent="0.25">
      <c r="A19" s="15">
        <v>18</v>
      </c>
      <c r="B19" s="16" t="s">
        <v>1147</v>
      </c>
      <c r="C19" s="17" t="s">
        <v>1148</v>
      </c>
    </row>
    <row r="20" spans="1:3" x14ac:dyDescent="0.25">
      <c r="A20" s="15">
        <v>19</v>
      </c>
      <c r="B20" s="16" t="s">
        <v>1149</v>
      </c>
      <c r="C20" s="17" t="s">
        <v>751</v>
      </c>
    </row>
    <row r="21" spans="1:3" x14ac:dyDescent="0.25">
      <c r="A21" s="15">
        <v>20</v>
      </c>
      <c r="B21" s="16" t="s">
        <v>1150</v>
      </c>
      <c r="C21" s="17" t="s">
        <v>1151</v>
      </c>
    </row>
    <row r="22" spans="1:3" x14ac:dyDescent="0.25">
      <c r="A22" s="15">
        <v>21</v>
      </c>
      <c r="B22" s="16" t="s">
        <v>1152</v>
      </c>
      <c r="C22" s="17" t="s">
        <v>823</v>
      </c>
    </row>
    <row r="23" spans="1:3" x14ac:dyDescent="0.25">
      <c r="A23" s="15">
        <v>22</v>
      </c>
      <c r="B23" s="16" t="s">
        <v>1153</v>
      </c>
      <c r="C23" s="17" t="s">
        <v>832</v>
      </c>
    </row>
    <row r="24" spans="1:3" x14ac:dyDescent="0.25">
      <c r="A24" s="15">
        <v>23</v>
      </c>
      <c r="B24" s="16" t="s">
        <v>1154</v>
      </c>
      <c r="C24" s="17" t="s">
        <v>835</v>
      </c>
    </row>
    <row r="25" spans="1:3" x14ac:dyDescent="0.25">
      <c r="A25" s="15">
        <v>24</v>
      </c>
      <c r="B25" s="16" t="s">
        <v>1155</v>
      </c>
      <c r="C25" s="17" t="s">
        <v>843</v>
      </c>
    </row>
    <row r="26" spans="1:3" x14ac:dyDescent="0.25">
      <c r="A26" s="15">
        <v>25</v>
      </c>
      <c r="B26" s="16" t="s">
        <v>1156</v>
      </c>
      <c r="C26" s="17" t="s">
        <v>852</v>
      </c>
    </row>
    <row r="27" spans="1:3" x14ac:dyDescent="0.25">
      <c r="A27" s="15">
        <v>26</v>
      </c>
      <c r="B27" s="16" t="s">
        <v>1157</v>
      </c>
      <c r="C27" s="17" t="s">
        <v>866</v>
      </c>
    </row>
    <row r="28" spans="1:3" x14ac:dyDescent="0.25">
      <c r="A28" s="15">
        <v>27</v>
      </c>
      <c r="B28" s="16" t="s">
        <v>1158</v>
      </c>
      <c r="C28" s="17" t="s">
        <v>867</v>
      </c>
    </row>
    <row r="29" spans="1:3" x14ac:dyDescent="0.25">
      <c r="A29" s="15">
        <v>28</v>
      </c>
      <c r="B29" s="16" t="s">
        <v>1159</v>
      </c>
      <c r="C29" s="17" t="s">
        <v>870</v>
      </c>
    </row>
    <row r="30" spans="1:3" x14ac:dyDescent="0.25">
      <c r="A30" s="15">
        <v>29</v>
      </c>
      <c r="B30" s="18" t="s">
        <v>1160</v>
      </c>
      <c r="C30" s="17" t="s">
        <v>853</v>
      </c>
    </row>
    <row r="31" spans="1:3" x14ac:dyDescent="0.25">
      <c r="A31" s="15">
        <v>30</v>
      </c>
      <c r="B31" s="18" t="s">
        <v>1161</v>
      </c>
      <c r="C31" s="17" t="s">
        <v>885</v>
      </c>
    </row>
  </sheetData>
  <hyperlinks>
    <hyperlink ref="B4" location="MIDCAP!A1" display="MIDCAP" xr:uid="{50385E13-C65C-4610-9625-17B466E957A4}"/>
    <hyperlink ref="B5" location="MULTIP!A1" display="MULTIP" xr:uid="{BEF1EBA0-7B84-4332-B18C-BCDD0C80F105}"/>
    <hyperlink ref="B6" location="SLTADV3!A1" display="SLTADV3" xr:uid="{FC269FCD-BF4A-4C29-BD73-77A3B0C18C25}"/>
    <hyperlink ref="B7" location="SLTADV4!A1" display="SLTADV4" xr:uid="{353D4204-5885-428C-8560-024476EC37D0}"/>
    <hyperlink ref="B8" location="SLTAX2!A1" display="SLTAX2" xr:uid="{36DC1F32-C78E-47EF-BCD4-D41FA43C4192}"/>
    <hyperlink ref="B9" location="SLTAX3!A1" display="SLTAX3" xr:uid="{5978F3DD-B348-4A7A-B846-2D3069027BEA}"/>
    <hyperlink ref="B10" location="SLTAX4!A1" display="SLTAX4" xr:uid="{0961AB33-48FD-4098-B8F5-B29763980472}"/>
    <hyperlink ref="B11" location="SLTAX5!A1" display="SLTAX5" xr:uid="{9A37289B-E017-4DFC-AE1F-062569A93FDA}"/>
    <hyperlink ref="B12" location="SLTAX6!A1" display="SLTAX6" xr:uid="{E8AE8F87-CF4B-4D90-8752-0D395887BD37}"/>
    <hyperlink ref="B13" location="SMILE!A1" display="SMILE" xr:uid="{5B12D496-5B75-4A95-8A36-9BDCD0723401}"/>
    <hyperlink ref="B14" location="SPAHF!A1" display="SPAHF" xr:uid="{E279418D-C531-47D1-955A-EBB396B7E483}"/>
    <hyperlink ref="B15" location="SPARF!A1" display="SPARF" xr:uid="{795E4078-F27E-4A8B-BA32-0E5D9B37E949}"/>
    <hyperlink ref="B16" location="SPBAF!A1" display="SPBAF" xr:uid="{DD0E0881-6D90-44FC-B15A-CE74B13588CA}"/>
    <hyperlink ref="B18" location="SPESF!A1" display="SPESF" xr:uid="{87BC76E4-36B8-4126-8BA5-2591BAB23A15}"/>
    <hyperlink ref="B19" location="SPFOCUS!A1" display="SPFOCUS" xr:uid="{7368DE2D-6D2E-42B4-8A22-70E91E9EE765}"/>
    <hyperlink ref="B20" location="SPMUCF!A1" display="SPMUCF" xr:uid="{BEABF9C7-F10A-4C3D-BC1D-BC30568D54EB}"/>
    <hyperlink ref="B21" location="SPSN100!A1" display="SPSN100" xr:uid="{2B15BBA4-F252-4E26-ADDA-FA927B6FC9DE}"/>
    <hyperlink ref="B22" location="SPTAX!A1" display="SPTAX" xr:uid="{8FA77340-0DAA-4E5F-8325-57D358286E7C}"/>
    <hyperlink ref="B23" location="SRURAL!A1" display="SRURAL" xr:uid="{4C165688-8571-4AC9-AA85-2CD0AB768626}"/>
    <hyperlink ref="B24" location="SSFUND!A1" display="SSFUND" xr:uid="{952A41A1-AF37-497A-B4F7-7670D013976B}"/>
    <hyperlink ref="B25" location="STAX!A1" display="STAX" xr:uid="{EA878A6B-4225-4525-904E-2AEDA55C82C9}"/>
    <hyperlink ref="B26" location="SUNBCF!A1" display="SUNBCF" xr:uid="{457F9972-1299-4DFC-9E66-C9DC5B1F71F6}"/>
    <hyperlink ref="B28" location="SUNFOP!A1" display="SUNFOP" xr:uid="{B9051806-E175-45AF-8CA1-630EF2FE95BB}"/>
    <hyperlink ref="B3" location="GLOB!A1" display="GLOB" xr:uid="{D3419591-3684-4402-B78F-BEE960775EA0}"/>
    <hyperlink ref="B27" location="SUNFCF!A1" display="SUNFCF" xr:uid="{DE81AC33-FD12-4207-BEF9-F2752BC29DAC}"/>
    <hyperlink ref="B17" location="SPDYF!A1" display="SPDYF" xr:uid="{D9FB6715-881D-46A7-B8A9-89FF1A076906}"/>
    <hyperlink ref="B29" location="SUNMAF!A1" display="SUNMAF" xr:uid="{4ECAE0F1-3FBD-430D-A401-CD993E4E490D}"/>
    <hyperlink ref="B2" location="CAPEXG!A1" display="CAPEXG" xr:uid="{2212FA23-8B5A-4D02-874F-4D5F87028677}"/>
    <hyperlink ref="B30" location="SUNCYF!A1" display="SUNCYF" xr:uid="{CB8EC061-1567-4ECA-9A04-C5E0FB469CA6}"/>
    <hyperlink ref="B31" location="SUNMFF!A1" display="SUNMFF" xr:uid="{35E2EDD8-84E0-4C3E-8429-0F236F261FD2}"/>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74A2-A9BC-4D67-B6E9-115ED91D6C09}">
  <sheetPr>
    <outlinePr summaryBelow="0" summaryRight="0"/>
  </sheetPr>
  <dimension ref="A1:Q150"/>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457</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358</v>
      </c>
      <c r="C7" s="90" t="s">
        <v>359</v>
      </c>
      <c r="D7" s="90" t="s">
        <v>52</v>
      </c>
      <c r="E7" s="83">
        <v>9824</v>
      </c>
      <c r="F7" s="91">
        <v>238.703552</v>
      </c>
      <c r="G7" s="81">
        <v>6.6198699999999999E-2</v>
      </c>
      <c r="H7" s="92" t="s">
        <v>142</v>
      </c>
    </row>
    <row r="8" spans="1:9" x14ac:dyDescent="0.2">
      <c r="A8" s="99">
        <v>2</v>
      </c>
      <c r="B8" s="90" t="s">
        <v>356</v>
      </c>
      <c r="C8" s="90" t="s">
        <v>357</v>
      </c>
      <c r="D8" s="90" t="s">
        <v>111</v>
      </c>
      <c r="E8" s="83">
        <v>33900</v>
      </c>
      <c r="F8" s="91">
        <v>225.58754999999999</v>
      </c>
      <c r="G8" s="81">
        <v>6.2561290000000006E-2</v>
      </c>
      <c r="H8" s="92" t="s">
        <v>142</v>
      </c>
    </row>
    <row r="9" spans="1:9" x14ac:dyDescent="0.2">
      <c r="A9" s="99">
        <v>3</v>
      </c>
      <c r="B9" s="90" t="s">
        <v>372</v>
      </c>
      <c r="C9" s="90" t="s">
        <v>373</v>
      </c>
      <c r="D9" s="90" t="s">
        <v>203</v>
      </c>
      <c r="E9" s="83">
        <v>6306</v>
      </c>
      <c r="F9" s="91">
        <v>170.50162800000001</v>
      </c>
      <c r="G9" s="81">
        <v>4.7284529999999998E-2</v>
      </c>
      <c r="H9" s="92" t="s">
        <v>142</v>
      </c>
    </row>
    <row r="10" spans="1:9" x14ac:dyDescent="0.2">
      <c r="A10" s="99">
        <v>4</v>
      </c>
      <c r="B10" s="90" t="s">
        <v>360</v>
      </c>
      <c r="C10" s="90" t="s">
        <v>361</v>
      </c>
      <c r="D10" s="90" t="s">
        <v>35</v>
      </c>
      <c r="E10" s="83">
        <v>290098</v>
      </c>
      <c r="F10" s="91">
        <v>157.9003414</v>
      </c>
      <c r="G10" s="81">
        <v>4.3789870000000002E-2</v>
      </c>
      <c r="H10" s="92" t="s">
        <v>142</v>
      </c>
    </row>
    <row r="11" spans="1:9" x14ac:dyDescent="0.2">
      <c r="A11" s="99">
        <v>5</v>
      </c>
      <c r="B11" s="90" t="s">
        <v>345</v>
      </c>
      <c r="C11" s="90" t="s">
        <v>346</v>
      </c>
      <c r="D11" s="90" t="s">
        <v>246</v>
      </c>
      <c r="E11" s="83">
        <v>9043</v>
      </c>
      <c r="F11" s="91">
        <v>150.195187</v>
      </c>
      <c r="G11" s="81">
        <v>4.1653030000000001E-2</v>
      </c>
      <c r="H11" s="92" t="s">
        <v>142</v>
      </c>
    </row>
    <row r="12" spans="1:9" x14ac:dyDescent="0.2">
      <c r="A12" s="99">
        <v>6</v>
      </c>
      <c r="B12" s="90" t="s">
        <v>362</v>
      </c>
      <c r="C12" s="90" t="s">
        <v>363</v>
      </c>
      <c r="D12" s="90" t="s">
        <v>35</v>
      </c>
      <c r="E12" s="83">
        <v>36437</v>
      </c>
      <c r="F12" s="91">
        <v>150.19331399999999</v>
      </c>
      <c r="G12" s="81">
        <v>4.1652509999999997E-2</v>
      </c>
      <c r="H12" s="92" t="s">
        <v>142</v>
      </c>
    </row>
    <row r="13" spans="1:9" x14ac:dyDescent="0.2">
      <c r="A13" s="99">
        <v>7</v>
      </c>
      <c r="B13" s="90" t="s">
        <v>79</v>
      </c>
      <c r="C13" s="90" t="s">
        <v>80</v>
      </c>
      <c r="D13" s="90" t="s">
        <v>58</v>
      </c>
      <c r="E13" s="83">
        <v>16174</v>
      </c>
      <c r="F13" s="91">
        <v>124.192059</v>
      </c>
      <c r="G13" s="81">
        <v>3.4441689999999997E-2</v>
      </c>
      <c r="H13" s="92" t="s">
        <v>142</v>
      </c>
    </row>
    <row r="14" spans="1:9" x14ac:dyDescent="0.2">
      <c r="A14" s="99">
        <v>8</v>
      </c>
      <c r="B14" s="90" t="s">
        <v>364</v>
      </c>
      <c r="C14" s="90" t="s">
        <v>365</v>
      </c>
      <c r="D14" s="90" t="s">
        <v>216</v>
      </c>
      <c r="E14" s="83">
        <v>48585</v>
      </c>
      <c r="F14" s="91">
        <v>120.830895</v>
      </c>
      <c r="G14" s="81">
        <v>3.3509549999999999E-2</v>
      </c>
      <c r="H14" s="92" t="s">
        <v>142</v>
      </c>
    </row>
    <row r="15" spans="1:9" x14ac:dyDescent="0.2">
      <c r="A15" s="99">
        <v>9</v>
      </c>
      <c r="B15" s="90" t="s">
        <v>374</v>
      </c>
      <c r="C15" s="90" t="s">
        <v>375</v>
      </c>
      <c r="D15" s="90" t="s">
        <v>35</v>
      </c>
      <c r="E15" s="83">
        <v>187038</v>
      </c>
      <c r="F15" s="91">
        <v>120.00358079999999</v>
      </c>
      <c r="G15" s="81">
        <v>3.3280110000000002E-2</v>
      </c>
      <c r="H15" s="92" t="s">
        <v>142</v>
      </c>
    </row>
    <row r="16" spans="1:9" x14ac:dyDescent="0.2">
      <c r="A16" s="99">
        <v>10</v>
      </c>
      <c r="B16" s="90" t="s">
        <v>366</v>
      </c>
      <c r="C16" s="90" t="s">
        <v>367</v>
      </c>
      <c r="D16" s="90" t="s">
        <v>52</v>
      </c>
      <c r="E16" s="83">
        <v>47004</v>
      </c>
      <c r="F16" s="91">
        <v>117.133968</v>
      </c>
      <c r="G16" s="81">
        <v>3.2484289999999999E-2</v>
      </c>
      <c r="H16" s="92" t="s">
        <v>142</v>
      </c>
    </row>
    <row r="17" spans="1:8" x14ac:dyDescent="0.2">
      <c r="A17" s="99">
        <v>11</v>
      </c>
      <c r="B17" s="90" t="s">
        <v>71</v>
      </c>
      <c r="C17" s="90" t="s">
        <v>72</v>
      </c>
      <c r="D17" s="90" t="s">
        <v>58</v>
      </c>
      <c r="E17" s="83">
        <v>2722</v>
      </c>
      <c r="F17" s="91">
        <v>112.843232</v>
      </c>
      <c r="G17" s="81">
        <v>3.129436E-2</v>
      </c>
      <c r="H17" s="92" t="s">
        <v>142</v>
      </c>
    </row>
    <row r="18" spans="1:8" x14ac:dyDescent="0.2">
      <c r="A18" s="99">
        <v>12</v>
      </c>
      <c r="B18" s="90" t="s">
        <v>368</v>
      </c>
      <c r="C18" s="90" t="s">
        <v>369</v>
      </c>
      <c r="D18" s="90" t="s">
        <v>196</v>
      </c>
      <c r="E18" s="83">
        <v>15581</v>
      </c>
      <c r="F18" s="91">
        <v>110.69521450000001</v>
      </c>
      <c r="G18" s="81">
        <v>3.0698659999999999E-2</v>
      </c>
      <c r="H18" s="92" t="s">
        <v>142</v>
      </c>
    </row>
    <row r="19" spans="1:8" x14ac:dyDescent="0.2">
      <c r="A19" s="99">
        <v>13</v>
      </c>
      <c r="B19" s="90" t="s">
        <v>222</v>
      </c>
      <c r="C19" s="90" t="s">
        <v>223</v>
      </c>
      <c r="D19" s="90" t="s">
        <v>184</v>
      </c>
      <c r="E19" s="83">
        <v>692</v>
      </c>
      <c r="F19" s="91">
        <v>99.205119999999994</v>
      </c>
      <c r="G19" s="81">
        <v>2.7512160000000001E-2</v>
      </c>
      <c r="H19" s="92" t="s">
        <v>142</v>
      </c>
    </row>
    <row r="20" spans="1:8" ht="25.5" x14ac:dyDescent="0.2">
      <c r="A20" s="99">
        <v>14</v>
      </c>
      <c r="B20" s="90" t="s">
        <v>370</v>
      </c>
      <c r="C20" s="90" t="s">
        <v>371</v>
      </c>
      <c r="D20" s="90" t="s">
        <v>221</v>
      </c>
      <c r="E20" s="83">
        <v>1708</v>
      </c>
      <c r="F20" s="91">
        <v>97.740300000000005</v>
      </c>
      <c r="G20" s="81">
        <v>2.710593E-2</v>
      </c>
      <c r="H20" s="92" t="s">
        <v>142</v>
      </c>
    </row>
    <row r="21" spans="1:8" ht="25.5" x14ac:dyDescent="0.2">
      <c r="A21" s="99">
        <v>15</v>
      </c>
      <c r="B21" s="90" t="s">
        <v>382</v>
      </c>
      <c r="C21" s="90" t="s">
        <v>383</v>
      </c>
      <c r="D21" s="90" t="s">
        <v>282</v>
      </c>
      <c r="E21" s="83">
        <v>1653</v>
      </c>
      <c r="F21" s="91">
        <v>94.807815000000005</v>
      </c>
      <c r="G21" s="81">
        <v>2.6292670000000001E-2</v>
      </c>
      <c r="H21" s="92" t="s">
        <v>142</v>
      </c>
    </row>
    <row r="22" spans="1:8" x14ac:dyDescent="0.2">
      <c r="A22" s="99">
        <v>16</v>
      </c>
      <c r="B22" s="90" t="s">
        <v>378</v>
      </c>
      <c r="C22" s="90" t="s">
        <v>379</v>
      </c>
      <c r="D22" s="90" t="s">
        <v>184</v>
      </c>
      <c r="E22" s="83">
        <v>10638</v>
      </c>
      <c r="F22" s="91">
        <v>94.098428999999996</v>
      </c>
      <c r="G22" s="81">
        <v>2.6095940000000001E-2</v>
      </c>
      <c r="H22" s="92" t="s">
        <v>142</v>
      </c>
    </row>
    <row r="23" spans="1:8" x14ac:dyDescent="0.2">
      <c r="A23" s="99">
        <v>17</v>
      </c>
      <c r="B23" s="90" t="s">
        <v>83</v>
      </c>
      <c r="C23" s="90" t="s">
        <v>84</v>
      </c>
      <c r="D23" s="90" t="s">
        <v>25</v>
      </c>
      <c r="E23" s="83">
        <v>1562</v>
      </c>
      <c r="F23" s="91">
        <v>89.939959999999999</v>
      </c>
      <c r="G23" s="81">
        <v>2.494269E-2</v>
      </c>
      <c r="H23" s="92" t="s">
        <v>142</v>
      </c>
    </row>
    <row r="24" spans="1:8" x14ac:dyDescent="0.2">
      <c r="A24" s="99">
        <v>18</v>
      </c>
      <c r="B24" s="90" t="s">
        <v>44</v>
      </c>
      <c r="C24" s="90" t="s">
        <v>45</v>
      </c>
      <c r="D24" s="90" t="s">
        <v>16</v>
      </c>
      <c r="E24" s="83">
        <v>7151</v>
      </c>
      <c r="F24" s="91">
        <v>85.790547000000004</v>
      </c>
      <c r="G24" s="81">
        <v>2.3791949999999999E-2</v>
      </c>
      <c r="H24" s="92" t="s">
        <v>142</v>
      </c>
    </row>
    <row r="25" spans="1:8" x14ac:dyDescent="0.2">
      <c r="A25" s="99">
        <v>19</v>
      </c>
      <c r="B25" s="90" t="s">
        <v>380</v>
      </c>
      <c r="C25" s="90" t="s">
        <v>381</v>
      </c>
      <c r="D25" s="90" t="s">
        <v>28</v>
      </c>
      <c r="E25" s="83">
        <v>3340</v>
      </c>
      <c r="F25" s="91">
        <v>84.582160000000002</v>
      </c>
      <c r="G25" s="81">
        <v>2.3456830000000001E-2</v>
      </c>
      <c r="H25" s="92" t="s">
        <v>142</v>
      </c>
    </row>
    <row r="26" spans="1:8" x14ac:dyDescent="0.2">
      <c r="A26" s="99">
        <v>20</v>
      </c>
      <c r="B26" s="90" t="s">
        <v>62</v>
      </c>
      <c r="C26" s="90" t="s">
        <v>63</v>
      </c>
      <c r="D26" s="90" t="s">
        <v>58</v>
      </c>
      <c r="E26" s="83">
        <v>1446</v>
      </c>
      <c r="F26" s="91">
        <v>81.845045999999996</v>
      </c>
      <c r="G26" s="81">
        <v>2.2697760000000001E-2</v>
      </c>
      <c r="H26" s="92" t="s">
        <v>142</v>
      </c>
    </row>
    <row r="27" spans="1:8" x14ac:dyDescent="0.2">
      <c r="A27" s="99">
        <v>21</v>
      </c>
      <c r="B27" s="90" t="s">
        <v>389</v>
      </c>
      <c r="C27" s="90" t="s">
        <v>390</v>
      </c>
      <c r="D27" s="90" t="s">
        <v>391</v>
      </c>
      <c r="E27" s="83">
        <v>22746</v>
      </c>
      <c r="F27" s="91">
        <v>74.891204999999999</v>
      </c>
      <c r="G27" s="81">
        <v>2.0769280000000001E-2</v>
      </c>
      <c r="H27" s="92" t="s">
        <v>142</v>
      </c>
    </row>
    <row r="28" spans="1:8" x14ac:dyDescent="0.2">
      <c r="A28" s="99">
        <v>22</v>
      </c>
      <c r="B28" s="90" t="s">
        <v>387</v>
      </c>
      <c r="C28" s="90" t="s">
        <v>388</v>
      </c>
      <c r="D28" s="90" t="s">
        <v>184</v>
      </c>
      <c r="E28" s="83">
        <v>4021</v>
      </c>
      <c r="F28" s="91">
        <v>74.235702000000003</v>
      </c>
      <c r="G28" s="81">
        <v>2.058749E-2</v>
      </c>
      <c r="H28" s="92" t="s">
        <v>142</v>
      </c>
    </row>
    <row r="29" spans="1:8" x14ac:dyDescent="0.2">
      <c r="A29" s="99">
        <v>23</v>
      </c>
      <c r="B29" s="90" t="s">
        <v>293</v>
      </c>
      <c r="C29" s="90" t="s">
        <v>294</v>
      </c>
      <c r="D29" s="90" t="s">
        <v>58</v>
      </c>
      <c r="E29" s="83">
        <v>4465</v>
      </c>
      <c r="F29" s="91">
        <v>69.457539999999995</v>
      </c>
      <c r="G29" s="81">
        <v>1.9262379999999999E-2</v>
      </c>
      <c r="H29" s="92" t="s">
        <v>142</v>
      </c>
    </row>
    <row r="30" spans="1:8" x14ac:dyDescent="0.2">
      <c r="A30" s="99">
        <v>24</v>
      </c>
      <c r="B30" s="90" t="s">
        <v>406</v>
      </c>
      <c r="C30" s="90" t="s">
        <v>407</v>
      </c>
      <c r="D30" s="90" t="s">
        <v>196</v>
      </c>
      <c r="E30" s="83">
        <v>18242</v>
      </c>
      <c r="F30" s="91">
        <v>69.356083999999996</v>
      </c>
      <c r="G30" s="81">
        <v>1.923424E-2</v>
      </c>
      <c r="H30" s="92" t="s">
        <v>142</v>
      </c>
    </row>
    <row r="31" spans="1:8" x14ac:dyDescent="0.2">
      <c r="A31" s="99">
        <v>25</v>
      </c>
      <c r="B31" s="90" t="s">
        <v>384</v>
      </c>
      <c r="C31" s="90" t="s">
        <v>385</v>
      </c>
      <c r="D31" s="90" t="s">
        <v>386</v>
      </c>
      <c r="E31" s="83">
        <v>6011</v>
      </c>
      <c r="F31" s="91">
        <v>64.191468999999998</v>
      </c>
      <c r="G31" s="81">
        <v>1.7801959999999999E-2</v>
      </c>
      <c r="H31" s="92" t="s">
        <v>142</v>
      </c>
    </row>
    <row r="32" spans="1:8" x14ac:dyDescent="0.2">
      <c r="A32" s="99">
        <v>26</v>
      </c>
      <c r="B32" s="90" t="s">
        <v>394</v>
      </c>
      <c r="C32" s="90" t="s">
        <v>395</v>
      </c>
      <c r="D32" s="90" t="s">
        <v>58</v>
      </c>
      <c r="E32" s="83">
        <v>13623</v>
      </c>
      <c r="F32" s="91">
        <v>63.251589000000003</v>
      </c>
      <c r="G32" s="81">
        <v>1.7541310000000001E-2</v>
      </c>
      <c r="H32" s="92" t="s">
        <v>142</v>
      </c>
    </row>
    <row r="33" spans="1:8" x14ac:dyDescent="0.2">
      <c r="A33" s="99">
        <v>27</v>
      </c>
      <c r="B33" s="90" t="s">
        <v>96</v>
      </c>
      <c r="C33" s="90" t="s">
        <v>97</v>
      </c>
      <c r="D33" s="90" t="s">
        <v>98</v>
      </c>
      <c r="E33" s="83">
        <v>6875</v>
      </c>
      <c r="F33" s="91">
        <v>61.538125000000001</v>
      </c>
      <c r="G33" s="81">
        <v>1.7066120000000001E-2</v>
      </c>
      <c r="H33" s="92" t="s">
        <v>142</v>
      </c>
    </row>
    <row r="34" spans="1:8" ht="25.5" x14ac:dyDescent="0.2">
      <c r="A34" s="99">
        <v>28</v>
      </c>
      <c r="B34" s="90" t="s">
        <v>398</v>
      </c>
      <c r="C34" s="90" t="s">
        <v>399</v>
      </c>
      <c r="D34" s="90" t="s">
        <v>221</v>
      </c>
      <c r="E34" s="83">
        <v>6109</v>
      </c>
      <c r="F34" s="91">
        <v>53.591202500000001</v>
      </c>
      <c r="G34" s="81">
        <v>1.4862230000000001E-2</v>
      </c>
      <c r="H34" s="92" t="s">
        <v>142</v>
      </c>
    </row>
    <row r="35" spans="1:8" x14ac:dyDescent="0.2">
      <c r="A35" s="99">
        <v>29</v>
      </c>
      <c r="B35" s="90" t="s">
        <v>404</v>
      </c>
      <c r="C35" s="90" t="s">
        <v>405</v>
      </c>
      <c r="D35" s="90" t="s">
        <v>216</v>
      </c>
      <c r="E35" s="83">
        <v>9165</v>
      </c>
      <c r="F35" s="91">
        <v>51.983879999999999</v>
      </c>
      <c r="G35" s="81">
        <v>1.4416480000000001E-2</v>
      </c>
      <c r="H35" s="92" t="s">
        <v>142</v>
      </c>
    </row>
    <row r="36" spans="1:8" x14ac:dyDescent="0.2">
      <c r="A36" s="99">
        <v>30</v>
      </c>
      <c r="B36" s="90" t="s">
        <v>400</v>
      </c>
      <c r="C36" s="90" t="s">
        <v>401</v>
      </c>
      <c r="D36" s="90" t="s">
        <v>246</v>
      </c>
      <c r="E36" s="83">
        <v>12245</v>
      </c>
      <c r="F36" s="91">
        <v>48.796325000000003</v>
      </c>
      <c r="G36" s="81">
        <v>1.3532489999999999E-2</v>
      </c>
      <c r="H36" s="92" t="s">
        <v>142</v>
      </c>
    </row>
    <row r="37" spans="1:8" x14ac:dyDescent="0.2">
      <c r="A37" s="99">
        <v>31</v>
      </c>
      <c r="B37" s="90" t="s">
        <v>341</v>
      </c>
      <c r="C37" s="90" t="s">
        <v>342</v>
      </c>
      <c r="D37" s="90" t="s">
        <v>203</v>
      </c>
      <c r="E37" s="83">
        <v>439</v>
      </c>
      <c r="F37" s="91">
        <v>44.222664999999999</v>
      </c>
      <c r="G37" s="81">
        <v>1.226409E-2</v>
      </c>
      <c r="H37" s="92" t="s">
        <v>142</v>
      </c>
    </row>
    <row r="38" spans="1:8" x14ac:dyDescent="0.2">
      <c r="A38" s="99">
        <v>32</v>
      </c>
      <c r="B38" s="90" t="s">
        <v>402</v>
      </c>
      <c r="C38" s="90" t="s">
        <v>403</v>
      </c>
      <c r="D38" s="90" t="s">
        <v>130</v>
      </c>
      <c r="E38" s="83">
        <v>25659</v>
      </c>
      <c r="F38" s="91">
        <v>43.0968564</v>
      </c>
      <c r="G38" s="81">
        <v>1.195188E-2</v>
      </c>
      <c r="H38" s="92" t="s">
        <v>142</v>
      </c>
    </row>
    <row r="39" spans="1:8" x14ac:dyDescent="0.2">
      <c r="A39" s="99">
        <v>33</v>
      </c>
      <c r="B39" s="90" t="s">
        <v>418</v>
      </c>
      <c r="C39" s="90" t="s">
        <v>419</v>
      </c>
      <c r="D39" s="90" t="s">
        <v>58</v>
      </c>
      <c r="E39" s="83">
        <v>9769</v>
      </c>
      <c r="F39" s="91">
        <v>42.661223</v>
      </c>
      <c r="G39" s="81">
        <v>1.1831070000000001E-2</v>
      </c>
      <c r="H39" s="92" t="s">
        <v>142</v>
      </c>
    </row>
    <row r="40" spans="1:8" x14ac:dyDescent="0.2">
      <c r="A40" s="99">
        <v>34</v>
      </c>
      <c r="B40" s="90" t="s">
        <v>410</v>
      </c>
      <c r="C40" s="90" t="s">
        <v>411</v>
      </c>
      <c r="D40" s="90" t="s">
        <v>412</v>
      </c>
      <c r="E40" s="83">
        <v>3504</v>
      </c>
      <c r="F40" s="91">
        <v>36.122736000000003</v>
      </c>
      <c r="G40" s="81">
        <v>1.001777E-2</v>
      </c>
      <c r="H40" s="92" t="s">
        <v>142</v>
      </c>
    </row>
    <row r="41" spans="1:8" x14ac:dyDescent="0.2">
      <c r="A41" s="99">
        <v>35</v>
      </c>
      <c r="B41" s="90" t="s">
        <v>415</v>
      </c>
      <c r="C41" s="90" t="s">
        <v>416</v>
      </c>
      <c r="D41" s="90" t="s">
        <v>417</v>
      </c>
      <c r="E41" s="83">
        <v>3317</v>
      </c>
      <c r="F41" s="91">
        <v>30.423524</v>
      </c>
      <c r="G41" s="81">
        <v>8.4372300000000004E-3</v>
      </c>
      <c r="H41" s="92" t="s">
        <v>142</v>
      </c>
    </row>
    <row r="42" spans="1:8" x14ac:dyDescent="0.2">
      <c r="A42" s="99">
        <v>36</v>
      </c>
      <c r="B42" s="90" t="s">
        <v>408</v>
      </c>
      <c r="C42" s="90" t="s">
        <v>409</v>
      </c>
      <c r="D42" s="90" t="s">
        <v>52</v>
      </c>
      <c r="E42" s="83">
        <v>3447</v>
      </c>
      <c r="F42" s="91">
        <v>27.603576</v>
      </c>
      <c r="G42" s="81">
        <v>7.6551900000000001E-3</v>
      </c>
      <c r="H42" s="92" t="s">
        <v>142</v>
      </c>
    </row>
    <row r="43" spans="1:8" x14ac:dyDescent="0.2">
      <c r="A43" s="99">
        <v>37</v>
      </c>
      <c r="B43" s="90" t="s">
        <v>413</v>
      </c>
      <c r="C43" s="90" t="s">
        <v>414</v>
      </c>
      <c r="D43" s="90" t="s">
        <v>52</v>
      </c>
      <c r="E43" s="83">
        <v>3832</v>
      </c>
      <c r="F43" s="91">
        <v>27.052004</v>
      </c>
      <c r="G43" s="81">
        <v>7.5022200000000004E-3</v>
      </c>
      <c r="H43" s="92" t="s">
        <v>142</v>
      </c>
    </row>
    <row r="44" spans="1:8" x14ac:dyDescent="0.2">
      <c r="A44" s="99">
        <v>38</v>
      </c>
      <c r="B44" s="90" t="s">
        <v>422</v>
      </c>
      <c r="C44" s="90" t="s">
        <v>423</v>
      </c>
      <c r="D44" s="90" t="s">
        <v>40</v>
      </c>
      <c r="E44" s="83">
        <v>4314</v>
      </c>
      <c r="F44" s="91">
        <v>14.108936999999999</v>
      </c>
      <c r="G44" s="81">
        <v>3.9127800000000003E-3</v>
      </c>
      <c r="H44" s="92" t="s">
        <v>142</v>
      </c>
    </row>
    <row r="45" spans="1:8" x14ac:dyDescent="0.2">
      <c r="A45" s="99">
        <v>39</v>
      </c>
      <c r="B45" s="90" t="s">
        <v>424</v>
      </c>
      <c r="C45" s="90" t="s">
        <v>425</v>
      </c>
      <c r="D45" s="90" t="s">
        <v>58</v>
      </c>
      <c r="E45" s="83">
        <v>848</v>
      </c>
      <c r="F45" s="91">
        <v>10.788256000000001</v>
      </c>
      <c r="G45" s="81">
        <v>2.9918599999999998E-3</v>
      </c>
      <c r="H45" s="92" t="s">
        <v>142</v>
      </c>
    </row>
    <row r="46" spans="1:8" x14ac:dyDescent="0.2">
      <c r="A46" s="82"/>
      <c r="B46" s="82"/>
      <c r="C46" s="88" t="s">
        <v>141</v>
      </c>
      <c r="D46" s="82"/>
      <c r="E46" s="82" t="s">
        <v>142</v>
      </c>
      <c r="F46" s="94">
        <v>3434.1627976</v>
      </c>
      <c r="G46" s="102">
        <v>0.95238259000000003</v>
      </c>
      <c r="H46" s="92" t="s">
        <v>142</v>
      </c>
    </row>
    <row r="47" spans="1:8" x14ac:dyDescent="0.2">
      <c r="A47" s="82"/>
      <c r="B47" s="82"/>
      <c r="C47" s="103"/>
      <c r="D47" s="82"/>
      <c r="E47" s="82"/>
      <c r="F47" s="104"/>
      <c r="G47" s="104"/>
      <c r="H47" s="92" t="s">
        <v>142</v>
      </c>
    </row>
    <row r="48" spans="1:8" x14ac:dyDescent="0.2">
      <c r="A48" s="82"/>
      <c r="B48" s="82"/>
      <c r="C48" s="88" t="s">
        <v>143</v>
      </c>
      <c r="D48" s="82"/>
      <c r="E48" s="82"/>
      <c r="F48" s="82"/>
      <c r="G48" s="82"/>
      <c r="H48" s="92" t="s">
        <v>142</v>
      </c>
    </row>
    <row r="49" spans="1:8" x14ac:dyDescent="0.2">
      <c r="A49" s="82"/>
      <c r="B49" s="82"/>
      <c r="C49" s="88" t="s">
        <v>141</v>
      </c>
      <c r="D49" s="82"/>
      <c r="E49" s="82" t="s">
        <v>142</v>
      </c>
      <c r="F49" s="105" t="s">
        <v>144</v>
      </c>
      <c r="G49" s="102">
        <v>0</v>
      </c>
      <c r="H49" s="92" t="s">
        <v>142</v>
      </c>
    </row>
    <row r="50" spans="1:8" x14ac:dyDescent="0.2">
      <c r="A50" s="82"/>
      <c r="B50" s="82"/>
      <c r="C50" s="103"/>
      <c r="D50" s="82"/>
      <c r="E50" s="82"/>
      <c r="F50" s="104"/>
      <c r="G50" s="104"/>
      <c r="H50" s="92" t="s">
        <v>142</v>
      </c>
    </row>
    <row r="51" spans="1:8" x14ac:dyDescent="0.2">
      <c r="A51" s="82"/>
      <c r="B51" s="82"/>
      <c r="C51" s="88" t="s">
        <v>145</v>
      </c>
      <c r="D51" s="82"/>
      <c r="E51" s="82"/>
      <c r="F51" s="82"/>
      <c r="G51" s="82"/>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146</v>
      </c>
      <c r="D54" s="82"/>
      <c r="E54" s="82"/>
      <c r="F54" s="82"/>
      <c r="G54" s="82"/>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147</v>
      </c>
      <c r="D57" s="82"/>
      <c r="E57" s="82"/>
      <c r="F57" s="104"/>
      <c r="G57" s="104"/>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148</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149</v>
      </c>
      <c r="D63" s="82"/>
      <c r="E63" s="82"/>
      <c r="F63" s="94">
        <v>3434.1627976</v>
      </c>
      <c r="G63" s="102">
        <v>0.95238259000000003</v>
      </c>
      <c r="H63" s="92" t="s">
        <v>142</v>
      </c>
    </row>
    <row r="64" spans="1:8" x14ac:dyDescent="0.2">
      <c r="A64" s="82"/>
      <c r="B64" s="82"/>
      <c r="C64" s="103"/>
      <c r="D64" s="82"/>
      <c r="E64" s="82"/>
      <c r="F64" s="104"/>
      <c r="G64" s="104"/>
      <c r="H64" s="92" t="s">
        <v>142</v>
      </c>
    </row>
    <row r="65" spans="1:8" x14ac:dyDescent="0.2">
      <c r="A65" s="82"/>
      <c r="B65" s="82"/>
      <c r="C65" s="88" t="s">
        <v>150</v>
      </c>
      <c r="D65" s="82"/>
      <c r="E65" s="82"/>
      <c r="F65" s="104"/>
      <c r="G65" s="104"/>
      <c r="H65" s="92" t="s">
        <v>142</v>
      </c>
    </row>
    <row r="66" spans="1:8" x14ac:dyDescent="0.2">
      <c r="A66" s="82"/>
      <c r="B66" s="82"/>
      <c r="C66" s="88" t="s">
        <v>10</v>
      </c>
      <c r="D66" s="82"/>
      <c r="E66" s="82"/>
      <c r="F66" s="104"/>
      <c r="G66" s="104"/>
      <c r="H66" s="92" t="s">
        <v>142</v>
      </c>
    </row>
    <row r="67" spans="1:8" x14ac:dyDescent="0.2">
      <c r="A67" s="82"/>
      <c r="B67" s="82"/>
      <c r="C67" s="88" t="s">
        <v>141</v>
      </c>
      <c r="D67" s="82"/>
      <c r="E67" s="82" t="s">
        <v>142</v>
      </c>
      <c r="F67" s="105" t="s">
        <v>144</v>
      </c>
      <c r="G67" s="102">
        <v>0</v>
      </c>
      <c r="H67" s="92" t="s">
        <v>142</v>
      </c>
    </row>
    <row r="68" spans="1:8" x14ac:dyDescent="0.2">
      <c r="A68" s="82"/>
      <c r="B68" s="82"/>
      <c r="C68" s="103"/>
      <c r="D68" s="82"/>
      <c r="E68" s="82"/>
      <c r="F68" s="104"/>
      <c r="G68" s="104"/>
      <c r="H68" s="92" t="s">
        <v>142</v>
      </c>
    </row>
    <row r="69" spans="1:8" x14ac:dyDescent="0.2">
      <c r="A69" s="82"/>
      <c r="B69" s="82"/>
      <c r="C69" s="88" t="s">
        <v>151</v>
      </c>
      <c r="D69" s="82"/>
      <c r="E69" s="82"/>
      <c r="F69" s="82"/>
      <c r="G69" s="82"/>
      <c r="H69" s="92" t="s">
        <v>142</v>
      </c>
    </row>
    <row r="70" spans="1:8" x14ac:dyDescent="0.2">
      <c r="A70" s="82"/>
      <c r="B70" s="82"/>
      <c r="C70" s="88" t="s">
        <v>141</v>
      </c>
      <c r="D70" s="82"/>
      <c r="E70" s="82" t="s">
        <v>142</v>
      </c>
      <c r="F70" s="105" t="s">
        <v>144</v>
      </c>
      <c r="G70" s="102">
        <v>0</v>
      </c>
      <c r="H70" s="92" t="s">
        <v>142</v>
      </c>
    </row>
    <row r="71" spans="1:8" x14ac:dyDescent="0.2">
      <c r="A71" s="82"/>
      <c r="B71" s="82"/>
      <c r="C71" s="103"/>
      <c r="D71" s="82"/>
      <c r="E71" s="82"/>
      <c r="F71" s="104"/>
      <c r="G71" s="104"/>
      <c r="H71" s="92" t="s">
        <v>142</v>
      </c>
    </row>
    <row r="72" spans="1:8" x14ac:dyDescent="0.2">
      <c r="A72" s="82"/>
      <c r="B72" s="82"/>
      <c r="C72" s="88" t="s">
        <v>152</v>
      </c>
      <c r="D72" s="82"/>
      <c r="E72" s="82"/>
      <c r="F72" s="82"/>
      <c r="G72" s="82"/>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153</v>
      </c>
      <c r="D75" s="82"/>
      <c r="E75" s="82"/>
      <c r="F75" s="104"/>
      <c r="G75" s="104"/>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154</v>
      </c>
      <c r="D78" s="82"/>
      <c r="E78" s="82"/>
      <c r="F78" s="94">
        <v>0</v>
      </c>
      <c r="G78" s="102">
        <v>0</v>
      </c>
      <c r="H78" s="92" t="s">
        <v>142</v>
      </c>
    </row>
    <row r="79" spans="1:8" x14ac:dyDescent="0.2">
      <c r="A79" s="82"/>
      <c r="B79" s="82"/>
      <c r="C79" s="103"/>
      <c r="D79" s="82"/>
      <c r="E79" s="82"/>
      <c r="F79" s="104"/>
      <c r="G79" s="104"/>
      <c r="H79" s="92" t="s">
        <v>142</v>
      </c>
    </row>
    <row r="80" spans="1:8" x14ac:dyDescent="0.2">
      <c r="A80" s="82"/>
      <c r="B80" s="82"/>
      <c r="C80" s="88" t="s">
        <v>155</v>
      </c>
      <c r="D80" s="82"/>
      <c r="E80" s="82"/>
      <c r="F80" s="104"/>
      <c r="G80" s="104"/>
      <c r="H80" s="92" t="s">
        <v>142</v>
      </c>
    </row>
    <row r="81" spans="1:8" x14ac:dyDescent="0.2">
      <c r="A81" s="82"/>
      <c r="B81" s="82"/>
      <c r="C81" s="88" t="s">
        <v>156</v>
      </c>
      <c r="D81" s="82"/>
      <c r="E81" s="82"/>
      <c r="F81" s="104"/>
      <c r="G81" s="104"/>
      <c r="H81" s="92" t="s">
        <v>142</v>
      </c>
    </row>
    <row r="82" spans="1:8" x14ac:dyDescent="0.2">
      <c r="A82" s="82"/>
      <c r="B82" s="82"/>
      <c r="C82" s="88" t="s">
        <v>141</v>
      </c>
      <c r="D82" s="82"/>
      <c r="E82" s="82" t="s">
        <v>142</v>
      </c>
      <c r="F82" s="105" t="s">
        <v>144</v>
      </c>
      <c r="G82" s="102">
        <v>0</v>
      </c>
      <c r="H82" s="92" t="s">
        <v>142</v>
      </c>
    </row>
    <row r="83" spans="1:8" x14ac:dyDescent="0.2">
      <c r="A83" s="82"/>
      <c r="B83" s="82"/>
      <c r="C83" s="103"/>
      <c r="D83" s="82"/>
      <c r="E83" s="82"/>
      <c r="F83" s="104"/>
      <c r="G83" s="104"/>
      <c r="H83" s="92" t="s">
        <v>142</v>
      </c>
    </row>
    <row r="84" spans="1:8" x14ac:dyDescent="0.2">
      <c r="A84" s="82"/>
      <c r="B84" s="82"/>
      <c r="C84" s="88" t="s">
        <v>157</v>
      </c>
      <c r="D84" s="82"/>
      <c r="E84" s="82"/>
      <c r="F84" s="104"/>
      <c r="G84" s="104"/>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158</v>
      </c>
      <c r="D87" s="82"/>
      <c r="E87" s="82"/>
      <c r="F87" s="104"/>
      <c r="G87" s="104"/>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159</v>
      </c>
      <c r="D90" s="82"/>
      <c r="E90" s="82"/>
      <c r="F90" s="104"/>
      <c r="G90" s="104"/>
      <c r="H90" s="92" t="s">
        <v>142</v>
      </c>
    </row>
    <row r="91" spans="1:8" x14ac:dyDescent="0.2">
      <c r="A91" s="99">
        <v>1</v>
      </c>
      <c r="B91" s="90"/>
      <c r="C91" s="90" t="s">
        <v>160</v>
      </c>
      <c r="D91" s="90"/>
      <c r="E91" s="107"/>
      <c r="F91" s="91">
        <v>216.67473100000001</v>
      </c>
      <c r="G91" s="81">
        <v>6.0089530000000002E-2</v>
      </c>
      <c r="H91" s="92">
        <v>5.41</v>
      </c>
    </row>
    <row r="92" spans="1:8" x14ac:dyDescent="0.2">
      <c r="A92" s="82"/>
      <c r="B92" s="82"/>
      <c r="C92" s="88" t="s">
        <v>141</v>
      </c>
      <c r="D92" s="82"/>
      <c r="E92" s="82" t="s">
        <v>142</v>
      </c>
      <c r="F92" s="94">
        <v>216.67473100000001</v>
      </c>
      <c r="G92" s="102">
        <v>6.0089530000000002E-2</v>
      </c>
      <c r="H92" s="92" t="s">
        <v>142</v>
      </c>
    </row>
    <row r="93" spans="1:8" x14ac:dyDescent="0.2">
      <c r="A93" s="82"/>
      <c r="B93" s="82"/>
      <c r="C93" s="103"/>
      <c r="D93" s="82"/>
      <c r="E93" s="82"/>
      <c r="F93" s="104"/>
      <c r="G93" s="104"/>
      <c r="H93" s="92" t="s">
        <v>142</v>
      </c>
    </row>
    <row r="94" spans="1:8" x14ac:dyDescent="0.2">
      <c r="A94" s="82"/>
      <c r="B94" s="82"/>
      <c r="C94" s="88" t="s">
        <v>161</v>
      </c>
      <c r="D94" s="82"/>
      <c r="E94" s="82"/>
      <c r="F94" s="94">
        <v>216.67473100000001</v>
      </c>
      <c r="G94" s="102">
        <v>6.0089530000000002E-2</v>
      </c>
      <c r="H94" s="92" t="s">
        <v>142</v>
      </c>
    </row>
    <row r="95" spans="1:8" x14ac:dyDescent="0.2">
      <c r="A95" s="82"/>
      <c r="B95" s="82"/>
      <c r="C95" s="104"/>
      <c r="D95" s="82"/>
      <c r="E95" s="82"/>
      <c r="F95" s="82"/>
      <c r="G95" s="82"/>
      <c r="H95" s="92" t="s">
        <v>142</v>
      </c>
    </row>
    <row r="96" spans="1:8" x14ac:dyDescent="0.2">
      <c r="A96" s="82"/>
      <c r="B96" s="82"/>
      <c r="C96" s="88" t="s">
        <v>162</v>
      </c>
      <c r="D96" s="82"/>
      <c r="E96" s="82"/>
      <c r="F96" s="82"/>
      <c r="G96" s="82"/>
      <c r="H96" s="92" t="s">
        <v>142</v>
      </c>
    </row>
    <row r="97" spans="1:10" x14ac:dyDescent="0.2">
      <c r="A97" s="82"/>
      <c r="B97" s="82"/>
      <c r="C97" s="88" t="s">
        <v>163</v>
      </c>
      <c r="D97" s="82"/>
      <c r="E97" s="82"/>
      <c r="F97" s="82"/>
      <c r="G97" s="82"/>
      <c r="H97" s="92" t="s">
        <v>142</v>
      </c>
    </row>
    <row r="98" spans="1:10" x14ac:dyDescent="0.2">
      <c r="A98" s="82"/>
      <c r="B98" s="82"/>
      <c r="C98" s="88" t="s">
        <v>141</v>
      </c>
      <c r="D98" s="82"/>
      <c r="E98" s="82" t="s">
        <v>142</v>
      </c>
      <c r="F98" s="105" t="s">
        <v>144</v>
      </c>
      <c r="G98" s="102">
        <v>0</v>
      </c>
      <c r="H98" s="92" t="s">
        <v>142</v>
      </c>
    </row>
    <row r="99" spans="1:10" x14ac:dyDescent="0.2">
      <c r="A99" s="82"/>
      <c r="B99" s="82"/>
      <c r="C99" s="103"/>
      <c r="D99" s="82"/>
      <c r="E99" s="82"/>
      <c r="F99" s="104"/>
      <c r="G99" s="104"/>
      <c r="H99" s="92" t="s">
        <v>142</v>
      </c>
    </row>
    <row r="100" spans="1:10" x14ac:dyDescent="0.2">
      <c r="A100" s="82"/>
      <c r="B100" s="82"/>
      <c r="C100" s="88" t="s">
        <v>164</v>
      </c>
      <c r="D100" s="82"/>
      <c r="E100" s="82"/>
      <c r="F100" s="82"/>
      <c r="G100" s="82"/>
      <c r="H100" s="92" t="s">
        <v>142</v>
      </c>
    </row>
    <row r="101" spans="1:10" x14ac:dyDescent="0.2">
      <c r="A101" s="82"/>
      <c r="B101" s="82"/>
      <c r="C101" s="88" t="s">
        <v>165</v>
      </c>
      <c r="D101" s="82"/>
      <c r="E101" s="82"/>
      <c r="F101" s="82"/>
      <c r="G101" s="82"/>
      <c r="H101" s="92" t="s">
        <v>142</v>
      </c>
    </row>
    <row r="102" spans="1:10" x14ac:dyDescent="0.2">
      <c r="A102" s="82"/>
      <c r="B102" s="82"/>
      <c r="C102" s="88" t="s">
        <v>141</v>
      </c>
      <c r="D102" s="82"/>
      <c r="E102" s="82" t="s">
        <v>142</v>
      </c>
      <c r="F102" s="105" t="s">
        <v>144</v>
      </c>
      <c r="G102" s="102">
        <v>0</v>
      </c>
      <c r="H102" s="92" t="s">
        <v>142</v>
      </c>
    </row>
    <row r="103" spans="1:10" x14ac:dyDescent="0.2">
      <c r="A103" s="82"/>
      <c r="B103" s="82"/>
      <c r="C103" s="103"/>
      <c r="D103" s="82"/>
      <c r="E103" s="82"/>
      <c r="F103" s="104"/>
      <c r="G103" s="104"/>
      <c r="H103" s="92" t="s">
        <v>142</v>
      </c>
    </row>
    <row r="104" spans="1:10" x14ac:dyDescent="0.2">
      <c r="A104" s="82"/>
      <c r="B104" s="82"/>
      <c r="C104" s="88" t="s">
        <v>166</v>
      </c>
      <c r="D104" s="82"/>
      <c r="E104" s="82"/>
      <c r="F104" s="104"/>
      <c r="G104" s="104"/>
      <c r="H104" s="92" t="s">
        <v>142</v>
      </c>
    </row>
    <row r="105" spans="1:10" x14ac:dyDescent="0.2">
      <c r="A105" s="82"/>
      <c r="B105" s="82"/>
      <c r="C105" s="88" t="s">
        <v>141</v>
      </c>
      <c r="D105" s="82"/>
      <c r="E105" s="82" t="s">
        <v>142</v>
      </c>
      <c r="F105" s="105" t="s">
        <v>144</v>
      </c>
      <c r="G105" s="102">
        <v>0</v>
      </c>
      <c r="H105" s="92" t="s">
        <v>142</v>
      </c>
    </row>
    <row r="106" spans="1:10" x14ac:dyDescent="0.2">
      <c r="A106" s="82"/>
      <c r="B106" s="82"/>
      <c r="C106" s="103"/>
      <c r="D106" s="82"/>
      <c r="E106" s="82"/>
      <c r="F106" s="104"/>
      <c r="G106" s="104"/>
      <c r="H106" s="92" t="s">
        <v>142</v>
      </c>
    </row>
    <row r="107" spans="1:10" x14ac:dyDescent="0.2">
      <c r="A107" s="107"/>
      <c r="B107" s="90"/>
      <c r="C107" s="90" t="s">
        <v>167</v>
      </c>
      <c r="D107" s="90"/>
      <c r="E107" s="107"/>
      <c r="F107" s="91">
        <v>-44.972768739999999</v>
      </c>
      <c r="G107" s="81">
        <v>-1.247212E-2</v>
      </c>
      <c r="H107" s="92" t="s">
        <v>142</v>
      </c>
    </row>
    <row r="108" spans="1:10" x14ac:dyDescent="0.2">
      <c r="A108" s="103"/>
      <c r="B108" s="103"/>
      <c r="C108" s="88" t="s">
        <v>168</v>
      </c>
      <c r="D108" s="104"/>
      <c r="E108" s="104"/>
      <c r="F108" s="94">
        <v>3605.86475986</v>
      </c>
      <c r="G108" s="108">
        <v>1</v>
      </c>
      <c r="H108" s="92" t="s">
        <v>142</v>
      </c>
    </row>
    <row r="109" spans="1:10" ht="12.75" customHeight="1" x14ac:dyDescent="0.2">
      <c r="A109" s="109"/>
      <c r="B109" s="109"/>
      <c r="C109" s="110"/>
      <c r="D109" s="111"/>
      <c r="E109" s="111"/>
      <c r="F109" s="112"/>
      <c r="G109" s="113"/>
      <c r="H109" s="114"/>
    </row>
    <row r="110" spans="1:10" x14ac:dyDescent="0.2">
      <c r="A110" s="109"/>
      <c r="B110" s="221" t="s">
        <v>926</v>
      </c>
      <c r="C110" s="221"/>
      <c r="D110" s="221"/>
      <c r="E110" s="221"/>
      <c r="F110" s="221"/>
      <c r="G110" s="221"/>
      <c r="H110" s="221"/>
      <c r="J110" s="116"/>
    </row>
    <row r="111" spans="1:10" x14ac:dyDescent="0.2">
      <c r="A111" s="109"/>
      <c r="B111" s="221" t="s">
        <v>927</v>
      </c>
      <c r="C111" s="221"/>
      <c r="D111" s="221"/>
      <c r="E111" s="221"/>
      <c r="F111" s="221"/>
      <c r="G111" s="221"/>
      <c r="H111" s="221"/>
      <c r="J111" s="116"/>
    </row>
    <row r="112" spans="1:10" x14ac:dyDescent="0.2">
      <c r="A112" s="109"/>
      <c r="B112" s="221" t="s">
        <v>928</v>
      </c>
      <c r="C112" s="221"/>
      <c r="D112" s="221"/>
      <c r="E112" s="221"/>
      <c r="F112" s="221"/>
      <c r="G112" s="221"/>
      <c r="H112" s="221"/>
      <c r="J112" s="116"/>
    </row>
    <row r="113" spans="1:17" s="118" customFormat="1" ht="66.75" customHeight="1" x14ac:dyDescent="0.25">
      <c r="A113" s="117"/>
      <c r="B113" s="222" t="s">
        <v>929</v>
      </c>
      <c r="C113" s="222"/>
      <c r="D113" s="222"/>
      <c r="E113" s="222"/>
      <c r="F113" s="222"/>
      <c r="G113" s="222"/>
      <c r="H113" s="222"/>
      <c r="I113"/>
      <c r="J113" s="116"/>
      <c r="K113"/>
      <c r="L113"/>
      <c r="M113"/>
      <c r="N113"/>
      <c r="O113"/>
      <c r="P113"/>
      <c r="Q113"/>
    </row>
    <row r="114" spans="1:17" x14ac:dyDescent="0.2">
      <c r="A114" s="109"/>
      <c r="B114" s="221" t="s">
        <v>930</v>
      </c>
      <c r="C114" s="221"/>
      <c r="D114" s="221"/>
      <c r="E114" s="221"/>
      <c r="F114" s="221"/>
      <c r="G114" s="221"/>
      <c r="H114" s="221"/>
      <c r="J114" s="116"/>
    </row>
    <row r="115" spans="1:17" x14ac:dyDescent="0.2">
      <c r="A115" s="109"/>
      <c r="B115" s="109"/>
      <c r="C115" s="109"/>
      <c r="D115" s="111"/>
      <c r="E115" s="111"/>
      <c r="F115" s="111"/>
      <c r="G115" s="111"/>
    </row>
    <row r="116" spans="1:17" x14ac:dyDescent="0.2">
      <c r="A116" s="109"/>
      <c r="B116" s="223" t="s">
        <v>169</v>
      </c>
      <c r="C116" s="224"/>
      <c r="D116" s="225"/>
      <c r="E116" s="119"/>
      <c r="F116" s="111"/>
      <c r="G116" s="111"/>
    </row>
    <row r="117" spans="1:17" ht="27.75" customHeight="1" x14ac:dyDescent="0.2">
      <c r="A117" s="109"/>
      <c r="B117" s="226" t="s">
        <v>170</v>
      </c>
      <c r="C117" s="227"/>
      <c r="D117" s="95" t="s">
        <v>171</v>
      </c>
      <c r="E117" s="119"/>
      <c r="F117" s="111"/>
      <c r="G117" s="111"/>
    </row>
    <row r="118" spans="1:17" ht="12.75" customHeight="1" x14ac:dyDescent="0.2">
      <c r="A118" s="109"/>
      <c r="B118" s="226" t="s">
        <v>931</v>
      </c>
      <c r="C118" s="227"/>
      <c r="D118" s="95" t="s">
        <v>171</v>
      </c>
      <c r="E118" s="119"/>
      <c r="F118" s="111"/>
      <c r="G118" s="111"/>
    </row>
    <row r="119" spans="1:17" x14ac:dyDescent="0.2">
      <c r="A119" s="109"/>
      <c r="B119" s="226" t="s">
        <v>172</v>
      </c>
      <c r="C119" s="227"/>
      <c r="D119" s="120" t="s">
        <v>142</v>
      </c>
      <c r="E119" s="119"/>
      <c r="F119" s="111"/>
      <c r="G119" s="111"/>
    </row>
    <row r="120" spans="1:17" x14ac:dyDescent="0.2">
      <c r="A120" s="121"/>
      <c r="B120" s="122" t="s">
        <v>142</v>
      </c>
      <c r="C120" s="122" t="s">
        <v>932</v>
      </c>
      <c r="D120" s="122" t="s">
        <v>173</v>
      </c>
      <c r="E120" s="121"/>
      <c r="F120" s="121"/>
      <c r="G120" s="121"/>
      <c r="H120" s="121"/>
      <c r="J120" s="116"/>
    </row>
    <row r="121" spans="1:17" x14ac:dyDescent="0.2">
      <c r="A121" s="121"/>
      <c r="B121" s="123" t="s">
        <v>174</v>
      </c>
      <c r="C121" s="124">
        <v>45961</v>
      </c>
      <c r="D121" s="124">
        <v>45991</v>
      </c>
      <c r="E121" s="121"/>
      <c r="F121" s="121"/>
      <c r="G121" s="121"/>
      <c r="J121" s="116"/>
    </row>
    <row r="122" spans="1:17" x14ac:dyDescent="0.2">
      <c r="A122" s="125"/>
      <c r="B122" s="90" t="s">
        <v>175</v>
      </c>
      <c r="C122" s="126">
        <v>30.255400000000002</v>
      </c>
      <c r="D122" s="126">
        <v>29.956399999999999</v>
      </c>
      <c r="E122" s="125"/>
      <c r="F122" s="127"/>
      <c r="G122" s="128"/>
    </row>
    <row r="123" spans="1:17" x14ac:dyDescent="0.2">
      <c r="A123" s="125"/>
      <c r="B123" s="90" t="s">
        <v>1119</v>
      </c>
      <c r="C123" s="126">
        <v>28.796900000000001</v>
      </c>
      <c r="D123" s="126">
        <v>28.5124</v>
      </c>
      <c r="E123" s="125"/>
      <c r="F123" s="127"/>
      <c r="G123" s="128"/>
    </row>
    <row r="124" spans="1:17" x14ac:dyDescent="0.2">
      <c r="A124" s="125"/>
      <c r="B124" s="90" t="s">
        <v>176</v>
      </c>
      <c r="C124" s="126">
        <v>29.579599999999999</v>
      </c>
      <c r="D124" s="126">
        <v>29.284700000000001</v>
      </c>
      <c r="E124" s="125"/>
      <c r="F124" s="127"/>
      <c r="G124" s="128"/>
    </row>
    <row r="125" spans="1:17" x14ac:dyDescent="0.2">
      <c r="A125" s="125"/>
      <c r="B125" s="90" t="s">
        <v>1120</v>
      </c>
      <c r="C125" s="126">
        <v>28.123899999999999</v>
      </c>
      <c r="D125" s="126">
        <v>27.843499999999999</v>
      </c>
      <c r="E125" s="125"/>
      <c r="F125" s="127"/>
      <c r="G125" s="128"/>
    </row>
    <row r="126" spans="1:17" x14ac:dyDescent="0.2">
      <c r="A126" s="125"/>
      <c r="B126" s="125"/>
      <c r="C126" s="125"/>
      <c r="D126" s="125"/>
      <c r="E126" s="125"/>
      <c r="F126" s="125"/>
      <c r="G126" s="125"/>
    </row>
    <row r="127" spans="1:17" x14ac:dyDescent="0.2">
      <c r="A127" s="121"/>
      <c r="B127" s="226" t="s">
        <v>933</v>
      </c>
      <c r="C127" s="227"/>
      <c r="D127" s="95" t="s">
        <v>171</v>
      </c>
      <c r="E127" s="121"/>
      <c r="F127" s="121"/>
      <c r="G127" s="121"/>
    </row>
    <row r="128" spans="1:17" x14ac:dyDescent="0.2">
      <c r="A128" s="121"/>
      <c r="B128" s="136"/>
      <c r="C128" s="136"/>
      <c r="D128" s="136"/>
      <c r="E128" s="121"/>
      <c r="F128" s="121"/>
      <c r="G128" s="121"/>
    </row>
    <row r="129" spans="1:10" x14ac:dyDescent="0.2">
      <c r="A129" s="121"/>
      <c r="B129" s="226" t="s">
        <v>177</v>
      </c>
      <c r="C129" s="227"/>
      <c r="D129" s="95" t="s">
        <v>171</v>
      </c>
      <c r="E129" s="131"/>
      <c r="F129" s="121"/>
      <c r="G129" s="121"/>
    </row>
    <row r="130" spans="1:10" x14ac:dyDescent="0.2">
      <c r="A130" s="121"/>
      <c r="B130" s="226" t="s">
        <v>178</v>
      </c>
      <c r="C130" s="227"/>
      <c r="D130" s="95" t="s">
        <v>171</v>
      </c>
      <c r="E130" s="131"/>
      <c r="F130" s="121"/>
      <c r="G130" s="121"/>
    </row>
    <row r="131" spans="1:10" x14ac:dyDescent="0.2">
      <c r="A131" s="121"/>
      <c r="B131" s="226" t="s">
        <v>179</v>
      </c>
      <c r="C131" s="227"/>
      <c r="D131" s="95" t="s">
        <v>171</v>
      </c>
      <c r="E131" s="131"/>
      <c r="F131" s="121"/>
      <c r="G131" s="121"/>
    </row>
    <row r="132" spans="1:10" x14ac:dyDescent="0.2">
      <c r="A132" s="121"/>
      <c r="B132" s="226" t="s">
        <v>180</v>
      </c>
      <c r="C132" s="227"/>
      <c r="D132" s="132">
        <v>6.7800861798686482E-2</v>
      </c>
      <c r="E132" s="121"/>
      <c r="F132" s="115"/>
      <c r="G132" s="133"/>
    </row>
    <row r="134" spans="1:10" x14ac:dyDescent="0.2">
      <c r="B134" s="220" t="s">
        <v>934</v>
      </c>
      <c r="C134" s="220"/>
    </row>
    <row r="136" spans="1:10" ht="153.75" customHeight="1" x14ac:dyDescent="0.2"/>
    <row r="139" spans="1:10" x14ac:dyDescent="0.2">
      <c r="B139" s="134" t="s">
        <v>935</v>
      </c>
      <c r="C139" s="135"/>
      <c r="D139" s="134"/>
    </row>
    <row r="140" spans="1:10" x14ac:dyDescent="0.2">
      <c r="B140" s="134" t="s">
        <v>948</v>
      </c>
      <c r="D140" s="134"/>
    </row>
    <row r="141" spans="1:10" ht="165" customHeight="1" x14ac:dyDescent="0.2"/>
    <row r="142" spans="1:10" x14ac:dyDescent="0.2">
      <c r="J142" s="96"/>
    </row>
    <row r="150" customFormat="1" ht="12.75" customHeight="1" x14ac:dyDescent="0.2"/>
  </sheetData>
  <mergeCells count="18">
    <mergeCell ref="B134:C134"/>
    <mergeCell ref="B132:C132"/>
    <mergeCell ref="A1:H1"/>
    <mergeCell ref="A2:H2"/>
    <mergeCell ref="A3:H3"/>
    <mergeCell ref="B127:C127"/>
    <mergeCell ref="B131:C131"/>
    <mergeCell ref="B110:H110"/>
    <mergeCell ref="B111:H111"/>
    <mergeCell ref="B118:C118"/>
    <mergeCell ref="B119:C119"/>
    <mergeCell ref="B129:C129"/>
    <mergeCell ref="B130:C130"/>
    <mergeCell ref="B112:H112"/>
    <mergeCell ref="B113:H113"/>
    <mergeCell ref="B114:H114"/>
    <mergeCell ref="B116:D116"/>
    <mergeCell ref="B117:C117"/>
  </mergeCells>
  <hyperlinks>
    <hyperlink ref="I1" location="Index!B2" display="Index" xr:uid="{B5277F71-73EB-41D1-A447-C54DCFDB904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7A45-06C4-48A2-A209-BDD41E52994E}">
  <sheetPr>
    <outlinePr summaryBelow="0" summaryRight="0"/>
  </sheetPr>
  <dimension ref="A1:Q144"/>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458</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356</v>
      </c>
      <c r="C7" s="90" t="s">
        <v>357</v>
      </c>
      <c r="D7" s="90" t="s">
        <v>111</v>
      </c>
      <c r="E7" s="83">
        <v>28701</v>
      </c>
      <c r="F7" s="91">
        <v>190.9908045</v>
      </c>
      <c r="G7" s="81">
        <v>6.2210840000000003E-2</v>
      </c>
      <c r="H7" s="92" t="s">
        <v>142</v>
      </c>
    </row>
    <row r="8" spans="1:9" x14ac:dyDescent="0.2">
      <c r="A8" s="99">
        <v>2</v>
      </c>
      <c r="B8" s="90" t="s">
        <v>358</v>
      </c>
      <c r="C8" s="90" t="s">
        <v>359</v>
      </c>
      <c r="D8" s="90" t="s">
        <v>52</v>
      </c>
      <c r="E8" s="83">
        <v>6658</v>
      </c>
      <c r="F8" s="91">
        <v>161.776084</v>
      </c>
      <c r="G8" s="81">
        <v>5.2694820000000003E-2</v>
      </c>
      <c r="H8" s="92" t="s">
        <v>142</v>
      </c>
    </row>
    <row r="9" spans="1:9" x14ac:dyDescent="0.2">
      <c r="A9" s="99">
        <v>3</v>
      </c>
      <c r="B9" s="90" t="s">
        <v>345</v>
      </c>
      <c r="C9" s="90" t="s">
        <v>346</v>
      </c>
      <c r="D9" s="90" t="s">
        <v>246</v>
      </c>
      <c r="E9" s="83">
        <v>8793</v>
      </c>
      <c r="F9" s="91">
        <v>146.04293699999999</v>
      </c>
      <c r="G9" s="81">
        <v>4.7570109999999999E-2</v>
      </c>
      <c r="H9" s="92" t="s">
        <v>142</v>
      </c>
    </row>
    <row r="10" spans="1:9" x14ac:dyDescent="0.2">
      <c r="A10" s="99">
        <v>4</v>
      </c>
      <c r="B10" s="90" t="s">
        <v>360</v>
      </c>
      <c r="C10" s="90" t="s">
        <v>361</v>
      </c>
      <c r="D10" s="90" t="s">
        <v>35</v>
      </c>
      <c r="E10" s="83">
        <v>241296</v>
      </c>
      <c r="F10" s="91">
        <v>131.33741280000001</v>
      </c>
      <c r="G10" s="81">
        <v>4.278013E-2</v>
      </c>
      <c r="H10" s="92" t="s">
        <v>142</v>
      </c>
    </row>
    <row r="11" spans="1:9" x14ac:dyDescent="0.2">
      <c r="A11" s="99">
        <v>5</v>
      </c>
      <c r="B11" s="90" t="s">
        <v>362</v>
      </c>
      <c r="C11" s="90" t="s">
        <v>363</v>
      </c>
      <c r="D11" s="90" t="s">
        <v>35</v>
      </c>
      <c r="E11" s="83">
        <v>31040</v>
      </c>
      <c r="F11" s="91">
        <v>127.94687999999999</v>
      </c>
      <c r="G11" s="81">
        <v>4.1675740000000003E-2</v>
      </c>
      <c r="H11" s="92" t="s">
        <v>142</v>
      </c>
    </row>
    <row r="12" spans="1:9" x14ac:dyDescent="0.2">
      <c r="A12" s="99">
        <v>6</v>
      </c>
      <c r="B12" s="90" t="s">
        <v>372</v>
      </c>
      <c r="C12" s="90" t="s">
        <v>373</v>
      </c>
      <c r="D12" s="90" t="s">
        <v>203</v>
      </c>
      <c r="E12" s="83">
        <v>4435</v>
      </c>
      <c r="F12" s="91">
        <v>119.91352999999999</v>
      </c>
      <c r="G12" s="81">
        <v>3.905906E-2</v>
      </c>
      <c r="H12" s="92" t="s">
        <v>142</v>
      </c>
    </row>
    <row r="13" spans="1:9" x14ac:dyDescent="0.2">
      <c r="A13" s="99">
        <v>7</v>
      </c>
      <c r="B13" s="90" t="s">
        <v>79</v>
      </c>
      <c r="C13" s="90" t="s">
        <v>80</v>
      </c>
      <c r="D13" s="90" t="s">
        <v>58</v>
      </c>
      <c r="E13" s="83">
        <v>15343</v>
      </c>
      <c r="F13" s="91">
        <v>117.81122550000001</v>
      </c>
      <c r="G13" s="81">
        <v>3.8374289999999998E-2</v>
      </c>
      <c r="H13" s="92" t="s">
        <v>142</v>
      </c>
    </row>
    <row r="14" spans="1:9" x14ac:dyDescent="0.2">
      <c r="A14" s="99">
        <v>8</v>
      </c>
      <c r="B14" s="90" t="s">
        <v>364</v>
      </c>
      <c r="C14" s="90" t="s">
        <v>365</v>
      </c>
      <c r="D14" s="90" t="s">
        <v>216</v>
      </c>
      <c r="E14" s="83">
        <v>43035</v>
      </c>
      <c r="F14" s="91">
        <v>107.02804500000001</v>
      </c>
      <c r="G14" s="81">
        <v>3.4861910000000003E-2</v>
      </c>
      <c r="H14" s="92" t="s">
        <v>142</v>
      </c>
    </row>
    <row r="15" spans="1:9" x14ac:dyDescent="0.2">
      <c r="A15" s="99">
        <v>9</v>
      </c>
      <c r="B15" s="90" t="s">
        <v>366</v>
      </c>
      <c r="C15" s="90" t="s">
        <v>367</v>
      </c>
      <c r="D15" s="90" t="s">
        <v>52</v>
      </c>
      <c r="E15" s="83">
        <v>39512</v>
      </c>
      <c r="F15" s="91">
        <v>98.463903999999999</v>
      </c>
      <c r="G15" s="81">
        <v>3.2072339999999998E-2</v>
      </c>
      <c r="H15" s="92" t="s">
        <v>142</v>
      </c>
    </row>
    <row r="16" spans="1:9" x14ac:dyDescent="0.2">
      <c r="A16" s="99">
        <v>10</v>
      </c>
      <c r="B16" s="90" t="s">
        <v>378</v>
      </c>
      <c r="C16" s="90" t="s">
        <v>379</v>
      </c>
      <c r="D16" s="90" t="s">
        <v>184</v>
      </c>
      <c r="E16" s="83">
        <v>10672</v>
      </c>
      <c r="F16" s="91">
        <v>94.399175999999997</v>
      </c>
      <c r="G16" s="81">
        <v>3.0748350000000001E-2</v>
      </c>
      <c r="H16" s="92" t="s">
        <v>142</v>
      </c>
    </row>
    <row r="17" spans="1:8" x14ac:dyDescent="0.2">
      <c r="A17" s="99">
        <v>11</v>
      </c>
      <c r="B17" s="90" t="s">
        <v>368</v>
      </c>
      <c r="C17" s="90" t="s">
        <v>369</v>
      </c>
      <c r="D17" s="90" t="s">
        <v>196</v>
      </c>
      <c r="E17" s="83">
        <v>13180</v>
      </c>
      <c r="F17" s="91">
        <v>93.637309999999999</v>
      </c>
      <c r="G17" s="81">
        <v>3.050019E-2</v>
      </c>
      <c r="H17" s="92" t="s">
        <v>142</v>
      </c>
    </row>
    <row r="18" spans="1:8" x14ac:dyDescent="0.2">
      <c r="A18" s="99">
        <v>12</v>
      </c>
      <c r="B18" s="90" t="s">
        <v>374</v>
      </c>
      <c r="C18" s="90" t="s">
        <v>375</v>
      </c>
      <c r="D18" s="90" t="s">
        <v>35</v>
      </c>
      <c r="E18" s="83">
        <v>141618</v>
      </c>
      <c r="F18" s="91">
        <v>90.862108800000001</v>
      </c>
      <c r="G18" s="81">
        <v>2.9596230000000001E-2</v>
      </c>
      <c r="H18" s="92" t="s">
        <v>142</v>
      </c>
    </row>
    <row r="19" spans="1:8" ht="25.5" x14ac:dyDescent="0.2">
      <c r="A19" s="99">
        <v>13</v>
      </c>
      <c r="B19" s="90" t="s">
        <v>370</v>
      </c>
      <c r="C19" s="90" t="s">
        <v>371</v>
      </c>
      <c r="D19" s="90" t="s">
        <v>221</v>
      </c>
      <c r="E19" s="83">
        <v>1573</v>
      </c>
      <c r="F19" s="91">
        <v>90.014925000000005</v>
      </c>
      <c r="G19" s="81">
        <v>2.9320280000000001E-2</v>
      </c>
      <c r="H19" s="92" t="s">
        <v>142</v>
      </c>
    </row>
    <row r="20" spans="1:8" x14ac:dyDescent="0.2">
      <c r="A20" s="99">
        <v>14</v>
      </c>
      <c r="B20" s="90" t="s">
        <v>71</v>
      </c>
      <c r="C20" s="90" t="s">
        <v>72</v>
      </c>
      <c r="D20" s="90" t="s">
        <v>58</v>
      </c>
      <c r="E20" s="83">
        <v>2121</v>
      </c>
      <c r="F20" s="91">
        <v>87.928175999999993</v>
      </c>
      <c r="G20" s="81">
        <v>2.8640570000000001E-2</v>
      </c>
      <c r="H20" s="92" t="s">
        <v>142</v>
      </c>
    </row>
    <row r="21" spans="1:8" x14ac:dyDescent="0.2">
      <c r="A21" s="99">
        <v>15</v>
      </c>
      <c r="B21" s="90" t="s">
        <v>222</v>
      </c>
      <c r="C21" s="90" t="s">
        <v>223</v>
      </c>
      <c r="D21" s="90" t="s">
        <v>184</v>
      </c>
      <c r="E21" s="83">
        <v>601</v>
      </c>
      <c r="F21" s="91">
        <v>86.159360000000007</v>
      </c>
      <c r="G21" s="81">
        <v>2.806442E-2</v>
      </c>
      <c r="H21" s="92" t="s">
        <v>142</v>
      </c>
    </row>
    <row r="22" spans="1:8" x14ac:dyDescent="0.2">
      <c r="A22" s="99">
        <v>16</v>
      </c>
      <c r="B22" s="90" t="s">
        <v>44</v>
      </c>
      <c r="C22" s="90" t="s">
        <v>45</v>
      </c>
      <c r="D22" s="90" t="s">
        <v>16</v>
      </c>
      <c r="E22" s="83">
        <v>6049</v>
      </c>
      <c r="F22" s="91">
        <v>72.569852999999995</v>
      </c>
      <c r="G22" s="81">
        <v>2.3637950000000001E-2</v>
      </c>
      <c r="H22" s="92" t="s">
        <v>142</v>
      </c>
    </row>
    <row r="23" spans="1:8" x14ac:dyDescent="0.2">
      <c r="A23" s="99">
        <v>17</v>
      </c>
      <c r="B23" s="90" t="s">
        <v>83</v>
      </c>
      <c r="C23" s="90" t="s">
        <v>84</v>
      </c>
      <c r="D23" s="90" t="s">
        <v>25</v>
      </c>
      <c r="E23" s="83">
        <v>1255</v>
      </c>
      <c r="F23" s="91">
        <v>72.262900000000002</v>
      </c>
      <c r="G23" s="81">
        <v>2.3537969999999998E-2</v>
      </c>
      <c r="H23" s="92" t="s">
        <v>142</v>
      </c>
    </row>
    <row r="24" spans="1:8" x14ac:dyDescent="0.2">
      <c r="A24" s="99">
        <v>18</v>
      </c>
      <c r="B24" s="90" t="s">
        <v>380</v>
      </c>
      <c r="C24" s="90" t="s">
        <v>381</v>
      </c>
      <c r="D24" s="90" t="s">
        <v>28</v>
      </c>
      <c r="E24" s="83">
        <v>2845</v>
      </c>
      <c r="F24" s="91">
        <v>72.046779999999998</v>
      </c>
      <c r="G24" s="81">
        <v>2.3467579999999998E-2</v>
      </c>
      <c r="H24" s="92" t="s">
        <v>142</v>
      </c>
    </row>
    <row r="25" spans="1:8" x14ac:dyDescent="0.2">
      <c r="A25" s="99">
        <v>19</v>
      </c>
      <c r="B25" s="90" t="s">
        <v>62</v>
      </c>
      <c r="C25" s="90" t="s">
        <v>63</v>
      </c>
      <c r="D25" s="90" t="s">
        <v>58</v>
      </c>
      <c r="E25" s="83">
        <v>1222</v>
      </c>
      <c r="F25" s="91">
        <v>69.166421999999997</v>
      </c>
      <c r="G25" s="81">
        <v>2.252937E-2</v>
      </c>
      <c r="H25" s="92" t="s">
        <v>142</v>
      </c>
    </row>
    <row r="26" spans="1:8" x14ac:dyDescent="0.2">
      <c r="A26" s="99">
        <v>20</v>
      </c>
      <c r="B26" s="90" t="s">
        <v>341</v>
      </c>
      <c r="C26" s="90" t="s">
        <v>342</v>
      </c>
      <c r="D26" s="90" t="s">
        <v>203</v>
      </c>
      <c r="E26" s="83">
        <v>641</v>
      </c>
      <c r="F26" s="91">
        <v>64.571134999999998</v>
      </c>
      <c r="G26" s="81">
        <v>2.1032559999999999E-2</v>
      </c>
      <c r="H26" s="92" t="s">
        <v>142</v>
      </c>
    </row>
    <row r="27" spans="1:8" x14ac:dyDescent="0.2">
      <c r="A27" s="99">
        <v>21</v>
      </c>
      <c r="B27" s="90" t="s">
        <v>389</v>
      </c>
      <c r="C27" s="90" t="s">
        <v>390</v>
      </c>
      <c r="D27" s="90" t="s">
        <v>391</v>
      </c>
      <c r="E27" s="83">
        <v>19517</v>
      </c>
      <c r="F27" s="91">
        <v>64.259722499999995</v>
      </c>
      <c r="G27" s="81">
        <v>2.0931120000000001E-2</v>
      </c>
      <c r="H27" s="92" t="s">
        <v>142</v>
      </c>
    </row>
    <row r="28" spans="1:8" x14ac:dyDescent="0.2">
      <c r="A28" s="99">
        <v>22</v>
      </c>
      <c r="B28" s="90" t="s">
        <v>384</v>
      </c>
      <c r="C28" s="90" t="s">
        <v>385</v>
      </c>
      <c r="D28" s="90" t="s">
        <v>386</v>
      </c>
      <c r="E28" s="83">
        <v>5857</v>
      </c>
      <c r="F28" s="91">
        <v>62.546903</v>
      </c>
      <c r="G28" s="81">
        <v>2.0373209999999999E-2</v>
      </c>
      <c r="H28" s="92" t="s">
        <v>142</v>
      </c>
    </row>
    <row r="29" spans="1:8" x14ac:dyDescent="0.2">
      <c r="A29" s="99">
        <v>23</v>
      </c>
      <c r="B29" s="90" t="s">
        <v>387</v>
      </c>
      <c r="C29" s="90" t="s">
        <v>388</v>
      </c>
      <c r="D29" s="90" t="s">
        <v>184</v>
      </c>
      <c r="E29" s="83">
        <v>3287</v>
      </c>
      <c r="F29" s="91">
        <v>60.684593999999997</v>
      </c>
      <c r="G29" s="81">
        <v>1.976661E-2</v>
      </c>
      <c r="H29" s="92" t="s">
        <v>142</v>
      </c>
    </row>
    <row r="30" spans="1:8" x14ac:dyDescent="0.2">
      <c r="A30" s="99">
        <v>24</v>
      </c>
      <c r="B30" s="90" t="s">
        <v>406</v>
      </c>
      <c r="C30" s="90" t="s">
        <v>407</v>
      </c>
      <c r="D30" s="90" t="s">
        <v>196</v>
      </c>
      <c r="E30" s="83">
        <v>15429</v>
      </c>
      <c r="F30" s="91">
        <v>58.661057999999997</v>
      </c>
      <c r="G30" s="81">
        <v>1.9107490000000001E-2</v>
      </c>
      <c r="H30" s="92" t="s">
        <v>142</v>
      </c>
    </row>
    <row r="31" spans="1:8" x14ac:dyDescent="0.2">
      <c r="A31" s="99">
        <v>25</v>
      </c>
      <c r="B31" s="90" t="s">
        <v>394</v>
      </c>
      <c r="C31" s="90" t="s">
        <v>395</v>
      </c>
      <c r="D31" s="90" t="s">
        <v>58</v>
      </c>
      <c r="E31" s="83">
        <v>11627</v>
      </c>
      <c r="F31" s="91">
        <v>53.984161</v>
      </c>
      <c r="G31" s="81">
        <v>1.758409E-2</v>
      </c>
      <c r="H31" s="92" t="s">
        <v>142</v>
      </c>
    </row>
    <row r="32" spans="1:8" x14ac:dyDescent="0.2">
      <c r="A32" s="99">
        <v>26</v>
      </c>
      <c r="B32" s="90" t="s">
        <v>96</v>
      </c>
      <c r="C32" s="90" t="s">
        <v>97</v>
      </c>
      <c r="D32" s="90" t="s">
        <v>98</v>
      </c>
      <c r="E32" s="83">
        <v>5587</v>
      </c>
      <c r="F32" s="91">
        <v>50.009236999999999</v>
      </c>
      <c r="G32" s="81">
        <v>1.6289350000000001E-2</v>
      </c>
      <c r="H32" s="92" t="s">
        <v>142</v>
      </c>
    </row>
    <row r="33" spans="1:8" x14ac:dyDescent="0.2">
      <c r="A33" s="99">
        <v>27</v>
      </c>
      <c r="B33" s="90" t="s">
        <v>396</v>
      </c>
      <c r="C33" s="90" t="s">
        <v>397</v>
      </c>
      <c r="D33" s="90" t="s">
        <v>184</v>
      </c>
      <c r="E33" s="83">
        <v>5234</v>
      </c>
      <c r="F33" s="91">
        <v>47.383401999999997</v>
      </c>
      <c r="G33" s="81">
        <v>1.543405E-2</v>
      </c>
      <c r="H33" s="92" t="s">
        <v>142</v>
      </c>
    </row>
    <row r="34" spans="1:8" x14ac:dyDescent="0.2">
      <c r="A34" s="99">
        <v>28</v>
      </c>
      <c r="B34" s="90" t="s">
        <v>293</v>
      </c>
      <c r="C34" s="90" t="s">
        <v>294</v>
      </c>
      <c r="D34" s="90" t="s">
        <v>58</v>
      </c>
      <c r="E34" s="83">
        <v>3026</v>
      </c>
      <c r="F34" s="91">
        <v>47.072456000000003</v>
      </c>
      <c r="G34" s="81">
        <v>1.5332770000000001E-2</v>
      </c>
      <c r="H34" s="92" t="s">
        <v>142</v>
      </c>
    </row>
    <row r="35" spans="1:8" x14ac:dyDescent="0.2">
      <c r="A35" s="99">
        <v>29</v>
      </c>
      <c r="B35" s="90" t="s">
        <v>404</v>
      </c>
      <c r="C35" s="90" t="s">
        <v>405</v>
      </c>
      <c r="D35" s="90" t="s">
        <v>216</v>
      </c>
      <c r="E35" s="83">
        <v>8090</v>
      </c>
      <c r="F35" s="91">
        <v>45.886479999999999</v>
      </c>
      <c r="G35" s="81">
        <v>1.494646E-2</v>
      </c>
      <c r="H35" s="92" t="s">
        <v>142</v>
      </c>
    </row>
    <row r="36" spans="1:8" ht="25.5" x14ac:dyDescent="0.2">
      <c r="A36" s="99">
        <v>30</v>
      </c>
      <c r="B36" s="90" t="s">
        <v>398</v>
      </c>
      <c r="C36" s="90" t="s">
        <v>399</v>
      </c>
      <c r="D36" s="90" t="s">
        <v>221</v>
      </c>
      <c r="E36" s="83">
        <v>5139</v>
      </c>
      <c r="F36" s="91">
        <v>45.081877499999997</v>
      </c>
      <c r="G36" s="81">
        <v>1.468438E-2</v>
      </c>
      <c r="H36" s="92" t="s">
        <v>142</v>
      </c>
    </row>
    <row r="37" spans="1:8" x14ac:dyDescent="0.2">
      <c r="A37" s="99">
        <v>31</v>
      </c>
      <c r="B37" s="90" t="s">
        <v>400</v>
      </c>
      <c r="C37" s="90" t="s">
        <v>401</v>
      </c>
      <c r="D37" s="90" t="s">
        <v>246</v>
      </c>
      <c r="E37" s="83">
        <v>10471</v>
      </c>
      <c r="F37" s="91">
        <v>41.726934999999997</v>
      </c>
      <c r="G37" s="81">
        <v>1.3591590000000001E-2</v>
      </c>
      <c r="H37" s="92" t="s">
        <v>142</v>
      </c>
    </row>
    <row r="38" spans="1:8" x14ac:dyDescent="0.2">
      <c r="A38" s="99">
        <v>32</v>
      </c>
      <c r="B38" s="90" t="s">
        <v>418</v>
      </c>
      <c r="C38" s="90" t="s">
        <v>419</v>
      </c>
      <c r="D38" s="90" t="s">
        <v>58</v>
      </c>
      <c r="E38" s="83">
        <v>8418</v>
      </c>
      <c r="F38" s="91">
        <v>36.761406000000001</v>
      </c>
      <c r="G38" s="81">
        <v>1.1974179999999999E-2</v>
      </c>
      <c r="H38" s="92" t="s">
        <v>142</v>
      </c>
    </row>
    <row r="39" spans="1:8" x14ac:dyDescent="0.2">
      <c r="A39" s="99">
        <v>33</v>
      </c>
      <c r="B39" s="90" t="s">
        <v>402</v>
      </c>
      <c r="C39" s="90" t="s">
        <v>403</v>
      </c>
      <c r="D39" s="90" t="s">
        <v>130</v>
      </c>
      <c r="E39" s="83">
        <v>19513</v>
      </c>
      <c r="F39" s="91">
        <v>32.774034800000003</v>
      </c>
      <c r="G39" s="81">
        <v>1.067539E-2</v>
      </c>
      <c r="H39" s="92" t="s">
        <v>142</v>
      </c>
    </row>
    <row r="40" spans="1:8" ht="25.5" x14ac:dyDescent="0.2">
      <c r="A40" s="99">
        <v>34</v>
      </c>
      <c r="B40" s="90" t="s">
        <v>382</v>
      </c>
      <c r="C40" s="90" t="s">
        <v>383</v>
      </c>
      <c r="D40" s="90" t="s">
        <v>282</v>
      </c>
      <c r="E40" s="83">
        <v>558</v>
      </c>
      <c r="F40" s="91">
        <v>32.004089999999998</v>
      </c>
      <c r="G40" s="81">
        <v>1.0424589999999999E-2</v>
      </c>
      <c r="H40" s="92" t="s">
        <v>142</v>
      </c>
    </row>
    <row r="41" spans="1:8" x14ac:dyDescent="0.2">
      <c r="A41" s="99">
        <v>35</v>
      </c>
      <c r="B41" s="90" t="s">
        <v>410</v>
      </c>
      <c r="C41" s="90" t="s">
        <v>411</v>
      </c>
      <c r="D41" s="90" t="s">
        <v>412</v>
      </c>
      <c r="E41" s="83">
        <v>2982</v>
      </c>
      <c r="F41" s="91">
        <v>30.741437999999999</v>
      </c>
      <c r="G41" s="81">
        <v>1.0013309999999999E-2</v>
      </c>
      <c r="H41" s="92" t="s">
        <v>142</v>
      </c>
    </row>
    <row r="42" spans="1:8" x14ac:dyDescent="0.2">
      <c r="A42" s="99">
        <v>36</v>
      </c>
      <c r="B42" s="90" t="s">
        <v>415</v>
      </c>
      <c r="C42" s="90" t="s">
        <v>416</v>
      </c>
      <c r="D42" s="90" t="s">
        <v>417</v>
      </c>
      <c r="E42" s="83">
        <v>2774</v>
      </c>
      <c r="F42" s="91">
        <v>25.443128000000002</v>
      </c>
      <c r="G42" s="81">
        <v>8.2875099999999997E-3</v>
      </c>
      <c r="H42" s="92" t="s">
        <v>142</v>
      </c>
    </row>
    <row r="43" spans="1:8" x14ac:dyDescent="0.2">
      <c r="A43" s="99">
        <v>37</v>
      </c>
      <c r="B43" s="90" t="s">
        <v>408</v>
      </c>
      <c r="C43" s="90" t="s">
        <v>409</v>
      </c>
      <c r="D43" s="90" t="s">
        <v>52</v>
      </c>
      <c r="E43" s="83">
        <v>3000</v>
      </c>
      <c r="F43" s="91">
        <v>24.024000000000001</v>
      </c>
      <c r="G43" s="81">
        <v>7.8252600000000005E-3</v>
      </c>
      <c r="H43" s="92" t="s">
        <v>142</v>
      </c>
    </row>
    <row r="44" spans="1:8" x14ac:dyDescent="0.2">
      <c r="A44" s="99">
        <v>38</v>
      </c>
      <c r="B44" s="90" t="s">
        <v>413</v>
      </c>
      <c r="C44" s="90" t="s">
        <v>414</v>
      </c>
      <c r="D44" s="90" t="s">
        <v>52</v>
      </c>
      <c r="E44" s="83">
        <v>3212</v>
      </c>
      <c r="F44" s="91">
        <v>22.675114000000001</v>
      </c>
      <c r="G44" s="81">
        <v>7.3858999999999999E-3</v>
      </c>
      <c r="H44" s="92" t="s">
        <v>142</v>
      </c>
    </row>
    <row r="45" spans="1:8" ht="25.5" x14ac:dyDescent="0.2">
      <c r="A45" s="99">
        <v>39</v>
      </c>
      <c r="B45" s="90" t="s">
        <v>392</v>
      </c>
      <c r="C45" s="90" t="s">
        <v>393</v>
      </c>
      <c r="D45" s="90" t="s">
        <v>221</v>
      </c>
      <c r="E45" s="83">
        <v>1890</v>
      </c>
      <c r="F45" s="91">
        <v>19.492515000000001</v>
      </c>
      <c r="G45" s="81">
        <v>6.3492399999999999E-3</v>
      </c>
      <c r="H45" s="92" t="s">
        <v>142</v>
      </c>
    </row>
    <row r="46" spans="1:8" x14ac:dyDescent="0.2">
      <c r="A46" s="99">
        <v>40</v>
      </c>
      <c r="B46" s="90" t="s">
        <v>422</v>
      </c>
      <c r="C46" s="90" t="s">
        <v>423</v>
      </c>
      <c r="D46" s="90" t="s">
        <v>40</v>
      </c>
      <c r="E46" s="83">
        <v>4242</v>
      </c>
      <c r="F46" s="91">
        <v>13.873461000000001</v>
      </c>
      <c r="G46" s="81">
        <v>4.5189599999999998E-3</v>
      </c>
      <c r="H46" s="92" t="s">
        <v>142</v>
      </c>
    </row>
    <row r="47" spans="1:8" x14ac:dyDescent="0.2">
      <c r="A47" s="99">
        <v>41</v>
      </c>
      <c r="B47" s="90" t="s">
        <v>424</v>
      </c>
      <c r="C47" s="90" t="s">
        <v>425</v>
      </c>
      <c r="D47" s="90" t="s">
        <v>58</v>
      </c>
      <c r="E47" s="83">
        <v>721</v>
      </c>
      <c r="F47" s="91">
        <v>9.1725619999999992</v>
      </c>
      <c r="G47" s="81">
        <v>2.98775E-3</v>
      </c>
      <c r="H47" s="92" t="s">
        <v>142</v>
      </c>
    </row>
    <row r="48" spans="1:8" x14ac:dyDescent="0.2">
      <c r="A48" s="82"/>
      <c r="B48" s="82"/>
      <c r="C48" s="88" t="s">
        <v>141</v>
      </c>
      <c r="D48" s="82"/>
      <c r="E48" s="82" t="s">
        <v>142</v>
      </c>
      <c r="F48" s="94">
        <v>2919.1875433999999</v>
      </c>
      <c r="G48" s="102">
        <v>0.95085792000000002</v>
      </c>
      <c r="H48" s="92" t="s">
        <v>142</v>
      </c>
    </row>
    <row r="49" spans="1:8" x14ac:dyDescent="0.2">
      <c r="A49" s="82"/>
      <c r="B49" s="82"/>
      <c r="C49" s="103"/>
      <c r="D49" s="82"/>
      <c r="E49" s="82"/>
      <c r="F49" s="104"/>
      <c r="G49" s="104"/>
      <c r="H49" s="92" t="s">
        <v>142</v>
      </c>
    </row>
    <row r="50" spans="1:8" x14ac:dyDescent="0.2">
      <c r="A50" s="82"/>
      <c r="B50" s="82"/>
      <c r="C50" s="88" t="s">
        <v>143</v>
      </c>
      <c r="D50" s="82"/>
      <c r="E50" s="82"/>
      <c r="F50" s="82"/>
      <c r="G50" s="82"/>
      <c r="H50" s="92" t="s">
        <v>142</v>
      </c>
    </row>
    <row r="51" spans="1:8" x14ac:dyDescent="0.2">
      <c r="A51" s="82"/>
      <c r="B51" s="82"/>
      <c r="C51" s="88" t="s">
        <v>141</v>
      </c>
      <c r="D51" s="82"/>
      <c r="E51" s="82" t="s">
        <v>142</v>
      </c>
      <c r="F51" s="105" t="s">
        <v>144</v>
      </c>
      <c r="G51" s="102">
        <v>0</v>
      </c>
      <c r="H51" s="92" t="s">
        <v>142</v>
      </c>
    </row>
    <row r="52" spans="1:8" x14ac:dyDescent="0.2">
      <c r="A52" s="82"/>
      <c r="B52" s="82"/>
      <c r="C52" s="103"/>
      <c r="D52" s="82"/>
      <c r="E52" s="82"/>
      <c r="F52" s="104"/>
      <c r="G52" s="104"/>
      <c r="H52" s="92" t="s">
        <v>142</v>
      </c>
    </row>
    <row r="53" spans="1:8" x14ac:dyDescent="0.2">
      <c r="A53" s="82"/>
      <c r="B53" s="82"/>
      <c r="C53" s="88" t="s">
        <v>145</v>
      </c>
      <c r="D53" s="82"/>
      <c r="E53" s="82"/>
      <c r="F53" s="82"/>
      <c r="G53" s="82"/>
      <c r="H53" s="92" t="s">
        <v>142</v>
      </c>
    </row>
    <row r="54" spans="1:8" x14ac:dyDescent="0.2">
      <c r="A54" s="82"/>
      <c r="B54" s="82"/>
      <c r="C54" s="88" t="s">
        <v>141</v>
      </c>
      <c r="D54" s="82"/>
      <c r="E54" s="82" t="s">
        <v>142</v>
      </c>
      <c r="F54" s="105" t="s">
        <v>144</v>
      </c>
      <c r="G54" s="102">
        <v>0</v>
      </c>
      <c r="H54" s="92" t="s">
        <v>142</v>
      </c>
    </row>
    <row r="55" spans="1:8" x14ac:dyDescent="0.2">
      <c r="A55" s="82"/>
      <c r="B55" s="82"/>
      <c r="C55" s="103"/>
      <c r="D55" s="82"/>
      <c r="E55" s="82"/>
      <c r="F55" s="104"/>
      <c r="G55" s="104"/>
      <c r="H55" s="92" t="s">
        <v>142</v>
      </c>
    </row>
    <row r="56" spans="1:8" x14ac:dyDescent="0.2">
      <c r="A56" s="82"/>
      <c r="B56" s="82"/>
      <c r="C56" s="88" t="s">
        <v>146</v>
      </c>
      <c r="D56" s="82"/>
      <c r="E56" s="82"/>
      <c r="F56" s="82"/>
      <c r="G56" s="82"/>
      <c r="H56" s="92" t="s">
        <v>142</v>
      </c>
    </row>
    <row r="57" spans="1:8" x14ac:dyDescent="0.2">
      <c r="A57" s="82"/>
      <c r="B57" s="82"/>
      <c r="C57" s="88" t="s">
        <v>141</v>
      </c>
      <c r="D57" s="82"/>
      <c r="E57" s="82" t="s">
        <v>142</v>
      </c>
      <c r="F57" s="105" t="s">
        <v>144</v>
      </c>
      <c r="G57" s="102">
        <v>0</v>
      </c>
      <c r="H57" s="92" t="s">
        <v>142</v>
      </c>
    </row>
    <row r="58" spans="1:8" x14ac:dyDescent="0.2">
      <c r="A58" s="82"/>
      <c r="B58" s="82"/>
      <c r="C58" s="103"/>
      <c r="D58" s="82"/>
      <c r="E58" s="82"/>
      <c r="F58" s="104"/>
      <c r="G58" s="104"/>
      <c r="H58" s="92" t="s">
        <v>142</v>
      </c>
    </row>
    <row r="59" spans="1:8" x14ac:dyDescent="0.2">
      <c r="A59" s="82"/>
      <c r="B59" s="82"/>
      <c r="C59" s="88" t="s">
        <v>147</v>
      </c>
      <c r="D59" s="82"/>
      <c r="E59" s="82"/>
      <c r="F59" s="104"/>
      <c r="G59" s="104"/>
      <c r="H59" s="92" t="s">
        <v>142</v>
      </c>
    </row>
    <row r="60" spans="1:8" x14ac:dyDescent="0.2">
      <c r="A60" s="82"/>
      <c r="B60" s="82"/>
      <c r="C60" s="88" t="s">
        <v>141</v>
      </c>
      <c r="D60" s="82"/>
      <c r="E60" s="82" t="s">
        <v>142</v>
      </c>
      <c r="F60" s="105" t="s">
        <v>144</v>
      </c>
      <c r="G60" s="102">
        <v>0</v>
      </c>
      <c r="H60" s="92" t="s">
        <v>142</v>
      </c>
    </row>
    <row r="61" spans="1:8" x14ac:dyDescent="0.2">
      <c r="A61" s="82"/>
      <c r="B61" s="82"/>
      <c r="C61" s="103"/>
      <c r="D61" s="82"/>
      <c r="E61" s="82"/>
      <c r="F61" s="104"/>
      <c r="G61" s="104"/>
      <c r="H61" s="92" t="s">
        <v>142</v>
      </c>
    </row>
    <row r="62" spans="1:8" x14ac:dyDescent="0.2">
      <c r="A62" s="82"/>
      <c r="B62" s="82"/>
      <c r="C62" s="88" t="s">
        <v>148</v>
      </c>
      <c r="D62" s="82"/>
      <c r="E62" s="82"/>
      <c r="F62" s="104"/>
      <c r="G62" s="104"/>
      <c r="H62" s="92" t="s">
        <v>142</v>
      </c>
    </row>
    <row r="63" spans="1:8" x14ac:dyDescent="0.2">
      <c r="A63" s="82"/>
      <c r="B63" s="82"/>
      <c r="C63" s="88" t="s">
        <v>141</v>
      </c>
      <c r="D63" s="82"/>
      <c r="E63" s="82" t="s">
        <v>142</v>
      </c>
      <c r="F63" s="105" t="s">
        <v>144</v>
      </c>
      <c r="G63" s="102">
        <v>0</v>
      </c>
      <c r="H63" s="92" t="s">
        <v>142</v>
      </c>
    </row>
    <row r="64" spans="1:8" x14ac:dyDescent="0.2">
      <c r="A64" s="82"/>
      <c r="B64" s="82"/>
      <c r="C64" s="103"/>
      <c r="D64" s="82"/>
      <c r="E64" s="82"/>
      <c r="F64" s="104"/>
      <c r="G64" s="104"/>
      <c r="H64" s="92" t="s">
        <v>142</v>
      </c>
    </row>
    <row r="65" spans="1:8" x14ac:dyDescent="0.2">
      <c r="A65" s="82"/>
      <c r="B65" s="82"/>
      <c r="C65" s="88" t="s">
        <v>149</v>
      </c>
      <c r="D65" s="82"/>
      <c r="E65" s="82"/>
      <c r="F65" s="94">
        <v>2919.1875433999999</v>
      </c>
      <c r="G65" s="102">
        <v>0.95085792000000002</v>
      </c>
      <c r="H65" s="92" t="s">
        <v>142</v>
      </c>
    </row>
    <row r="66" spans="1:8" x14ac:dyDescent="0.2">
      <c r="A66" s="82"/>
      <c r="B66" s="82"/>
      <c r="C66" s="103"/>
      <c r="D66" s="82"/>
      <c r="E66" s="82"/>
      <c r="F66" s="104"/>
      <c r="G66" s="104"/>
      <c r="H66" s="92" t="s">
        <v>142</v>
      </c>
    </row>
    <row r="67" spans="1:8" x14ac:dyDescent="0.2">
      <c r="A67" s="82"/>
      <c r="B67" s="82"/>
      <c r="C67" s="88" t="s">
        <v>150</v>
      </c>
      <c r="D67" s="82"/>
      <c r="E67" s="82"/>
      <c r="F67" s="104"/>
      <c r="G67" s="104"/>
      <c r="H67" s="92" t="s">
        <v>142</v>
      </c>
    </row>
    <row r="68" spans="1:8" x14ac:dyDescent="0.2">
      <c r="A68" s="82"/>
      <c r="B68" s="82"/>
      <c r="C68" s="88" t="s">
        <v>10</v>
      </c>
      <c r="D68" s="82"/>
      <c r="E68" s="82"/>
      <c r="F68" s="104"/>
      <c r="G68" s="104"/>
      <c r="H68" s="92" t="s">
        <v>142</v>
      </c>
    </row>
    <row r="69" spans="1:8" x14ac:dyDescent="0.2">
      <c r="A69" s="82"/>
      <c r="B69" s="82"/>
      <c r="C69" s="88" t="s">
        <v>141</v>
      </c>
      <c r="D69" s="82"/>
      <c r="E69" s="82" t="s">
        <v>142</v>
      </c>
      <c r="F69" s="105" t="s">
        <v>144</v>
      </c>
      <c r="G69" s="102">
        <v>0</v>
      </c>
      <c r="H69" s="92" t="s">
        <v>142</v>
      </c>
    </row>
    <row r="70" spans="1:8" x14ac:dyDescent="0.2">
      <c r="A70" s="82"/>
      <c r="B70" s="82"/>
      <c r="C70" s="103"/>
      <c r="D70" s="82"/>
      <c r="E70" s="82"/>
      <c r="F70" s="104"/>
      <c r="G70" s="104"/>
      <c r="H70" s="92" t="s">
        <v>142</v>
      </c>
    </row>
    <row r="71" spans="1:8" x14ac:dyDescent="0.2">
      <c r="A71" s="82"/>
      <c r="B71" s="82"/>
      <c r="C71" s="88" t="s">
        <v>151</v>
      </c>
      <c r="D71" s="82"/>
      <c r="E71" s="82"/>
      <c r="F71" s="82"/>
      <c r="G71" s="82"/>
      <c r="H71" s="92" t="s">
        <v>142</v>
      </c>
    </row>
    <row r="72" spans="1:8" x14ac:dyDescent="0.2">
      <c r="A72" s="82"/>
      <c r="B72" s="82"/>
      <c r="C72" s="88" t="s">
        <v>141</v>
      </c>
      <c r="D72" s="82"/>
      <c r="E72" s="82" t="s">
        <v>142</v>
      </c>
      <c r="F72" s="105" t="s">
        <v>144</v>
      </c>
      <c r="G72" s="102">
        <v>0</v>
      </c>
      <c r="H72" s="92" t="s">
        <v>142</v>
      </c>
    </row>
    <row r="73" spans="1:8" x14ac:dyDescent="0.2">
      <c r="A73" s="82"/>
      <c r="B73" s="82"/>
      <c r="C73" s="103"/>
      <c r="D73" s="82"/>
      <c r="E73" s="82"/>
      <c r="F73" s="104"/>
      <c r="G73" s="104"/>
      <c r="H73" s="92" t="s">
        <v>142</v>
      </c>
    </row>
    <row r="74" spans="1:8" x14ac:dyDescent="0.2">
      <c r="A74" s="82"/>
      <c r="B74" s="82"/>
      <c r="C74" s="88" t="s">
        <v>152</v>
      </c>
      <c r="D74" s="82"/>
      <c r="E74" s="82"/>
      <c r="F74" s="82"/>
      <c r="G74" s="82"/>
      <c r="H74" s="92" t="s">
        <v>142</v>
      </c>
    </row>
    <row r="75" spans="1:8" x14ac:dyDescent="0.2">
      <c r="A75" s="82"/>
      <c r="B75" s="82"/>
      <c r="C75" s="88" t="s">
        <v>141</v>
      </c>
      <c r="D75" s="82"/>
      <c r="E75" s="82" t="s">
        <v>142</v>
      </c>
      <c r="F75" s="105" t="s">
        <v>144</v>
      </c>
      <c r="G75" s="102">
        <v>0</v>
      </c>
      <c r="H75" s="92" t="s">
        <v>142</v>
      </c>
    </row>
    <row r="76" spans="1:8" x14ac:dyDescent="0.2">
      <c r="A76" s="82"/>
      <c r="B76" s="82"/>
      <c r="C76" s="103"/>
      <c r="D76" s="82"/>
      <c r="E76" s="82"/>
      <c r="F76" s="104"/>
      <c r="G76" s="104"/>
      <c r="H76" s="92" t="s">
        <v>142</v>
      </c>
    </row>
    <row r="77" spans="1:8" x14ac:dyDescent="0.2">
      <c r="A77" s="82"/>
      <c r="B77" s="82"/>
      <c r="C77" s="88" t="s">
        <v>153</v>
      </c>
      <c r="D77" s="82"/>
      <c r="E77" s="82"/>
      <c r="F77" s="104"/>
      <c r="G77" s="104"/>
      <c r="H77" s="92" t="s">
        <v>142</v>
      </c>
    </row>
    <row r="78" spans="1:8" x14ac:dyDescent="0.2">
      <c r="A78" s="82"/>
      <c r="B78" s="82"/>
      <c r="C78" s="88" t="s">
        <v>141</v>
      </c>
      <c r="D78" s="82"/>
      <c r="E78" s="82" t="s">
        <v>142</v>
      </c>
      <c r="F78" s="105" t="s">
        <v>144</v>
      </c>
      <c r="G78" s="102">
        <v>0</v>
      </c>
      <c r="H78" s="92" t="s">
        <v>142</v>
      </c>
    </row>
    <row r="79" spans="1:8" x14ac:dyDescent="0.2">
      <c r="A79" s="82"/>
      <c r="B79" s="82"/>
      <c r="C79" s="103"/>
      <c r="D79" s="82"/>
      <c r="E79" s="82"/>
      <c r="F79" s="104"/>
      <c r="G79" s="104"/>
      <c r="H79" s="92" t="s">
        <v>142</v>
      </c>
    </row>
    <row r="80" spans="1:8" x14ac:dyDescent="0.2">
      <c r="A80" s="82"/>
      <c r="B80" s="82"/>
      <c r="C80" s="88" t="s">
        <v>154</v>
      </c>
      <c r="D80" s="82"/>
      <c r="E80" s="82"/>
      <c r="F80" s="94">
        <v>0</v>
      </c>
      <c r="G80" s="102">
        <v>0</v>
      </c>
      <c r="H80" s="92" t="s">
        <v>142</v>
      </c>
    </row>
    <row r="81" spans="1:8" x14ac:dyDescent="0.2">
      <c r="A81" s="82"/>
      <c r="B81" s="82"/>
      <c r="C81" s="103"/>
      <c r="D81" s="82"/>
      <c r="E81" s="82"/>
      <c r="F81" s="104"/>
      <c r="G81" s="104"/>
      <c r="H81" s="92" t="s">
        <v>142</v>
      </c>
    </row>
    <row r="82" spans="1:8" x14ac:dyDescent="0.2">
      <c r="A82" s="82"/>
      <c r="B82" s="82"/>
      <c r="C82" s="88" t="s">
        <v>155</v>
      </c>
      <c r="D82" s="82"/>
      <c r="E82" s="82"/>
      <c r="F82" s="104"/>
      <c r="G82" s="104"/>
      <c r="H82" s="92" t="s">
        <v>142</v>
      </c>
    </row>
    <row r="83" spans="1:8" x14ac:dyDescent="0.2">
      <c r="A83" s="82"/>
      <c r="B83" s="82"/>
      <c r="C83" s="88" t="s">
        <v>156</v>
      </c>
      <c r="D83" s="82"/>
      <c r="E83" s="82"/>
      <c r="F83" s="104"/>
      <c r="G83" s="104"/>
      <c r="H83" s="92" t="s">
        <v>142</v>
      </c>
    </row>
    <row r="84" spans="1:8" x14ac:dyDescent="0.2">
      <c r="A84" s="82"/>
      <c r="B84" s="82"/>
      <c r="C84" s="88" t="s">
        <v>141</v>
      </c>
      <c r="D84" s="82"/>
      <c r="E84" s="82" t="s">
        <v>142</v>
      </c>
      <c r="F84" s="105" t="s">
        <v>144</v>
      </c>
      <c r="G84" s="102">
        <v>0</v>
      </c>
      <c r="H84" s="92" t="s">
        <v>142</v>
      </c>
    </row>
    <row r="85" spans="1:8" x14ac:dyDescent="0.2">
      <c r="A85" s="82"/>
      <c r="B85" s="82"/>
      <c r="C85" s="103"/>
      <c r="D85" s="82"/>
      <c r="E85" s="82"/>
      <c r="F85" s="104"/>
      <c r="G85" s="104"/>
      <c r="H85" s="92" t="s">
        <v>142</v>
      </c>
    </row>
    <row r="86" spans="1:8" x14ac:dyDescent="0.2">
      <c r="A86" s="82"/>
      <c r="B86" s="82"/>
      <c r="C86" s="88" t="s">
        <v>157</v>
      </c>
      <c r="D86" s="82"/>
      <c r="E86" s="82"/>
      <c r="F86" s="104"/>
      <c r="G86" s="104"/>
      <c r="H86" s="92" t="s">
        <v>142</v>
      </c>
    </row>
    <row r="87" spans="1:8" x14ac:dyDescent="0.2">
      <c r="A87" s="82"/>
      <c r="B87" s="82"/>
      <c r="C87" s="88" t="s">
        <v>141</v>
      </c>
      <c r="D87" s="82"/>
      <c r="E87" s="82" t="s">
        <v>142</v>
      </c>
      <c r="F87" s="105" t="s">
        <v>144</v>
      </c>
      <c r="G87" s="102">
        <v>0</v>
      </c>
      <c r="H87" s="92" t="s">
        <v>142</v>
      </c>
    </row>
    <row r="88" spans="1:8" x14ac:dyDescent="0.2">
      <c r="A88" s="82"/>
      <c r="B88" s="82"/>
      <c r="C88" s="103"/>
      <c r="D88" s="82"/>
      <c r="E88" s="82"/>
      <c r="F88" s="104"/>
      <c r="G88" s="104"/>
      <c r="H88" s="92" t="s">
        <v>142</v>
      </c>
    </row>
    <row r="89" spans="1:8" x14ac:dyDescent="0.2">
      <c r="A89" s="82"/>
      <c r="B89" s="82"/>
      <c r="C89" s="88" t="s">
        <v>158</v>
      </c>
      <c r="D89" s="82"/>
      <c r="E89" s="82"/>
      <c r="F89" s="104"/>
      <c r="G89" s="104"/>
      <c r="H89" s="92" t="s">
        <v>142</v>
      </c>
    </row>
    <row r="90" spans="1:8" x14ac:dyDescent="0.2">
      <c r="A90" s="82"/>
      <c r="B90" s="82"/>
      <c r="C90" s="88" t="s">
        <v>141</v>
      </c>
      <c r="D90" s="82"/>
      <c r="E90" s="82" t="s">
        <v>142</v>
      </c>
      <c r="F90" s="105" t="s">
        <v>144</v>
      </c>
      <c r="G90" s="102">
        <v>0</v>
      </c>
      <c r="H90" s="92" t="s">
        <v>142</v>
      </c>
    </row>
    <row r="91" spans="1:8" x14ac:dyDescent="0.2">
      <c r="A91" s="82"/>
      <c r="B91" s="82"/>
      <c r="C91" s="103"/>
      <c r="D91" s="82"/>
      <c r="E91" s="82"/>
      <c r="F91" s="104"/>
      <c r="G91" s="104"/>
      <c r="H91" s="92" t="s">
        <v>142</v>
      </c>
    </row>
    <row r="92" spans="1:8" x14ac:dyDescent="0.2">
      <c r="A92" s="82"/>
      <c r="B92" s="82"/>
      <c r="C92" s="88" t="s">
        <v>159</v>
      </c>
      <c r="D92" s="82"/>
      <c r="E92" s="82"/>
      <c r="F92" s="104"/>
      <c r="G92" s="104"/>
      <c r="H92" s="92" t="s">
        <v>142</v>
      </c>
    </row>
    <row r="93" spans="1:8" x14ac:dyDescent="0.2">
      <c r="A93" s="99">
        <v>1</v>
      </c>
      <c r="B93" s="90"/>
      <c r="C93" s="90" t="s">
        <v>160</v>
      </c>
      <c r="D93" s="90"/>
      <c r="E93" s="107"/>
      <c r="F93" s="91">
        <v>188.223563001</v>
      </c>
      <c r="G93" s="81">
        <v>6.130948E-2</v>
      </c>
      <c r="H93" s="92">
        <v>5.41</v>
      </c>
    </row>
    <row r="94" spans="1:8" x14ac:dyDescent="0.2">
      <c r="A94" s="82"/>
      <c r="B94" s="82"/>
      <c r="C94" s="88" t="s">
        <v>141</v>
      </c>
      <c r="D94" s="82"/>
      <c r="E94" s="82" t="s">
        <v>142</v>
      </c>
      <c r="F94" s="94">
        <v>188.223563001</v>
      </c>
      <c r="G94" s="102">
        <v>6.130948E-2</v>
      </c>
      <c r="H94" s="92" t="s">
        <v>142</v>
      </c>
    </row>
    <row r="95" spans="1:8" x14ac:dyDescent="0.2">
      <c r="A95" s="82"/>
      <c r="B95" s="82"/>
      <c r="C95" s="103"/>
      <c r="D95" s="82"/>
      <c r="E95" s="82"/>
      <c r="F95" s="104"/>
      <c r="G95" s="104"/>
      <c r="H95" s="92" t="s">
        <v>142</v>
      </c>
    </row>
    <row r="96" spans="1:8" x14ac:dyDescent="0.2">
      <c r="A96" s="82"/>
      <c r="B96" s="82"/>
      <c r="C96" s="88" t="s">
        <v>161</v>
      </c>
      <c r="D96" s="82"/>
      <c r="E96" s="82"/>
      <c r="F96" s="94">
        <v>188.223563001</v>
      </c>
      <c r="G96" s="102">
        <v>6.130948E-2</v>
      </c>
      <c r="H96" s="92" t="s">
        <v>142</v>
      </c>
    </row>
    <row r="97" spans="1:10" x14ac:dyDescent="0.2">
      <c r="A97" s="82"/>
      <c r="B97" s="82"/>
      <c r="C97" s="104"/>
      <c r="D97" s="82"/>
      <c r="E97" s="82"/>
      <c r="F97" s="82"/>
      <c r="G97" s="82"/>
      <c r="H97" s="92" t="s">
        <v>142</v>
      </c>
    </row>
    <row r="98" spans="1:10" x14ac:dyDescent="0.2">
      <c r="A98" s="82"/>
      <c r="B98" s="82"/>
      <c r="C98" s="88" t="s">
        <v>162</v>
      </c>
      <c r="D98" s="82"/>
      <c r="E98" s="82"/>
      <c r="F98" s="82"/>
      <c r="G98" s="82"/>
      <c r="H98" s="92" t="s">
        <v>142</v>
      </c>
    </row>
    <row r="99" spans="1:10" x14ac:dyDescent="0.2">
      <c r="A99" s="82"/>
      <c r="B99" s="82"/>
      <c r="C99" s="88" t="s">
        <v>163</v>
      </c>
      <c r="D99" s="82"/>
      <c r="E99" s="82"/>
      <c r="F99" s="82"/>
      <c r="G99" s="82"/>
      <c r="H99" s="92" t="s">
        <v>142</v>
      </c>
    </row>
    <row r="100" spans="1:10" x14ac:dyDescent="0.2">
      <c r="A100" s="82"/>
      <c r="B100" s="82"/>
      <c r="C100" s="88" t="s">
        <v>141</v>
      </c>
      <c r="D100" s="82"/>
      <c r="E100" s="82" t="s">
        <v>142</v>
      </c>
      <c r="F100" s="105" t="s">
        <v>144</v>
      </c>
      <c r="G100" s="102">
        <v>0</v>
      </c>
      <c r="H100" s="92" t="s">
        <v>142</v>
      </c>
    </row>
    <row r="101" spans="1:10" x14ac:dyDescent="0.2">
      <c r="A101" s="82"/>
      <c r="B101" s="82"/>
      <c r="C101" s="103"/>
      <c r="D101" s="82"/>
      <c r="E101" s="82"/>
      <c r="F101" s="104"/>
      <c r="G101" s="104"/>
      <c r="H101" s="92" t="s">
        <v>142</v>
      </c>
    </row>
    <row r="102" spans="1:10" x14ac:dyDescent="0.2">
      <c r="A102" s="82"/>
      <c r="B102" s="82"/>
      <c r="C102" s="88" t="s">
        <v>164</v>
      </c>
      <c r="D102" s="82"/>
      <c r="E102" s="82"/>
      <c r="F102" s="82"/>
      <c r="G102" s="82"/>
      <c r="H102" s="92" t="s">
        <v>142</v>
      </c>
    </row>
    <row r="103" spans="1:10" x14ac:dyDescent="0.2">
      <c r="A103" s="82"/>
      <c r="B103" s="82"/>
      <c r="C103" s="88" t="s">
        <v>165</v>
      </c>
      <c r="D103" s="82"/>
      <c r="E103" s="82"/>
      <c r="F103" s="82"/>
      <c r="G103" s="82"/>
      <c r="H103" s="92" t="s">
        <v>142</v>
      </c>
    </row>
    <row r="104" spans="1:10" x14ac:dyDescent="0.2">
      <c r="A104" s="82"/>
      <c r="B104" s="82"/>
      <c r="C104" s="88" t="s">
        <v>141</v>
      </c>
      <c r="D104" s="82"/>
      <c r="E104" s="82" t="s">
        <v>142</v>
      </c>
      <c r="F104" s="105" t="s">
        <v>144</v>
      </c>
      <c r="G104" s="102">
        <v>0</v>
      </c>
      <c r="H104" s="92" t="s">
        <v>142</v>
      </c>
    </row>
    <row r="105" spans="1:10" x14ac:dyDescent="0.2">
      <c r="A105" s="82"/>
      <c r="B105" s="82"/>
      <c r="C105" s="103"/>
      <c r="D105" s="82"/>
      <c r="E105" s="82"/>
      <c r="F105" s="104"/>
      <c r="G105" s="104"/>
      <c r="H105" s="92" t="s">
        <v>142</v>
      </c>
    </row>
    <row r="106" spans="1:10" x14ac:dyDescent="0.2">
      <c r="A106" s="82"/>
      <c r="B106" s="82"/>
      <c r="C106" s="88" t="s">
        <v>166</v>
      </c>
      <c r="D106" s="82"/>
      <c r="E106" s="82"/>
      <c r="F106" s="104"/>
      <c r="G106" s="104"/>
      <c r="H106" s="92" t="s">
        <v>142</v>
      </c>
    </row>
    <row r="107" spans="1:10" x14ac:dyDescent="0.2">
      <c r="A107" s="82"/>
      <c r="B107" s="82"/>
      <c r="C107" s="88" t="s">
        <v>141</v>
      </c>
      <c r="D107" s="82"/>
      <c r="E107" s="82" t="s">
        <v>142</v>
      </c>
      <c r="F107" s="105" t="s">
        <v>144</v>
      </c>
      <c r="G107" s="102">
        <v>0</v>
      </c>
      <c r="H107" s="92" t="s">
        <v>142</v>
      </c>
    </row>
    <row r="108" spans="1:10" x14ac:dyDescent="0.2">
      <c r="A108" s="82"/>
      <c r="B108" s="90"/>
      <c r="C108" s="90"/>
      <c r="D108" s="88"/>
      <c r="E108" s="82"/>
      <c r="F108" s="90"/>
      <c r="G108" s="107"/>
      <c r="H108" s="92" t="s">
        <v>142</v>
      </c>
    </row>
    <row r="109" spans="1:10" x14ac:dyDescent="0.2">
      <c r="A109" s="107"/>
      <c r="B109" s="90"/>
      <c r="C109" s="90" t="s">
        <v>167</v>
      </c>
      <c r="D109" s="90"/>
      <c r="E109" s="107"/>
      <c r="F109" s="91">
        <v>-37.354619489999997</v>
      </c>
      <c r="G109" s="81">
        <v>-1.216741E-2</v>
      </c>
      <c r="H109" s="92" t="s">
        <v>142</v>
      </c>
    </row>
    <row r="110" spans="1:10" x14ac:dyDescent="0.2">
      <c r="A110" s="103"/>
      <c r="B110" s="103"/>
      <c r="C110" s="88" t="s">
        <v>168</v>
      </c>
      <c r="D110" s="104"/>
      <c r="E110" s="104"/>
      <c r="F110" s="94">
        <v>3070.0564869109999</v>
      </c>
      <c r="G110" s="108">
        <v>0.99999998999999995</v>
      </c>
      <c r="H110" s="92" t="s">
        <v>142</v>
      </c>
    </row>
    <row r="111" spans="1:10" ht="12.75" customHeight="1" x14ac:dyDescent="0.2">
      <c r="A111" s="109"/>
      <c r="B111" s="109"/>
      <c r="C111" s="110"/>
      <c r="D111" s="111"/>
      <c r="E111" s="111"/>
      <c r="F111" s="112"/>
      <c r="G111" s="113"/>
      <c r="H111" s="114"/>
    </row>
    <row r="112" spans="1:10" x14ac:dyDescent="0.2">
      <c r="A112" s="109"/>
      <c r="B112" s="221" t="s">
        <v>926</v>
      </c>
      <c r="C112" s="221"/>
      <c r="D112" s="221"/>
      <c r="E112" s="221"/>
      <c r="F112" s="221"/>
      <c r="G112" s="221"/>
      <c r="H112" s="221"/>
      <c r="J112" s="116"/>
    </row>
    <row r="113" spans="1:17" x14ac:dyDescent="0.2">
      <c r="A113" s="109"/>
      <c r="B113" s="221" t="s">
        <v>927</v>
      </c>
      <c r="C113" s="221"/>
      <c r="D113" s="221"/>
      <c r="E113" s="221"/>
      <c r="F113" s="221"/>
      <c r="G113" s="221"/>
      <c r="H113" s="221"/>
      <c r="J113" s="116"/>
    </row>
    <row r="114" spans="1:17" x14ac:dyDescent="0.2">
      <c r="A114" s="109"/>
      <c r="B114" s="221" t="s">
        <v>928</v>
      </c>
      <c r="C114" s="221"/>
      <c r="D114" s="221"/>
      <c r="E114" s="221"/>
      <c r="F114" s="221"/>
      <c r="G114" s="221"/>
      <c r="H114" s="221"/>
      <c r="J114" s="116"/>
    </row>
    <row r="115" spans="1:17" s="118" customFormat="1" ht="66.75" customHeight="1" x14ac:dyDescent="0.25">
      <c r="A115" s="117"/>
      <c r="B115" s="222" t="s">
        <v>929</v>
      </c>
      <c r="C115" s="222"/>
      <c r="D115" s="222"/>
      <c r="E115" s="222"/>
      <c r="F115" s="222"/>
      <c r="G115" s="222"/>
      <c r="H115" s="222"/>
      <c r="I115"/>
      <c r="J115" s="116"/>
      <c r="K115"/>
      <c r="L115"/>
      <c r="M115"/>
      <c r="N115"/>
      <c r="O115"/>
      <c r="P115"/>
      <c r="Q115"/>
    </row>
    <row r="116" spans="1:17" x14ac:dyDescent="0.2">
      <c r="A116" s="109"/>
      <c r="B116" s="221" t="s">
        <v>930</v>
      </c>
      <c r="C116" s="221"/>
      <c r="D116" s="221"/>
      <c r="E116" s="221"/>
      <c r="F116" s="221"/>
      <c r="G116" s="221"/>
      <c r="H116" s="221"/>
      <c r="J116" s="116"/>
    </row>
    <row r="117" spans="1:17" x14ac:dyDescent="0.2">
      <c r="A117" s="109"/>
      <c r="B117" s="109"/>
      <c r="C117" s="109"/>
      <c r="D117" s="111"/>
      <c r="E117" s="111"/>
      <c r="F117" s="111"/>
      <c r="G117" s="111"/>
    </row>
    <row r="118" spans="1:17" x14ac:dyDescent="0.2">
      <c r="A118" s="109"/>
      <c r="B118" s="223" t="s">
        <v>169</v>
      </c>
      <c r="C118" s="224"/>
      <c r="D118" s="225"/>
      <c r="E118" s="119"/>
      <c r="F118" s="111"/>
      <c r="G118" s="111"/>
    </row>
    <row r="119" spans="1:17" ht="27.75" customHeight="1" x14ac:dyDescent="0.2">
      <c r="A119" s="109"/>
      <c r="B119" s="226" t="s">
        <v>170</v>
      </c>
      <c r="C119" s="227"/>
      <c r="D119" s="95" t="s">
        <v>171</v>
      </c>
      <c r="E119" s="119"/>
      <c r="F119" s="111"/>
      <c r="G119" s="111"/>
    </row>
    <row r="120" spans="1:17" ht="12.75" customHeight="1" x14ac:dyDescent="0.2">
      <c r="A120" s="109"/>
      <c r="B120" s="226" t="s">
        <v>931</v>
      </c>
      <c r="C120" s="227"/>
      <c r="D120" s="95" t="s">
        <v>171</v>
      </c>
      <c r="E120" s="119"/>
      <c r="F120" s="111"/>
      <c r="G120" s="111"/>
    </row>
    <row r="121" spans="1:17" x14ac:dyDescent="0.2">
      <c r="A121" s="109"/>
      <c r="B121" s="226" t="s">
        <v>172</v>
      </c>
      <c r="C121" s="227"/>
      <c r="D121" s="120" t="s">
        <v>142</v>
      </c>
      <c r="E121" s="119"/>
      <c r="F121" s="111"/>
      <c r="G121" s="111"/>
    </row>
    <row r="122" spans="1:17" x14ac:dyDescent="0.2">
      <c r="A122" s="121"/>
      <c r="B122" s="122" t="s">
        <v>142</v>
      </c>
      <c r="C122" s="122" t="s">
        <v>932</v>
      </c>
      <c r="D122" s="122" t="s">
        <v>173</v>
      </c>
      <c r="E122" s="121"/>
      <c r="F122" s="121"/>
      <c r="G122" s="121"/>
      <c r="H122" s="121"/>
      <c r="J122" s="116"/>
    </row>
    <row r="123" spans="1:17" x14ac:dyDescent="0.2">
      <c r="A123" s="121"/>
      <c r="B123" s="123" t="s">
        <v>174</v>
      </c>
      <c r="C123" s="124">
        <v>45961</v>
      </c>
      <c r="D123" s="124">
        <v>45991</v>
      </c>
      <c r="E123" s="121"/>
      <c r="F123" s="121"/>
      <c r="G123" s="121"/>
      <c r="J123" s="116"/>
    </row>
    <row r="124" spans="1:17" x14ac:dyDescent="0.2">
      <c r="A124" s="125"/>
      <c r="B124" s="90" t="s">
        <v>175</v>
      </c>
      <c r="C124" s="126">
        <v>29.558299999999999</v>
      </c>
      <c r="D124" s="126">
        <v>29.1783</v>
      </c>
      <c r="E124" s="125"/>
      <c r="F124" s="127"/>
      <c r="G124" s="128"/>
    </row>
    <row r="125" spans="1:17" x14ac:dyDescent="0.2">
      <c r="A125" s="125"/>
      <c r="B125" s="90" t="s">
        <v>1119</v>
      </c>
      <c r="C125" s="126">
        <v>28.141100000000002</v>
      </c>
      <c r="D125" s="126">
        <v>27.779299999999999</v>
      </c>
      <c r="E125" s="125"/>
      <c r="F125" s="127"/>
      <c r="G125" s="128"/>
    </row>
    <row r="126" spans="1:17" x14ac:dyDescent="0.2">
      <c r="A126" s="125"/>
      <c r="B126" s="90" t="s">
        <v>176</v>
      </c>
      <c r="C126" s="126">
        <v>28.721399999999999</v>
      </c>
      <c r="D126" s="126">
        <v>28.347100000000001</v>
      </c>
      <c r="E126" s="125"/>
      <c r="F126" s="127"/>
      <c r="G126" s="128"/>
    </row>
    <row r="127" spans="1:17" x14ac:dyDescent="0.2">
      <c r="A127" s="125"/>
      <c r="B127" s="90" t="s">
        <v>1120</v>
      </c>
      <c r="C127" s="126">
        <v>27.310099999999998</v>
      </c>
      <c r="D127" s="126">
        <v>26.9542</v>
      </c>
      <c r="E127" s="125"/>
      <c r="F127" s="127"/>
      <c r="G127" s="128"/>
    </row>
    <row r="128" spans="1:17" x14ac:dyDescent="0.2">
      <c r="A128" s="125"/>
      <c r="B128" s="125"/>
      <c r="C128" s="125"/>
      <c r="D128" s="125"/>
      <c r="E128" s="125"/>
      <c r="F128" s="125"/>
      <c r="G128" s="125"/>
    </row>
    <row r="129" spans="1:10" x14ac:dyDescent="0.2">
      <c r="A129" s="121"/>
      <c r="B129" s="226" t="s">
        <v>933</v>
      </c>
      <c r="C129" s="227"/>
      <c r="D129" s="95" t="s">
        <v>171</v>
      </c>
      <c r="E129" s="121"/>
      <c r="F129" s="121"/>
      <c r="G129" s="121"/>
    </row>
    <row r="130" spans="1:10" x14ac:dyDescent="0.2">
      <c r="A130" s="121"/>
      <c r="B130" s="136"/>
      <c r="C130" s="136"/>
      <c r="D130" s="136"/>
      <c r="E130" s="121"/>
      <c r="F130" s="121"/>
      <c r="G130" s="121"/>
    </row>
    <row r="131" spans="1:10" x14ac:dyDescent="0.2">
      <c r="A131" s="121"/>
      <c r="B131" s="226" t="s">
        <v>177</v>
      </c>
      <c r="C131" s="227"/>
      <c r="D131" s="95" t="s">
        <v>171</v>
      </c>
      <c r="E131" s="131"/>
      <c r="F131" s="121"/>
      <c r="G131" s="121"/>
    </row>
    <row r="132" spans="1:10" x14ac:dyDescent="0.2">
      <c r="A132" s="121"/>
      <c r="B132" s="226" t="s">
        <v>178</v>
      </c>
      <c r="C132" s="227"/>
      <c r="D132" s="95" t="s">
        <v>171</v>
      </c>
      <c r="E132" s="131"/>
      <c r="F132" s="121"/>
      <c r="G132" s="121"/>
    </row>
    <row r="133" spans="1:10" x14ac:dyDescent="0.2">
      <c r="A133" s="121"/>
      <c r="B133" s="226" t="s">
        <v>179</v>
      </c>
      <c r="C133" s="227"/>
      <c r="D133" s="95" t="s">
        <v>171</v>
      </c>
      <c r="E133" s="131"/>
      <c r="F133" s="121"/>
      <c r="G133" s="121"/>
    </row>
    <row r="134" spans="1:10" x14ac:dyDescent="0.2">
      <c r="A134" s="121"/>
      <c r="B134" s="226" t="s">
        <v>180</v>
      </c>
      <c r="C134" s="227"/>
      <c r="D134" s="132">
        <v>8.4587209357969304E-2</v>
      </c>
      <c r="E134" s="121"/>
      <c r="F134" s="115"/>
      <c r="G134" s="133"/>
    </row>
    <row r="136" spans="1:10" x14ac:dyDescent="0.2">
      <c r="B136" s="220" t="s">
        <v>934</v>
      </c>
      <c r="C136" s="220"/>
    </row>
    <row r="138" spans="1:10" ht="153.75" customHeight="1" x14ac:dyDescent="0.2"/>
    <row r="141" spans="1:10" x14ac:dyDescent="0.2">
      <c r="B141" s="134" t="s">
        <v>935</v>
      </c>
      <c r="C141" s="135"/>
      <c r="D141" s="134"/>
    </row>
    <row r="142" spans="1:10" x14ac:dyDescent="0.2">
      <c r="B142" s="134" t="s">
        <v>949</v>
      </c>
      <c r="D142" s="134"/>
    </row>
    <row r="143" spans="1:10" ht="165" customHeight="1" x14ac:dyDescent="0.2"/>
    <row r="144" spans="1:10" x14ac:dyDescent="0.2">
      <c r="J144" s="96"/>
    </row>
  </sheetData>
  <mergeCells count="18">
    <mergeCell ref="B136:C136"/>
    <mergeCell ref="B134:C134"/>
    <mergeCell ref="A1:H1"/>
    <mergeCell ref="A2:H2"/>
    <mergeCell ref="A3:H3"/>
    <mergeCell ref="B129:C129"/>
    <mergeCell ref="B133:C133"/>
    <mergeCell ref="B112:H112"/>
    <mergeCell ref="B113:H113"/>
    <mergeCell ref="B120:C120"/>
    <mergeCell ref="B121:C121"/>
    <mergeCell ref="B131:C131"/>
    <mergeCell ref="B132:C132"/>
    <mergeCell ref="B114:H114"/>
    <mergeCell ref="B115:H115"/>
    <mergeCell ref="B116:H116"/>
    <mergeCell ref="B118:D118"/>
    <mergeCell ref="B119:C119"/>
  </mergeCells>
  <hyperlinks>
    <hyperlink ref="I1" location="Index!B2" display="Index" xr:uid="{6597EF08-28B8-4F17-9ECD-AE14106BBA3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5C70-5310-4AED-9E1A-2C7627D009EE}">
  <sheetPr>
    <outlinePr summaryBelow="0" summaryRight="0"/>
  </sheetPr>
  <dimension ref="A1:Q140"/>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459</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356</v>
      </c>
      <c r="C7" s="90" t="s">
        <v>357</v>
      </c>
      <c r="D7" s="90" t="s">
        <v>111</v>
      </c>
      <c r="E7" s="83">
        <v>35553</v>
      </c>
      <c r="F7" s="91">
        <v>236.58743849999999</v>
      </c>
      <c r="G7" s="81">
        <v>6.5336820000000004E-2</v>
      </c>
      <c r="H7" s="92" t="s">
        <v>142</v>
      </c>
    </row>
    <row r="8" spans="1:9" x14ac:dyDescent="0.2">
      <c r="A8" s="99">
        <v>2</v>
      </c>
      <c r="B8" s="90" t="s">
        <v>358</v>
      </c>
      <c r="C8" s="90" t="s">
        <v>359</v>
      </c>
      <c r="D8" s="90" t="s">
        <v>52</v>
      </c>
      <c r="E8" s="83">
        <v>8097</v>
      </c>
      <c r="F8" s="91">
        <v>196.740906</v>
      </c>
      <c r="G8" s="81">
        <v>5.4332659999999998E-2</v>
      </c>
      <c r="H8" s="92" t="s">
        <v>142</v>
      </c>
    </row>
    <row r="9" spans="1:9" x14ac:dyDescent="0.2">
      <c r="A9" s="99">
        <v>3</v>
      </c>
      <c r="B9" s="90" t="s">
        <v>345</v>
      </c>
      <c r="C9" s="90" t="s">
        <v>346</v>
      </c>
      <c r="D9" s="90" t="s">
        <v>246</v>
      </c>
      <c r="E9" s="83">
        <v>10679</v>
      </c>
      <c r="F9" s="91">
        <v>177.36751100000001</v>
      </c>
      <c r="G9" s="81">
        <v>4.8982440000000002E-2</v>
      </c>
      <c r="H9" s="92" t="s">
        <v>142</v>
      </c>
    </row>
    <row r="10" spans="1:9" x14ac:dyDescent="0.2">
      <c r="A10" s="99">
        <v>4</v>
      </c>
      <c r="B10" s="90" t="s">
        <v>79</v>
      </c>
      <c r="C10" s="90" t="s">
        <v>80</v>
      </c>
      <c r="D10" s="90" t="s">
        <v>58</v>
      </c>
      <c r="E10" s="83">
        <v>22800</v>
      </c>
      <c r="F10" s="91">
        <v>175.06979999999999</v>
      </c>
      <c r="G10" s="81">
        <v>4.8347889999999998E-2</v>
      </c>
      <c r="H10" s="92" t="s">
        <v>142</v>
      </c>
    </row>
    <row r="11" spans="1:9" x14ac:dyDescent="0.2">
      <c r="A11" s="99">
        <v>5</v>
      </c>
      <c r="B11" s="90" t="s">
        <v>360</v>
      </c>
      <c r="C11" s="90" t="s">
        <v>361</v>
      </c>
      <c r="D11" s="90" t="s">
        <v>35</v>
      </c>
      <c r="E11" s="83">
        <v>298383</v>
      </c>
      <c r="F11" s="91">
        <v>162.4098669</v>
      </c>
      <c r="G11" s="81">
        <v>4.4851679999999998E-2</v>
      </c>
      <c r="H11" s="92" t="s">
        <v>142</v>
      </c>
    </row>
    <row r="12" spans="1:9" x14ac:dyDescent="0.2">
      <c r="A12" s="99">
        <v>6</v>
      </c>
      <c r="B12" s="90" t="s">
        <v>372</v>
      </c>
      <c r="C12" s="90" t="s">
        <v>373</v>
      </c>
      <c r="D12" s="90" t="s">
        <v>203</v>
      </c>
      <c r="E12" s="83">
        <v>5956</v>
      </c>
      <c r="F12" s="91">
        <v>161.03832800000001</v>
      </c>
      <c r="G12" s="81">
        <v>4.4472909999999997E-2</v>
      </c>
      <c r="H12" s="92" t="s">
        <v>142</v>
      </c>
    </row>
    <row r="13" spans="1:9" x14ac:dyDescent="0.2">
      <c r="A13" s="99">
        <v>7</v>
      </c>
      <c r="B13" s="90" t="s">
        <v>362</v>
      </c>
      <c r="C13" s="90" t="s">
        <v>363</v>
      </c>
      <c r="D13" s="90" t="s">
        <v>35</v>
      </c>
      <c r="E13" s="83">
        <v>37549</v>
      </c>
      <c r="F13" s="91">
        <v>154.77697800000001</v>
      </c>
      <c r="G13" s="81">
        <v>4.2743759999999999E-2</v>
      </c>
      <c r="H13" s="92" t="s">
        <v>142</v>
      </c>
    </row>
    <row r="14" spans="1:9" x14ac:dyDescent="0.2">
      <c r="A14" s="99">
        <v>8</v>
      </c>
      <c r="B14" s="90" t="s">
        <v>364</v>
      </c>
      <c r="C14" s="90" t="s">
        <v>365</v>
      </c>
      <c r="D14" s="90" t="s">
        <v>216</v>
      </c>
      <c r="E14" s="83">
        <v>53380</v>
      </c>
      <c r="F14" s="91">
        <v>132.75605999999999</v>
      </c>
      <c r="G14" s="81">
        <v>3.6662380000000001E-2</v>
      </c>
      <c r="H14" s="92" t="s">
        <v>142</v>
      </c>
    </row>
    <row r="15" spans="1:9" x14ac:dyDescent="0.2">
      <c r="A15" s="99">
        <v>9</v>
      </c>
      <c r="B15" s="90" t="s">
        <v>83</v>
      </c>
      <c r="C15" s="90" t="s">
        <v>84</v>
      </c>
      <c r="D15" s="90" t="s">
        <v>25</v>
      </c>
      <c r="E15" s="83">
        <v>2090</v>
      </c>
      <c r="F15" s="91">
        <v>120.34220000000001</v>
      </c>
      <c r="G15" s="81">
        <v>3.3234130000000001E-2</v>
      </c>
      <c r="H15" s="92" t="s">
        <v>142</v>
      </c>
    </row>
    <row r="16" spans="1:9" x14ac:dyDescent="0.2">
      <c r="A16" s="99">
        <v>10</v>
      </c>
      <c r="B16" s="90" t="s">
        <v>71</v>
      </c>
      <c r="C16" s="90" t="s">
        <v>72</v>
      </c>
      <c r="D16" s="90" t="s">
        <v>58</v>
      </c>
      <c r="E16" s="83">
        <v>2886</v>
      </c>
      <c r="F16" s="91">
        <v>119.642016</v>
      </c>
      <c r="G16" s="81">
        <v>3.3040760000000002E-2</v>
      </c>
      <c r="H16" s="92" t="s">
        <v>142</v>
      </c>
    </row>
    <row r="17" spans="1:8" x14ac:dyDescent="0.2">
      <c r="A17" s="99">
        <v>11</v>
      </c>
      <c r="B17" s="90" t="s">
        <v>374</v>
      </c>
      <c r="C17" s="90" t="s">
        <v>375</v>
      </c>
      <c r="D17" s="90" t="s">
        <v>35</v>
      </c>
      <c r="E17" s="83">
        <v>180840</v>
      </c>
      <c r="F17" s="91">
        <v>116.026944</v>
      </c>
      <c r="G17" s="81">
        <v>3.204241E-2</v>
      </c>
      <c r="H17" s="92" t="s">
        <v>142</v>
      </c>
    </row>
    <row r="18" spans="1:8" x14ac:dyDescent="0.2">
      <c r="A18" s="99">
        <v>12</v>
      </c>
      <c r="B18" s="90" t="s">
        <v>368</v>
      </c>
      <c r="C18" s="90" t="s">
        <v>369</v>
      </c>
      <c r="D18" s="90" t="s">
        <v>196</v>
      </c>
      <c r="E18" s="83">
        <v>16328</v>
      </c>
      <c r="F18" s="91">
        <v>116.00227599999999</v>
      </c>
      <c r="G18" s="81">
        <v>3.2035599999999997E-2</v>
      </c>
      <c r="H18" s="92" t="s">
        <v>142</v>
      </c>
    </row>
    <row r="19" spans="1:8" x14ac:dyDescent="0.2">
      <c r="A19" s="99">
        <v>13</v>
      </c>
      <c r="B19" s="90" t="s">
        <v>366</v>
      </c>
      <c r="C19" s="90" t="s">
        <v>367</v>
      </c>
      <c r="D19" s="90" t="s">
        <v>52</v>
      </c>
      <c r="E19" s="83">
        <v>46205</v>
      </c>
      <c r="F19" s="91">
        <v>115.14286</v>
      </c>
      <c r="G19" s="81">
        <v>3.1798260000000002E-2</v>
      </c>
      <c r="H19" s="92" t="s">
        <v>142</v>
      </c>
    </row>
    <row r="20" spans="1:8" ht="25.5" x14ac:dyDescent="0.2">
      <c r="A20" s="99">
        <v>14</v>
      </c>
      <c r="B20" s="90" t="s">
        <v>370</v>
      </c>
      <c r="C20" s="90" t="s">
        <v>371</v>
      </c>
      <c r="D20" s="90" t="s">
        <v>221</v>
      </c>
      <c r="E20" s="83">
        <v>1831</v>
      </c>
      <c r="F20" s="91">
        <v>104.778975</v>
      </c>
      <c r="G20" s="81">
        <v>2.8936130000000001E-2</v>
      </c>
      <c r="H20" s="92" t="s">
        <v>142</v>
      </c>
    </row>
    <row r="21" spans="1:8" x14ac:dyDescent="0.2">
      <c r="A21" s="99">
        <v>15</v>
      </c>
      <c r="B21" s="90" t="s">
        <v>222</v>
      </c>
      <c r="C21" s="90" t="s">
        <v>223</v>
      </c>
      <c r="D21" s="90" t="s">
        <v>184</v>
      </c>
      <c r="E21" s="83">
        <v>707</v>
      </c>
      <c r="F21" s="91">
        <v>101.35552</v>
      </c>
      <c r="G21" s="81">
        <v>2.79907E-2</v>
      </c>
      <c r="H21" s="92" t="s">
        <v>142</v>
      </c>
    </row>
    <row r="22" spans="1:8" x14ac:dyDescent="0.2">
      <c r="A22" s="99">
        <v>16</v>
      </c>
      <c r="B22" s="90" t="s">
        <v>44</v>
      </c>
      <c r="C22" s="90" t="s">
        <v>45</v>
      </c>
      <c r="D22" s="90" t="s">
        <v>16</v>
      </c>
      <c r="E22" s="83">
        <v>7465</v>
      </c>
      <c r="F22" s="91">
        <v>89.557604999999995</v>
      </c>
      <c r="G22" s="81">
        <v>2.4732540000000001E-2</v>
      </c>
      <c r="H22" s="92" t="s">
        <v>142</v>
      </c>
    </row>
    <row r="23" spans="1:8" x14ac:dyDescent="0.2">
      <c r="A23" s="99">
        <v>17</v>
      </c>
      <c r="B23" s="90" t="s">
        <v>380</v>
      </c>
      <c r="C23" s="90" t="s">
        <v>381</v>
      </c>
      <c r="D23" s="90" t="s">
        <v>28</v>
      </c>
      <c r="E23" s="83">
        <v>3393</v>
      </c>
      <c r="F23" s="91">
        <v>85.924332000000007</v>
      </c>
      <c r="G23" s="81">
        <v>2.3729170000000001E-2</v>
      </c>
      <c r="H23" s="92" t="s">
        <v>142</v>
      </c>
    </row>
    <row r="24" spans="1:8" x14ac:dyDescent="0.2">
      <c r="A24" s="99">
        <v>18</v>
      </c>
      <c r="B24" s="90" t="s">
        <v>62</v>
      </c>
      <c r="C24" s="90" t="s">
        <v>63</v>
      </c>
      <c r="D24" s="90" t="s">
        <v>58</v>
      </c>
      <c r="E24" s="83">
        <v>1517</v>
      </c>
      <c r="F24" s="91">
        <v>85.863716999999994</v>
      </c>
      <c r="G24" s="81">
        <v>2.371243E-2</v>
      </c>
      <c r="H24" s="92" t="s">
        <v>142</v>
      </c>
    </row>
    <row r="25" spans="1:8" ht="25.5" x14ac:dyDescent="0.2">
      <c r="A25" s="99">
        <v>19</v>
      </c>
      <c r="B25" s="90" t="s">
        <v>382</v>
      </c>
      <c r="C25" s="90" t="s">
        <v>383</v>
      </c>
      <c r="D25" s="90" t="s">
        <v>282</v>
      </c>
      <c r="E25" s="83">
        <v>1416</v>
      </c>
      <c r="F25" s="91">
        <v>81.214680000000001</v>
      </c>
      <c r="G25" s="81">
        <v>2.2428529999999999E-2</v>
      </c>
      <c r="H25" s="92" t="s">
        <v>142</v>
      </c>
    </row>
    <row r="26" spans="1:8" x14ac:dyDescent="0.2">
      <c r="A26" s="99">
        <v>20</v>
      </c>
      <c r="B26" s="90" t="s">
        <v>378</v>
      </c>
      <c r="C26" s="90" t="s">
        <v>379</v>
      </c>
      <c r="D26" s="90" t="s">
        <v>184</v>
      </c>
      <c r="E26" s="83">
        <v>9140</v>
      </c>
      <c r="F26" s="91">
        <v>80.84787</v>
      </c>
      <c r="G26" s="81">
        <v>2.232723E-2</v>
      </c>
      <c r="H26" s="92" t="s">
        <v>142</v>
      </c>
    </row>
    <row r="27" spans="1:8" x14ac:dyDescent="0.2">
      <c r="A27" s="99">
        <v>21</v>
      </c>
      <c r="B27" s="90" t="s">
        <v>384</v>
      </c>
      <c r="C27" s="90" t="s">
        <v>385</v>
      </c>
      <c r="D27" s="90" t="s">
        <v>386</v>
      </c>
      <c r="E27" s="83">
        <v>7495</v>
      </c>
      <c r="F27" s="91">
        <v>80.039105000000006</v>
      </c>
      <c r="G27" s="81">
        <v>2.2103879999999999E-2</v>
      </c>
      <c r="H27" s="92" t="s">
        <v>142</v>
      </c>
    </row>
    <row r="28" spans="1:8" x14ac:dyDescent="0.2">
      <c r="A28" s="99">
        <v>22</v>
      </c>
      <c r="B28" s="90" t="s">
        <v>389</v>
      </c>
      <c r="C28" s="90" t="s">
        <v>390</v>
      </c>
      <c r="D28" s="90" t="s">
        <v>391</v>
      </c>
      <c r="E28" s="83">
        <v>23998</v>
      </c>
      <c r="F28" s="91">
        <v>79.013414999999995</v>
      </c>
      <c r="G28" s="81">
        <v>2.1820619999999999E-2</v>
      </c>
      <c r="H28" s="92" t="s">
        <v>142</v>
      </c>
    </row>
    <row r="29" spans="1:8" x14ac:dyDescent="0.2">
      <c r="A29" s="99">
        <v>23</v>
      </c>
      <c r="B29" s="90" t="s">
        <v>387</v>
      </c>
      <c r="C29" s="90" t="s">
        <v>388</v>
      </c>
      <c r="D29" s="90" t="s">
        <v>184</v>
      </c>
      <c r="E29" s="83">
        <v>4105</v>
      </c>
      <c r="F29" s="91">
        <v>75.786510000000007</v>
      </c>
      <c r="G29" s="81">
        <v>2.0929469999999999E-2</v>
      </c>
      <c r="H29" s="92" t="s">
        <v>142</v>
      </c>
    </row>
    <row r="30" spans="1:8" x14ac:dyDescent="0.2">
      <c r="A30" s="99">
        <v>24</v>
      </c>
      <c r="B30" s="90" t="s">
        <v>406</v>
      </c>
      <c r="C30" s="90" t="s">
        <v>407</v>
      </c>
      <c r="D30" s="90" t="s">
        <v>196</v>
      </c>
      <c r="E30" s="83">
        <v>19125</v>
      </c>
      <c r="F30" s="91">
        <v>72.713250000000002</v>
      </c>
      <c r="G30" s="81">
        <v>2.0080750000000001E-2</v>
      </c>
      <c r="H30" s="92" t="s">
        <v>142</v>
      </c>
    </row>
    <row r="31" spans="1:8" x14ac:dyDescent="0.2">
      <c r="A31" s="99">
        <v>25</v>
      </c>
      <c r="B31" s="90" t="s">
        <v>96</v>
      </c>
      <c r="C31" s="90" t="s">
        <v>97</v>
      </c>
      <c r="D31" s="90" t="s">
        <v>98</v>
      </c>
      <c r="E31" s="83">
        <v>7562</v>
      </c>
      <c r="F31" s="91">
        <v>67.687461999999996</v>
      </c>
      <c r="G31" s="81">
        <v>1.8692810000000001E-2</v>
      </c>
      <c r="H31" s="92" t="s">
        <v>142</v>
      </c>
    </row>
    <row r="32" spans="1:8" x14ac:dyDescent="0.2">
      <c r="A32" s="99">
        <v>26</v>
      </c>
      <c r="B32" s="90" t="s">
        <v>394</v>
      </c>
      <c r="C32" s="90" t="s">
        <v>395</v>
      </c>
      <c r="D32" s="90" t="s">
        <v>58</v>
      </c>
      <c r="E32" s="83">
        <v>14157</v>
      </c>
      <c r="F32" s="91">
        <v>65.730951000000005</v>
      </c>
      <c r="G32" s="81">
        <v>1.815249E-2</v>
      </c>
      <c r="H32" s="92" t="s">
        <v>142</v>
      </c>
    </row>
    <row r="33" spans="1:8" x14ac:dyDescent="0.2">
      <c r="A33" s="99">
        <v>27</v>
      </c>
      <c r="B33" s="90" t="s">
        <v>396</v>
      </c>
      <c r="C33" s="90" t="s">
        <v>397</v>
      </c>
      <c r="D33" s="90" t="s">
        <v>184</v>
      </c>
      <c r="E33" s="83">
        <v>6319</v>
      </c>
      <c r="F33" s="91">
        <v>57.205907000000003</v>
      </c>
      <c r="G33" s="81">
        <v>1.579819E-2</v>
      </c>
      <c r="H33" s="92" t="s">
        <v>142</v>
      </c>
    </row>
    <row r="34" spans="1:8" ht="25.5" x14ac:dyDescent="0.2">
      <c r="A34" s="99">
        <v>28</v>
      </c>
      <c r="B34" s="90" t="s">
        <v>398</v>
      </c>
      <c r="C34" s="90" t="s">
        <v>399</v>
      </c>
      <c r="D34" s="90" t="s">
        <v>221</v>
      </c>
      <c r="E34" s="83">
        <v>6182</v>
      </c>
      <c r="F34" s="91">
        <v>54.231594999999999</v>
      </c>
      <c r="G34" s="81">
        <v>1.497679E-2</v>
      </c>
      <c r="H34" s="92" t="s">
        <v>142</v>
      </c>
    </row>
    <row r="35" spans="1:8" x14ac:dyDescent="0.2">
      <c r="A35" s="99">
        <v>29</v>
      </c>
      <c r="B35" s="90" t="s">
        <v>404</v>
      </c>
      <c r="C35" s="90" t="s">
        <v>405</v>
      </c>
      <c r="D35" s="90" t="s">
        <v>216</v>
      </c>
      <c r="E35" s="83">
        <v>9506</v>
      </c>
      <c r="F35" s="91">
        <v>53.918031999999997</v>
      </c>
      <c r="G35" s="81">
        <v>1.4890189999999999E-2</v>
      </c>
      <c r="H35" s="92" t="s">
        <v>142</v>
      </c>
    </row>
    <row r="36" spans="1:8" x14ac:dyDescent="0.2">
      <c r="A36" s="99">
        <v>30</v>
      </c>
      <c r="B36" s="90" t="s">
        <v>400</v>
      </c>
      <c r="C36" s="90" t="s">
        <v>401</v>
      </c>
      <c r="D36" s="90" t="s">
        <v>246</v>
      </c>
      <c r="E36" s="83">
        <v>12789</v>
      </c>
      <c r="F36" s="91">
        <v>50.964165000000001</v>
      </c>
      <c r="G36" s="81">
        <v>1.4074440000000001E-2</v>
      </c>
      <c r="H36" s="92" t="s">
        <v>142</v>
      </c>
    </row>
    <row r="37" spans="1:8" x14ac:dyDescent="0.2">
      <c r="A37" s="99">
        <v>31</v>
      </c>
      <c r="B37" s="90" t="s">
        <v>418</v>
      </c>
      <c r="C37" s="90" t="s">
        <v>419</v>
      </c>
      <c r="D37" s="90" t="s">
        <v>58</v>
      </c>
      <c r="E37" s="83">
        <v>10251</v>
      </c>
      <c r="F37" s="91">
        <v>44.766117000000001</v>
      </c>
      <c r="G37" s="81">
        <v>1.236277E-2</v>
      </c>
      <c r="H37" s="92" t="s">
        <v>142</v>
      </c>
    </row>
    <row r="38" spans="1:8" x14ac:dyDescent="0.2">
      <c r="A38" s="99">
        <v>32</v>
      </c>
      <c r="B38" s="90" t="s">
        <v>410</v>
      </c>
      <c r="C38" s="90" t="s">
        <v>411</v>
      </c>
      <c r="D38" s="90" t="s">
        <v>412</v>
      </c>
      <c r="E38" s="83">
        <v>3522</v>
      </c>
      <c r="F38" s="91">
        <v>36.308298000000001</v>
      </c>
      <c r="G38" s="81">
        <v>1.0027029999999999E-2</v>
      </c>
      <c r="H38" s="92" t="s">
        <v>142</v>
      </c>
    </row>
    <row r="39" spans="1:8" x14ac:dyDescent="0.2">
      <c r="A39" s="99">
        <v>33</v>
      </c>
      <c r="B39" s="90" t="s">
        <v>415</v>
      </c>
      <c r="C39" s="90" t="s">
        <v>416</v>
      </c>
      <c r="D39" s="90" t="s">
        <v>417</v>
      </c>
      <c r="E39" s="83">
        <v>3350</v>
      </c>
      <c r="F39" s="91">
        <v>30.726199999999999</v>
      </c>
      <c r="G39" s="81">
        <v>8.4854600000000002E-3</v>
      </c>
      <c r="H39" s="92" t="s">
        <v>142</v>
      </c>
    </row>
    <row r="40" spans="1:8" x14ac:dyDescent="0.2">
      <c r="A40" s="99">
        <v>34</v>
      </c>
      <c r="B40" s="90" t="s">
        <v>408</v>
      </c>
      <c r="C40" s="90" t="s">
        <v>409</v>
      </c>
      <c r="D40" s="90" t="s">
        <v>52</v>
      </c>
      <c r="E40" s="83">
        <v>3365</v>
      </c>
      <c r="F40" s="91">
        <v>26.946919999999999</v>
      </c>
      <c r="G40" s="81">
        <v>7.4417600000000004E-3</v>
      </c>
      <c r="H40" s="92" t="s">
        <v>142</v>
      </c>
    </row>
    <row r="41" spans="1:8" x14ac:dyDescent="0.2">
      <c r="A41" s="99">
        <v>35</v>
      </c>
      <c r="B41" s="90" t="s">
        <v>413</v>
      </c>
      <c r="C41" s="90" t="s">
        <v>414</v>
      </c>
      <c r="D41" s="90" t="s">
        <v>52</v>
      </c>
      <c r="E41" s="83">
        <v>3782</v>
      </c>
      <c r="F41" s="91">
        <v>26.699028999999999</v>
      </c>
      <c r="G41" s="81">
        <v>7.3733000000000002E-3</v>
      </c>
      <c r="H41" s="92" t="s">
        <v>142</v>
      </c>
    </row>
    <row r="42" spans="1:8" x14ac:dyDescent="0.2">
      <c r="A42" s="99">
        <v>36</v>
      </c>
      <c r="B42" s="90" t="s">
        <v>422</v>
      </c>
      <c r="C42" s="90" t="s">
        <v>423</v>
      </c>
      <c r="D42" s="90" t="s">
        <v>40</v>
      </c>
      <c r="E42" s="83">
        <v>4604</v>
      </c>
      <c r="F42" s="91">
        <v>15.057382</v>
      </c>
      <c r="G42" s="81">
        <v>4.1583000000000002E-3</v>
      </c>
      <c r="H42" s="92" t="s">
        <v>142</v>
      </c>
    </row>
    <row r="43" spans="1:8" x14ac:dyDescent="0.2">
      <c r="A43" s="99">
        <v>37</v>
      </c>
      <c r="B43" s="90" t="s">
        <v>424</v>
      </c>
      <c r="C43" s="90" t="s">
        <v>425</v>
      </c>
      <c r="D43" s="90" t="s">
        <v>58</v>
      </c>
      <c r="E43" s="83">
        <v>852</v>
      </c>
      <c r="F43" s="91">
        <v>10.839143999999999</v>
      </c>
      <c r="G43" s="81">
        <v>2.9933799999999999E-3</v>
      </c>
      <c r="H43" s="92" t="s">
        <v>142</v>
      </c>
    </row>
    <row r="44" spans="1:8" x14ac:dyDescent="0.2">
      <c r="A44" s="82"/>
      <c r="B44" s="82"/>
      <c r="C44" s="88" t="s">
        <v>141</v>
      </c>
      <c r="D44" s="82"/>
      <c r="E44" s="82" t="s">
        <v>142</v>
      </c>
      <c r="F44" s="94">
        <v>3462.0793653999999</v>
      </c>
      <c r="G44" s="102">
        <v>0.95610006000000003</v>
      </c>
      <c r="H44" s="92" t="s">
        <v>142</v>
      </c>
    </row>
    <row r="45" spans="1:8" x14ac:dyDescent="0.2">
      <c r="A45" s="82"/>
      <c r="B45" s="82"/>
      <c r="C45" s="103"/>
      <c r="D45" s="82"/>
      <c r="E45" s="82"/>
      <c r="F45" s="104"/>
      <c r="G45" s="104"/>
      <c r="H45" s="92" t="s">
        <v>142</v>
      </c>
    </row>
    <row r="46" spans="1:8" x14ac:dyDescent="0.2">
      <c r="A46" s="82"/>
      <c r="B46" s="82"/>
      <c r="C46" s="88" t="s">
        <v>143</v>
      </c>
      <c r="D46" s="82"/>
      <c r="E46" s="82"/>
      <c r="F46" s="82"/>
      <c r="G46" s="82"/>
      <c r="H46" s="92" t="s">
        <v>142</v>
      </c>
    </row>
    <row r="47" spans="1:8" x14ac:dyDescent="0.2">
      <c r="A47" s="82"/>
      <c r="B47" s="82"/>
      <c r="C47" s="88" t="s">
        <v>141</v>
      </c>
      <c r="D47" s="82"/>
      <c r="E47" s="82" t="s">
        <v>142</v>
      </c>
      <c r="F47" s="105" t="s">
        <v>144</v>
      </c>
      <c r="G47" s="102">
        <v>0</v>
      </c>
      <c r="H47" s="92" t="s">
        <v>142</v>
      </c>
    </row>
    <row r="48" spans="1:8" x14ac:dyDescent="0.2">
      <c r="A48" s="82"/>
      <c r="B48" s="82"/>
      <c r="C48" s="103"/>
      <c r="D48" s="82"/>
      <c r="E48" s="82"/>
      <c r="F48" s="104"/>
      <c r="G48" s="104"/>
      <c r="H48" s="92" t="s">
        <v>142</v>
      </c>
    </row>
    <row r="49" spans="1:8" x14ac:dyDescent="0.2">
      <c r="A49" s="82"/>
      <c r="B49" s="82"/>
      <c r="C49" s="88" t="s">
        <v>145</v>
      </c>
      <c r="D49" s="82"/>
      <c r="E49" s="82"/>
      <c r="F49" s="82"/>
      <c r="G49" s="82"/>
      <c r="H49" s="92" t="s">
        <v>142</v>
      </c>
    </row>
    <row r="50" spans="1:8" x14ac:dyDescent="0.2">
      <c r="A50" s="82"/>
      <c r="B50" s="82"/>
      <c r="C50" s="88" t="s">
        <v>141</v>
      </c>
      <c r="D50" s="82"/>
      <c r="E50" s="82" t="s">
        <v>142</v>
      </c>
      <c r="F50" s="105" t="s">
        <v>144</v>
      </c>
      <c r="G50" s="102">
        <v>0</v>
      </c>
      <c r="H50" s="92" t="s">
        <v>142</v>
      </c>
    </row>
    <row r="51" spans="1:8" x14ac:dyDescent="0.2">
      <c r="A51" s="82"/>
      <c r="B51" s="82"/>
      <c r="C51" s="103"/>
      <c r="D51" s="82"/>
      <c r="E51" s="82"/>
      <c r="F51" s="104"/>
      <c r="G51" s="104"/>
      <c r="H51" s="92" t="s">
        <v>142</v>
      </c>
    </row>
    <row r="52" spans="1:8" x14ac:dyDescent="0.2">
      <c r="A52" s="82"/>
      <c r="B52" s="82"/>
      <c r="C52" s="88" t="s">
        <v>146</v>
      </c>
      <c r="D52" s="82"/>
      <c r="E52" s="82"/>
      <c r="F52" s="82"/>
      <c r="G52" s="82"/>
      <c r="H52" s="92" t="s">
        <v>142</v>
      </c>
    </row>
    <row r="53" spans="1:8" x14ac:dyDescent="0.2">
      <c r="A53" s="82"/>
      <c r="B53" s="82"/>
      <c r="C53" s="88" t="s">
        <v>141</v>
      </c>
      <c r="D53" s="82"/>
      <c r="E53" s="82" t="s">
        <v>142</v>
      </c>
      <c r="F53" s="105" t="s">
        <v>144</v>
      </c>
      <c r="G53" s="102">
        <v>0</v>
      </c>
      <c r="H53" s="92" t="s">
        <v>142</v>
      </c>
    </row>
    <row r="54" spans="1:8" x14ac:dyDescent="0.2">
      <c r="A54" s="82"/>
      <c r="B54" s="82"/>
      <c r="C54" s="103"/>
      <c r="D54" s="82"/>
      <c r="E54" s="82"/>
      <c r="F54" s="104"/>
      <c r="G54" s="104"/>
      <c r="H54" s="92" t="s">
        <v>142</v>
      </c>
    </row>
    <row r="55" spans="1:8" x14ac:dyDescent="0.2">
      <c r="A55" s="82"/>
      <c r="B55" s="82"/>
      <c r="C55" s="88" t="s">
        <v>147</v>
      </c>
      <c r="D55" s="82"/>
      <c r="E55" s="82"/>
      <c r="F55" s="104"/>
      <c r="G55" s="104"/>
      <c r="H55" s="92" t="s">
        <v>142</v>
      </c>
    </row>
    <row r="56" spans="1:8" x14ac:dyDescent="0.2">
      <c r="A56" s="82"/>
      <c r="B56" s="82"/>
      <c r="C56" s="88" t="s">
        <v>141</v>
      </c>
      <c r="D56" s="82"/>
      <c r="E56" s="82" t="s">
        <v>142</v>
      </c>
      <c r="F56" s="105" t="s">
        <v>144</v>
      </c>
      <c r="G56" s="102">
        <v>0</v>
      </c>
      <c r="H56" s="92" t="s">
        <v>142</v>
      </c>
    </row>
    <row r="57" spans="1:8" x14ac:dyDescent="0.2">
      <c r="A57" s="82"/>
      <c r="B57" s="82"/>
      <c r="C57" s="103"/>
      <c r="D57" s="82"/>
      <c r="E57" s="82"/>
      <c r="F57" s="104"/>
      <c r="G57" s="104"/>
      <c r="H57" s="92" t="s">
        <v>142</v>
      </c>
    </row>
    <row r="58" spans="1:8" x14ac:dyDescent="0.2">
      <c r="A58" s="82"/>
      <c r="B58" s="82"/>
      <c r="C58" s="88" t="s">
        <v>148</v>
      </c>
      <c r="D58" s="82"/>
      <c r="E58" s="82"/>
      <c r="F58" s="104"/>
      <c r="G58" s="104"/>
      <c r="H58" s="92" t="s">
        <v>142</v>
      </c>
    </row>
    <row r="59" spans="1:8" x14ac:dyDescent="0.2">
      <c r="A59" s="82"/>
      <c r="B59" s="82"/>
      <c r="C59" s="88" t="s">
        <v>141</v>
      </c>
      <c r="D59" s="82"/>
      <c r="E59" s="82" t="s">
        <v>142</v>
      </c>
      <c r="F59" s="105" t="s">
        <v>144</v>
      </c>
      <c r="G59" s="102">
        <v>0</v>
      </c>
      <c r="H59" s="92" t="s">
        <v>142</v>
      </c>
    </row>
    <row r="60" spans="1:8" x14ac:dyDescent="0.2">
      <c r="A60" s="82"/>
      <c r="B60" s="82"/>
      <c r="C60" s="103"/>
      <c r="D60" s="82"/>
      <c r="E60" s="82"/>
      <c r="F60" s="104"/>
      <c r="G60" s="104"/>
      <c r="H60" s="92" t="s">
        <v>142</v>
      </c>
    </row>
    <row r="61" spans="1:8" x14ac:dyDescent="0.2">
      <c r="A61" s="82"/>
      <c r="B61" s="82"/>
      <c r="C61" s="88" t="s">
        <v>149</v>
      </c>
      <c r="D61" s="82"/>
      <c r="E61" s="82"/>
      <c r="F61" s="94">
        <v>3462.0793653999999</v>
      </c>
      <c r="G61" s="102">
        <v>0.95610006000000003</v>
      </c>
      <c r="H61" s="92" t="s">
        <v>142</v>
      </c>
    </row>
    <row r="62" spans="1:8" x14ac:dyDescent="0.2">
      <c r="A62" s="82"/>
      <c r="B62" s="82"/>
      <c r="C62" s="103"/>
      <c r="D62" s="82"/>
      <c r="E62" s="82"/>
      <c r="F62" s="104"/>
      <c r="G62" s="104"/>
      <c r="H62" s="92" t="s">
        <v>142</v>
      </c>
    </row>
    <row r="63" spans="1:8" x14ac:dyDescent="0.2">
      <c r="A63" s="82"/>
      <c r="B63" s="82"/>
      <c r="C63" s="88" t="s">
        <v>150</v>
      </c>
      <c r="D63" s="82"/>
      <c r="E63" s="82"/>
      <c r="F63" s="104"/>
      <c r="G63" s="104"/>
      <c r="H63" s="92" t="s">
        <v>142</v>
      </c>
    </row>
    <row r="64" spans="1:8" x14ac:dyDescent="0.2">
      <c r="A64" s="82"/>
      <c r="B64" s="82"/>
      <c r="C64" s="88" t="s">
        <v>10</v>
      </c>
      <c r="D64" s="82"/>
      <c r="E64" s="82"/>
      <c r="F64" s="104"/>
      <c r="G64" s="104"/>
      <c r="H64" s="92" t="s">
        <v>142</v>
      </c>
    </row>
    <row r="65" spans="1:8" x14ac:dyDescent="0.2">
      <c r="A65" s="82"/>
      <c r="B65" s="82"/>
      <c r="C65" s="88" t="s">
        <v>141</v>
      </c>
      <c r="D65" s="82"/>
      <c r="E65" s="82" t="s">
        <v>142</v>
      </c>
      <c r="F65" s="105" t="s">
        <v>144</v>
      </c>
      <c r="G65" s="102">
        <v>0</v>
      </c>
      <c r="H65" s="92" t="s">
        <v>142</v>
      </c>
    </row>
    <row r="66" spans="1:8" x14ac:dyDescent="0.2">
      <c r="A66" s="82"/>
      <c r="B66" s="82"/>
      <c r="C66" s="103"/>
      <c r="D66" s="82"/>
      <c r="E66" s="82"/>
      <c r="F66" s="104"/>
      <c r="G66" s="104"/>
      <c r="H66" s="92" t="s">
        <v>142</v>
      </c>
    </row>
    <row r="67" spans="1:8" x14ac:dyDescent="0.2">
      <c r="A67" s="82"/>
      <c r="B67" s="82"/>
      <c r="C67" s="88" t="s">
        <v>151</v>
      </c>
      <c r="D67" s="82"/>
      <c r="E67" s="82"/>
      <c r="F67" s="82"/>
      <c r="G67" s="82"/>
      <c r="H67" s="92" t="s">
        <v>142</v>
      </c>
    </row>
    <row r="68" spans="1:8" x14ac:dyDescent="0.2">
      <c r="A68" s="82"/>
      <c r="B68" s="82"/>
      <c r="C68" s="88" t="s">
        <v>141</v>
      </c>
      <c r="D68" s="82"/>
      <c r="E68" s="82" t="s">
        <v>142</v>
      </c>
      <c r="F68" s="105" t="s">
        <v>144</v>
      </c>
      <c r="G68" s="102">
        <v>0</v>
      </c>
      <c r="H68" s="92" t="s">
        <v>142</v>
      </c>
    </row>
    <row r="69" spans="1:8" x14ac:dyDescent="0.2">
      <c r="A69" s="82"/>
      <c r="B69" s="82"/>
      <c r="C69" s="103"/>
      <c r="D69" s="82"/>
      <c r="E69" s="82"/>
      <c r="F69" s="104"/>
      <c r="G69" s="104"/>
      <c r="H69" s="92" t="s">
        <v>142</v>
      </c>
    </row>
    <row r="70" spans="1:8" x14ac:dyDescent="0.2">
      <c r="A70" s="82"/>
      <c r="B70" s="82"/>
      <c r="C70" s="88" t="s">
        <v>152</v>
      </c>
      <c r="D70" s="82"/>
      <c r="E70" s="82"/>
      <c r="F70" s="82"/>
      <c r="G70" s="82"/>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153</v>
      </c>
      <c r="D73" s="82"/>
      <c r="E73" s="82"/>
      <c r="F73" s="104"/>
      <c r="G73" s="104"/>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154</v>
      </c>
      <c r="D76" s="82"/>
      <c r="E76" s="82"/>
      <c r="F76" s="94">
        <v>0</v>
      </c>
      <c r="G76" s="102">
        <v>0</v>
      </c>
      <c r="H76" s="92" t="s">
        <v>142</v>
      </c>
    </row>
    <row r="77" spans="1:8" x14ac:dyDescent="0.2">
      <c r="A77" s="82"/>
      <c r="B77" s="82"/>
      <c r="C77" s="103"/>
      <c r="D77" s="82"/>
      <c r="E77" s="82"/>
      <c r="F77" s="104"/>
      <c r="G77" s="104"/>
      <c r="H77" s="92" t="s">
        <v>142</v>
      </c>
    </row>
    <row r="78" spans="1:8" x14ac:dyDescent="0.2">
      <c r="A78" s="82"/>
      <c r="B78" s="82"/>
      <c r="C78" s="88" t="s">
        <v>155</v>
      </c>
      <c r="D78" s="82"/>
      <c r="E78" s="82"/>
      <c r="F78" s="104"/>
      <c r="G78" s="104"/>
      <c r="H78" s="92" t="s">
        <v>142</v>
      </c>
    </row>
    <row r="79" spans="1:8" x14ac:dyDescent="0.2">
      <c r="A79" s="82"/>
      <c r="B79" s="82"/>
      <c r="C79" s="88" t="s">
        <v>156</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157</v>
      </c>
      <c r="D82" s="82"/>
      <c r="E82" s="82"/>
      <c r="F82" s="104"/>
      <c r="G82" s="104"/>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158</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159</v>
      </c>
      <c r="D88" s="82"/>
      <c r="E88" s="82"/>
      <c r="F88" s="104"/>
      <c r="G88" s="104"/>
      <c r="H88" s="92" t="s">
        <v>142</v>
      </c>
    </row>
    <row r="89" spans="1:8" x14ac:dyDescent="0.2">
      <c r="A89" s="99">
        <v>1</v>
      </c>
      <c r="B89" s="90"/>
      <c r="C89" s="90" t="s">
        <v>160</v>
      </c>
      <c r="D89" s="90"/>
      <c r="E89" s="107"/>
      <c r="F89" s="91">
        <v>206.45517700100001</v>
      </c>
      <c r="G89" s="81">
        <v>5.7015389999999999E-2</v>
      </c>
      <c r="H89" s="92">
        <v>5.41</v>
      </c>
    </row>
    <row r="90" spans="1:8" x14ac:dyDescent="0.2">
      <c r="A90" s="82"/>
      <c r="B90" s="82"/>
      <c r="C90" s="88" t="s">
        <v>141</v>
      </c>
      <c r="D90" s="82"/>
      <c r="E90" s="82" t="s">
        <v>142</v>
      </c>
      <c r="F90" s="94">
        <v>206.45517700100001</v>
      </c>
      <c r="G90" s="102">
        <v>5.7015389999999999E-2</v>
      </c>
      <c r="H90" s="92" t="s">
        <v>142</v>
      </c>
    </row>
    <row r="91" spans="1:8" x14ac:dyDescent="0.2">
      <c r="A91" s="82"/>
      <c r="B91" s="82"/>
      <c r="C91" s="103"/>
      <c r="D91" s="82"/>
      <c r="E91" s="82"/>
      <c r="F91" s="104"/>
      <c r="G91" s="104"/>
      <c r="H91" s="92" t="s">
        <v>142</v>
      </c>
    </row>
    <row r="92" spans="1:8" x14ac:dyDescent="0.2">
      <c r="A92" s="82"/>
      <c r="B92" s="82"/>
      <c r="C92" s="88" t="s">
        <v>161</v>
      </c>
      <c r="D92" s="82"/>
      <c r="E92" s="82"/>
      <c r="F92" s="94">
        <v>206.45517700100001</v>
      </c>
      <c r="G92" s="102">
        <v>5.7015389999999999E-2</v>
      </c>
      <c r="H92" s="92" t="s">
        <v>142</v>
      </c>
    </row>
    <row r="93" spans="1:8" x14ac:dyDescent="0.2">
      <c r="A93" s="82"/>
      <c r="B93" s="82"/>
      <c r="C93" s="104"/>
      <c r="D93" s="82"/>
      <c r="E93" s="82"/>
      <c r="F93" s="82"/>
      <c r="G93" s="82"/>
      <c r="H93" s="92" t="s">
        <v>142</v>
      </c>
    </row>
    <row r="94" spans="1:8" x14ac:dyDescent="0.2">
      <c r="A94" s="82"/>
      <c r="B94" s="82"/>
      <c r="C94" s="88" t="s">
        <v>162</v>
      </c>
      <c r="D94" s="82"/>
      <c r="E94" s="82"/>
      <c r="F94" s="82"/>
      <c r="G94" s="82"/>
      <c r="H94" s="92" t="s">
        <v>142</v>
      </c>
    </row>
    <row r="95" spans="1:8" x14ac:dyDescent="0.2">
      <c r="A95" s="82"/>
      <c r="B95" s="82"/>
      <c r="C95" s="88" t="s">
        <v>163</v>
      </c>
      <c r="D95" s="82"/>
      <c r="E95" s="82"/>
      <c r="F95" s="82"/>
      <c r="G95" s="82"/>
      <c r="H95" s="92" t="s">
        <v>142</v>
      </c>
    </row>
    <row r="96" spans="1:8" x14ac:dyDescent="0.2">
      <c r="A96" s="82"/>
      <c r="B96" s="82"/>
      <c r="C96" s="88" t="s">
        <v>141</v>
      </c>
      <c r="D96" s="82"/>
      <c r="E96" s="82" t="s">
        <v>142</v>
      </c>
      <c r="F96" s="105" t="s">
        <v>144</v>
      </c>
      <c r="G96" s="102">
        <v>0</v>
      </c>
      <c r="H96" s="92" t="s">
        <v>142</v>
      </c>
    </row>
    <row r="97" spans="1:17" x14ac:dyDescent="0.2">
      <c r="A97" s="82"/>
      <c r="B97" s="82"/>
      <c r="C97" s="103"/>
      <c r="D97" s="82"/>
      <c r="E97" s="82"/>
      <c r="F97" s="104"/>
      <c r="G97" s="104"/>
      <c r="H97" s="92" t="s">
        <v>142</v>
      </c>
    </row>
    <row r="98" spans="1:17" x14ac:dyDescent="0.2">
      <c r="A98" s="82"/>
      <c r="B98" s="82"/>
      <c r="C98" s="88" t="s">
        <v>164</v>
      </c>
      <c r="D98" s="82"/>
      <c r="E98" s="82"/>
      <c r="F98" s="82"/>
      <c r="G98" s="82"/>
      <c r="H98" s="92" t="s">
        <v>142</v>
      </c>
    </row>
    <row r="99" spans="1:17" x14ac:dyDescent="0.2">
      <c r="A99" s="82"/>
      <c r="B99" s="82"/>
      <c r="C99" s="88" t="s">
        <v>165</v>
      </c>
      <c r="D99" s="82"/>
      <c r="E99" s="82"/>
      <c r="F99" s="82"/>
      <c r="G99" s="82"/>
      <c r="H99" s="92" t="s">
        <v>142</v>
      </c>
    </row>
    <row r="100" spans="1:17" x14ac:dyDescent="0.2">
      <c r="A100" s="82"/>
      <c r="B100" s="82"/>
      <c r="C100" s="88" t="s">
        <v>141</v>
      </c>
      <c r="D100" s="82"/>
      <c r="E100" s="82" t="s">
        <v>142</v>
      </c>
      <c r="F100" s="105" t="s">
        <v>144</v>
      </c>
      <c r="G100" s="102">
        <v>0</v>
      </c>
      <c r="H100" s="92" t="s">
        <v>142</v>
      </c>
    </row>
    <row r="101" spans="1:17" x14ac:dyDescent="0.2">
      <c r="A101" s="82"/>
      <c r="B101" s="82"/>
      <c r="C101" s="103"/>
      <c r="D101" s="82"/>
      <c r="E101" s="82"/>
      <c r="F101" s="104"/>
      <c r="G101" s="104"/>
      <c r="H101" s="92" t="s">
        <v>142</v>
      </c>
    </row>
    <row r="102" spans="1:17" x14ac:dyDescent="0.2">
      <c r="A102" s="82"/>
      <c r="B102" s="82"/>
      <c r="C102" s="88" t="s">
        <v>166</v>
      </c>
      <c r="D102" s="82"/>
      <c r="E102" s="82"/>
      <c r="F102" s="104"/>
      <c r="G102" s="104"/>
      <c r="H102" s="92" t="s">
        <v>142</v>
      </c>
    </row>
    <row r="103" spans="1:17" x14ac:dyDescent="0.2">
      <c r="A103" s="82"/>
      <c r="B103" s="82"/>
      <c r="C103" s="88" t="s">
        <v>141</v>
      </c>
      <c r="D103" s="82"/>
      <c r="E103" s="82" t="s">
        <v>142</v>
      </c>
      <c r="F103" s="105" t="s">
        <v>144</v>
      </c>
      <c r="G103" s="102">
        <v>0</v>
      </c>
      <c r="H103" s="92" t="s">
        <v>142</v>
      </c>
    </row>
    <row r="104" spans="1:17" x14ac:dyDescent="0.2">
      <c r="A104" s="82"/>
      <c r="B104" s="82"/>
      <c r="C104" s="103"/>
      <c r="D104" s="82"/>
      <c r="E104" s="82"/>
      <c r="F104" s="104"/>
      <c r="G104" s="104"/>
      <c r="H104" s="92" t="s">
        <v>142</v>
      </c>
    </row>
    <row r="105" spans="1:17" x14ac:dyDescent="0.2">
      <c r="A105" s="107"/>
      <c r="B105" s="90"/>
      <c r="C105" s="90" t="s">
        <v>167</v>
      </c>
      <c r="D105" s="90"/>
      <c r="E105" s="107"/>
      <c r="F105" s="91">
        <v>-47.491449469999999</v>
      </c>
      <c r="G105" s="81">
        <v>-1.3115409999999999E-2</v>
      </c>
      <c r="H105" s="92" t="s">
        <v>142</v>
      </c>
    </row>
    <row r="106" spans="1:17" x14ac:dyDescent="0.2">
      <c r="A106" s="103"/>
      <c r="B106" s="103"/>
      <c r="C106" s="88" t="s">
        <v>168</v>
      </c>
      <c r="D106" s="104"/>
      <c r="E106" s="104"/>
      <c r="F106" s="94">
        <v>3621.043092931</v>
      </c>
      <c r="G106" s="108">
        <v>1.00000004</v>
      </c>
      <c r="H106" s="92" t="s">
        <v>142</v>
      </c>
    </row>
    <row r="107" spans="1:17" ht="12.75" customHeight="1" x14ac:dyDescent="0.2">
      <c r="A107" s="109"/>
      <c r="B107" s="109"/>
      <c r="C107" s="110"/>
      <c r="D107" s="111"/>
      <c r="E107" s="111"/>
      <c r="F107" s="112"/>
      <c r="G107" s="113"/>
      <c r="H107" s="114"/>
    </row>
    <row r="108" spans="1:17" x14ac:dyDescent="0.2">
      <c r="A108" s="109"/>
      <c r="B108" s="221" t="s">
        <v>926</v>
      </c>
      <c r="C108" s="221"/>
      <c r="D108" s="221"/>
      <c r="E108" s="221"/>
      <c r="F108" s="221"/>
      <c r="G108" s="221"/>
      <c r="H108" s="221"/>
      <c r="J108" s="116"/>
    </row>
    <row r="109" spans="1:17" x14ac:dyDescent="0.2">
      <c r="A109" s="109"/>
      <c r="B109" s="221" t="s">
        <v>927</v>
      </c>
      <c r="C109" s="221"/>
      <c r="D109" s="221"/>
      <c r="E109" s="221"/>
      <c r="F109" s="221"/>
      <c r="G109" s="221"/>
      <c r="H109" s="221"/>
      <c r="J109" s="116"/>
    </row>
    <row r="110" spans="1:17" x14ac:dyDescent="0.2">
      <c r="A110" s="109"/>
      <c r="B110" s="221" t="s">
        <v>928</v>
      </c>
      <c r="C110" s="221"/>
      <c r="D110" s="221"/>
      <c r="E110" s="221"/>
      <c r="F110" s="221"/>
      <c r="G110" s="221"/>
      <c r="H110" s="221"/>
      <c r="J110" s="116"/>
    </row>
    <row r="111" spans="1:17" s="118" customFormat="1" ht="66.75" customHeight="1" x14ac:dyDescent="0.25">
      <c r="A111" s="117"/>
      <c r="B111" s="222" t="s">
        <v>929</v>
      </c>
      <c r="C111" s="222"/>
      <c r="D111" s="222"/>
      <c r="E111" s="222"/>
      <c r="F111" s="222"/>
      <c r="G111" s="222"/>
      <c r="H111" s="222"/>
      <c r="I111"/>
      <c r="J111" s="116"/>
      <c r="K111"/>
      <c r="L111"/>
      <c r="M111"/>
      <c r="N111"/>
      <c r="O111"/>
      <c r="P111"/>
      <c r="Q111"/>
    </row>
    <row r="112" spans="1:17" x14ac:dyDescent="0.2">
      <c r="A112" s="109"/>
      <c r="B112" s="221" t="s">
        <v>930</v>
      </c>
      <c r="C112" s="221"/>
      <c r="D112" s="221"/>
      <c r="E112" s="221"/>
      <c r="F112" s="221"/>
      <c r="G112" s="221"/>
      <c r="H112" s="221"/>
      <c r="J112" s="116"/>
    </row>
    <row r="113" spans="1:10" x14ac:dyDescent="0.2">
      <c r="A113" s="109"/>
      <c r="B113" s="109"/>
      <c r="C113" s="109"/>
      <c r="D113" s="111"/>
      <c r="E113" s="111"/>
      <c r="F113" s="111"/>
      <c r="G113" s="111"/>
    </row>
    <row r="114" spans="1:10" x14ac:dyDescent="0.2">
      <c r="A114" s="109"/>
      <c r="B114" s="223" t="s">
        <v>169</v>
      </c>
      <c r="C114" s="224"/>
      <c r="D114" s="225"/>
      <c r="E114" s="119"/>
      <c r="F114" s="111"/>
      <c r="G114" s="111"/>
    </row>
    <row r="115" spans="1:10" ht="27.75" customHeight="1" x14ac:dyDescent="0.2">
      <c r="A115" s="109"/>
      <c r="B115" s="226" t="s">
        <v>170</v>
      </c>
      <c r="C115" s="227"/>
      <c r="D115" s="95" t="s">
        <v>171</v>
      </c>
      <c r="E115" s="119"/>
      <c r="F115" s="111"/>
      <c r="G115" s="111"/>
    </row>
    <row r="116" spans="1:10" ht="12.75" customHeight="1" x14ac:dyDescent="0.2">
      <c r="A116" s="109"/>
      <c r="B116" s="226" t="s">
        <v>931</v>
      </c>
      <c r="C116" s="227"/>
      <c r="D116" s="95" t="s">
        <v>171</v>
      </c>
      <c r="E116" s="119"/>
      <c r="F116" s="111"/>
      <c r="G116" s="111"/>
    </row>
    <row r="117" spans="1:10" x14ac:dyDescent="0.2">
      <c r="A117" s="109"/>
      <c r="B117" s="226" t="s">
        <v>172</v>
      </c>
      <c r="C117" s="227"/>
      <c r="D117" s="120" t="s">
        <v>142</v>
      </c>
      <c r="E117" s="119"/>
      <c r="F117" s="111"/>
      <c r="G117" s="111"/>
    </row>
    <row r="118" spans="1:10" x14ac:dyDescent="0.2">
      <c r="A118" s="121"/>
      <c r="B118" s="122" t="s">
        <v>142</v>
      </c>
      <c r="C118" s="122" t="s">
        <v>932</v>
      </c>
      <c r="D118" s="122" t="s">
        <v>173</v>
      </c>
      <c r="E118" s="121"/>
      <c r="F118" s="121"/>
      <c r="G118" s="121"/>
      <c r="H118" s="121"/>
      <c r="J118" s="116"/>
    </row>
    <row r="119" spans="1:10" x14ac:dyDescent="0.2">
      <c r="A119" s="121"/>
      <c r="B119" s="123" t="s">
        <v>174</v>
      </c>
      <c r="C119" s="124">
        <v>45961</v>
      </c>
      <c r="D119" s="124">
        <v>45991</v>
      </c>
      <c r="E119" s="121"/>
      <c r="F119" s="121"/>
      <c r="G119" s="121"/>
      <c r="J119" s="116"/>
    </row>
    <row r="120" spans="1:10" x14ac:dyDescent="0.2">
      <c r="A120" s="125"/>
      <c r="B120" s="90" t="s">
        <v>175</v>
      </c>
      <c r="C120" s="126">
        <v>28.646000000000001</v>
      </c>
      <c r="D120" s="126">
        <v>28.267399999999999</v>
      </c>
      <c r="E120" s="125"/>
      <c r="F120" s="127"/>
      <c r="G120" s="128"/>
    </row>
    <row r="121" spans="1:10" x14ac:dyDescent="0.2">
      <c r="A121" s="125"/>
      <c r="B121" s="90" t="s">
        <v>1119</v>
      </c>
      <c r="C121" s="126">
        <v>27.725300000000001</v>
      </c>
      <c r="D121" s="126">
        <v>27.358899999999998</v>
      </c>
      <c r="E121" s="125"/>
      <c r="F121" s="127"/>
      <c r="G121" s="128"/>
    </row>
    <row r="122" spans="1:10" x14ac:dyDescent="0.2">
      <c r="A122" s="125"/>
      <c r="B122" s="90" t="s">
        <v>176</v>
      </c>
      <c r="C122" s="126">
        <v>27.305900000000001</v>
      </c>
      <c r="D122" s="126">
        <v>26.939800000000002</v>
      </c>
      <c r="E122" s="125"/>
      <c r="F122" s="127"/>
      <c r="G122" s="128"/>
    </row>
    <row r="123" spans="1:10" x14ac:dyDescent="0.2">
      <c r="A123" s="125"/>
      <c r="B123" s="90" t="s">
        <v>1120</v>
      </c>
      <c r="C123" s="126">
        <v>26.389399999999998</v>
      </c>
      <c r="D123" s="126">
        <v>26.035599999999999</v>
      </c>
      <c r="E123" s="125"/>
      <c r="F123" s="127"/>
      <c r="G123" s="128"/>
    </row>
    <row r="124" spans="1:10" x14ac:dyDescent="0.2">
      <c r="A124" s="125"/>
      <c r="B124" s="125"/>
      <c r="C124" s="125"/>
      <c r="D124" s="125"/>
      <c r="E124" s="125"/>
      <c r="F124" s="125"/>
      <c r="G124" s="125"/>
    </row>
    <row r="125" spans="1:10" x14ac:dyDescent="0.2">
      <c r="A125" s="121"/>
      <c r="B125" s="226" t="s">
        <v>933</v>
      </c>
      <c r="C125" s="227"/>
      <c r="D125" s="95" t="s">
        <v>171</v>
      </c>
      <c r="E125" s="121"/>
      <c r="F125" s="121"/>
      <c r="G125" s="121"/>
    </row>
    <row r="126" spans="1:10" x14ac:dyDescent="0.2">
      <c r="A126" s="121"/>
      <c r="B126" s="136"/>
      <c r="C126" s="136"/>
      <c r="D126" s="136"/>
      <c r="E126" s="121"/>
      <c r="F126" s="121"/>
      <c r="G126" s="121"/>
    </row>
    <row r="127" spans="1:10" x14ac:dyDescent="0.2">
      <c r="A127" s="121"/>
      <c r="B127" s="226" t="s">
        <v>177</v>
      </c>
      <c r="C127" s="227"/>
      <c r="D127" s="95" t="s">
        <v>171</v>
      </c>
      <c r="E127" s="131"/>
      <c r="F127" s="121"/>
      <c r="G127" s="121"/>
    </row>
    <row r="128" spans="1:10" x14ac:dyDescent="0.2">
      <c r="A128" s="121"/>
      <c r="B128" s="226" t="s">
        <v>178</v>
      </c>
      <c r="C128" s="227"/>
      <c r="D128" s="95" t="s">
        <v>171</v>
      </c>
      <c r="E128" s="131"/>
      <c r="F128" s="121"/>
      <c r="G128" s="121"/>
    </row>
    <row r="129" spans="1:10" x14ac:dyDescent="0.2">
      <c r="A129" s="121"/>
      <c r="B129" s="226" t="s">
        <v>179</v>
      </c>
      <c r="C129" s="227"/>
      <c r="D129" s="95" t="s">
        <v>171</v>
      </c>
      <c r="E129" s="131"/>
      <c r="F129" s="121"/>
      <c r="G129" s="121"/>
    </row>
    <row r="130" spans="1:10" x14ac:dyDescent="0.2">
      <c r="A130" s="121"/>
      <c r="B130" s="226" t="s">
        <v>180</v>
      </c>
      <c r="C130" s="227"/>
      <c r="D130" s="132">
        <v>8.4726647965636517E-2</v>
      </c>
      <c r="E130" s="121"/>
      <c r="F130" s="115"/>
      <c r="G130" s="133"/>
    </row>
    <row r="132" spans="1:10" x14ac:dyDescent="0.2">
      <c r="B132" s="220" t="s">
        <v>934</v>
      </c>
      <c r="C132" s="220"/>
    </row>
    <row r="134" spans="1:10" ht="153.75" customHeight="1" x14ac:dyDescent="0.2"/>
    <row r="137" spans="1:10" x14ac:dyDescent="0.2">
      <c r="B137" s="134" t="s">
        <v>935</v>
      </c>
      <c r="C137" s="135"/>
      <c r="D137" s="134"/>
    </row>
    <row r="138" spans="1:10" x14ac:dyDescent="0.2">
      <c r="B138" s="134" t="s">
        <v>950</v>
      </c>
      <c r="D138" s="134"/>
    </row>
    <row r="139" spans="1:10" ht="165" customHeight="1" x14ac:dyDescent="0.2"/>
    <row r="140" spans="1:10" x14ac:dyDescent="0.2">
      <c r="J140" s="96"/>
    </row>
  </sheetData>
  <mergeCells count="18">
    <mergeCell ref="B132:C132"/>
    <mergeCell ref="B130:C130"/>
    <mergeCell ref="A1:H1"/>
    <mergeCell ref="A2:H2"/>
    <mergeCell ref="A3:H3"/>
    <mergeCell ref="B125:C125"/>
    <mergeCell ref="B129:C129"/>
    <mergeCell ref="B108:H108"/>
    <mergeCell ref="B109:H109"/>
    <mergeCell ref="B116:C116"/>
    <mergeCell ref="B117:C117"/>
    <mergeCell ref="B127:C127"/>
    <mergeCell ref="B128:C128"/>
    <mergeCell ref="B110:H110"/>
    <mergeCell ref="B111:H111"/>
    <mergeCell ref="B112:H112"/>
    <mergeCell ref="B114:D114"/>
    <mergeCell ref="B115:C115"/>
  </mergeCells>
  <hyperlinks>
    <hyperlink ref="I1" location="Index!B2" display="Index" xr:uid="{BD053DB3-C9DE-46D1-A410-4234F0AA9B2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0316-CA78-4E4B-98B4-238626618336}">
  <sheetPr>
    <outlinePr summaryBelow="0" summaryRight="0"/>
  </sheetPr>
  <dimension ref="A1:Q177"/>
  <sheetViews>
    <sheetView showGridLines="0" workbookViewId="0">
      <selection activeCell="D161" sqref="D16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4.710937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460</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356</v>
      </c>
      <c r="C7" s="90" t="s">
        <v>357</v>
      </c>
      <c r="D7" s="90" t="s">
        <v>111</v>
      </c>
      <c r="E7" s="83">
        <v>1681362</v>
      </c>
      <c r="F7" s="91">
        <v>11188.623428999999</v>
      </c>
      <c r="G7" s="81">
        <v>3.2427030000000003E-2</v>
      </c>
      <c r="H7" s="92" t="s">
        <v>142</v>
      </c>
    </row>
    <row r="8" spans="1:9" x14ac:dyDescent="0.2">
      <c r="A8" s="99">
        <v>2</v>
      </c>
      <c r="B8" s="90" t="s">
        <v>380</v>
      </c>
      <c r="C8" s="90" t="s">
        <v>381</v>
      </c>
      <c r="D8" s="90" t="s">
        <v>28</v>
      </c>
      <c r="E8" s="83">
        <v>430300</v>
      </c>
      <c r="F8" s="91">
        <v>10896.9172</v>
      </c>
      <c r="G8" s="81">
        <v>3.1581610000000003E-2</v>
      </c>
      <c r="H8" s="92" t="s">
        <v>142</v>
      </c>
    </row>
    <row r="9" spans="1:9" x14ac:dyDescent="0.2">
      <c r="A9" s="99">
        <v>3</v>
      </c>
      <c r="B9" s="90" t="s">
        <v>358</v>
      </c>
      <c r="C9" s="90" t="s">
        <v>359</v>
      </c>
      <c r="D9" s="90" t="s">
        <v>52</v>
      </c>
      <c r="E9" s="83">
        <v>431921</v>
      </c>
      <c r="F9" s="91">
        <v>10494.816457999999</v>
      </c>
      <c r="G9" s="81">
        <v>3.0416229999999999E-2</v>
      </c>
      <c r="H9" s="92" t="s">
        <v>142</v>
      </c>
    </row>
    <row r="10" spans="1:9" x14ac:dyDescent="0.2">
      <c r="A10" s="99">
        <v>4</v>
      </c>
      <c r="B10" s="90" t="s">
        <v>368</v>
      </c>
      <c r="C10" s="90" t="s">
        <v>369</v>
      </c>
      <c r="D10" s="90" t="s">
        <v>196</v>
      </c>
      <c r="E10" s="83">
        <v>1434521</v>
      </c>
      <c r="F10" s="91">
        <v>10191.5544445</v>
      </c>
      <c r="G10" s="81">
        <v>2.9537310000000001E-2</v>
      </c>
      <c r="H10" s="92" t="s">
        <v>142</v>
      </c>
    </row>
    <row r="11" spans="1:9" x14ac:dyDescent="0.2">
      <c r="A11" s="99">
        <v>5</v>
      </c>
      <c r="B11" s="90" t="s">
        <v>87</v>
      </c>
      <c r="C11" s="90" t="s">
        <v>88</v>
      </c>
      <c r="D11" s="90" t="s">
        <v>40</v>
      </c>
      <c r="E11" s="83">
        <v>140821</v>
      </c>
      <c r="F11" s="91">
        <v>9891.9711449999995</v>
      </c>
      <c r="G11" s="81">
        <v>2.866906E-2</v>
      </c>
      <c r="H11" s="92" t="s">
        <v>142</v>
      </c>
    </row>
    <row r="12" spans="1:9" x14ac:dyDescent="0.2">
      <c r="A12" s="99">
        <v>6</v>
      </c>
      <c r="B12" s="90" t="s">
        <v>38</v>
      </c>
      <c r="C12" s="90" t="s">
        <v>39</v>
      </c>
      <c r="D12" s="90" t="s">
        <v>40</v>
      </c>
      <c r="E12" s="83">
        <v>577256</v>
      </c>
      <c r="F12" s="91">
        <v>9785.0664560000005</v>
      </c>
      <c r="G12" s="81">
        <v>2.8359229999999999E-2</v>
      </c>
      <c r="H12" s="92" t="s">
        <v>142</v>
      </c>
    </row>
    <row r="13" spans="1:9" x14ac:dyDescent="0.2">
      <c r="A13" s="99">
        <v>7</v>
      </c>
      <c r="B13" s="90" t="s">
        <v>410</v>
      </c>
      <c r="C13" s="90" t="s">
        <v>411</v>
      </c>
      <c r="D13" s="90" t="s">
        <v>412</v>
      </c>
      <c r="E13" s="83">
        <v>933628</v>
      </c>
      <c r="F13" s="91">
        <v>9624.7710520000001</v>
      </c>
      <c r="G13" s="81">
        <v>2.789465E-2</v>
      </c>
      <c r="H13" s="92" t="s">
        <v>142</v>
      </c>
    </row>
    <row r="14" spans="1:9" x14ac:dyDescent="0.2">
      <c r="A14" s="99">
        <v>8</v>
      </c>
      <c r="B14" s="90" t="s">
        <v>345</v>
      </c>
      <c r="C14" s="90" t="s">
        <v>346</v>
      </c>
      <c r="D14" s="90" t="s">
        <v>246</v>
      </c>
      <c r="E14" s="83">
        <v>569587</v>
      </c>
      <c r="F14" s="91">
        <v>9460.2704830000002</v>
      </c>
      <c r="G14" s="81">
        <v>2.7417899999999999E-2</v>
      </c>
      <c r="H14" s="92" t="s">
        <v>142</v>
      </c>
    </row>
    <row r="15" spans="1:9" x14ac:dyDescent="0.2">
      <c r="A15" s="99">
        <v>9</v>
      </c>
      <c r="B15" s="90" t="s">
        <v>396</v>
      </c>
      <c r="C15" s="90" t="s">
        <v>397</v>
      </c>
      <c r="D15" s="90" t="s">
        <v>184</v>
      </c>
      <c r="E15" s="83">
        <v>953608</v>
      </c>
      <c r="F15" s="91">
        <v>8633.0132240000003</v>
      </c>
      <c r="G15" s="81">
        <v>2.502033E-2</v>
      </c>
      <c r="H15" s="92" t="s">
        <v>142</v>
      </c>
    </row>
    <row r="16" spans="1:9" x14ac:dyDescent="0.2">
      <c r="A16" s="99">
        <v>10</v>
      </c>
      <c r="B16" s="90" t="s">
        <v>461</v>
      </c>
      <c r="C16" s="90" t="s">
        <v>462</v>
      </c>
      <c r="D16" s="90" t="s">
        <v>35</v>
      </c>
      <c r="E16" s="83">
        <v>4603530</v>
      </c>
      <c r="F16" s="91">
        <v>8450.7000210000006</v>
      </c>
      <c r="G16" s="81">
        <v>2.449194E-2</v>
      </c>
      <c r="H16" s="92" t="s">
        <v>142</v>
      </c>
    </row>
    <row r="17" spans="1:8" x14ac:dyDescent="0.2">
      <c r="A17" s="99">
        <v>11</v>
      </c>
      <c r="B17" s="90" t="s">
        <v>360</v>
      </c>
      <c r="C17" s="90" t="s">
        <v>361</v>
      </c>
      <c r="D17" s="90" t="s">
        <v>35</v>
      </c>
      <c r="E17" s="83">
        <v>14541667</v>
      </c>
      <c r="F17" s="91">
        <v>7915.0293480999999</v>
      </c>
      <c r="G17" s="81">
        <v>2.2939459999999998E-2</v>
      </c>
      <c r="H17" s="92" t="s">
        <v>142</v>
      </c>
    </row>
    <row r="18" spans="1:8" ht="25.5" x14ac:dyDescent="0.2">
      <c r="A18" s="99">
        <v>12</v>
      </c>
      <c r="B18" s="90" t="s">
        <v>463</v>
      </c>
      <c r="C18" s="90" t="s">
        <v>464</v>
      </c>
      <c r="D18" s="90" t="s">
        <v>221</v>
      </c>
      <c r="E18" s="83">
        <v>44855</v>
      </c>
      <c r="F18" s="91">
        <v>7754.5324000000001</v>
      </c>
      <c r="G18" s="81">
        <v>2.2474299999999999E-2</v>
      </c>
      <c r="H18" s="92" t="s">
        <v>142</v>
      </c>
    </row>
    <row r="19" spans="1:8" x14ac:dyDescent="0.2">
      <c r="A19" s="99">
        <v>13</v>
      </c>
      <c r="B19" s="90" t="s">
        <v>387</v>
      </c>
      <c r="C19" s="90" t="s">
        <v>388</v>
      </c>
      <c r="D19" s="90" t="s">
        <v>184</v>
      </c>
      <c r="E19" s="83">
        <v>395668</v>
      </c>
      <c r="F19" s="91">
        <v>7304.8226160000004</v>
      </c>
      <c r="G19" s="81">
        <v>2.1170950000000001E-2</v>
      </c>
      <c r="H19" s="92" t="s">
        <v>142</v>
      </c>
    </row>
    <row r="20" spans="1:8" x14ac:dyDescent="0.2">
      <c r="A20" s="99">
        <v>14</v>
      </c>
      <c r="B20" s="90" t="s">
        <v>329</v>
      </c>
      <c r="C20" s="90" t="s">
        <v>330</v>
      </c>
      <c r="D20" s="90" t="s">
        <v>35</v>
      </c>
      <c r="E20" s="83">
        <v>546776</v>
      </c>
      <c r="F20" s="91">
        <v>6997.0924720000003</v>
      </c>
      <c r="G20" s="81">
        <v>2.0279080000000001E-2</v>
      </c>
      <c r="H20" s="92" t="s">
        <v>142</v>
      </c>
    </row>
    <row r="21" spans="1:8" x14ac:dyDescent="0.2">
      <c r="A21" s="99">
        <v>15</v>
      </c>
      <c r="B21" s="90" t="s">
        <v>362</v>
      </c>
      <c r="C21" s="90" t="s">
        <v>363</v>
      </c>
      <c r="D21" s="90" t="s">
        <v>35</v>
      </c>
      <c r="E21" s="83">
        <v>1535716</v>
      </c>
      <c r="F21" s="91">
        <v>6330.2213519999996</v>
      </c>
      <c r="G21" s="81">
        <v>1.8346339999999999E-2</v>
      </c>
      <c r="H21" s="92" t="s">
        <v>142</v>
      </c>
    </row>
    <row r="22" spans="1:8" x14ac:dyDescent="0.2">
      <c r="A22" s="99">
        <v>16</v>
      </c>
      <c r="B22" s="90" t="s">
        <v>374</v>
      </c>
      <c r="C22" s="90" t="s">
        <v>375</v>
      </c>
      <c r="D22" s="90" t="s">
        <v>35</v>
      </c>
      <c r="E22" s="83">
        <v>9377207</v>
      </c>
      <c r="F22" s="91">
        <v>6016.4160112</v>
      </c>
      <c r="G22" s="81">
        <v>1.743687E-2</v>
      </c>
      <c r="H22" s="92" t="s">
        <v>142</v>
      </c>
    </row>
    <row r="23" spans="1:8" x14ac:dyDescent="0.2">
      <c r="A23" s="99">
        <v>17</v>
      </c>
      <c r="B23" s="90" t="s">
        <v>233</v>
      </c>
      <c r="C23" s="90" t="s">
        <v>234</v>
      </c>
      <c r="D23" s="90" t="s">
        <v>216</v>
      </c>
      <c r="E23" s="83">
        <v>669376</v>
      </c>
      <c r="F23" s="91">
        <v>5933.3488639999996</v>
      </c>
      <c r="G23" s="81">
        <v>1.7196119999999999E-2</v>
      </c>
      <c r="H23" s="92" t="s">
        <v>142</v>
      </c>
    </row>
    <row r="24" spans="1:8" x14ac:dyDescent="0.2">
      <c r="A24" s="99">
        <v>18</v>
      </c>
      <c r="B24" s="90" t="s">
        <v>53</v>
      </c>
      <c r="C24" s="90" t="s">
        <v>54</v>
      </c>
      <c r="D24" s="90" t="s">
        <v>55</v>
      </c>
      <c r="E24" s="83">
        <v>390188</v>
      </c>
      <c r="F24" s="91">
        <v>5918.7617719999998</v>
      </c>
      <c r="G24" s="81">
        <v>1.715384E-2</v>
      </c>
      <c r="H24" s="92" t="s">
        <v>142</v>
      </c>
    </row>
    <row r="25" spans="1:8" x14ac:dyDescent="0.2">
      <c r="A25" s="99">
        <v>19</v>
      </c>
      <c r="B25" s="90" t="s">
        <v>372</v>
      </c>
      <c r="C25" s="90" t="s">
        <v>373</v>
      </c>
      <c r="D25" s="90" t="s">
        <v>203</v>
      </c>
      <c r="E25" s="83">
        <v>210968</v>
      </c>
      <c r="F25" s="91">
        <v>5704.1527839999999</v>
      </c>
      <c r="G25" s="81">
        <v>1.6531859999999999E-2</v>
      </c>
      <c r="H25" s="92" t="s">
        <v>142</v>
      </c>
    </row>
    <row r="26" spans="1:8" x14ac:dyDescent="0.2">
      <c r="A26" s="99">
        <v>20</v>
      </c>
      <c r="B26" s="90" t="s">
        <v>79</v>
      </c>
      <c r="C26" s="90" t="s">
        <v>80</v>
      </c>
      <c r="D26" s="90" t="s">
        <v>58</v>
      </c>
      <c r="E26" s="83">
        <v>718629</v>
      </c>
      <c r="F26" s="91">
        <v>5517.9927765000002</v>
      </c>
      <c r="G26" s="81">
        <v>1.5992329999999999E-2</v>
      </c>
      <c r="H26" s="92" t="s">
        <v>142</v>
      </c>
    </row>
    <row r="27" spans="1:8" x14ac:dyDescent="0.2">
      <c r="A27" s="99">
        <v>21</v>
      </c>
      <c r="B27" s="90" t="s">
        <v>303</v>
      </c>
      <c r="C27" s="90" t="s">
        <v>304</v>
      </c>
      <c r="D27" s="90" t="s">
        <v>271</v>
      </c>
      <c r="E27" s="83">
        <v>410201</v>
      </c>
      <c r="F27" s="91">
        <v>5456.4937019999998</v>
      </c>
      <c r="G27" s="81">
        <v>1.5814089999999999E-2</v>
      </c>
      <c r="H27" s="92" t="s">
        <v>142</v>
      </c>
    </row>
    <row r="28" spans="1:8" ht="25.5" x14ac:dyDescent="0.2">
      <c r="A28" s="99">
        <v>22</v>
      </c>
      <c r="B28" s="90" t="s">
        <v>465</v>
      </c>
      <c r="C28" s="90" t="s">
        <v>466</v>
      </c>
      <c r="D28" s="90" t="s">
        <v>221</v>
      </c>
      <c r="E28" s="83">
        <v>115943</v>
      </c>
      <c r="F28" s="91">
        <v>5402.5959709999997</v>
      </c>
      <c r="G28" s="81">
        <v>1.5657879999999999E-2</v>
      </c>
      <c r="H28" s="92" t="s">
        <v>142</v>
      </c>
    </row>
    <row r="29" spans="1:8" x14ac:dyDescent="0.2">
      <c r="A29" s="99">
        <v>23</v>
      </c>
      <c r="B29" s="90" t="s">
        <v>366</v>
      </c>
      <c r="C29" s="90" t="s">
        <v>367</v>
      </c>
      <c r="D29" s="90" t="s">
        <v>52</v>
      </c>
      <c r="E29" s="83">
        <v>2131826</v>
      </c>
      <c r="F29" s="91">
        <v>5312.5103920000001</v>
      </c>
      <c r="G29" s="81">
        <v>1.53968E-2</v>
      </c>
      <c r="H29" s="92" t="s">
        <v>142</v>
      </c>
    </row>
    <row r="30" spans="1:8" ht="25.5" x14ac:dyDescent="0.2">
      <c r="A30" s="99">
        <v>24</v>
      </c>
      <c r="B30" s="90" t="s">
        <v>467</v>
      </c>
      <c r="C30" s="90" t="s">
        <v>468</v>
      </c>
      <c r="D30" s="90" t="s">
        <v>211</v>
      </c>
      <c r="E30" s="83">
        <v>1184520</v>
      </c>
      <c r="F30" s="91">
        <v>5301.9115199999997</v>
      </c>
      <c r="G30" s="81">
        <v>1.5366080000000001E-2</v>
      </c>
      <c r="H30" s="92" t="s">
        <v>142</v>
      </c>
    </row>
    <row r="31" spans="1:8" ht="25.5" x14ac:dyDescent="0.2">
      <c r="A31" s="99">
        <v>25</v>
      </c>
      <c r="B31" s="90" t="s">
        <v>398</v>
      </c>
      <c r="C31" s="90" t="s">
        <v>399</v>
      </c>
      <c r="D31" s="90" t="s">
        <v>221</v>
      </c>
      <c r="E31" s="83">
        <v>603569</v>
      </c>
      <c r="F31" s="91">
        <v>5294.8090524999998</v>
      </c>
      <c r="G31" s="81">
        <v>1.534549E-2</v>
      </c>
      <c r="H31" s="92" t="s">
        <v>142</v>
      </c>
    </row>
    <row r="32" spans="1:8" x14ac:dyDescent="0.2">
      <c r="A32" s="99">
        <v>26</v>
      </c>
      <c r="B32" s="90" t="s">
        <v>96</v>
      </c>
      <c r="C32" s="90" t="s">
        <v>97</v>
      </c>
      <c r="D32" s="90" t="s">
        <v>98</v>
      </c>
      <c r="E32" s="83">
        <v>587660</v>
      </c>
      <c r="F32" s="91">
        <v>5260.1446599999999</v>
      </c>
      <c r="G32" s="81">
        <v>1.524503E-2</v>
      </c>
      <c r="H32" s="92" t="s">
        <v>142</v>
      </c>
    </row>
    <row r="33" spans="1:8" x14ac:dyDescent="0.2">
      <c r="A33" s="99">
        <v>27</v>
      </c>
      <c r="B33" s="90" t="s">
        <v>394</v>
      </c>
      <c r="C33" s="90" t="s">
        <v>395</v>
      </c>
      <c r="D33" s="90" t="s">
        <v>58</v>
      </c>
      <c r="E33" s="83">
        <v>1083376</v>
      </c>
      <c r="F33" s="91">
        <v>5030.1147680000004</v>
      </c>
      <c r="G33" s="81">
        <v>1.457835E-2</v>
      </c>
      <c r="H33" s="92" t="s">
        <v>142</v>
      </c>
    </row>
    <row r="34" spans="1:8" x14ac:dyDescent="0.2">
      <c r="A34" s="99">
        <v>28</v>
      </c>
      <c r="B34" s="90" t="s">
        <v>14</v>
      </c>
      <c r="C34" s="90" t="s">
        <v>15</v>
      </c>
      <c r="D34" s="90" t="s">
        <v>16</v>
      </c>
      <c r="E34" s="83">
        <v>119155</v>
      </c>
      <c r="F34" s="91">
        <v>4849.1318799999999</v>
      </c>
      <c r="G34" s="81">
        <v>1.405383E-2</v>
      </c>
      <c r="H34" s="92" t="s">
        <v>142</v>
      </c>
    </row>
    <row r="35" spans="1:8" x14ac:dyDescent="0.2">
      <c r="A35" s="99">
        <v>29</v>
      </c>
      <c r="B35" s="90" t="s">
        <v>349</v>
      </c>
      <c r="C35" s="90" t="s">
        <v>350</v>
      </c>
      <c r="D35" s="90" t="s">
        <v>271</v>
      </c>
      <c r="E35" s="83">
        <v>1551673</v>
      </c>
      <c r="F35" s="91">
        <v>4656.5706730000002</v>
      </c>
      <c r="G35" s="81">
        <v>1.3495740000000001E-2</v>
      </c>
      <c r="H35" s="92" t="s">
        <v>142</v>
      </c>
    </row>
    <row r="36" spans="1:8" x14ac:dyDescent="0.2">
      <c r="A36" s="99">
        <v>30</v>
      </c>
      <c r="B36" s="90" t="s">
        <v>469</v>
      </c>
      <c r="C36" s="90" t="s">
        <v>470</v>
      </c>
      <c r="D36" s="90" t="s">
        <v>262</v>
      </c>
      <c r="E36" s="83">
        <v>978092</v>
      </c>
      <c r="F36" s="91">
        <v>4645.4479540000002</v>
      </c>
      <c r="G36" s="81">
        <v>1.346351E-2</v>
      </c>
      <c r="H36" s="92" t="s">
        <v>142</v>
      </c>
    </row>
    <row r="37" spans="1:8" x14ac:dyDescent="0.2">
      <c r="A37" s="99">
        <v>31</v>
      </c>
      <c r="B37" s="90" t="s">
        <v>471</v>
      </c>
      <c r="C37" s="90" t="s">
        <v>472</v>
      </c>
      <c r="D37" s="90" t="s">
        <v>111</v>
      </c>
      <c r="E37" s="83">
        <v>75317</v>
      </c>
      <c r="F37" s="91">
        <v>4517.9655620000003</v>
      </c>
      <c r="G37" s="81">
        <v>1.3094039999999999E-2</v>
      </c>
      <c r="H37" s="92" t="s">
        <v>142</v>
      </c>
    </row>
    <row r="38" spans="1:8" x14ac:dyDescent="0.2">
      <c r="A38" s="99">
        <v>32</v>
      </c>
      <c r="B38" s="90" t="s">
        <v>473</v>
      </c>
      <c r="C38" s="90" t="s">
        <v>474</v>
      </c>
      <c r="D38" s="90" t="s">
        <v>135</v>
      </c>
      <c r="E38" s="83">
        <v>221768</v>
      </c>
      <c r="F38" s="91">
        <v>4292.541408</v>
      </c>
      <c r="G38" s="81">
        <v>1.2440710000000001E-2</v>
      </c>
      <c r="H38" s="92" t="s">
        <v>142</v>
      </c>
    </row>
    <row r="39" spans="1:8" x14ac:dyDescent="0.2">
      <c r="A39" s="99">
        <v>33</v>
      </c>
      <c r="B39" s="90" t="s">
        <v>75</v>
      </c>
      <c r="C39" s="90" t="s">
        <v>76</v>
      </c>
      <c r="D39" s="90" t="s">
        <v>40</v>
      </c>
      <c r="E39" s="83">
        <v>31615</v>
      </c>
      <c r="F39" s="91">
        <v>4174.4445999999998</v>
      </c>
      <c r="G39" s="81">
        <v>1.209844E-2</v>
      </c>
      <c r="H39" s="92" t="s">
        <v>142</v>
      </c>
    </row>
    <row r="40" spans="1:8" x14ac:dyDescent="0.2">
      <c r="A40" s="99">
        <v>34</v>
      </c>
      <c r="B40" s="90" t="s">
        <v>404</v>
      </c>
      <c r="C40" s="90" t="s">
        <v>405</v>
      </c>
      <c r="D40" s="90" t="s">
        <v>216</v>
      </c>
      <c r="E40" s="83">
        <v>724141</v>
      </c>
      <c r="F40" s="91">
        <v>4107.3277520000001</v>
      </c>
      <c r="G40" s="81">
        <v>1.190392E-2</v>
      </c>
      <c r="H40" s="92" t="s">
        <v>142</v>
      </c>
    </row>
    <row r="41" spans="1:8" x14ac:dyDescent="0.2">
      <c r="A41" s="99">
        <v>35</v>
      </c>
      <c r="B41" s="90" t="s">
        <v>44</v>
      </c>
      <c r="C41" s="90" t="s">
        <v>45</v>
      </c>
      <c r="D41" s="90" t="s">
        <v>16</v>
      </c>
      <c r="E41" s="83">
        <v>337012</v>
      </c>
      <c r="F41" s="91">
        <v>4043.1329639999999</v>
      </c>
      <c r="G41" s="81">
        <v>1.171787E-2</v>
      </c>
      <c r="H41" s="92" t="s">
        <v>142</v>
      </c>
    </row>
    <row r="42" spans="1:8" x14ac:dyDescent="0.2">
      <c r="A42" s="99">
        <v>36</v>
      </c>
      <c r="B42" s="90" t="s">
        <v>400</v>
      </c>
      <c r="C42" s="90" t="s">
        <v>401</v>
      </c>
      <c r="D42" s="90" t="s">
        <v>246</v>
      </c>
      <c r="E42" s="83">
        <v>1007525</v>
      </c>
      <c r="F42" s="91">
        <v>4014.9871250000001</v>
      </c>
      <c r="G42" s="81">
        <v>1.16363E-2</v>
      </c>
      <c r="H42" s="92" t="s">
        <v>142</v>
      </c>
    </row>
    <row r="43" spans="1:8" x14ac:dyDescent="0.2">
      <c r="A43" s="99">
        <v>37</v>
      </c>
      <c r="B43" s="90" t="s">
        <v>475</v>
      </c>
      <c r="C43" s="90" t="s">
        <v>476</v>
      </c>
      <c r="D43" s="90" t="s">
        <v>40</v>
      </c>
      <c r="E43" s="83">
        <v>103292</v>
      </c>
      <c r="F43" s="91">
        <v>3973.6432399999999</v>
      </c>
      <c r="G43" s="81">
        <v>1.1516469999999999E-2</v>
      </c>
      <c r="H43" s="92" t="s">
        <v>142</v>
      </c>
    </row>
    <row r="44" spans="1:8" x14ac:dyDescent="0.2">
      <c r="A44" s="99">
        <v>38</v>
      </c>
      <c r="B44" s="90" t="s">
        <v>450</v>
      </c>
      <c r="C44" s="90" t="s">
        <v>451</v>
      </c>
      <c r="D44" s="90" t="s">
        <v>25</v>
      </c>
      <c r="E44" s="83">
        <v>323581</v>
      </c>
      <c r="F44" s="91">
        <v>3624.430781</v>
      </c>
      <c r="G44" s="81">
        <v>1.0504380000000001E-2</v>
      </c>
      <c r="H44" s="92" t="s">
        <v>142</v>
      </c>
    </row>
    <row r="45" spans="1:8" x14ac:dyDescent="0.2">
      <c r="A45" s="99">
        <v>39</v>
      </c>
      <c r="B45" s="90" t="s">
        <v>276</v>
      </c>
      <c r="C45" s="90" t="s">
        <v>277</v>
      </c>
      <c r="D45" s="90" t="s">
        <v>255</v>
      </c>
      <c r="E45" s="83">
        <v>675223</v>
      </c>
      <c r="F45" s="91">
        <v>3582.0580150000001</v>
      </c>
      <c r="G45" s="81">
        <v>1.038157E-2</v>
      </c>
      <c r="H45" s="92" t="s">
        <v>142</v>
      </c>
    </row>
    <row r="46" spans="1:8" x14ac:dyDescent="0.2">
      <c r="A46" s="99">
        <v>40</v>
      </c>
      <c r="B46" s="90" t="s">
        <v>297</v>
      </c>
      <c r="C46" s="90" t="s">
        <v>298</v>
      </c>
      <c r="D46" s="90" t="s">
        <v>93</v>
      </c>
      <c r="E46" s="83">
        <v>1234878</v>
      </c>
      <c r="F46" s="91">
        <v>3550.2742499999999</v>
      </c>
      <c r="G46" s="81">
        <v>1.028946E-2</v>
      </c>
      <c r="H46" s="92" t="s">
        <v>142</v>
      </c>
    </row>
    <row r="47" spans="1:8" ht="25.5" x14ac:dyDescent="0.2">
      <c r="A47" s="99">
        <v>41</v>
      </c>
      <c r="B47" s="90" t="s">
        <v>280</v>
      </c>
      <c r="C47" s="90" t="s">
        <v>281</v>
      </c>
      <c r="D47" s="90" t="s">
        <v>282</v>
      </c>
      <c r="E47" s="83">
        <v>227105</v>
      </c>
      <c r="F47" s="91">
        <v>3539.6585300000002</v>
      </c>
      <c r="G47" s="81">
        <v>1.0258690000000001E-2</v>
      </c>
      <c r="H47" s="92" t="s">
        <v>142</v>
      </c>
    </row>
    <row r="48" spans="1:8" x14ac:dyDescent="0.2">
      <c r="A48" s="99">
        <v>42</v>
      </c>
      <c r="B48" s="90" t="s">
        <v>477</v>
      </c>
      <c r="C48" s="90" t="s">
        <v>478</v>
      </c>
      <c r="D48" s="90" t="s">
        <v>246</v>
      </c>
      <c r="E48" s="83">
        <v>314897</v>
      </c>
      <c r="F48" s="91">
        <v>3538.1826919999999</v>
      </c>
      <c r="G48" s="81">
        <v>1.025441E-2</v>
      </c>
      <c r="H48" s="92" t="s">
        <v>142</v>
      </c>
    </row>
    <row r="49" spans="1:8" x14ac:dyDescent="0.2">
      <c r="A49" s="99">
        <v>43</v>
      </c>
      <c r="B49" s="90" t="s">
        <v>479</v>
      </c>
      <c r="C49" s="90" t="s">
        <v>480</v>
      </c>
      <c r="D49" s="90" t="s">
        <v>481</v>
      </c>
      <c r="E49" s="83">
        <v>1008369</v>
      </c>
      <c r="F49" s="91">
        <v>3534.333345</v>
      </c>
      <c r="G49" s="81">
        <v>1.0243260000000001E-2</v>
      </c>
      <c r="H49" s="92" t="s">
        <v>142</v>
      </c>
    </row>
    <row r="50" spans="1:8" x14ac:dyDescent="0.2">
      <c r="A50" s="99">
        <v>44</v>
      </c>
      <c r="B50" s="90" t="s">
        <v>482</v>
      </c>
      <c r="C50" s="90" t="s">
        <v>483</v>
      </c>
      <c r="D50" s="90" t="s">
        <v>203</v>
      </c>
      <c r="E50" s="83">
        <v>142505</v>
      </c>
      <c r="F50" s="91">
        <v>3524.4336600000001</v>
      </c>
      <c r="G50" s="81">
        <v>1.0214569999999999E-2</v>
      </c>
      <c r="H50" s="92" t="s">
        <v>142</v>
      </c>
    </row>
    <row r="51" spans="1:8" x14ac:dyDescent="0.2">
      <c r="A51" s="99">
        <v>45</v>
      </c>
      <c r="B51" s="90" t="s">
        <v>62</v>
      </c>
      <c r="C51" s="90" t="s">
        <v>63</v>
      </c>
      <c r="D51" s="90" t="s">
        <v>58</v>
      </c>
      <c r="E51" s="83">
        <v>60184</v>
      </c>
      <c r="F51" s="91">
        <v>3406.474584</v>
      </c>
      <c r="G51" s="81">
        <v>9.8726999999999999E-3</v>
      </c>
      <c r="H51" s="92" t="s">
        <v>142</v>
      </c>
    </row>
    <row r="52" spans="1:8" x14ac:dyDescent="0.2">
      <c r="A52" s="99">
        <v>46</v>
      </c>
      <c r="B52" s="90" t="s">
        <v>418</v>
      </c>
      <c r="C52" s="90" t="s">
        <v>419</v>
      </c>
      <c r="D52" s="90" t="s">
        <v>58</v>
      </c>
      <c r="E52" s="83">
        <v>735807</v>
      </c>
      <c r="F52" s="91">
        <v>3213.2691690000001</v>
      </c>
      <c r="G52" s="81">
        <v>9.3127399999999999E-3</v>
      </c>
      <c r="H52" s="92" t="s">
        <v>142</v>
      </c>
    </row>
    <row r="53" spans="1:8" x14ac:dyDescent="0.2">
      <c r="A53" s="99">
        <v>47</v>
      </c>
      <c r="B53" s="90" t="s">
        <v>484</v>
      </c>
      <c r="C53" s="90" t="s">
        <v>485</v>
      </c>
      <c r="D53" s="90" t="s">
        <v>52</v>
      </c>
      <c r="E53" s="83">
        <v>1603225</v>
      </c>
      <c r="F53" s="91">
        <v>3116.990045</v>
      </c>
      <c r="G53" s="81">
        <v>9.0337100000000004E-3</v>
      </c>
      <c r="H53" s="92" t="s">
        <v>142</v>
      </c>
    </row>
    <row r="54" spans="1:8" x14ac:dyDescent="0.2">
      <c r="A54" s="99">
        <v>48</v>
      </c>
      <c r="B54" s="90" t="s">
        <v>424</v>
      </c>
      <c r="C54" s="90" t="s">
        <v>425</v>
      </c>
      <c r="D54" s="90" t="s">
        <v>58</v>
      </c>
      <c r="E54" s="83">
        <v>242225</v>
      </c>
      <c r="F54" s="91">
        <v>3081.5864499999998</v>
      </c>
      <c r="G54" s="81">
        <v>8.9311000000000008E-3</v>
      </c>
      <c r="H54" s="92" t="s">
        <v>142</v>
      </c>
    </row>
    <row r="55" spans="1:8" ht="25.5" x14ac:dyDescent="0.2">
      <c r="A55" s="99">
        <v>49</v>
      </c>
      <c r="B55" s="90" t="s">
        <v>486</v>
      </c>
      <c r="C55" s="90" t="s">
        <v>487</v>
      </c>
      <c r="D55" s="90" t="s">
        <v>282</v>
      </c>
      <c r="E55" s="83">
        <v>271539</v>
      </c>
      <c r="F55" s="91">
        <v>3055.6283669999998</v>
      </c>
      <c r="G55" s="81">
        <v>8.8558700000000001E-3</v>
      </c>
      <c r="H55" s="92" t="s">
        <v>142</v>
      </c>
    </row>
    <row r="56" spans="1:8" x14ac:dyDescent="0.2">
      <c r="A56" s="99">
        <v>50</v>
      </c>
      <c r="B56" s="90" t="s">
        <v>488</v>
      </c>
      <c r="C56" s="90" t="s">
        <v>489</v>
      </c>
      <c r="D56" s="90" t="s">
        <v>52</v>
      </c>
      <c r="E56" s="83">
        <v>959511</v>
      </c>
      <c r="F56" s="91">
        <v>2985.5184764999999</v>
      </c>
      <c r="G56" s="81">
        <v>8.6526699999999995E-3</v>
      </c>
      <c r="H56" s="92" t="s">
        <v>142</v>
      </c>
    </row>
    <row r="57" spans="1:8" x14ac:dyDescent="0.2">
      <c r="A57" s="99">
        <v>51</v>
      </c>
      <c r="B57" s="90" t="s">
        <v>77</v>
      </c>
      <c r="C57" s="90" t="s">
        <v>78</v>
      </c>
      <c r="D57" s="90" t="s">
        <v>43</v>
      </c>
      <c r="E57" s="83">
        <v>384142</v>
      </c>
      <c r="F57" s="91">
        <v>2984.591269</v>
      </c>
      <c r="G57" s="81">
        <v>8.6499899999999998E-3</v>
      </c>
      <c r="H57" s="92" t="s">
        <v>142</v>
      </c>
    </row>
    <row r="58" spans="1:8" x14ac:dyDescent="0.2">
      <c r="A58" s="99">
        <v>52</v>
      </c>
      <c r="B58" s="90" t="s">
        <v>490</v>
      </c>
      <c r="C58" s="90" t="s">
        <v>491</v>
      </c>
      <c r="D58" s="90" t="s">
        <v>203</v>
      </c>
      <c r="E58" s="83">
        <v>251901</v>
      </c>
      <c r="F58" s="91">
        <v>2874.4423109999998</v>
      </c>
      <c r="G58" s="81">
        <v>8.3307499999999996E-3</v>
      </c>
      <c r="H58" s="92" t="s">
        <v>142</v>
      </c>
    </row>
    <row r="59" spans="1:8" x14ac:dyDescent="0.2">
      <c r="A59" s="99">
        <v>53</v>
      </c>
      <c r="B59" s="90" t="s">
        <v>492</v>
      </c>
      <c r="C59" s="90" t="s">
        <v>493</v>
      </c>
      <c r="D59" s="90" t="s">
        <v>417</v>
      </c>
      <c r="E59" s="83">
        <v>258182</v>
      </c>
      <c r="F59" s="91">
        <v>2787.0746899999999</v>
      </c>
      <c r="G59" s="81">
        <v>8.0775399999999994E-3</v>
      </c>
      <c r="H59" s="92" t="s">
        <v>142</v>
      </c>
    </row>
    <row r="60" spans="1:8" x14ac:dyDescent="0.2">
      <c r="A60" s="99">
        <v>54</v>
      </c>
      <c r="B60" s="90" t="s">
        <v>99</v>
      </c>
      <c r="C60" s="90" t="s">
        <v>100</v>
      </c>
      <c r="D60" s="90" t="s">
        <v>98</v>
      </c>
      <c r="E60" s="83">
        <v>179724</v>
      </c>
      <c r="F60" s="91">
        <v>2762.8970519999998</v>
      </c>
      <c r="G60" s="81">
        <v>8.0074699999999992E-3</v>
      </c>
      <c r="H60" s="92" t="s">
        <v>142</v>
      </c>
    </row>
    <row r="61" spans="1:8" x14ac:dyDescent="0.2">
      <c r="A61" s="99">
        <v>55</v>
      </c>
      <c r="B61" s="90" t="s">
        <v>384</v>
      </c>
      <c r="C61" s="90" t="s">
        <v>385</v>
      </c>
      <c r="D61" s="90" t="s">
        <v>386</v>
      </c>
      <c r="E61" s="83">
        <v>251030</v>
      </c>
      <c r="F61" s="91">
        <v>2680.74937</v>
      </c>
      <c r="G61" s="81">
        <v>7.7693900000000002E-3</v>
      </c>
      <c r="H61" s="92" t="s">
        <v>142</v>
      </c>
    </row>
    <row r="62" spans="1:8" ht="25.5" x14ac:dyDescent="0.2">
      <c r="A62" s="99">
        <v>56</v>
      </c>
      <c r="B62" s="90" t="s">
        <v>376</v>
      </c>
      <c r="C62" s="90" t="s">
        <v>377</v>
      </c>
      <c r="D62" s="90" t="s">
        <v>221</v>
      </c>
      <c r="E62" s="83">
        <v>149333</v>
      </c>
      <c r="F62" s="91">
        <v>2645.1354289999999</v>
      </c>
      <c r="G62" s="81">
        <v>7.6661699999999999E-3</v>
      </c>
      <c r="H62" s="92" t="s">
        <v>142</v>
      </c>
    </row>
    <row r="63" spans="1:8" x14ac:dyDescent="0.2">
      <c r="A63" s="99">
        <v>57</v>
      </c>
      <c r="B63" s="90" t="s">
        <v>415</v>
      </c>
      <c r="C63" s="90" t="s">
        <v>416</v>
      </c>
      <c r="D63" s="90" t="s">
        <v>417</v>
      </c>
      <c r="E63" s="83">
        <v>277133</v>
      </c>
      <c r="F63" s="91">
        <v>2541.8638759999999</v>
      </c>
      <c r="G63" s="81">
        <v>7.3668700000000002E-3</v>
      </c>
      <c r="H63" s="92" t="s">
        <v>142</v>
      </c>
    </row>
    <row r="64" spans="1:8" x14ac:dyDescent="0.2">
      <c r="A64" s="99">
        <v>58</v>
      </c>
      <c r="B64" s="90" t="s">
        <v>494</v>
      </c>
      <c r="C64" s="90" t="s">
        <v>495</v>
      </c>
      <c r="D64" s="90" t="s">
        <v>271</v>
      </c>
      <c r="E64" s="83">
        <v>2031332</v>
      </c>
      <c r="F64" s="91">
        <v>2480.2563719999998</v>
      </c>
      <c r="G64" s="81">
        <v>7.1883199999999998E-3</v>
      </c>
      <c r="H64" s="92" t="s">
        <v>142</v>
      </c>
    </row>
    <row r="65" spans="1:8" x14ac:dyDescent="0.2">
      <c r="A65" s="99">
        <v>59</v>
      </c>
      <c r="B65" s="90" t="s">
        <v>420</v>
      </c>
      <c r="C65" s="90" t="s">
        <v>421</v>
      </c>
      <c r="D65" s="90" t="s">
        <v>58</v>
      </c>
      <c r="E65" s="83">
        <v>275772</v>
      </c>
      <c r="F65" s="91">
        <v>2362.9523819999999</v>
      </c>
      <c r="G65" s="81">
        <v>6.8483399999999996E-3</v>
      </c>
      <c r="H65" s="92" t="s">
        <v>142</v>
      </c>
    </row>
    <row r="66" spans="1:8" x14ac:dyDescent="0.2">
      <c r="A66" s="99">
        <v>60</v>
      </c>
      <c r="B66" s="90" t="s">
        <v>71</v>
      </c>
      <c r="C66" s="90" t="s">
        <v>72</v>
      </c>
      <c r="D66" s="90" t="s">
        <v>58</v>
      </c>
      <c r="E66" s="83">
        <v>54351</v>
      </c>
      <c r="F66" s="91">
        <v>2253.175056</v>
      </c>
      <c r="G66" s="81">
        <v>6.53019E-3</v>
      </c>
      <c r="H66" s="92" t="s">
        <v>142</v>
      </c>
    </row>
    <row r="67" spans="1:8" x14ac:dyDescent="0.2">
      <c r="A67" s="99">
        <v>61</v>
      </c>
      <c r="B67" s="90" t="s">
        <v>201</v>
      </c>
      <c r="C67" s="90" t="s">
        <v>202</v>
      </c>
      <c r="D67" s="90" t="s">
        <v>203</v>
      </c>
      <c r="E67" s="83">
        <v>72622</v>
      </c>
      <c r="F67" s="91">
        <v>2107.7809280000001</v>
      </c>
      <c r="G67" s="81">
        <v>6.1088000000000002E-3</v>
      </c>
      <c r="H67" s="92" t="s">
        <v>142</v>
      </c>
    </row>
    <row r="68" spans="1:8" x14ac:dyDescent="0.2">
      <c r="A68" s="99">
        <v>62</v>
      </c>
      <c r="B68" s="90" t="s">
        <v>307</v>
      </c>
      <c r="C68" s="90" t="s">
        <v>308</v>
      </c>
      <c r="D68" s="90" t="s">
        <v>309</v>
      </c>
      <c r="E68" s="83">
        <v>74038</v>
      </c>
      <c r="F68" s="91">
        <v>2005.2451920000001</v>
      </c>
      <c r="G68" s="81">
        <v>5.8116299999999999E-3</v>
      </c>
      <c r="H68" s="92" t="s">
        <v>142</v>
      </c>
    </row>
    <row r="69" spans="1:8" ht="25.5" x14ac:dyDescent="0.2">
      <c r="A69" s="99">
        <v>63</v>
      </c>
      <c r="B69" s="90" t="s">
        <v>382</v>
      </c>
      <c r="C69" s="90" t="s">
        <v>383</v>
      </c>
      <c r="D69" s="90" t="s">
        <v>282</v>
      </c>
      <c r="E69" s="83">
        <v>33792</v>
      </c>
      <c r="F69" s="91">
        <v>1938.1401599999999</v>
      </c>
      <c r="G69" s="81">
        <v>5.6171499999999996E-3</v>
      </c>
      <c r="H69" s="92" t="s">
        <v>142</v>
      </c>
    </row>
    <row r="70" spans="1:8" x14ac:dyDescent="0.2">
      <c r="A70" s="99">
        <v>64</v>
      </c>
      <c r="B70" s="90" t="s">
        <v>406</v>
      </c>
      <c r="C70" s="90" t="s">
        <v>407</v>
      </c>
      <c r="D70" s="90" t="s">
        <v>196</v>
      </c>
      <c r="E70" s="83">
        <v>410447</v>
      </c>
      <c r="F70" s="91">
        <v>1560.5194939999999</v>
      </c>
      <c r="G70" s="81">
        <v>4.52272E-3</v>
      </c>
      <c r="H70" s="92" t="s">
        <v>142</v>
      </c>
    </row>
    <row r="71" spans="1:8" x14ac:dyDescent="0.2">
      <c r="A71" s="99">
        <v>65</v>
      </c>
      <c r="B71" s="90" t="s">
        <v>312</v>
      </c>
      <c r="C71" s="90" t="s">
        <v>313</v>
      </c>
      <c r="D71" s="90" t="s">
        <v>40</v>
      </c>
      <c r="E71" s="83">
        <v>74038</v>
      </c>
      <c r="F71" s="91">
        <v>1418.2719279999999</v>
      </c>
      <c r="G71" s="81">
        <v>4.1104599999999998E-3</v>
      </c>
      <c r="H71" s="92" t="s">
        <v>142</v>
      </c>
    </row>
    <row r="72" spans="1:8" x14ac:dyDescent="0.2">
      <c r="A72" s="99">
        <v>66</v>
      </c>
      <c r="B72" s="90" t="s">
        <v>341</v>
      </c>
      <c r="C72" s="90" t="s">
        <v>342</v>
      </c>
      <c r="D72" s="90" t="s">
        <v>203</v>
      </c>
      <c r="E72" s="83">
        <v>10562</v>
      </c>
      <c r="F72" s="91">
        <v>1063.96307</v>
      </c>
      <c r="G72" s="81">
        <v>3.0835900000000002E-3</v>
      </c>
      <c r="H72" s="92" t="s">
        <v>142</v>
      </c>
    </row>
    <row r="73" spans="1:8" x14ac:dyDescent="0.2">
      <c r="A73" s="99">
        <v>67</v>
      </c>
      <c r="B73" s="90" t="s">
        <v>50</v>
      </c>
      <c r="C73" s="90" t="s">
        <v>51</v>
      </c>
      <c r="D73" s="90" t="s">
        <v>52</v>
      </c>
      <c r="E73" s="83">
        <v>14642</v>
      </c>
      <c r="F73" s="91">
        <v>1051.44202</v>
      </c>
      <c r="G73" s="81">
        <v>3.0473100000000001E-3</v>
      </c>
      <c r="H73" s="92" t="s">
        <v>142</v>
      </c>
    </row>
    <row r="74" spans="1:8" x14ac:dyDescent="0.2">
      <c r="A74" s="82"/>
      <c r="B74" s="82"/>
      <c r="C74" s="88" t="s">
        <v>141</v>
      </c>
      <c r="D74" s="82"/>
      <c r="E74" s="82" t="s">
        <v>142</v>
      </c>
      <c r="F74" s="94">
        <v>325615.18650281901</v>
      </c>
      <c r="G74" s="102">
        <v>0.94370281</v>
      </c>
      <c r="H74" s="92" t="s">
        <v>142</v>
      </c>
    </row>
    <row r="75" spans="1:8" x14ac:dyDescent="0.2">
      <c r="A75" s="82"/>
      <c r="B75" s="82"/>
      <c r="C75" s="103"/>
      <c r="D75" s="82"/>
      <c r="E75" s="82"/>
      <c r="F75" s="104"/>
      <c r="G75" s="104"/>
      <c r="H75" s="92" t="s">
        <v>142</v>
      </c>
    </row>
    <row r="76" spans="1:8" x14ac:dyDescent="0.2">
      <c r="A76" s="82"/>
      <c r="B76" s="82"/>
      <c r="C76" s="88" t="s">
        <v>143</v>
      </c>
      <c r="D76" s="82"/>
      <c r="E76" s="82"/>
      <c r="F76" s="82"/>
      <c r="G76" s="82"/>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145</v>
      </c>
      <c r="D79" s="82"/>
      <c r="E79" s="82"/>
      <c r="F79" s="82"/>
      <c r="G79" s="82"/>
      <c r="H79" s="92" t="s">
        <v>142</v>
      </c>
    </row>
    <row r="80" spans="1:8" x14ac:dyDescent="0.2">
      <c r="A80" s="99">
        <v>1</v>
      </c>
      <c r="B80" s="90" t="s">
        <v>138</v>
      </c>
      <c r="C80" s="85" t="s">
        <v>954</v>
      </c>
      <c r="D80" s="90" t="s">
        <v>139</v>
      </c>
      <c r="E80" s="83">
        <v>375961</v>
      </c>
      <c r="F80" s="91">
        <v>7.5190000000000003E-6</v>
      </c>
      <c r="G80" s="107" t="s">
        <v>140</v>
      </c>
      <c r="H80" s="92" t="s">
        <v>142</v>
      </c>
    </row>
    <row r="81" spans="1:8" x14ac:dyDescent="0.2">
      <c r="A81" s="82"/>
      <c r="B81" s="82"/>
      <c r="C81" s="88" t="s">
        <v>141</v>
      </c>
      <c r="D81" s="82"/>
      <c r="E81" s="82" t="s">
        <v>142</v>
      </c>
      <c r="F81" s="105" t="s">
        <v>144</v>
      </c>
      <c r="G81" s="102">
        <v>0</v>
      </c>
      <c r="H81" s="92" t="s">
        <v>142</v>
      </c>
    </row>
    <row r="82" spans="1:8" x14ac:dyDescent="0.2">
      <c r="A82" s="82"/>
      <c r="B82" s="82"/>
      <c r="C82" s="103"/>
      <c r="D82" s="82"/>
      <c r="E82" s="82"/>
      <c r="F82" s="104"/>
      <c r="G82" s="104"/>
      <c r="H82" s="92" t="s">
        <v>142</v>
      </c>
    </row>
    <row r="83" spans="1:8" x14ac:dyDescent="0.2">
      <c r="A83" s="82"/>
      <c r="B83" s="82"/>
      <c r="C83" s="88" t="s">
        <v>146</v>
      </c>
      <c r="D83" s="82"/>
      <c r="E83" s="82"/>
      <c r="F83" s="82"/>
      <c r="G83" s="82"/>
      <c r="H83" s="92" t="s">
        <v>142</v>
      </c>
    </row>
    <row r="84" spans="1:8" x14ac:dyDescent="0.2">
      <c r="A84" s="82"/>
      <c r="B84" s="82"/>
      <c r="C84" s="88" t="s">
        <v>141</v>
      </c>
      <c r="D84" s="82"/>
      <c r="E84" s="82" t="s">
        <v>142</v>
      </c>
      <c r="F84" s="105" t="s">
        <v>144</v>
      </c>
      <c r="G84" s="102">
        <v>0</v>
      </c>
      <c r="H84" s="92" t="s">
        <v>142</v>
      </c>
    </row>
    <row r="85" spans="1:8" x14ac:dyDescent="0.2">
      <c r="A85" s="82"/>
      <c r="B85" s="82"/>
      <c r="C85" s="103"/>
      <c r="D85" s="82"/>
      <c r="E85" s="82"/>
      <c r="F85" s="104"/>
      <c r="G85" s="104"/>
      <c r="H85" s="92" t="s">
        <v>142</v>
      </c>
    </row>
    <row r="86" spans="1:8" x14ac:dyDescent="0.2">
      <c r="A86" s="82"/>
      <c r="B86" s="82"/>
      <c r="C86" s="88" t="s">
        <v>147</v>
      </c>
      <c r="D86" s="82"/>
      <c r="E86" s="82"/>
      <c r="F86" s="104"/>
      <c r="G86" s="104"/>
      <c r="H86" s="92" t="s">
        <v>142</v>
      </c>
    </row>
    <row r="87" spans="1:8" x14ac:dyDescent="0.2">
      <c r="A87" s="82"/>
      <c r="B87" s="82"/>
      <c r="C87" s="88" t="s">
        <v>141</v>
      </c>
      <c r="D87" s="82"/>
      <c r="E87" s="82" t="s">
        <v>142</v>
      </c>
      <c r="F87" s="105" t="s">
        <v>144</v>
      </c>
      <c r="G87" s="102">
        <v>0</v>
      </c>
      <c r="H87" s="92" t="s">
        <v>142</v>
      </c>
    </row>
    <row r="88" spans="1:8" x14ac:dyDescent="0.2">
      <c r="A88" s="82"/>
      <c r="B88" s="82"/>
      <c r="C88" s="103"/>
      <c r="D88" s="82"/>
      <c r="E88" s="82"/>
      <c r="F88" s="104"/>
      <c r="G88" s="104"/>
      <c r="H88" s="92" t="s">
        <v>142</v>
      </c>
    </row>
    <row r="89" spans="1:8" x14ac:dyDescent="0.2">
      <c r="A89" s="82"/>
      <c r="B89" s="82"/>
      <c r="C89" s="88" t="s">
        <v>148</v>
      </c>
      <c r="D89" s="82"/>
      <c r="E89" s="82"/>
      <c r="F89" s="104"/>
      <c r="G89" s="104"/>
      <c r="H89" s="92" t="s">
        <v>142</v>
      </c>
    </row>
    <row r="90" spans="1:8" x14ac:dyDescent="0.2">
      <c r="A90" s="99">
        <v>1</v>
      </c>
      <c r="B90" s="90"/>
      <c r="C90" s="90" t="s">
        <v>955</v>
      </c>
      <c r="D90" s="90" t="s">
        <v>496</v>
      </c>
      <c r="E90" s="83">
        <v>49100</v>
      </c>
      <c r="F90" s="91">
        <v>3419.0785000000001</v>
      </c>
      <c r="G90" s="81">
        <v>9.9092199999999998E-3</v>
      </c>
      <c r="H90" s="92" t="s">
        <v>142</v>
      </c>
    </row>
    <row r="91" spans="1:8" x14ac:dyDescent="0.2">
      <c r="A91" s="82"/>
      <c r="B91" s="82"/>
      <c r="C91" s="88" t="s">
        <v>141</v>
      </c>
      <c r="D91" s="82"/>
      <c r="E91" s="82" t="s">
        <v>142</v>
      </c>
      <c r="F91" s="94">
        <v>3419.0785000000001</v>
      </c>
      <c r="G91" s="102">
        <v>9.9092199999999998E-3</v>
      </c>
      <c r="H91" s="92" t="s">
        <v>142</v>
      </c>
    </row>
    <row r="92" spans="1:8" x14ac:dyDescent="0.2">
      <c r="A92" s="82"/>
      <c r="B92" s="82"/>
      <c r="C92" s="103"/>
      <c r="D92" s="82"/>
      <c r="E92" s="82"/>
      <c r="F92" s="104"/>
      <c r="G92" s="104"/>
      <c r="H92" s="92" t="s">
        <v>142</v>
      </c>
    </row>
    <row r="93" spans="1:8" x14ac:dyDescent="0.2">
      <c r="A93" s="82"/>
      <c r="B93" s="82"/>
      <c r="C93" s="88" t="s">
        <v>149</v>
      </c>
      <c r="D93" s="82"/>
      <c r="E93" s="82"/>
      <c r="F93" s="94">
        <v>329034.26500281901</v>
      </c>
      <c r="G93" s="102">
        <v>0.95361203000000005</v>
      </c>
      <c r="H93" s="92" t="s">
        <v>142</v>
      </c>
    </row>
    <row r="94" spans="1:8" x14ac:dyDescent="0.2">
      <c r="A94" s="82"/>
      <c r="B94" s="82"/>
      <c r="C94" s="103"/>
      <c r="D94" s="82"/>
      <c r="E94" s="82"/>
      <c r="F94" s="104"/>
      <c r="G94" s="104"/>
      <c r="H94" s="92" t="s">
        <v>142</v>
      </c>
    </row>
    <row r="95" spans="1:8" x14ac:dyDescent="0.2">
      <c r="A95" s="82"/>
      <c r="B95" s="82"/>
      <c r="C95" s="88" t="s">
        <v>150</v>
      </c>
      <c r="D95" s="82"/>
      <c r="E95" s="82"/>
      <c r="F95" s="104"/>
      <c r="G95" s="104"/>
      <c r="H95" s="92" t="s">
        <v>142</v>
      </c>
    </row>
    <row r="96" spans="1:8" x14ac:dyDescent="0.2">
      <c r="A96" s="82"/>
      <c r="B96" s="82"/>
      <c r="C96" s="88" t="s">
        <v>10</v>
      </c>
      <c r="D96" s="82"/>
      <c r="E96" s="82"/>
      <c r="F96" s="104"/>
      <c r="G96" s="104"/>
      <c r="H96" s="92" t="s">
        <v>142</v>
      </c>
    </row>
    <row r="97" spans="1:8" x14ac:dyDescent="0.2">
      <c r="A97" s="82"/>
      <c r="B97" s="82"/>
      <c r="C97" s="88" t="s">
        <v>141</v>
      </c>
      <c r="D97" s="82"/>
      <c r="E97" s="82" t="s">
        <v>142</v>
      </c>
      <c r="F97" s="105" t="s">
        <v>144</v>
      </c>
      <c r="G97" s="102">
        <v>0</v>
      </c>
      <c r="H97" s="92" t="s">
        <v>142</v>
      </c>
    </row>
    <row r="98" spans="1:8" x14ac:dyDescent="0.2">
      <c r="A98" s="82"/>
      <c r="B98" s="82"/>
      <c r="C98" s="103"/>
      <c r="D98" s="82"/>
      <c r="E98" s="82"/>
      <c r="F98" s="104"/>
      <c r="G98" s="104"/>
      <c r="H98" s="92" t="s">
        <v>142</v>
      </c>
    </row>
    <row r="99" spans="1:8" x14ac:dyDescent="0.2">
      <c r="A99" s="82"/>
      <c r="B99" s="82"/>
      <c r="C99" s="88" t="s">
        <v>151</v>
      </c>
      <c r="D99" s="82"/>
      <c r="E99" s="82"/>
      <c r="F99" s="82"/>
      <c r="G99" s="82"/>
      <c r="H99" s="92" t="s">
        <v>142</v>
      </c>
    </row>
    <row r="100" spans="1:8" x14ac:dyDescent="0.2">
      <c r="A100" s="82"/>
      <c r="B100" s="82"/>
      <c r="C100" s="88" t="s">
        <v>141</v>
      </c>
      <c r="D100" s="82"/>
      <c r="E100" s="82" t="s">
        <v>142</v>
      </c>
      <c r="F100" s="105" t="s">
        <v>144</v>
      </c>
      <c r="G100" s="102">
        <v>0</v>
      </c>
      <c r="H100" s="92" t="s">
        <v>142</v>
      </c>
    </row>
    <row r="101" spans="1:8" x14ac:dyDescent="0.2">
      <c r="A101" s="82"/>
      <c r="B101" s="82"/>
      <c r="C101" s="103"/>
      <c r="D101" s="82"/>
      <c r="E101" s="82"/>
      <c r="F101" s="104"/>
      <c r="G101" s="104"/>
      <c r="H101" s="92" t="s">
        <v>142</v>
      </c>
    </row>
    <row r="102" spans="1:8" x14ac:dyDescent="0.2">
      <c r="A102" s="82"/>
      <c r="B102" s="82"/>
      <c r="C102" s="88" t="s">
        <v>152</v>
      </c>
      <c r="D102" s="82"/>
      <c r="E102" s="82"/>
      <c r="F102" s="82"/>
      <c r="G102" s="82"/>
      <c r="H102" s="92" t="s">
        <v>142</v>
      </c>
    </row>
    <row r="103" spans="1:8" x14ac:dyDescent="0.2">
      <c r="A103" s="82"/>
      <c r="B103" s="82"/>
      <c r="C103" s="88" t="s">
        <v>141</v>
      </c>
      <c r="D103" s="82"/>
      <c r="E103" s="82" t="s">
        <v>142</v>
      </c>
      <c r="F103" s="105" t="s">
        <v>144</v>
      </c>
      <c r="G103" s="102">
        <v>0</v>
      </c>
      <c r="H103" s="92" t="s">
        <v>142</v>
      </c>
    </row>
    <row r="104" spans="1:8" x14ac:dyDescent="0.2">
      <c r="A104" s="82"/>
      <c r="B104" s="82"/>
      <c r="C104" s="103"/>
      <c r="D104" s="82"/>
      <c r="E104" s="82"/>
      <c r="F104" s="104"/>
      <c r="G104" s="104"/>
      <c r="H104" s="92" t="s">
        <v>142</v>
      </c>
    </row>
    <row r="105" spans="1:8" x14ac:dyDescent="0.2">
      <c r="A105" s="82"/>
      <c r="B105" s="82"/>
      <c r="C105" s="88" t="s">
        <v>153</v>
      </c>
      <c r="D105" s="82"/>
      <c r="E105" s="82"/>
      <c r="F105" s="104"/>
      <c r="G105" s="104"/>
      <c r="H105" s="92" t="s">
        <v>142</v>
      </c>
    </row>
    <row r="106" spans="1:8" x14ac:dyDescent="0.2">
      <c r="A106" s="82"/>
      <c r="B106" s="82"/>
      <c r="C106" s="88" t="s">
        <v>141</v>
      </c>
      <c r="D106" s="82"/>
      <c r="E106" s="82" t="s">
        <v>142</v>
      </c>
      <c r="F106" s="105" t="s">
        <v>144</v>
      </c>
      <c r="G106" s="102">
        <v>0</v>
      </c>
      <c r="H106" s="92" t="s">
        <v>142</v>
      </c>
    </row>
    <row r="107" spans="1:8" x14ac:dyDescent="0.2">
      <c r="A107" s="82"/>
      <c r="B107" s="82"/>
      <c r="C107" s="103"/>
      <c r="D107" s="82"/>
      <c r="E107" s="82"/>
      <c r="F107" s="104"/>
      <c r="G107" s="104"/>
      <c r="H107" s="92" t="s">
        <v>142</v>
      </c>
    </row>
    <row r="108" spans="1:8" x14ac:dyDescent="0.2">
      <c r="A108" s="82"/>
      <c r="B108" s="82"/>
      <c r="C108" s="88" t="s">
        <v>154</v>
      </c>
      <c r="D108" s="82"/>
      <c r="E108" s="82"/>
      <c r="F108" s="94">
        <v>0</v>
      </c>
      <c r="G108" s="102">
        <v>0</v>
      </c>
      <c r="H108" s="92" t="s">
        <v>142</v>
      </c>
    </row>
    <row r="109" spans="1:8" x14ac:dyDescent="0.2">
      <c r="A109" s="82"/>
      <c r="B109" s="82"/>
      <c r="C109" s="103"/>
      <c r="D109" s="82"/>
      <c r="E109" s="82"/>
      <c r="F109" s="104"/>
      <c r="G109" s="104"/>
      <c r="H109" s="92" t="s">
        <v>142</v>
      </c>
    </row>
    <row r="110" spans="1:8" x14ac:dyDescent="0.2">
      <c r="A110" s="82"/>
      <c r="B110" s="82"/>
      <c r="C110" s="88" t="s">
        <v>155</v>
      </c>
      <c r="D110" s="82"/>
      <c r="E110" s="82"/>
      <c r="F110" s="104"/>
      <c r="G110" s="104"/>
      <c r="H110" s="92" t="s">
        <v>142</v>
      </c>
    </row>
    <row r="111" spans="1:8" x14ac:dyDescent="0.2">
      <c r="A111" s="82"/>
      <c r="B111" s="82"/>
      <c r="C111" s="88" t="s">
        <v>156</v>
      </c>
      <c r="D111" s="82"/>
      <c r="E111" s="82"/>
      <c r="F111" s="104"/>
      <c r="G111" s="104"/>
      <c r="H111" s="92" t="s">
        <v>142</v>
      </c>
    </row>
    <row r="112" spans="1:8" x14ac:dyDescent="0.2">
      <c r="A112" s="82"/>
      <c r="B112" s="82"/>
      <c r="C112" s="88" t="s">
        <v>141</v>
      </c>
      <c r="D112" s="82"/>
      <c r="E112" s="82" t="s">
        <v>142</v>
      </c>
      <c r="F112" s="105" t="s">
        <v>144</v>
      </c>
      <c r="G112" s="102">
        <v>0</v>
      </c>
      <c r="H112" s="92" t="s">
        <v>142</v>
      </c>
    </row>
    <row r="113" spans="1:8" x14ac:dyDescent="0.2">
      <c r="A113" s="82"/>
      <c r="B113" s="82"/>
      <c r="C113" s="103"/>
      <c r="D113" s="82"/>
      <c r="E113" s="82"/>
      <c r="F113" s="104"/>
      <c r="G113" s="104"/>
      <c r="H113" s="92" t="s">
        <v>142</v>
      </c>
    </row>
    <row r="114" spans="1:8" x14ac:dyDescent="0.2">
      <c r="A114" s="82"/>
      <c r="B114" s="82"/>
      <c r="C114" s="88" t="s">
        <v>157</v>
      </c>
      <c r="D114" s="82"/>
      <c r="E114" s="82"/>
      <c r="F114" s="104"/>
      <c r="G114" s="104"/>
      <c r="H114" s="92" t="s">
        <v>142</v>
      </c>
    </row>
    <row r="115" spans="1:8" x14ac:dyDescent="0.2">
      <c r="A115" s="82"/>
      <c r="B115" s="82"/>
      <c r="C115" s="88" t="s">
        <v>141</v>
      </c>
      <c r="D115" s="82"/>
      <c r="E115" s="82" t="s">
        <v>142</v>
      </c>
      <c r="F115" s="105" t="s">
        <v>144</v>
      </c>
      <c r="G115" s="102">
        <v>0</v>
      </c>
      <c r="H115" s="92" t="s">
        <v>142</v>
      </c>
    </row>
    <row r="116" spans="1:8" x14ac:dyDescent="0.2">
      <c r="A116" s="82"/>
      <c r="B116" s="82"/>
      <c r="C116" s="103"/>
      <c r="D116" s="82"/>
      <c r="E116" s="82"/>
      <c r="F116" s="104"/>
      <c r="G116" s="104"/>
      <c r="H116" s="92" t="s">
        <v>142</v>
      </c>
    </row>
    <row r="117" spans="1:8" x14ac:dyDescent="0.2">
      <c r="A117" s="82"/>
      <c r="B117" s="82"/>
      <c r="C117" s="88" t="s">
        <v>158</v>
      </c>
      <c r="D117" s="82"/>
      <c r="E117" s="82"/>
      <c r="F117" s="104"/>
      <c r="G117" s="104"/>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159</v>
      </c>
      <c r="D120" s="82"/>
      <c r="E120" s="82"/>
      <c r="F120" s="104"/>
      <c r="G120" s="104"/>
      <c r="H120" s="92" t="s">
        <v>142</v>
      </c>
    </row>
    <row r="121" spans="1:8" x14ac:dyDescent="0.2">
      <c r="A121" s="99">
        <v>1</v>
      </c>
      <c r="B121" s="90"/>
      <c r="C121" s="90" t="s">
        <v>160</v>
      </c>
      <c r="D121" s="90"/>
      <c r="E121" s="107"/>
      <c r="F121" s="91">
        <v>16907.630573962</v>
      </c>
      <c r="G121" s="81">
        <v>4.9001950000000002E-2</v>
      </c>
      <c r="H121" s="92">
        <v>5.41</v>
      </c>
    </row>
    <row r="122" spans="1:8" x14ac:dyDescent="0.2">
      <c r="A122" s="82"/>
      <c r="B122" s="82"/>
      <c r="C122" s="88" t="s">
        <v>141</v>
      </c>
      <c r="D122" s="82"/>
      <c r="E122" s="82" t="s">
        <v>142</v>
      </c>
      <c r="F122" s="94">
        <v>16907.630573962</v>
      </c>
      <c r="G122" s="102">
        <v>4.9001950000000002E-2</v>
      </c>
      <c r="H122" s="92" t="s">
        <v>142</v>
      </c>
    </row>
    <row r="123" spans="1:8" x14ac:dyDescent="0.2">
      <c r="A123" s="82"/>
      <c r="B123" s="82"/>
      <c r="C123" s="103"/>
      <c r="D123" s="82"/>
      <c r="E123" s="82"/>
      <c r="F123" s="104"/>
      <c r="G123" s="104"/>
      <c r="H123" s="92" t="s">
        <v>142</v>
      </c>
    </row>
    <row r="124" spans="1:8" x14ac:dyDescent="0.2">
      <c r="A124" s="82"/>
      <c r="B124" s="82"/>
      <c r="C124" s="88" t="s">
        <v>161</v>
      </c>
      <c r="D124" s="82"/>
      <c r="E124" s="82"/>
      <c r="F124" s="94">
        <v>16907.630573962</v>
      </c>
      <c r="G124" s="102">
        <v>4.9001950000000002E-2</v>
      </c>
      <c r="H124" s="92" t="s">
        <v>142</v>
      </c>
    </row>
    <row r="125" spans="1:8" x14ac:dyDescent="0.2">
      <c r="A125" s="82"/>
      <c r="B125" s="82"/>
      <c r="C125" s="104"/>
      <c r="D125" s="82"/>
      <c r="E125" s="82"/>
      <c r="F125" s="82"/>
      <c r="G125" s="82"/>
      <c r="H125" s="92" t="s">
        <v>142</v>
      </c>
    </row>
    <row r="126" spans="1:8" x14ac:dyDescent="0.2">
      <c r="A126" s="82"/>
      <c r="B126" s="82"/>
      <c r="C126" s="88" t="s">
        <v>162</v>
      </c>
      <c r="D126" s="82"/>
      <c r="E126" s="82"/>
      <c r="F126" s="82"/>
      <c r="G126" s="82"/>
      <c r="H126" s="92" t="s">
        <v>142</v>
      </c>
    </row>
    <row r="127" spans="1:8" x14ac:dyDescent="0.2">
      <c r="A127" s="82"/>
      <c r="B127" s="82"/>
      <c r="C127" s="88" t="s">
        <v>163</v>
      </c>
      <c r="D127" s="82"/>
      <c r="E127" s="82"/>
      <c r="F127" s="82"/>
      <c r="G127" s="82"/>
      <c r="H127" s="92" t="s">
        <v>142</v>
      </c>
    </row>
    <row r="128" spans="1:8" x14ac:dyDescent="0.2">
      <c r="A128" s="99">
        <v>1</v>
      </c>
      <c r="B128" s="90" t="s">
        <v>497</v>
      </c>
      <c r="C128" s="90" t="s">
        <v>1107</v>
      </c>
      <c r="D128" s="90"/>
      <c r="E128" s="140">
        <v>13395446.6942</v>
      </c>
      <c r="F128" s="91">
        <v>2079.0403041730001</v>
      </c>
      <c r="G128" s="81">
        <v>6.0255100000000004E-3</v>
      </c>
      <c r="H128" s="92" t="s">
        <v>142</v>
      </c>
    </row>
    <row r="129" spans="1:10" x14ac:dyDescent="0.2">
      <c r="A129" s="82"/>
      <c r="B129" s="82"/>
      <c r="C129" s="88" t="s">
        <v>141</v>
      </c>
      <c r="D129" s="82"/>
      <c r="E129" s="82" t="s">
        <v>142</v>
      </c>
      <c r="F129" s="94">
        <v>2079.0403041730001</v>
      </c>
      <c r="G129" s="102">
        <v>6.0255100000000004E-3</v>
      </c>
      <c r="H129" s="92" t="s">
        <v>142</v>
      </c>
    </row>
    <row r="130" spans="1:10" x14ac:dyDescent="0.2">
      <c r="A130" s="82"/>
      <c r="B130" s="82"/>
      <c r="C130" s="103"/>
      <c r="D130" s="82"/>
      <c r="E130" s="82"/>
      <c r="F130" s="104"/>
      <c r="G130" s="104"/>
      <c r="H130" s="92" t="s">
        <v>142</v>
      </c>
    </row>
    <row r="131" spans="1:10" x14ac:dyDescent="0.2">
      <c r="A131" s="82"/>
      <c r="B131" s="82"/>
      <c r="C131" s="88" t="s">
        <v>164</v>
      </c>
      <c r="D131" s="82"/>
      <c r="E131" s="82"/>
      <c r="F131" s="82"/>
      <c r="G131" s="82"/>
      <c r="H131" s="92" t="s">
        <v>142</v>
      </c>
    </row>
    <row r="132" spans="1:10" x14ac:dyDescent="0.2">
      <c r="A132" s="82"/>
      <c r="B132" s="82"/>
      <c r="C132" s="88" t="s">
        <v>165</v>
      </c>
      <c r="D132" s="82"/>
      <c r="E132" s="82"/>
      <c r="F132" s="82"/>
      <c r="G132" s="82"/>
      <c r="H132" s="92" t="s">
        <v>142</v>
      </c>
    </row>
    <row r="133" spans="1:10" x14ac:dyDescent="0.2">
      <c r="A133" s="82"/>
      <c r="B133" s="82"/>
      <c r="C133" s="88" t="s">
        <v>141</v>
      </c>
      <c r="D133" s="82"/>
      <c r="E133" s="82" t="s">
        <v>142</v>
      </c>
      <c r="F133" s="105" t="s">
        <v>144</v>
      </c>
      <c r="G133" s="102">
        <v>0</v>
      </c>
      <c r="H133" s="92" t="s">
        <v>142</v>
      </c>
    </row>
    <row r="134" spans="1:10" x14ac:dyDescent="0.2">
      <c r="A134" s="82"/>
      <c r="B134" s="82"/>
      <c r="C134" s="103"/>
      <c r="D134" s="82"/>
      <c r="E134" s="82"/>
      <c r="F134" s="104"/>
      <c r="G134" s="104"/>
      <c r="H134" s="92" t="s">
        <v>142</v>
      </c>
    </row>
    <row r="135" spans="1:10" x14ac:dyDescent="0.2">
      <c r="A135" s="82"/>
      <c r="B135" s="82"/>
      <c r="C135" s="88" t="s">
        <v>166</v>
      </c>
      <c r="D135" s="82"/>
      <c r="E135" s="82"/>
      <c r="F135" s="104"/>
      <c r="G135" s="104"/>
      <c r="H135" s="92" t="s">
        <v>142</v>
      </c>
    </row>
    <row r="136" spans="1:10" x14ac:dyDescent="0.2">
      <c r="A136" s="82"/>
      <c r="B136" s="82"/>
      <c r="C136" s="88" t="s">
        <v>141</v>
      </c>
      <c r="D136" s="82"/>
      <c r="E136" s="82" t="s">
        <v>142</v>
      </c>
      <c r="F136" s="105" t="s">
        <v>144</v>
      </c>
      <c r="G136" s="102">
        <v>0</v>
      </c>
      <c r="H136" s="92" t="s">
        <v>142</v>
      </c>
    </row>
    <row r="137" spans="1:10" x14ac:dyDescent="0.2">
      <c r="A137" s="82"/>
      <c r="B137" s="82"/>
      <c r="C137" s="103"/>
      <c r="D137" s="82"/>
      <c r="E137" s="82"/>
      <c r="F137" s="104"/>
      <c r="G137" s="104"/>
      <c r="H137" s="92" t="s">
        <v>142</v>
      </c>
    </row>
    <row r="138" spans="1:10" x14ac:dyDescent="0.2">
      <c r="A138" s="107"/>
      <c r="B138" s="90"/>
      <c r="C138" s="90" t="s">
        <v>499</v>
      </c>
      <c r="D138" s="90"/>
      <c r="E138" s="107"/>
      <c r="F138" s="91">
        <v>1079.5010030999999</v>
      </c>
      <c r="G138" s="81">
        <v>3.1286299999999999E-3</v>
      </c>
      <c r="H138" s="92" t="s">
        <v>142</v>
      </c>
    </row>
    <row r="139" spans="1:10" x14ac:dyDescent="0.2">
      <c r="A139" s="107"/>
      <c r="B139" s="90"/>
      <c r="C139" s="90" t="s">
        <v>167</v>
      </c>
      <c r="D139" s="90"/>
      <c r="E139" s="107"/>
      <c r="F139" s="91">
        <v>-4060.4513934500001</v>
      </c>
      <c r="G139" s="81">
        <v>-1.176806E-2</v>
      </c>
      <c r="H139" s="92" t="s">
        <v>142</v>
      </c>
    </row>
    <row r="140" spans="1:10" x14ac:dyDescent="0.2">
      <c r="A140" s="103"/>
      <c r="B140" s="103"/>
      <c r="C140" s="88" t="s">
        <v>168</v>
      </c>
      <c r="D140" s="104"/>
      <c r="E140" s="104"/>
      <c r="F140" s="94">
        <v>345039.98549060401</v>
      </c>
      <c r="G140" s="108">
        <v>1.0000000600000001</v>
      </c>
      <c r="H140" s="92" t="s">
        <v>142</v>
      </c>
    </row>
    <row r="141" spans="1:10" ht="12.75" customHeight="1" x14ac:dyDescent="0.2">
      <c r="A141" s="109"/>
      <c r="B141" s="109"/>
      <c r="C141" s="110"/>
      <c r="D141" s="111"/>
      <c r="E141" s="111"/>
      <c r="F141" s="112"/>
      <c r="G141" s="113"/>
      <c r="H141" s="114"/>
    </row>
    <row r="142" spans="1:10" x14ac:dyDescent="0.2">
      <c r="A142" s="109"/>
      <c r="B142" s="221" t="s">
        <v>926</v>
      </c>
      <c r="C142" s="221"/>
      <c r="D142" s="221"/>
      <c r="E142" s="221"/>
      <c r="F142" s="221"/>
      <c r="G142" s="221"/>
      <c r="H142" s="221"/>
      <c r="J142" s="116"/>
    </row>
    <row r="143" spans="1:10" x14ac:dyDescent="0.2">
      <c r="A143" s="109"/>
      <c r="B143" s="221" t="s">
        <v>927</v>
      </c>
      <c r="C143" s="221"/>
      <c r="D143" s="221"/>
      <c r="E143" s="221"/>
      <c r="F143" s="221"/>
      <c r="G143" s="221"/>
      <c r="H143" s="221"/>
      <c r="J143" s="116"/>
    </row>
    <row r="144" spans="1:10" x14ac:dyDescent="0.2">
      <c r="A144" s="109"/>
      <c r="B144" s="221" t="s">
        <v>928</v>
      </c>
      <c r="C144" s="221"/>
      <c r="D144" s="221"/>
      <c r="E144" s="221"/>
      <c r="F144" s="221"/>
      <c r="G144" s="221"/>
      <c r="H144" s="221"/>
      <c r="J144" s="116"/>
    </row>
    <row r="145" spans="1:17" s="118" customFormat="1" ht="66.75" customHeight="1" x14ac:dyDescent="0.25">
      <c r="A145" s="117"/>
      <c r="B145" s="222" t="s">
        <v>929</v>
      </c>
      <c r="C145" s="222"/>
      <c r="D145" s="222"/>
      <c r="E145" s="222"/>
      <c r="F145" s="222"/>
      <c r="G145" s="222"/>
      <c r="H145" s="222"/>
      <c r="I145"/>
      <c r="J145" s="116"/>
      <c r="K145"/>
      <c r="L145"/>
      <c r="M145"/>
      <c r="N145"/>
      <c r="O145"/>
      <c r="P145"/>
      <c r="Q145"/>
    </row>
    <row r="146" spans="1:17" x14ac:dyDescent="0.2">
      <c r="A146" s="109"/>
      <c r="B146" s="221" t="s">
        <v>930</v>
      </c>
      <c r="C146" s="221"/>
      <c r="D146" s="221"/>
      <c r="E146" s="221"/>
      <c r="F146" s="221"/>
      <c r="G146" s="221"/>
      <c r="H146" s="221"/>
      <c r="J146" s="116"/>
    </row>
    <row r="147" spans="1:17" x14ac:dyDescent="0.2">
      <c r="A147" s="109"/>
      <c r="B147" s="109"/>
      <c r="C147" s="109"/>
      <c r="D147" s="111"/>
      <c r="E147" s="111"/>
      <c r="F147" s="111"/>
      <c r="G147" s="111"/>
    </row>
    <row r="148" spans="1:17" x14ac:dyDescent="0.2">
      <c r="A148" s="109"/>
      <c r="B148" s="223" t="s">
        <v>169</v>
      </c>
      <c r="C148" s="224"/>
      <c r="D148" s="225"/>
      <c r="E148" s="119"/>
      <c r="F148" s="111"/>
      <c r="G148" s="111"/>
    </row>
    <row r="149" spans="1:17" ht="27.75" customHeight="1" x14ac:dyDescent="0.2">
      <c r="A149" s="109"/>
      <c r="B149" s="226" t="s">
        <v>170</v>
      </c>
      <c r="C149" s="227"/>
      <c r="D149" s="95" t="s">
        <v>171</v>
      </c>
      <c r="E149" s="119"/>
      <c r="F149" s="111"/>
      <c r="G149" s="111"/>
    </row>
    <row r="150" spans="1:17" ht="12.75" customHeight="1" x14ac:dyDescent="0.2">
      <c r="A150" s="109"/>
      <c r="B150" s="226" t="s">
        <v>931</v>
      </c>
      <c r="C150" s="227"/>
      <c r="D150" s="95" t="str">
        <f>"Rs. "&amp;TEXT(F81,"0.00")&amp;" lacs/ #"</f>
        <v>Rs. 0.00 lacs/ #</v>
      </c>
      <c r="E150" s="119"/>
      <c r="F150" s="111"/>
      <c r="G150" s="111"/>
    </row>
    <row r="151" spans="1:17" x14ac:dyDescent="0.2">
      <c r="A151" s="109"/>
      <c r="B151" s="226" t="s">
        <v>172</v>
      </c>
      <c r="C151" s="227"/>
      <c r="D151" s="120" t="s">
        <v>142</v>
      </c>
      <c r="E151" s="119"/>
      <c r="F151" s="111"/>
      <c r="G151" s="111"/>
    </row>
    <row r="152" spans="1:17" x14ac:dyDescent="0.2">
      <c r="A152" s="121"/>
      <c r="B152" s="122" t="s">
        <v>142</v>
      </c>
      <c r="C152" s="122" t="s">
        <v>932</v>
      </c>
      <c r="D152" s="122" t="s">
        <v>173</v>
      </c>
      <c r="E152" s="121"/>
      <c r="F152" s="121"/>
      <c r="G152" s="121"/>
      <c r="H152" s="121"/>
      <c r="J152" s="116"/>
    </row>
    <row r="153" spans="1:17" x14ac:dyDescent="0.2">
      <c r="A153" s="121"/>
      <c r="B153" s="123" t="s">
        <v>174</v>
      </c>
      <c r="C153" s="124">
        <v>45961</v>
      </c>
      <c r="D153" s="124">
        <v>45991</v>
      </c>
      <c r="E153" s="121"/>
      <c r="F153" s="121"/>
      <c r="G153" s="121"/>
      <c r="J153" s="116"/>
    </row>
    <row r="154" spans="1:17" x14ac:dyDescent="0.2">
      <c r="A154" s="125"/>
      <c r="B154" s="90" t="s">
        <v>175</v>
      </c>
      <c r="C154" s="126">
        <v>296.1463</v>
      </c>
      <c r="D154" s="126">
        <v>292.48439999999999</v>
      </c>
      <c r="E154" s="125"/>
      <c r="F154" s="127"/>
      <c r="G154" s="128"/>
    </row>
    <row r="155" spans="1:17" x14ac:dyDescent="0.2">
      <c r="A155" s="125"/>
      <c r="B155" s="90" t="s">
        <v>1119</v>
      </c>
      <c r="C155" s="126">
        <v>38.916899999999998</v>
      </c>
      <c r="D155" s="126">
        <v>38.435699999999997</v>
      </c>
      <c r="E155" s="125"/>
      <c r="F155" s="127"/>
      <c r="G155" s="128"/>
    </row>
    <row r="156" spans="1:17" x14ac:dyDescent="0.2">
      <c r="A156" s="125"/>
      <c r="B156" s="90" t="s">
        <v>176</v>
      </c>
      <c r="C156" s="126">
        <v>266.68959999999998</v>
      </c>
      <c r="D156" s="126">
        <v>263.1583</v>
      </c>
      <c r="E156" s="125"/>
      <c r="F156" s="127"/>
      <c r="G156" s="128"/>
    </row>
    <row r="157" spans="1:17" x14ac:dyDescent="0.2">
      <c r="A157" s="125"/>
      <c r="B157" s="90" t="s">
        <v>1120</v>
      </c>
      <c r="C157" s="126">
        <v>34.093400000000003</v>
      </c>
      <c r="D157" s="126">
        <v>33.642000000000003</v>
      </c>
      <c r="E157" s="125"/>
      <c r="F157" s="127"/>
      <c r="G157" s="128"/>
    </row>
    <row r="158" spans="1:17" x14ac:dyDescent="0.2">
      <c r="A158" s="125"/>
      <c r="B158" s="125"/>
      <c r="C158" s="125"/>
      <c r="D158" s="125"/>
      <c r="E158" s="125"/>
      <c r="F158" s="125"/>
      <c r="G158" s="125"/>
    </row>
    <row r="159" spans="1:17" x14ac:dyDescent="0.2">
      <c r="A159" s="121"/>
      <c r="B159" s="226" t="s">
        <v>933</v>
      </c>
      <c r="C159" s="227"/>
      <c r="D159" s="95" t="s">
        <v>171</v>
      </c>
      <c r="E159" s="121"/>
      <c r="F159" s="121"/>
      <c r="G159" s="121"/>
    </row>
    <row r="160" spans="1:17" x14ac:dyDescent="0.2">
      <c r="A160" s="121"/>
      <c r="B160" s="198"/>
      <c r="C160" s="198"/>
      <c r="D160" s="199"/>
      <c r="E160" s="121"/>
      <c r="F160" s="115"/>
      <c r="G160" s="133"/>
    </row>
    <row r="161" spans="1:7" x14ac:dyDescent="0.2">
      <c r="A161" s="121"/>
      <c r="B161" s="226" t="s">
        <v>177</v>
      </c>
      <c r="C161" s="227"/>
      <c r="D161" s="95" t="s">
        <v>951</v>
      </c>
      <c r="E161" s="131"/>
      <c r="F161" s="121"/>
      <c r="G161" s="121"/>
    </row>
    <row r="162" spans="1:7" x14ac:dyDescent="0.2">
      <c r="A162" s="121"/>
      <c r="B162" s="226" t="s">
        <v>178</v>
      </c>
      <c r="C162" s="227"/>
      <c r="D162" s="95" t="s">
        <v>171</v>
      </c>
      <c r="E162" s="131"/>
      <c r="F162" s="121"/>
      <c r="G162" s="121"/>
    </row>
    <row r="163" spans="1:7" x14ac:dyDescent="0.2">
      <c r="A163" s="121"/>
      <c r="B163" s="226" t="s">
        <v>179</v>
      </c>
      <c r="C163" s="227"/>
      <c r="D163" s="95" t="s">
        <v>171</v>
      </c>
      <c r="E163" s="131"/>
      <c r="F163" s="121"/>
      <c r="G163" s="121"/>
    </row>
    <row r="164" spans="1:7" x14ac:dyDescent="0.2">
      <c r="A164" s="121"/>
      <c r="B164" s="226" t="s">
        <v>180</v>
      </c>
      <c r="C164" s="227"/>
      <c r="D164" s="132">
        <v>0.60663598307175537</v>
      </c>
      <c r="E164" s="121"/>
      <c r="F164" s="115"/>
      <c r="G164" s="133"/>
    </row>
    <row r="166" spans="1:7" x14ac:dyDescent="0.2">
      <c r="B166" s="220" t="s">
        <v>934</v>
      </c>
      <c r="C166" s="220"/>
    </row>
    <row r="168" spans="1:7" ht="153.75" customHeight="1" x14ac:dyDescent="0.2"/>
    <row r="171" spans="1:7" x14ac:dyDescent="0.2">
      <c r="B171" s="134" t="s">
        <v>935</v>
      </c>
      <c r="C171" s="135"/>
      <c r="D171" s="134" t="s">
        <v>940</v>
      </c>
    </row>
    <row r="172" spans="1:7" x14ac:dyDescent="0.2">
      <c r="B172" s="134" t="s">
        <v>952</v>
      </c>
      <c r="D172" s="134" t="s">
        <v>953</v>
      </c>
    </row>
    <row r="173" spans="1:7" ht="165" customHeight="1" x14ac:dyDescent="0.2"/>
    <row r="175" spans="1:7" ht="12.75" customHeight="1" x14ac:dyDescent="0.2"/>
    <row r="176" spans="1:7" ht="12.75" customHeight="1" x14ac:dyDescent="0.2"/>
    <row r="177" customFormat="1" ht="12.75" customHeight="1" x14ac:dyDescent="0.2"/>
  </sheetData>
  <mergeCells count="18">
    <mergeCell ref="B166:C166"/>
    <mergeCell ref="B164:C164"/>
    <mergeCell ref="A1:H1"/>
    <mergeCell ref="A2:H2"/>
    <mergeCell ref="A3:H3"/>
    <mergeCell ref="B159:C159"/>
    <mergeCell ref="B163:C163"/>
    <mergeCell ref="B142:H142"/>
    <mergeCell ref="B143:H143"/>
    <mergeCell ref="B150:C150"/>
    <mergeCell ref="B151:C151"/>
    <mergeCell ref="B161:C161"/>
    <mergeCell ref="B162:C162"/>
    <mergeCell ref="B144:H144"/>
    <mergeCell ref="B145:H145"/>
    <mergeCell ref="B146:H146"/>
    <mergeCell ref="B148:D148"/>
    <mergeCell ref="B149:C149"/>
  </mergeCells>
  <hyperlinks>
    <hyperlink ref="I1" location="Index!B2" display="Index" xr:uid="{14A8623D-A59A-4269-B5FB-E32BB9BE9BE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1BAC-6FB6-4968-9E1B-640F9654F26B}">
  <sheetPr>
    <outlinePr summaryBelow="0" summaryRight="0"/>
  </sheetPr>
  <dimension ref="A1:Q265"/>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5.85546875" customWidth="1"/>
    <col min="6" max="6" width="11.425781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500</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5669542</v>
      </c>
      <c r="F7" s="91">
        <v>57126.305192</v>
      </c>
      <c r="G7" s="81">
        <v>7.4625709999999998E-2</v>
      </c>
      <c r="H7" s="92" t="s">
        <v>142</v>
      </c>
    </row>
    <row r="8" spans="1:9" x14ac:dyDescent="0.2">
      <c r="A8" s="99">
        <v>2</v>
      </c>
      <c r="B8" s="90" t="s">
        <v>33</v>
      </c>
      <c r="C8" s="90" t="s">
        <v>34</v>
      </c>
      <c r="D8" s="90" t="s">
        <v>35</v>
      </c>
      <c r="E8" s="83">
        <v>2766565</v>
      </c>
      <c r="F8" s="91">
        <v>38422.05472</v>
      </c>
      <c r="G8" s="81">
        <v>5.0191819999999998E-2</v>
      </c>
      <c r="H8" s="92" t="s">
        <v>142</v>
      </c>
    </row>
    <row r="9" spans="1:9" x14ac:dyDescent="0.2">
      <c r="A9" s="99">
        <v>3</v>
      </c>
      <c r="B9" s="90" t="s">
        <v>17</v>
      </c>
      <c r="C9" s="90" t="s">
        <v>18</v>
      </c>
      <c r="D9" s="90" t="s">
        <v>19</v>
      </c>
      <c r="E9" s="83">
        <v>2049195</v>
      </c>
      <c r="F9" s="91">
        <v>32121.131625000002</v>
      </c>
      <c r="G9" s="81">
        <v>4.1960740000000003E-2</v>
      </c>
      <c r="H9" s="92" t="s">
        <v>142</v>
      </c>
    </row>
    <row r="10" spans="1:9" x14ac:dyDescent="0.2">
      <c r="A10" s="99">
        <v>4</v>
      </c>
      <c r="B10" s="90" t="s">
        <v>11</v>
      </c>
      <c r="C10" s="90" t="s">
        <v>12</v>
      </c>
      <c r="D10" s="90" t="s">
        <v>13</v>
      </c>
      <c r="E10" s="83">
        <v>1396730</v>
      </c>
      <c r="F10" s="91">
        <v>29353.677680000001</v>
      </c>
      <c r="G10" s="81">
        <v>3.8345539999999997E-2</v>
      </c>
      <c r="H10" s="92" t="s">
        <v>142</v>
      </c>
    </row>
    <row r="11" spans="1:9" x14ac:dyDescent="0.2">
      <c r="A11" s="99">
        <v>5</v>
      </c>
      <c r="B11" s="90" t="s">
        <v>14</v>
      </c>
      <c r="C11" s="90" t="s">
        <v>15</v>
      </c>
      <c r="D11" s="90" t="s">
        <v>16</v>
      </c>
      <c r="E11" s="83">
        <v>585889</v>
      </c>
      <c r="F11" s="91">
        <v>23843.338744000001</v>
      </c>
      <c r="G11" s="81">
        <v>3.1147230000000001E-2</v>
      </c>
      <c r="H11" s="92" t="s">
        <v>142</v>
      </c>
    </row>
    <row r="12" spans="1:9" x14ac:dyDescent="0.2">
      <c r="A12" s="99">
        <v>6</v>
      </c>
      <c r="B12" s="90" t="s">
        <v>333</v>
      </c>
      <c r="C12" s="90" t="s">
        <v>334</v>
      </c>
      <c r="D12" s="90" t="s">
        <v>237</v>
      </c>
      <c r="E12" s="83">
        <v>565545</v>
      </c>
      <c r="F12" s="91">
        <v>21249.222285</v>
      </c>
      <c r="G12" s="81">
        <v>2.7758459999999999E-2</v>
      </c>
      <c r="H12" s="92" t="s">
        <v>142</v>
      </c>
    </row>
    <row r="13" spans="1:9" x14ac:dyDescent="0.2">
      <c r="A13" s="99">
        <v>7</v>
      </c>
      <c r="B13" s="90" t="s">
        <v>331</v>
      </c>
      <c r="C13" s="90" t="s">
        <v>332</v>
      </c>
      <c r="D13" s="90" t="s">
        <v>35</v>
      </c>
      <c r="E13" s="83">
        <v>977211</v>
      </c>
      <c r="F13" s="91">
        <v>20759.870483999999</v>
      </c>
      <c r="G13" s="81">
        <v>2.7119210000000001E-2</v>
      </c>
      <c r="H13" s="92" t="s">
        <v>142</v>
      </c>
    </row>
    <row r="14" spans="1:9" x14ac:dyDescent="0.2">
      <c r="A14" s="99">
        <v>8</v>
      </c>
      <c r="B14" s="90" t="s">
        <v>339</v>
      </c>
      <c r="C14" s="90" t="s">
        <v>340</v>
      </c>
      <c r="D14" s="90" t="s">
        <v>184</v>
      </c>
      <c r="E14" s="83">
        <v>1464980</v>
      </c>
      <c r="F14" s="91">
        <v>15199.1675</v>
      </c>
      <c r="G14" s="81">
        <v>1.9855100000000001E-2</v>
      </c>
      <c r="H14" s="92" t="s">
        <v>142</v>
      </c>
    </row>
    <row r="15" spans="1:9" x14ac:dyDescent="0.2">
      <c r="A15" s="80">
        <v>9</v>
      </c>
      <c r="B15" s="85" t="s">
        <v>956</v>
      </c>
      <c r="C15" s="85" t="s">
        <v>957</v>
      </c>
      <c r="D15" s="85" t="s">
        <v>98</v>
      </c>
      <c r="E15" s="86">
        <v>3389384</v>
      </c>
      <c r="F15" s="97">
        <f>1446622985.04/10^5</f>
        <v>14466.229850399999</v>
      </c>
      <c r="G15" s="160">
        <f>F15/F185</f>
        <v>1.88976458888418E-2</v>
      </c>
      <c r="H15" s="92" t="s">
        <v>142</v>
      </c>
    </row>
    <row r="16" spans="1:9" x14ac:dyDescent="0.2">
      <c r="A16" s="99">
        <v>10</v>
      </c>
      <c r="B16" s="90" t="s">
        <v>433</v>
      </c>
      <c r="C16" s="90" t="s">
        <v>434</v>
      </c>
      <c r="D16" s="90" t="s">
        <v>196</v>
      </c>
      <c r="E16" s="83">
        <v>823120</v>
      </c>
      <c r="F16" s="91">
        <v>13369.115040000001</v>
      </c>
      <c r="G16" s="81">
        <v>1.7464449999999999E-2</v>
      </c>
      <c r="H16" s="92" t="s">
        <v>142</v>
      </c>
    </row>
    <row r="17" spans="1:8" x14ac:dyDescent="0.2">
      <c r="A17" s="99">
        <v>11</v>
      </c>
      <c r="B17" s="90" t="s">
        <v>36</v>
      </c>
      <c r="C17" s="90" t="s">
        <v>37</v>
      </c>
      <c r="D17" s="90" t="s">
        <v>35</v>
      </c>
      <c r="E17" s="83">
        <v>1320130</v>
      </c>
      <c r="F17" s="91">
        <v>12924.072700000001</v>
      </c>
      <c r="G17" s="81">
        <v>1.6883080000000002E-2</v>
      </c>
      <c r="H17" s="92" t="s">
        <v>142</v>
      </c>
    </row>
    <row r="18" spans="1:8" x14ac:dyDescent="0.2">
      <c r="A18" s="99">
        <v>12</v>
      </c>
      <c r="B18" s="90" t="s">
        <v>185</v>
      </c>
      <c r="C18" s="90" t="s">
        <v>186</v>
      </c>
      <c r="D18" s="90" t="s">
        <v>187</v>
      </c>
      <c r="E18" s="83">
        <v>517090</v>
      </c>
      <c r="F18" s="91">
        <v>12317.60089</v>
      </c>
      <c r="G18" s="81">
        <v>1.609083E-2</v>
      </c>
      <c r="H18" s="92" t="s">
        <v>142</v>
      </c>
    </row>
    <row r="19" spans="1:8" x14ac:dyDescent="0.2">
      <c r="A19" s="99">
        <v>13</v>
      </c>
      <c r="B19" s="90" t="s">
        <v>452</v>
      </c>
      <c r="C19" s="90" t="s">
        <v>453</v>
      </c>
      <c r="D19" s="90" t="s">
        <v>432</v>
      </c>
      <c r="E19" s="83">
        <v>488383</v>
      </c>
      <c r="F19" s="91">
        <v>12046.455078000001</v>
      </c>
      <c r="G19" s="81">
        <v>1.5736630000000001E-2</v>
      </c>
      <c r="H19" s="92" t="s">
        <v>142</v>
      </c>
    </row>
    <row r="20" spans="1:8" x14ac:dyDescent="0.2">
      <c r="A20" s="99">
        <v>14</v>
      </c>
      <c r="B20" s="90" t="s">
        <v>56</v>
      </c>
      <c r="C20" s="90" t="s">
        <v>57</v>
      </c>
      <c r="D20" s="90" t="s">
        <v>58</v>
      </c>
      <c r="E20" s="83">
        <v>240499</v>
      </c>
      <c r="F20" s="91">
        <v>10772.671707</v>
      </c>
      <c r="G20" s="81">
        <v>1.4072650000000001E-2</v>
      </c>
      <c r="H20" s="92" t="s">
        <v>142</v>
      </c>
    </row>
    <row r="21" spans="1:8" x14ac:dyDescent="0.2">
      <c r="A21" s="99">
        <v>15</v>
      </c>
      <c r="B21" s="90" t="s">
        <v>26</v>
      </c>
      <c r="C21" s="90" t="s">
        <v>27</v>
      </c>
      <c r="D21" s="90" t="s">
        <v>28</v>
      </c>
      <c r="E21" s="83">
        <v>2510569</v>
      </c>
      <c r="F21" s="91">
        <v>10337.267857500001</v>
      </c>
      <c r="G21" s="81">
        <v>1.3503869999999999E-2</v>
      </c>
      <c r="H21" s="92" t="s">
        <v>142</v>
      </c>
    </row>
    <row r="22" spans="1:8" x14ac:dyDescent="0.2">
      <c r="A22" s="99">
        <v>16</v>
      </c>
      <c r="B22" s="90" t="s">
        <v>347</v>
      </c>
      <c r="C22" s="90" t="s">
        <v>348</v>
      </c>
      <c r="D22" s="90" t="s">
        <v>184</v>
      </c>
      <c r="E22" s="83">
        <v>578160</v>
      </c>
      <c r="F22" s="91">
        <v>10036.857599999999</v>
      </c>
      <c r="G22" s="81">
        <v>1.311143E-2</v>
      </c>
      <c r="H22" s="92" t="s">
        <v>142</v>
      </c>
    </row>
    <row r="23" spans="1:8" x14ac:dyDescent="0.2">
      <c r="A23" s="99">
        <v>17</v>
      </c>
      <c r="B23" s="90" t="s">
        <v>59</v>
      </c>
      <c r="C23" s="90" t="s">
        <v>60</v>
      </c>
      <c r="D23" s="90" t="s">
        <v>61</v>
      </c>
      <c r="E23" s="83">
        <v>167400</v>
      </c>
      <c r="F23" s="91">
        <v>9879.1110000000008</v>
      </c>
      <c r="G23" s="81">
        <v>1.2905359999999999E-2</v>
      </c>
      <c r="H23" s="92" t="s">
        <v>142</v>
      </c>
    </row>
    <row r="24" spans="1:8" x14ac:dyDescent="0.2">
      <c r="A24" s="99">
        <v>18</v>
      </c>
      <c r="B24" s="90" t="s">
        <v>327</v>
      </c>
      <c r="C24" s="90" t="s">
        <v>328</v>
      </c>
      <c r="D24" s="90" t="s">
        <v>196</v>
      </c>
      <c r="E24" s="83">
        <v>609080</v>
      </c>
      <c r="F24" s="91">
        <v>9502.2570799999994</v>
      </c>
      <c r="G24" s="81">
        <v>1.241307E-2</v>
      </c>
      <c r="H24" s="92" t="s">
        <v>142</v>
      </c>
    </row>
    <row r="25" spans="1:8" x14ac:dyDescent="0.2">
      <c r="A25" s="99">
        <v>19</v>
      </c>
      <c r="B25" s="90" t="s">
        <v>214</v>
      </c>
      <c r="C25" s="90" t="s">
        <v>215</v>
      </c>
      <c r="D25" s="90" t="s">
        <v>216</v>
      </c>
      <c r="E25" s="83">
        <v>1578293</v>
      </c>
      <c r="F25" s="91">
        <v>9493.4323949999998</v>
      </c>
      <c r="G25" s="81">
        <v>1.2401540000000001E-2</v>
      </c>
      <c r="H25" s="92" t="s">
        <v>142</v>
      </c>
    </row>
    <row r="26" spans="1:8" x14ac:dyDescent="0.2">
      <c r="A26" s="99">
        <v>20</v>
      </c>
      <c r="B26" s="90" t="s">
        <v>201</v>
      </c>
      <c r="C26" s="90" t="s">
        <v>202</v>
      </c>
      <c r="D26" s="90" t="s">
        <v>203</v>
      </c>
      <c r="E26" s="83">
        <v>324050</v>
      </c>
      <c r="F26" s="91">
        <v>9405.2271999999994</v>
      </c>
      <c r="G26" s="81">
        <v>1.228632E-2</v>
      </c>
      <c r="H26" s="92" t="s">
        <v>142</v>
      </c>
    </row>
    <row r="27" spans="1:8" x14ac:dyDescent="0.2">
      <c r="A27" s="99">
        <v>21</v>
      </c>
      <c r="B27" s="90" t="s">
        <v>501</v>
      </c>
      <c r="C27" s="90" t="s">
        <v>502</v>
      </c>
      <c r="D27" s="90" t="s">
        <v>184</v>
      </c>
      <c r="E27" s="83">
        <v>2423180</v>
      </c>
      <c r="F27" s="91">
        <v>8788.8738599999997</v>
      </c>
      <c r="G27" s="81">
        <v>1.1481160000000001E-2</v>
      </c>
      <c r="H27" s="92" t="s">
        <v>142</v>
      </c>
    </row>
    <row r="28" spans="1:8" ht="25.5" x14ac:dyDescent="0.2">
      <c r="A28" s="99">
        <v>22</v>
      </c>
      <c r="B28" s="90" t="s">
        <v>442</v>
      </c>
      <c r="C28" s="90" t="s">
        <v>443</v>
      </c>
      <c r="D28" s="90" t="s">
        <v>211</v>
      </c>
      <c r="E28" s="83">
        <v>715440</v>
      </c>
      <c r="F28" s="91">
        <v>8387.8185599999997</v>
      </c>
      <c r="G28" s="81">
        <v>1.095725E-2</v>
      </c>
      <c r="H28" s="92" t="s">
        <v>142</v>
      </c>
    </row>
    <row r="29" spans="1:8" ht="25.5" x14ac:dyDescent="0.2">
      <c r="A29" s="99">
        <v>23</v>
      </c>
      <c r="B29" s="90" t="s">
        <v>206</v>
      </c>
      <c r="C29" s="90" t="s">
        <v>207</v>
      </c>
      <c r="D29" s="90" t="s">
        <v>208</v>
      </c>
      <c r="E29" s="83">
        <v>448450</v>
      </c>
      <c r="F29" s="91">
        <v>8156.8570499999996</v>
      </c>
      <c r="G29" s="81">
        <v>1.065553E-2</v>
      </c>
      <c r="H29" s="92" t="s">
        <v>142</v>
      </c>
    </row>
    <row r="30" spans="1:8" x14ac:dyDescent="0.2">
      <c r="A30" s="99">
        <v>24</v>
      </c>
      <c r="B30" s="90" t="s">
        <v>31</v>
      </c>
      <c r="C30" s="90" t="s">
        <v>32</v>
      </c>
      <c r="D30" s="90" t="s">
        <v>19</v>
      </c>
      <c r="E30" s="83">
        <v>2077141</v>
      </c>
      <c r="F30" s="91">
        <v>7459.0133310000001</v>
      </c>
      <c r="G30" s="81">
        <v>9.7439199999999997E-3</v>
      </c>
      <c r="H30" s="92" t="s">
        <v>142</v>
      </c>
    </row>
    <row r="31" spans="1:8" x14ac:dyDescent="0.2">
      <c r="A31" s="99">
        <v>25</v>
      </c>
      <c r="B31" s="90" t="s">
        <v>23</v>
      </c>
      <c r="C31" s="90" t="s">
        <v>24</v>
      </c>
      <c r="D31" s="90" t="s">
        <v>25</v>
      </c>
      <c r="E31" s="83">
        <v>63170</v>
      </c>
      <c r="F31" s="91">
        <v>7327.72</v>
      </c>
      <c r="G31" s="81">
        <v>9.5724099999999999E-3</v>
      </c>
      <c r="H31" s="92" t="s">
        <v>142</v>
      </c>
    </row>
    <row r="32" spans="1:8" x14ac:dyDescent="0.2">
      <c r="A32" s="99">
        <v>26</v>
      </c>
      <c r="B32" s="90" t="s">
        <v>503</v>
      </c>
      <c r="C32" s="90" t="s">
        <v>504</v>
      </c>
      <c r="D32" s="90" t="s">
        <v>40</v>
      </c>
      <c r="E32" s="83">
        <v>759319</v>
      </c>
      <c r="F32" s="91">
        <v>7227.9575610000002</v>
      </c>
      <c r="G32" s="81">
        <v>9.4420900000000002E-3</v>
      </c>
      <c r="H32" s="92" t="s">
        <v>142</v>
      </c>
    </row>
    <row r="33" spans="1:8" x14ac:dyDescent="0.2">
      <c r="A33" s="99">
        <v>27</v>
      </c>
      <c r="B33" s="90" t="s">
        <v>235</v>
      </c>
      <c r="C33" s="90" t="s">
        <v>236</v>
      </c>
      <c r="D33" s="90" t="s">
        <v>237</v>
      </c>
      <c r="E33" s="83">
        <v>204155</v>
      </c>
      <c r="F33" s="91">
        <v>7209.7338250000003</v>
      </c>
      <c r="G33" s="81">
        <v>9.4182799999999994E-3</v>
      </c>
      <c r="H33" s="92" t="s">
        <v>142</v>
      </c>
    </row>
    <row r="34" spans="1:8" x14ac:dyDescent="0.2">
      <c r="A34" s="99">
        <v>28</v>
      </c>
      <c r="B34" s="90" t="s">
        <v>505</v>
      </c>
      <c r="C34" s="90" t="s">
        <v>506</v>
      </c>
      <c r="D34" s="90" t="s">
        <v>237</v>
      </c>
      <c r="E34" s="83">
        <v>43055</v>
      </c>
      <c r="F34" s="91">
        <v>6845.7449999999999</v>
      </c>
      <c r="G34" s="81">
        <v>8.9427900000000008E-3</v>
      </c>
      <c r="H34" s="92" t="s">
        <v>142</v>
      </c>
    </row>
    <row r="35" spans="1:8" ht="25.5" x14ac:dyDescent="0.2">
      <c r="A35" s="99">
        <v>29</v>
      </c>
      <c r="B35" s="90" t="s">
        <v>272</v>
      </c>
      <c r="C35" s="90" t="s">
        <v>273</v>
      </c>
      <c r="D35" s="90" t="s">
        <v>221</v>
      </c>
      <c r="E35" s="83">
        <v>291980</v>
      </c>
      <c r="F35" s="91">
        <v>6572.4697999999999</v>
      </c>
      <c r="G35" s="81">
        <v>8.5857999999999993E-3</v>
      </c>
      <c r="H35" s="92" t="s">
        <v>142</v>
      </c>
    </row>
    <row r="36" spans="1:8" ht="25.5" x14ac:dyDescent="0.2">
      <c r="A36" s="99">
        <v>30</v>
      </c>
      <c r="B36" s="90" t="s">
        <v>343</v>
      </c>
      <c r="C36" s="90" t="s">
        <v>344</v>
      </c>
      <c r="D36" s="90" t="s">
        <v>221</v>
      </c>
      <c r="E36" s="83">
        <v>344610</v>
      </c>
      <c r="F36" s="91">
        <v>6311.8767600000001</v>
      </c>
      <c r="G36" s="81">
        <v>8.2453800000000001E-3</v>
      </c>
      <c r="H36" s="92" t="s">
        <v>142</v>
      </c>
    </row>
    <row r="37" spans="1:8" x14ac:dyDescent="0.2">
      <c r="A37" s="99">
        <v>31</v>
      </c>
      <c r="B37" s="90" t="s">
        <v>507</v>
      </c>
      <c r="C37" s="90" t="s">
        <v>508</v>
      </c>
      <c r="D37" s="90" t="s">
        <v>237</v>
      </c>
      <c r="E37" s="83">
        <v>63408</v>
      </c>
      <c r="F37" s="91">
        <v>5753.3248800000001</v>
      </c>
      <c r="G37" s="81">
        <v>7.51573E-3</v>
      </c>
      <c r="H37" s="92" t="s">
        <v>142</v>
      </c>
    </row>
    <row r="38" spans="1:8" x14ac:dyDescent="0.2">
      <c r="A38" s="99">
        <v>32</v>
      </c>
      <c r="B38" s="90" t="s">
        <v>48</v>
      </c>
      <c r="C38" s="90" t="s">
        <v>49</v>
      </c>
      <c r="D38" s="90" t="s">
        <v>22</v>
      </c>
      <c r="E38" s="83">
        <v>1469941</v>
      </c>
      <c r="F38" s="91">
        <v>5734.2398409999996</v>
      </c>
      <c r="G38" s="81">
        <v>7.4907999999999997E-3</v>
      </c>
      <c r="H38" s="92" t="s">
        <v>142</v>
      </c>
    </row>
    <row r="39" spans="1:8" x14ac:dyDescent="0.2">
      <c r="A39" s="99">
        <v>33</v>
      </c>
      <c r="B39" s="90" t="s">
        <v>258</v>
      </c>
      <c r="C39" s="90" t="s">
        <v>259</v>
      </c>
      <c r="D39" s="90" t="s">
        <v>40</v>
      </c>
      <c r="E39" s="83">
        <v>427474</v>
      </c>
      <c r="F39" s="91">
        <v>5586.2302319999999</v>
      </c>
      <c r="G39" s="81">
        <v>7.2974499999999996E-3</v>
      </c>
      <c r="H39" s="92" t="s">
        <v>142</v>
      </c>
    </row>
    <row r="40" spans="1:8" x14ac:dyDescent="0.2">
      <c r="A40" s="99">
        <v>34</v>
      </c>
      <c r="B40" s="90" t="s">
        <v>83</v>
      </c>
      <c r="C40" s="90" t="s">
        <v>84</v>
      </c>
      <c r="D40" s="90" t="s">
        <v>25</v>
      </c>
      <c r="E40" s="83">
        <v>96290</v>
      </c>
      <c r="F40" s="91">
        <v>5544.3782000000001</v>
      </c>
      <c r="G40" s="81">
        <v>7.2427799999999999E-3</v>
      </c>
      <c r="H40" s="92" t="s">
        <v>142</v>
      </c>
    </row>
    <row r="41" spans="1:8" x14ac:dyDescent="0.2">
      <c r="A41" s="99">
        <v>35</v>
      </c>
      <c r="B41" s="90" t="s">
        <v>509</v>
      </c>
      <c r="C41" s="90" t="s">
        <v>510</v>
      </c>
      <c r="D41" s="90" t="s">
        <v>184</v>
      </c>
      <c r="E41" s="83">
        <v>485134</v>
      </c>
      <c r="F41" s="91">
        <v>5389.8387400000001</v>
      </c>
      <c r="G41" s="81">
        <v>7.0409000000000001E-3</v>
      </c>
      <c r="H41" s="92" t="s">
        <v>142</v>
      </c>
    </row>
    <row r="42" spans="1:8" x14ac:dyDescent="0.2">
      <c r="A42" s="99">
        <v>36</v>
      </c>
      <c r="B42" s="90" t="s">
        <v>299</v>
      </c>
      <c r="C42" s="90" t="s">
        <v>300</v>
      </c>
      <c r="D42" s="90" t="s">
        <v>184</v>
      </c>
      <c r="E42" s="83">
        <v>119934</v>
      </c>
      <c r="F42" s="91">
        <v>5305.5203579999998</v>
      </c>
      <c r="G42" s="81">
        <v>6.9307500000000003E-3</v>
      </c>
      <c r="H42" s="92" t="s">
        <v>142</v>
      </c>
    </row>
    <row r="43" spans="1:8" x14ac:dyDescent="0.2">
      <c r="A43" s="99">
        <v>37</v>
      </c>
      <c r="B43" s="90" t="s">
        <v>511</v>
      </c>
      <c r="C43" s="90" t="s">
        <v>512</v>
      </c>
      <c r="D43" s="90" t="s">
        <v>25</v>
      </c>
      <c r="E43" s="83">
        <v>191450</v>
      </c>
      <c r="F43" s="91">
        <v>5244.5812999999998</v>
      </c>
      <c r="G43" s="81">
        <v>6.8511500000000003E-3</v>
      </c>
      <c r="H43" s="92" t="s">
        <v>142</v>
      </c>
    </row>
    <row r="44" spans="1:8" x14ac:dyDescent="0.2">
      <c r="A44" s="99">
        <v>38</v>
      </c>
      <c r="B44" s="90" t="s">
        <v>513</v>
      </c>
      <c r="C44" s="90" t="s">
        <v>514</v>
      </c>
      <c r="D44" s="90" t="s">
        <v>232</v>
      </c>
      <c r="E44" s="83">
        <v>326435</v>
      </c>
      <c r="F44" s="91">
        <v>4738.5304599999999</v>
      </c>
      <c r="G44" s="81">
        <v>6.1900799999999997E-3</v>
      </c>
      <c r="H44" s="92" t="s">
        <v>142</v>
      </c>
    </row>
    <row r="45" spans="1:8" x14ac:dyDescent="0.2">
      <c r="A45" s="99">
        <v>39</v>
      </c>
      <c r="B45" s="90" t="s">
        <v>482</v>
      </c>
      <c r="C45" s="90" t="s">
        <v>483</v>
      </c>
      <c r="D45" s="90" t="s">
        <v>203</v>
      </c>
      <c r="E45" s="83">
        <v>186504</v>
      </c>
      <c r="F45" s="91">
        <v>4612.6169280000004</v>
      </c>
      <c r="G45" s="81">
        <v>6.0255899999999999E-3</v>
      </c>
      <c r="H45" s="92" t="s">
        <v>142</v>
      </c>
    </row>
    <row r="46" spans="1:8" ht="25.5" x14ac:dyDescent="0.2">
      <c r="A46" s="99">
        <v>40</v>
      </c>
      <c r="B46" s="90" t="s">
        <v>515</v>
      </c>
      <c r="C46" s="90" t="s">
        <v>516</v>
      </c>
      <c r="D46" s="90" t="s">
        <v>282</v>
      </c>
      <c r="E46" s="83">
        <v>310170</v>
      </c>
      <c r="F46" s="91">
        <v>4558.8786600000003</v>
      </c>
      <c r="G46" s="81">
        <v>5.9553899999999996E-3</v>
      </c>
      <c r="H46" s="92" t="s">
        <v>142</v>
      </c>
    </row>
    <row r="47" spans="1:8" x14ac:dyDescent="0.2">
      <c r="A47" s="99">
        <v>41</v>
      </c>
      <c r="B47" s="90" t="s">
        <v>263</v>
      </c>
      <c r="C47" s="90" t="s">
        <v>264</v>
      </c>
      <c r="D47" s="90" t="s">
        <v>98</v>
      </c>
      <c r="E47" s="83">
        <v>253480</v>
      </c>
      <c r="F47" s="91">
        <v>4251.6200399999998</v>
      </c>
      <c r="G47" s="81">
        <v>5.5540099999999998E-3</v>
      </c>
      <c r="H47" s="92" t="s">
        <v>142</v>
      </c>
    </row>
    <row r="48" spans="1:8" x14ac:dyDescent="0.2">
      <c r="A48" s="99">
        <v>42</v>
      </c>
      <c r="B48" s="90" t="s">
        <v>289</v>
      </c>
      <c r="C48" s="90" t="s">
        <v>290</v>
      </c>
      <c r="D48" s="90" t="s">
        <v>203</v>
      </c>
      <c r="E48" s="83">
        <v>2672704</v>
      </c>
      <c r="F48" s="91">
        <v>4246.3921152000003</v>
      </c>
      <c r="G48" s="81">
        <v>5.5471799999999996E-3</v>
      </c>
      <c r="H48" s="92" t="s">
        <v>142</v>
      </c>
    </row>
    <row r="49" spans="1:8" x14ac:dyDescent="0.2">
      <c r="A49" s="99">
        <v>43</v>
      </c>
      <c r="B49" s="90" t="s">
        <v>517</v>
      </c>
      <c r="C49" s="90" t="s">
        <v>518</v>
      </c>
      <c r="D49" s="90" t="s">
        <v>232</v>
      </c>
      <c r="E49" s="83">
        <v>873150</v>
      </c>
      <c r="F49" s="91">
        <v>4204.6538250000003</v>
      </c>
      <c r="G49" s="81">
        <v>5.4926599999999999E-3</v>
      </c>
      <c r="H49" s="92" t="s">
        <v>142</v>
      </c>
    </row>
    <row r="50" spans="1:8" x14ac:dyDescent="0.2">
      <c r="A50" s="99">
        <v>44</v>
      </c>
      <c r="B50" s="90" t="s">
        <v>435</v>
      </c>
      <c r="C50" s="90" t="s">
        <v>436</v>
      </c>
      <c r="D50" s="90" t="s">
        <v>262</v>
      </c>
      <c r="E50" s="83">
        <v>167835</v>
      </c>
      <c r="F50" s="91">
        <v>3299.6361000000002</v>
      </c>
      <c r="G50" s="81">
        <v>4.3104099999999998E-3</v>
      </c>
      <c r="H50" s="92" t="s">
        <v>142</v>
      </c>
    </row>
    <row r="51" spans="1:8" x14ac:dyDescent="0.2">
      <c r="A51" s="99">
        <v>45</v>
      </c>
      <c r="B51" s="90" t="s">
        <v>301</v>
      </c>
      <c r="C51" s="90" t="s">
        <v>302</v>
      </c>
      <c r="D51" s="90" t="s">
        <v>111</v>
      </c>
      <c r="E51" s="83">
        <v>616846</v>
      </c>
      <c r="F51" s="91">
        <v>3277.3027980000002</v>
      </c>
      <c r="G51" s="81">
        <v>4.2812299999999996E-3</v>
      </c>
      <c r="H51" s="92" t="s">
        <v>142</v>
      </c>
    </row>
    <row r="52" spans="1:8" x14ac:dyDescent="0.2">
      <c r="A52" s="99">
        <v>46</v>
      </c>
      <c r="B52" s="90" t="s">
        <v>188</v>
      </c>
      <c r="C52" s="90" t="s">
        <v>189</v>
      </c>
      <c r="D52" s="90" t="s">
        <v>111</v>
      </c>
      <c r="E52" s="83">
        <v>336092</v>
      </c>
      <c r="F52" s="91">
        <v>3089.0215720000001</v>
      </c>
      <c r="G52" s="81">
        <v>4.0352799999999996E-3</v>
      </c>
      <c r="H52" s="92" t="s">
        <v>142</v>
      </c>
    </row>
    <row r="53" spans="1:8" x14ac:dyDescent="0.2">
      <c r="A53" s="99">
        <v>47</v>
      </c>
      <c r="B53" s="90" t="s">
        <v>519</v>
      </c>
      <c r="C53" s="90" t="s">
        <v>520</v>
      </c>
      <c r="D53" s="90" t="s">
        <v>196</v>
      </c>
      <c r="E53" s="83">
        <v>184372</v>
      </c>
      <c r="F53" s="91">
        <v>2797.4763560000001</v>
      </c>
      <c r="G53" s="81">
        <v>3.6544199999999998E-3</v>
      </c>
      <c r="H53" s="92" t="s">
        <v>142</v>
      </c>
    </row>
    <row r="54" spans="1:8" x14ac:dyDescent="0.2">
      <c r="A54" s="99">
        <v>48</v>
      </c>
      <c r="B54" s="90" t="s">
        <v>194</v>
      </c>
      <c r="C54" s="90" t="s">
        <v>195</v>
      </c>
      <c r="D54" s="90" t="s">
        <v>196</v>
      </c>
      <c r="E54" s="83">
        <v>129140</v>
      </c>
      <c r="F54" s="91">
        <v>2464.89518</v>
      </c>
      <c r="G54" s="81">
        <v>3.21996E-3</v>
      </c>
      <c r="H54" s="92" t="s">
        <v>142</v>
      </c>
    </row>
    <row r="55" spans="1:8" x14ac:dyDescent="0.2">
      <c r="A55" s="99">
        <v>49</v>
      </c>
      <c r="B55" s="90" t="s">
        <v>521</v>
      </c>
      <c r="C55" s="90" t="s">
        <v>522</v>
      </c>
      <c r="D55" s="90" t="s">
        <v>216</v>
      </c>
      <c r="E55" s="83">
        <v>300000</v>
      </c>
      <c r="F55" s="91">
        <v>2232.9</v>
      </c>
      <c r="G55" s="81">
        <v>2.9169E-3</v>
      </c>
      <c r="H55" s="92" t="s">
        <v>142</v>
      </c>
    </row>
    <row r="56" spans="1:8" x14ac:dyDescent="0.2">
      <c r="A56" s="99">
        <v>50</v>
      </c>
      <c r="B56" s="90" t="s">
        <v>91</v>
      </c>
      <c r="C56" s="90" t="s">
        <v>92</v>
      </c>
      <c r="D56" s="90" t="s">
        <v>93</v>
      </c>
      <c r="E56" s="83">
        <v>1100000</v>
      </c>
      <c r="F56" s="91">
        <v>1936.99</v>
      </c>
      <c r="G56" s="81">
        <v>2.5303499999999998E-3</v>
      </c>
      <c r="H56" s="92" t="s">
        <v>142</v>
      </c>
    </row>
    <row r="57" spans="1:8" x14ac:dyDescent="0.2">
      <c r="A57" s="99">
        <v>51</v>
      </c>
      <c r="B57" s="90" t="s">
        <v>226</v>
      </c>
      <c r="C57" s="90" t="s">
        <v>227</v>
      </c>
      <c r="D57" s="90" t="s">
        <v>58</v>
      </c>
      <c r="E57" s="83">
        <v>24910</v>
      </c>
      <c r="F57" s="91">
        <v>1860.777</v>
      </c>
      <c r="G57" s="81">
        <v>2.4307899999999999E-3</v>
      </c>
      <c r="H57" s="92" t="s">
        <v>142</v>
      </c>
    </row>
    <row r="58" spans="1:8" x14ac:dyDescent="0.2">
      <c r="A58" s="99">
        <v>52</v>
      </c>
      <c r="B58" s="90" t="s">
        <v>50</v>
      </c>
      <c r="C58" s="90" t="s">
        <v>51</v>
      </c>
      <c r="D58" s="90" t="s">
        <v>52</v>
      </c>
      <c r="E58" s="83">
        <v>21995</v>
      </c>
      <c r="F58" s="91">
        <v>1579.4609499999999</v>
      </c>
      <c r="G58" s="81">
        <v>2.0633000000000001E-3</v>
      </c>
      <c r="H58" s="92" t="s">
        <v>142</v>
      </c>
    </row>
    <row r="59" spans="1:8" x14ac:dyDescent="0.2">
      <c r="A59" s="82"/>
      <c r="B59" s="82"/>
      <c r="C59" s="88" t="s">
        <v>141</v>
      </c>
      <c r="D59" s="82"/>
      <c r="E59" s="82" t="s">
        <v>142</v>
      </c>
      <c r="F59" s="94">
        <f>SUM(F7:F58)</f>
        <v>534622.39791009994</v>
      </c>
      <c r="G59" s="102">
        <f>SUM(G7:G58)</f>
        <v>0.69839240588884188</v>
      </c>
      <c r="H59" s="92" t="s">
        <v>142</v>
      </c>
    </row>
    <row r="60" spans="1:8" x14ac:dyDescent="0.2">
      <c r="A60" s="82"/>
      <c r="B60" s="82"/>
      <c r="C60" s="103"/>
      <c r="D60" s="82"/>
      <c r="E60" s="82"/>
      <c r="F60" s="104"/>
      <c r="G60" s="104"/>
      <c r="H60" s="92" t="s">
        <v>142</v>
      </c>
    </row>
    <row r="61" spans="1:8" x14ac:dyDescent="0.2">
      <c r="A61" s="82"/>
      <c r="B61" s="82"/>
      <c r="C61" s="88" t="s">
        <v>143</v>
      </c>
      <c r="D61" s="82"/>
      <c r="E61" s="82"/>
      <c r="F61" s="82"/>
      <c r="G61" s="82"/>
      <c r="H61" s="92" t="s">
        <v>142</v>
      </c>
    </row>
    <row r="62" spans="1:8" x14ac:dyDescent="0.2">
      <c r="A62" s="82"/>
      <c r="B62" s="82"/>
      <c r="C62" s="88" t="s">
        <v>141</v>
      </c>
      <c r="D62" s="82"/>
      <c r="E62" s="82" t="s">
        <v>142</v>
      </c>
      <c r="F62" s="105" t="s">
        <v>144</v>
      </c>
      <c r="G62" s="102">
        <v>0</v>
      </c>
      <c r="H62" s="92" t="s">
        <v>142</v>
      </c>
    </row>
    <row r="63" spans="1:8" x14ac:dyDescent="0.2">
      <c r="A63" s="82"/>
      <c r="B63" s="82"/>
      <c r="C63" s="103"/>
      <c r="D63" s="82"/>
      <c r="E63" s="82"/>
      <c r="F63" s="104"/>
      <c r="G63" s="104"/>
      <c r="H63" s="92" t="s">
        <v>142</v>
      </c>
    </row>
    <row r="64" spans="1:8" x14ac:dyDescent="0.2">
      <c r="A64" s="82"/>
      <c r="B64" s="82"/>
      <c r="C64" s="88" t="s">
        <v>145</v>
      </c>
      <c r="D64" s="82"/>
      <c r="E64" s="82"/>
      <c r="F64" s="82"/>
      <c r="G64" s="82"/>
      <c r="H64" s="92" t="s">
        <v>142</v>
      </c>
    </row>
    <row r="65" spans="1:8" x14ac:dyDescent="0.2">
      <c r="A65" s="99">
        <v>1</v>
      </c>
      <c r="B65" s="90" t="s">
        <v>523</v>
      </c>
      <c r="C65" s="85" t="s">
        <v>958</v>
      </c>
      <c r="D65" s="90" t="s">
        <v>216</v>
      </c>
      <c r="E65" s="83">
        <v>30579</v>
      </c>
      <c r="F65" s="91">
        <v>4.5470972999999999</v>
      </c>
      <c r="G65" s="93" t="s">
        <v>140</v>
      </c>
      <c r="H65" s="92" t="s">
        <v>142</v>
      </c>
    </row>
    <row r="66" spans="1:8" x14ac:dyDescent="0.2">
      <c r="A66" s="82"/>
      <c r="B66" s="82"/>
      <c r="C66" s="88" t="s">
        <v>141</v>
      </c>
      <c r="D66" s="82"/>
      <c r="E66" s="82" t="s">
        <v>142</v>
      </c>
      <c r="F66" s="94">
        <f>SUM(F65)</f>
        <v>4.5470972999999999</v>
      </c>
      <c r="G66" s="102">
        <v>0</v>
      </c>
      <c r="H66" s="92" t="s">
        <v>142</v>
      </c>
    </row>
    <row r="67" spans="1:8" x14ac:dyDescent="0.2">
      <c r="A67" s="82"/>
      <c r="B67" s="82"/>
      <c r="C67" s="103"/>
      <c r="D67" s="82"/>
      <c r="E67" s="82"/>
      <c r="F67" s="104"/>
      <c r="G67" s="104"/>
      <c r="H67" s="92" t="s">
        <v>142</v>
      </c>
    </row>
    <row r="68" spans="1:8" x14ac:dyDescent="0.2">
      <c r="A68" s="82"/>
      <c r="B68" s="82"/>
      <c r="C68" s="88" t="s">
        <v>146</v>
      </c>
      <c r="D68" s="82"/>
      <c r="E68" s="82"/>
      <c r="F68" s="82"/>
      <c r="G68" s="82"/>
      <c r="H68" s="92" t="s">
        <v>142</v>
      </c>
    </row>
    <row r="69" spans="1:8" x14ac:dyDescent="0.2">
      <c r="A69" s="82"/>
      <c r="B69" s="82"/>
      <c r="C69" s="88" t="s">
        <v>141</v>
      </c>
      <c r="D69" s="82"/>
      <c r="E69" s="82" t="s">
        <v>142</v>
      </c>
      <c r="F69" s="105" t="s">
        <v>144</v>
      </c>
      <c r="G69" s="102">
        <v>0</v>
      </c>
      <c r="H69" s="92" t="s">
        <v>142</v>
      </c>
    </row>
    <row r="70" spans="1:8" x14ac:dyDescent="0.2">
      <c r="A70" s="82"/>
      <c r="B70" s="82"/>
      <c r="C70" s="103"/>
      <c r="D70" s="82"/>
      <c r="E70" s="82"/>
      <c r="F70" s="104"/>
      <c r="G70" s="104"/>
      <c r="H70" s="92" t="s">
        <v>142</v>
      </c>
    </row>
    <row r="71" spans="1:8" x14ac:dyDescent="0.2">
      <c r="A71" s="82"/>
      <c r="B71" s="82"/>
      <c r="C71" s="88" t="s">
        <v>147</v>
      </c>
      <c r="D71" s="82"/>
      <c r="E71" s="82"/>
      <c r="F71" s="104"/>
      <c r="G71" s="104"/>
      <c r="H71" s="92" t="s">
        <v>142</v>
      </c>
    </row>
    <row r="72" spans="1:8" x14ac:dyDescent="0.2">
      <c r="A72" s="82"/>
      <c r="B72" s="82"/>
      <c r="C72" s="88" t="s">
        <v>141</v>
      </c>
      <c r="D72" s="82"/>
      <c r="E72" s="82" t="s">
        <v>142</v>
      </c>
      <c r="F72" s="105" t="s">
        <v>144</v>
      </c>
      <c r="G72" s="102">
        <v>0</v>
      </c>
      <c r="H72" s="92" t="s">
        <v>142</v>
      </c>
    </row>
    <row r="73" spans="1:8" x14ac:dyDescent="0.2">
      <c r="A73" s="87"/>
      <c r="B73" s="87"/>
      <c r="C73" s="95"/>
      <c r="D73" s="87"/>
      <c r="E73" s="87"/>
      <c r="F73" s="148"/>
      <c r="G73" s="139"/>
      <c r="H73" s="92" t="s">
        <v>142</v>
      </c>
    </row>
    <row r="74" spans="1:8" x14ac:dyDescent="0.2">
      <c r="A74" s="87"/>
      <c r="B74" s="87"/>
      <c r="C74" s="95" t="s">
        <v>959</v>
      </c>
      <c r="D74" s="87"/>
      <c r="E74" s="87"/>
      <c r="F74" s="87"/>
      <c r="G74" s="87"/>
      <c r="H74" s="92" t="s">
        <v>142</v>
      </c>
    </row>
    <row r="75" spans="1:8" ht="25.5" x14ac:dyDescent="0.2">
      <c r="A75" s="80">
        <v>1</v>
      </c>
      <c r="B75" s="85" t="s">
        <v>960</v>
      </c>
      <c r="C75" s="85" t="s">
        <v>961</v>
      </c>
      <c r="D75" s="85" t="s">
        <v>962</v>
      </c>
      <c r="E75" s="86">
        <v>1750</v>
      </c>
      <c r="F75" s="97">
        <f>208281710.88/10^5</f>
        <v>2082.8171087999999</v>
      </c>
      <c r="G75" s="93">
        <f>F75/F185</f>
        <v>2.7208429964380352E-3</v>
      </c>
      <c r="H75" s="92">
        <v>7.15</v>
      </c>
    </row>
    <row r="76" spans="1:8" x14ac:dyDescent="0.2">
      <c r="A76" s="87"/>
      <c r="B76" s="87"/>
      <c r="C76" s="95" t="s">
        <v>141</v>
      </c>
      <c r="D76" s="87"/>
      <c r="E76" s="87" t="s">
        <v>142</v>
      </c>
      <c r="F76" s="138">
        <f>SUM(F75)</f>
        <v>2082.8171087999999</v>
      </c>
      <c r="G76" s="139">
        <f>SUM(G75)</f>
        <v>2.7208429964380352E-3</v>
      </c>
      <c r="H76" s="92" t="s">
        <v>142</v>
      </c>
    </row>
    <row r="77" spans="1:8" x14ac:dyDescent="0.2">
      <c r="A77" s="82"/>
      <c r="B77" s="82"/>
      <c r="C77" s="103"/>
      <c r="D77" s="82"/>
      <c r="E77" s="82"/>
      <c r="F77" s="104"/>
      <c r="G77" s="104"/>
      <c r="H77" s="92" t="s">
        <v>142</v>
      </c>
    </row>
    <row r="78" spans="1:8" x14ac:dyDescent="0.2">
      <c r="A78" s="82"/>
      <c r="B78" s="82"/>
      <c r="C78" s="88" t="s">
        <v>963</v>
      </c>
      <c r="D78" s="82"/>
      <c r="E78" s="82"/>
      <c r="F78" s="104"/>
      <c r="G78" s="104"/>
      <c r="H78" s="92" t="s">
        <v>142</v>
      </c>
    </row>
    <row r="79" spans="1:8" x14ac:dyDescent="0.2">
      <c r="A79" s="99">
        <v>1</v>
      </c>
      <c r="B79" s="90"/>
      <c r="C79" s="90" t="s">
        <v>955</v>
      </c>
      <c r="D79" s="90" t="s">
        <v>496</v>
      </c>
      <c r="E79" s="83">
        <v>82000</v>
      </c>
      <c r="F79" s="91">
        <v>5710.07</v>
      </c>
      <c r="G79" s="81">
        <v>7.4592299999999999E-3</v>
      </c>
      <c r="H79" s="92" t="s">
        <v>142</v>
      </c>
    </row>
    <row r="80" spans="1:8" x14ac:dyDescent="0.2">
      <c r="A80" s="99">
        <v>2</v>
      </c>
      <c r="B80" s="90"/>
      <c r="C80" s="90" t="s">
        <v>964</v>
      </c>
      <c r="D80" s="90" t="s">
        <v>496</v>
      </c>
      <c r="E80" s="83">
        <v>150000</v>
      </c>
      <c r="F80" s="91">
        <v>2615.5500000000002</v>
      </c>
      <c r="G80" s="81">
        <v>3.41677E-3</v>
      </c>
      <c r="H80" s="92" t="s">
        <v>142</v>
      </c>
    </row>
    <row r="81" spans="1:8" x14ac:dyDescent="0.2">
      <c r="A81" s="82"/>
      <c r="B81" s="82"/>
      <c r="C81" s="88" t="s">
        <v>141</v>
      </c>
      <c r="D81" s="82"/>
      <c r="E81" s="82" t="s">
        <v>142</v>
      </c>
      <c r="F81" s="94">
        <v>8325.6200000000008</v>
      </c>
      <c r="G81" s="102">
        <v>1.0876E-2</v>
      </c>
      <c r="H81" s="92" t="s">
        <v>142</v>
      </c>
    </row>
    <row r="82" spans="1:8" x14ac:dyDescent="0.2">
      <c r="A82" s="82"/>
      <c r="B82" s="82"/>
      <c r="C82" s="103"/>
      <c r="D82" s="82"/>
      <c r="E82" s="82"/>
      <c r="F82" s="104"/>
      <c r="G82" s="104"/>
      <c r="H82" s="92" t="s">
        <v>142</v>
      </c>
    </row>
    <row r="83" spans="1:8" x14ac:dyDescent="0.2">
      <c r="A83" s="82"/>
      <c r="B83" s="82"/>
      <c r="C83" s="88" t="s">
        <v>149</v>
      </c>
      <c r="D83" s="82"/>
      <c r="E83" s="82"/>
      <c r="F83" s="94">
        <f>F81+F76+F66+F59</f>
        <v>545035.38211619994</v>
      </c>
      <c r="G83" s="102">
        <f>G81+G76+G66+G59</f>
        <v>0.71198924888527992</v>
      </c>
      <c r="H83" s="92" t="s">
        <v>142</v>
      </c>
    </row>
    <row r="84" spans="1:8" x14ac:dyDescent="0.2">
      <c r="A84" s="82"/>
      <c r="B84" s="82"/>
      <c r="C84" s="103"/>
      <c r="D84" s="82"/>
      <c r="E84" s="82"/>
      <c r="F84" s="104"/>
      <c r="G84" s="104"/>
      <c r="H84" s="92" t="s">
        <v>142</v>
      </c>
    </row>
    <row r="85" spans="1:8" x14ac:dyDescent="0.2">
      <c r="A85" s="82"/>
      <c r="B85" s="82"/>
      <c r="C85" s="88" t="s">
        <v>150</v>
      </c>
      <c r="D85" s="82"/>
      <c r="E85" s="82"/>
      <c r="F85" s="104"/>
      <c r="G85" s="104"/>
      <c r="H85" s="92" t="s">
        <v>142</v>
      </c>
    </row>
    <row r="86" spans="1:8" x14ac:dyDescent="0.2">
      <c r="A86" s="82"/>
      <c r="B86" s="82"/>
      <c r="C86" s="88" t="s">
        <v>10</v>
      </c>
      <c r="D86" s="82"/>
      <c r="E86" s="82"/>
      <c r="F86" s="104"/>
      <c r="G86" s="104"/>
      <c r="H86" s="92" t="s">
        <v>142</v>
      </c>
    </row>
    <row r="87" spans="1:8" ht="25.5" x14ac:dyDescent="0.2">
      <c r="A87" s="99">
        <v>1</v>
      </c>
      <c r="B87" s="90" t="s">
        <v>524</v>
      </c>
      <c r="C87" s="90" t="s">
        <v>525</v>
      </c>
      <c r="D87" s="90" t="s">
        <v>526</v>
      </c>
      <c r="E87" s="83">
        <v>6500</v>
      </c>
      <c r="F87" s="91">
        <v>6612.6580000000004</v>
      </c>
      <c r="G87" s="81">
        <v>8.6382999999999998E-3</v>
      </c>
      <c r="H87" s="92">
        <v>6.6704999999999997</v>
      </c>
    </row>
    <row r="88" spans="1:8" ht="25.5" x14ac:dyDescent="0.2">
      <c r="A88" s="99">
        <v>2</v>
      </c>
      <c r="B88" s="90" t="s">
        <v>527</v>
      </c>
      <c r="C88" s="90" t="s">
        <v>528</v>
      </c>
      <c r="D88" s="90" t="s">
        <v>529</v>
      </c>
      <c r="E88" s="83">
        <v>5000</v>
      </c>
      <c r="F88" s="91">
        <v>5094.9350000000004</v>
      </c>
      <c r="G88" s="81">
        <v>6.6556599999999999E-3</v>
      </c>
      <c r="H88" s="92">
        <v>6.6950000000000003</v>
      </c>
    </row>
    <row r="89" spans="1:8" x14ac:dyDescent="0.2">
      <c r="A89" s="99">
        <v>3</v>
      </c>
      <c r="B89" s="90" t="s">
        <v>530</v>
      </c>
      <c r="C89" s="85" t="s">
        <v>1241</v>
      </c>
      <c r="D89" s="90" t="s">
        <v>1240</v>
      </c>
      <c r="E89" s="83">
        <v>3500</v>
      </c>
      <c r="F89" s="91">
        <v>3504.2</v>
      </c>
      <c r="G89" s="81">
        <v>4.57764E-3</v>
      </c>
      <c r="H89" s="92">
        <v>7.36</v>
      </c>
    </row>
    <row r="90" spans="1:8" ht="25.5" x14ac:dyDescent="0.2">
      <c r="A90" s="99">
        <v>4</v>
      </c>
      <c r="B90" s="90" t="s">
        <v>531</v>
      </c>
      <c r="C90" s="90" t="s">
        <v>532</v>
      </c>
      <c r="D90" s="90" t="s">
        <v>526</v>
      </c>
      <c r="E90" s="83">
        <v>3500</v>
      </c>
      <c r="F90" s="91">
        <v>3495.5725000000002</v>
      </c>
      <c r="G90" s="81">
        <v>4.5663700000000002E-3</v>
      </c>
      <c r="H90" s="92">
        <v>6.7</v>
      </c>
    </row>
    <row r="91" spans="1:8" ht="25.5" x14ac:dyDescent="0.2">
      <c r="A91" s="99">
        <v>5</v>
      </c>
      <c r="B91" s="90" t="s">
        <v>533</v>
      </c>
      <c r="C91" s="90" t="s">
        <v>534</v>
      </c>
      <c r="D91" s="90" t="s">
        <v>535</v>
      </c>
      <c r="E91" s="83">
        <v>3000</v>
      </c>
      <c r="F91" s="91">
        <v>3093.3870000000002</v>
      </c>
      <c r="G91" s="81">
        <v>4.0409799999999996E-3</v>
      </c>
      <c r="H91" s="92">
        <v>7.4349999999999996</v>
      </c>
    </row>
    <row r="92" spans="1:8" x14ac:dyDescent="0.2">
      <c r="A92" s="99">
        <v>6</v>
      </c>
      <c r="B92" s="90" t="s">
        <v>536</v>
      </c>
      <c r="C92" s="90" t="s">
        <v>537</v>
      </c>
      <c r="D92" s="90" t="s">
        <v>529</v>
      </c>
      <c r="E92" s="83">
        <v>3000</v>
      </c>
      <c r="F92" s="91">
        <v>3069.489</v>
      </c>
      <c r="G92" s="81">
        <v>4.0097600000000002E-3</v>
      </c>
      <c r="H92" s="92">
        <v>7.4249999999999998</v>
      </c>
    </row>
    <row r="93" spans="1:8" x14ac:dyDescent="0.2">
      <c r="A93" s="99">
        <v>7</v>
      </c>
      <c r="B93" s="90" t="s">
        <v>538</v>
      </c>
      <c r="C93" s="90" t="s">
        <v>539</v>
      </c>
      <c r="D93" s="90" t="s">
        <v>526</v>
      </c>
      <c r="E93" s="83">
        <v>2500</v>
      </c>
      <c r="F93" s="91">
        <v>2638.49</v>
      </c>
      <c r="G93" s="81">
        <v>3.4467299999999998E-3</v>
      </c>
      <c r="H93" s="92">
        <v>7.1212</v>
      </c>
    </row>
    <row r="94" spans="1:8" x14ac:dyDescent="0.2">
      <c r="A94" s="99">
        <v>8</v>
      </c>
      <c r="B94" s="90" t="s">
        <v>540</v>
      </c>
      <c r="C94" s="90" t="s">
        <v>541</v>
      </c>
      <c r="D94" s="90" t="s">
        <v>529</v>
      </c>
      <c r="E94" s="83">
        <v>250</v>
      </c>
      <c r="F94" s="91">
        <v>2604.0749999999998</v>
      </c>
      <c r="G94" s="81">
        <v>3.4017800000000001E-3</v>
      </c>
      <c r="H94" s="92">
        <v>7.26</v>
      </c>
    </row>
    <row r="95" spans="1:8" x14ac:dyDescent="0.2">
      <c r="A95" s="99">
        <v>9</v>
      </c>
      <c r="B95" s="90" t="s">
        <v>542</v>
      </c>
      <c r="C95" s="90" t="s">
        <v>543</v>
      </c>
      <c r="D95" s="90" t="s">
        <v>526</v>
      </c>
      <c r="E95" s="83">
        <v>2500</v>
      </c>
      <c r="F95" s="91">
        <v>2565.3225000000002</v>
      </c>
      <c r="G95" s="81">
        <v>3.3511499999999998E-3</v>
      </c>
      <c r="H95" s="92">
        <v>6.7</v>
      </c>
    </row>
    <row r="96" spans="1:8" ht="25.5" x14ac:dyDescent="0.2">
      <c r="A96" s="99">
        <v>10</v>
      </c>
      <c r="B96" s="90" t="s">
        <v>544</v>
      </c>
      <c r="C96" s="90" t="s">
        <v>545</v>
      </c>
      <c r="D96" s="90" t="s">
        <v>529</v>
      </c>
      <c r="E96" s="83">
        <v>2500</v>
      </c>
      <c r="F96" s="91">
        <v>2557.58</v>
      </c>
      <c r="G96" s="81">
        <v>3.34104E-3</v>
      </c>
      <c r="H96" s="92">
        <v>6.7428999999999997</v>
      </c>
    </row>
    <row r="97" spans="1:8" x14ac:dyDescent="0.2">
      <c r="A97" s="99">
        <v>11</v>
      </c>
      <c r="B97" s="90" t="s">
        <v>546</v>
      </c>
      <c r="C97" s="90" t="s">
        <v>547</v>
      </c>
      <c r="D97" s="90" t="s">
        <v>526</v>
      </c>
      <c r="E97" s="83">
        <v>2500</v>
      </c>
      <c r="F97" s="91">
        <v>2546.2375000000002</v>
      </c>
      <c r="G97" s="81">
        <v>3.32622E-3</v>
      </c>
      <c r="H97" s="92">
        <v>6.8274999999999997</v>
      </c>
    </row>
    <row r="98" spans="1:8" ht="25.5" x14ac:dyDescent="0.2">
      <c r="A98" s="99">
        <v>12</v>
      </c>
      <c r="B98" s="90" t="s">
        <v>548</v>
      </c>
      <c r="C98" s="90" t="s">
        <v>549</v>
      </c>
      <c r="D98" s="90" t="s">
        <v>526</v>
      </c>
      <c r="E98" s="83">
        <v>2500</v>
      </c>
      <c r="F98" s="91">
        <v>2545.5225</v>
      </c>
      <c r="G98" s="81">
        <v>3.3252899999999998E-3</v>
      </c>
      <c r="H98" s="92">
        <v>6.6711999999999998</v>
      </c>
    </row>
    <row r="99" spans="1:8" ht="25.5" x14ac:dyDescent="0.2">
      <c r="A99" s="99">
        <v>13</v>
      </c>
      <c r="B99" s="90" t="s">
        <v>550</v>
      </c>
      <c r="C99" s="90" t="s">
        <v>551</v>
      </c>
      <c r="D99" s="90" t="s">
        <v>529</v>
      </c>
      <c r="E99" s="83">
        <v>2500</v>
      </c>
      <c r="F99" s="91">
        <v>2540.5500000000002</v>
      </c>
      <c r="G99" s="81">
        <v>3.3187899999999998E-3</v>
      </c>
      <c r="H99" s="92">
        <v>6.61</v>
      </c>
    </row>
    <row r="100" spans="1:8" x14ac:dyDescent="0.2">
      <c r="A100" s="99">
        <v>14</v>
      </c>
      <c r="B100" s="90" t="s">
        <v>552</v>
      </c>
      <c r="C100" s="90" t="s">
        <v>553</v>
      </c>
      <c r="D100" s="90" t="s">
        <v>526</v>
      </c>
      <c r="E100" s="83">
        <v>2500</v>
      </c>
      <c r="F100" s="91">
        <v>2538.5725000000002</v>
      </c>
      <c r="G100" s="81">
        <v>3.31621E-3</v>
      </c>
      <c r="H100" s="92">
        <v>6.5689000000000002</v>
      </c>
    </row>
    <row r="101" spans="1:8" x14ac:dyDescent="0.2">
      <c r="A101" s="99">
        <v>15</v>
      </c>
      <c r="B101" s="90" t="s">
        <v>554</v>
      </c>
      <c r="C101" s="90" t="s">
        <v>555</v>
      </c>
      <c r="D101" s="90" t="s">
        <v>556</v>
      </c>
      <c r="E101" s="83">
        <v>2500</v>
      </c>
      <c r="F101" s="91">
        <v>2520.1574999999998</v>
      </c>
      <c r="G101" s="81">
        <v>3.2921500000000002E-3</v>
      </c>
      <c r="H101" s="92">
        <v>7.5942999999999996</v>
      </c>
    </row>
    <row r="102" spans="1:8" x14ac:dyDescent="0.2">
      <c r="A102" s="99">
        <v>16</v>
      </c>
      <c r="B102" s="90" t="s">
        <v>557</v>
      </c>
      <c r="C102" s="90" t="s">
        <v>558</v>
      </c>
      <c r="D102" s="90" t="s">
        <v>556</v>
      </c>
      <c r="E102" s="83">
        <v>2500</v>
      </c>
      <c r="F102" s="91">
        <v>2519.4749999999999</v>
      </c>
      <c r="G102" s="81">
        <v>3.2912599999999998E-3</v>
      </c>
      <c r="H102" s="92">
        <v>7.2050000000000001</v>
      </c>
    </row>
    <row r="103" spans="1:8" x14ac:dyDescent="0.2">
      <c r="A103" s="99">
        <v>17</v>
      </c>
      <c r="B103" s="90" t="s">
        <v>559</v>
      </c>
      <c r="C103" s="90" t="s">
        <v>560</v>
      </c>
      <c r="D103" s="90" t="s">
        <v>526</v>
      </c>
      <c r="E103" s="83">
        <v>25</v>
      </c>
      <c r="F103" s="91">
        <v>2505.69</v>
      </c>
      <c r="G103" s="81">
        <v>3.2732500000000001E-3</v>
      </c>
      <c r="H103" s="92">
        <v>6.8941999999999997</v>
      </c>
    </row>
    <row r="104" spans="1:8" x14ac:dyDescent="0.2">
      <c r="A104" s="99">
        <v>18</v>
      </c>
      <c r="B104" s="90" t="s">
        <v>561</v>
      </c>
      <c r="C104" s="90" t="s">
        <v>562</v>
      </c>
      <c r="D104" s="90" t="s">
        <v>529</v>
      </c>
      <c r="E104" s="83">
        <v>2000</v>
      </c>
      <c r="F104" s="91">
        <v>2052.3220000000001</v>
      </c>
      <c r="G104" s="81">
        <v>2.6810100000000002E-3</v>
      </c>
      <c r="H104" s="92">
        <v>7.4249999999999998</v>
      </c>
    </row>
    <row r="105" spans="1:8" x14ac:dyDescent="0.2">
      <c r="A105" s="99">
        <v>19</v>
      </c>
      <c r="B105" s="90" t="s">
        <v>563</v>
      </c>
      <c r="C105" s="90" t="s">
        <v>564</v>
      </c>
      <c r="D105" s="90" t="s">
        <v>529</v>
      </c>
      <c r="E105" s="83">
        <v>2000</v>
      </c>
      <c r="F105" s="91">
        <v>2041.49</v>
      </c>
      <c r="G105" s="81">
        <v>2.6668600000000001E-3</v>
      </c>
      <c r="H105" s="92">
        <v>6.7647000000000004</v>
      </c>
    </row>
    <row r="106" spans="1:8" ht="25.5" x14ac:dyDescent="0.2">
      <c r="A106" s="99">
        <v>20</v>
      </c>
      <c r="B106" s="90" t="s">
        <v>565</v>
      </c>
      <c r="C106" s="90" t="s">
        <v>566</v>
      </c>
      <c r="D106" s="90" t="s">
        <v>526</v>
      </c>
      <c r="E106" s="83">
        <v>2000</v>
      </c>
      <c r="F106" s="91">
        <v>2020.7180000000001</v>
      </c>
      <c r="G106" s="81">
        <v>2.6397199999999999E-3</v>
      </c>
      <c r="H106" s="92">
        <v>6.55</v>
      </c>
    </row>
    <row r="107" spans="1:8" ht="25.5" x14ac:dyDescent="0.2">
      <c r="A107" s="99">
        <v>21</v>
      </c>
      <c r="B107" s="90" t="s">
        <v>567</v>
      </c>
      <c r="C107" s="90" t="s">
        <v>568</v>
      </c>
      <c r="D107" s="90" t="s">
        <v>526</v>
      </c>
      <c r="E107" s="83">
        <v>1500</v>
      </c>
      <c r="F107" s="91">
        <v>1573.5705</v>
      </c>
      <c r="G107" s="81">
        <v>2.0555999999999999E-3</v>
      </c>
      <c r="H107" s="92">
        <v>7.13</v>
      </c>
    </row>
    <row r="108" spans="1:8" x14ac:dyDescent="0.2">
      <c r="A108" s="99">
        <v>22</v>
      </c>
      <c r="B108" s="90" t="s">
        <v>569</v>
      </c>
      <c r="C108" s="90" t="s">
        <v>570</v>
      </c>
      <c r="D108" s="90" t="s">
        <v>526</v>
      </c>
      <c r="E108" s="83">
        <v>1500</v>
      </c>
      <c r="F108" s="91">
        <v>1535.7945</v>
      </c>
      <c r="G108" s="81">
        <v>2.0062499999999998E-3</v>
      </c>
      <c r="H108" s="92">
        <v>6.6269999999999998</v>
      </c>
    </row>
    <row r="109" spans="1:8" x14ac:dyDescent="0.2">
      <c r="A109" s="99">
        <v>23</v>
      </c>
      <c r="B109" s="90" t="s">
        <v>571</v>
      </c>
      <c r="C109" s="90" t="s">
        <v>572</v>
      </c>
      <c r="D109" s="90" t="s">
        <v>526</v>
      </c>
      <c r="E109" s="83">
        <v>1500</v>
      </c>
      <c r="F109" s="91">
        <v>1531.2840000000001</v>
      </c>
      <c r="G109" s="81">
        <v>2.0003600000000001E-3</v>
      </c>
      <c r="H109" s="92">
        <v>7.0049999999999999</v>
      </c>
    </row>
    <row r="110" spans="1:8" ht="25.5" x14ac:dyDescent="0.2">
      <c r="A110" s="99">
        <v>24</v>
      </c>
      <c r="B110" s="90" t="s">
        <v>573</v>
      </c>
      <c r="C110" s="90" t="s">
        <v>574</v>
      </c>
      <c r="D110" s="90" t="s">
        <v>529</v>
      </c>
      <c r="E110" s="83">
        <v>1500</v>
      </c>
      <c r="F110" s="91">
        <v>1526.769</v>
      </c>
      <c r="G110" s="81">
        <v>1.99446E-3</v>
      </c>
      <c r="H110" s="92">
        <v>6.7129000000000003</v>
      </c>
    </row>
    <row r="111" spans="1:8" x14ac:dyDescent="0.2">
      <c r="A111" s="99">
        <v>25</v>
      </c>
      <c r="B111" s="90" t="s">
        <v>575</v>
      </c>
      <c r="C111" s="90" t="s">
        <v>576</v>
      </c>
      <c r="D111" s="90" t="s">
        <v>535</v>
      </c>
      <c r="E111" s="83">
        <v>1500</v>
      </c>
      <c r="F111" s="91">
        <v>1521.279</v>
      </c>
      <c r="G111" s="81">
        <v>1.9872900000000001E-3</v>
      </c>
      <c r="H111" s="92">
        <v>7.78</v>
      </c>
    </row>
    <row r="112" spans="1:8" x14ac:dyDescent="0.2">
      <c r="A112" s="99">
        <v>26</v>
      </c>
      <c r="B112" s="90" t="s">
        <v>577</v>
      </c>
      <c r="C112" s="90" t="s">
        <v>578</v>
      </c>
      <c r="D112" s="90" t="s">
        <v>526</v>
      </c>
      <c r="E112" s="83">
        <v>1500</v>
      </c>
      <c r="F112" s="91">
        <v>1511.076</v>
      </c>
      <c r="G112" s="81">
        <v>1.9739599999999999E-3</v>
      </c>
      <c r="H112" s="92">
        <v>6.52</v>
      </c>
    </row>
    <row r="113" spans="1:8" x14ac:dyDescent="0.2">
      <c r="A113" s="99">
        <v>27</v>
      </c>
      <c r="B113" s="90" t="s">
        <v>579</v>
      </c>
      <c r="C113" s="90" t="s">
        <v>580</v>
      </c>
      <c r="D113" s="90" t="s">
        <v>529</v>
      </c>
      <c r="E113" s="83">
        <v>1500</v>
      </c>
      <c r="F113" s="91">
        <v>1503.5115000000001</v>
      </c>
      <c r="G113" s="81">
        <v>1.96408E-3</v>
      </c>
      <c r="H113" s="92">
        <v>6.58</v>
      </c>
    </row>
    <row r="114" spans="1:8" x14ac:dyDescent="0.2">
      <c r="A114" s="99">
        <v>28</v>
      </c>
      <c r="B114" s="90" t="s">
        <v>581</v>
      </c>
      <c r="C114" s="90" t="s">
        <v>582</v>
      </c>
      <c r="D114" s="90" t="s">
        <v>529</v>
      </c>
      <c r="E114" s="83">
        <v>1500</v>
      </c>
      <c r="F114" s="91">
        <v>1500.3195000000001</v>
      </c>
      <c r="G114" s="81">
        <v>1.95991E-3</v>
      </c>
      <c r="H114" s="92">
        <v>7.0750000000000002</v>
      </c>
    </row>
    <row r="115" spans="1:8" x14ac:dyDescent="0.2">
      <c r="A115" s="99">
        <v>29</v>
      </c>
      <c r="B115" s="90" t="s">
        <v>583</v>
      </c>
      <c r="C115" s="90" t="s">
        <v>584</v>
      </c>
      <c r="D115" s="90" t="s">
        <v>529</v>
      </c>
      <c r="E115" s="83">
        <v>150</v>
      </c>
      <c r="F115" s="91">
        <v>1493.4090000000001</v>
      </c>
      <c r="G115" s="81">
        <v>1.9508800000000001E-3</v>
      </c>
      <c r="H115" s="92">
        <v>6.68</v>
      </c>
    </row>
    <row r="116" spans="1:8" x14ac:dyDescent="0.2">
      <c r="A116" s="99">
        <v>30</v>
      </c>
      <c r="B116" s="90" t="s">
        <v>585</v>
      </c>
      <c r="C116" s="90" t="s">
        <v>1239</v>
      </c>
      <c r="D116" s="90" t="s">
        <v>1240</v>
      </c>
      <c r="E116" s="83">
        <v>2500</v>
      </c>
      <c r="F116" s="91">
        <v>1294.5</v>
      </c>
      <c r="G116" s="81">
        <v>1.69104E-3</v>
      </c>
      <c r="H116" s="92">
        <v>6.8</v>
      </c>
    </row>
    <row r="117" spans="1:8" ht="25.5" x14ac:dyDescent="0.2">
      <c r="A117" s="99">
        <v>31</v>
      </c>
      <c r="B117" s="90" t="s">
        <v>586</v>
      </c>
      <c r="C117" s="90" t="s">
        <v>587</v>
      </c>
      <c r="D117" s="90" t="s">
        <v>529</v>
      </c>
      <c r="E117" s="83">
        <v>1000</v>
      </c>
      <c r="F117" s="91">
        <v>1016.348</v>
      </c>
      <c r="G117" s="81">
        <v>1.3276799999999999E-3</v>
      </c>
      <c r="H117" s="92">
        <v>6.625</v>
      </c>
    </row>
    <row r="118" spans="1:8" x14ac:dyDescent="0.2">
      <c r="A118" s="99">
        <v>32</v>
      </c>
      <c r="B118" s="90" t="s">
        <v>588</v>
      </c>
      <c r="C118" s="90" t="s">
        <v>589</v>
      </c>
      <c r="D118" s="90" t="s">
        <v>590</v>
      </c>
      <c r="E118" s="83">
        <v>1000</v>
      </c>
      <c r="F118" s="91">
        <v>1013.26</v>
      </c>
      <c r="G118" s="81">
        <v>1.32365E-3</v>
      </c>
      <c r="H118" s="92">
        <v>7.2305000000000001</v>
      </c>
    </row>
    <row r="119" spans="1:8" x14ac:dyDescent="0.2">
      <c r="A119" s="99">
        <v>33</v>
      </c>
      <c r="B119" s="90" t="s">
        <v>591</v>
      </c>
      <c r="C119" s="90" t="s">
        <v>592</v>
      </c>
      <c r="D119" s="90" t="s">
        <v>526</v>
      </c>
      <c r="E119" s="83">
        <v>1000</v>
      </c>
      <c r="F119" s="91">
        <v>1009.946</v>
      </c>
      <c r="G119" s="81">
        <v>1.3193199999999999E-3</v>
      </c>
      <c r="H119" s="92">
        <v>7.0975000000000001</v>
      </c>
    </row>
    <row r="120" spans="1:8" x14ac:dyDescent="0.2">
      <c r="A120" s="99">
        <v>34</v>
      </c>
      <c r="B120" s="90" t="s">
        <v>593</v>
      </c>
      <c r="C120" s="90" t="s">
        <v>594</v>
      </c>
      <c r="D120" s="90" t="s">
        <v>526</v>
      </c>
      <c r="E120" s="83">
        <v>1000</v>
      </c>
      <c r="F120" s="91">
        <v>1005.44</v>
      </c>
      <c r="G120" s="81">
        <v>1.3134399999999999E-3</v>
      </c>
      <c r="H120" s="92">
        <v>6.49</v>
      </c>
    </row>
    <row r="121" spans="1:8" x14ac:dyDescent="0.2">
      <c r="A121" s="99">
        <v>35</v>
      </c>
      <c r="B121" s="90" t="s">
        <v>595</v>
      </c>
      <c r="C121" s="90" t="s">
        <v>596</v>
      </c>
      <c r="D121" s="90" t="s">
        <v>529</v>
      </c>
      <c r="E121" s="83">
        <v>1000</v>
      </c>
      <c r="F121" s="91">
        <v>1005.169</v>
      </c>
      <c r="G121" s="81">
        <v>1.3130800000000001E-3</v>
      </c>
      <c r="H121" s="92">
        <v>7.1449999999999996</v>
      </c>
    </row>
    <row r="122" spans="1:8" x14ac:dyDescent="0.2">
      <c r="A122" s="99">
        <v>36</v>
      </c>
      <c r="B122" s="90" t="s">
        <v>597</v>
      </c>
      <c r="C122" s="90" t="s">
        <v>598</v>
      </c>
      <c r="D122" s="90" t="s">
        <v>529</v>
      </c>
      <c r="E122" s="83">
        <v>100</v>
      </c>
      <c r="F122" s="91">
        <v>1003.904</v>
      </c>
      <c r="G122" s="81">
        <v>1.3114299999999999E-3</v>
      </c>
      <c r="H122" s="92">
        <v>6.97</v>
      </c>
    </row>
    <row r="123" spans="1:8" x14ac:dyDescent="0.2">
      <c r="A123" s="99">
        <v>37</v>
      </c>
      <c r="B123" s="90" t="s">
        <v>599</v>
      </c>
      <c r="C123" s="90" t="s">
        <v>600</v>
      </c>
      <c r="D123" s="90" t="s">
        <v>526</v>
      </c>
      <c r="E123" s="83">
        <v>1000</v>
      </c>
      <c r="F123" s="91">
        <v>1003.215</v>
      </c>
      <c r="G123" s="81">
        <v>1.3105300000000001E-3</v>
      </c>
      <c r="H123" s="92">
        <v>6.4349999999999996</v>
      </c>
    </row>
    <row r="124" spans="1:8" ht="25.5" x14ac:dyDescent="0.2">
      <c r="A124" s="99">
        <v>38</v>
      </c>
      <c r="B124" s="90" t="s">
        <v>601</v>
      </c>
      <c r="C124" s="90" t="s">
        <v>602</v>
      </c>
      <c r="D124" s="90" t="s">
        <v>535</v>
      </c>
      <c r="E124" s="83">
        <v>1000</v>
      </c>
      <c r="F124" s="91">
        <v>1001.265</v>
      </c>
      <c r="G124" s="81">
        <v>1.30798E-3</v>
      </c>
      <c r="H124" s="92">
        <v>7.24</v>
      </c>
    </row>
    <row r="125" spans="1:8" x14ac:dyDescent="0.2">
      <c r="A125" s="99">
        <v>39</v>
      </c>
      <c r="B125" s="90" t="s">
        <v>603</v>
      </c>
      <c r="C125" s="90" t="s">
        <v>604</v>
      </c>
      <c r="D125" s="90" t="s">
        <v>529</v>
      </c>
      <c r="E125" s="83">
        <v>1000</v>
      </c>
      <c r="F125" s="91">
        <v>989.94299999999998</v>
      </c>
      <c r="G125" s="81">
        <v>1.2931900000000001E-3</v>
      </c>
      <c r="H125" s="92">
        <v>6.835</v>
      </c>
    </row>
    <row r="126" spans="1:8" x14ac:dyDescent="0.2">
      <c r="A126" s="82"/>
      <c r="B126" s="82"/>
      <c r="C126" s="88" t="s">
        <v>141</v>
      </c>
      <c r="D126" s="82"/>
      <c r="E126" s="82" t="s">
        <v>142</v>
      </c>
      <c r="F126" s="94">
        <v>83106.447</v>
      </c>
      <c r="G126" s="102">
        <v>0.1085643</v>
      </c>
      <c r="H126" s="92" t="s">
        <v>142</v>
      </c>
    </row>
    <row r="127" spans="1:8" x14ac:dyDescent="0.2">
      <c r="A127" s="82"/>
      <c r="B127" s="82"/>
      <c r="C127" s="103"/>
      <c r="D127" s="82"/>
      <c r="E127" s="82"/>
      <c r="F127" s="104"/>
      <c r="G127" s="104"/>
      <c r="H127" s="92" t="s">
        <v>142</v>
      </c>
    </row>
    <row r="128" spans="1:8" x14ac:dyDescent="0.2">
      <c r="A128" s="82"/>
      <c r="B128" s="82"/>
      <c r="C128" s="88" t="s">
        <v>151</v>
      </c>
      <c r="D128" s="82"/>
      <c r="E128" s="82"/>
      <c r="F128" s="82"/>
      <c r="G128" s="82"/>
      <c r="H128" s="92" t="s">
        <v>142</v>
      </c>
    </row>
    <row r="129" spans="1:8" x14ac:dyDescent="0.2">
      <c r="A129" s="82"/>
      <c r="B129" s="82"/>
      <c r="C129" s="88" t="s">
        <v>141</v>
      </c>
      <c r="D129" s="82"/>
      <c r="E129" s="82" t="s">
        <v>142</v>
      </c>
      <c r="F129" s="105" t="s">
        <v>144</v>
      </c>
      <c r="G129" s="102">
        <v>0</v>
      </c>
      <c r="H129" s="92" t="s">
        <v>142</v>
      </c>
    </row>
    <row r="130" spans="1:8" x14ac:dyDescent="0.2">
      <c r="A130" s="82"/>
      <c r="B130" s="82"/>
      <c r="C130" s="103"/>
      <c r="D130" s="82"/>
      <c r="E130" s="82"/>
      <c r="F130" s="104"/>
      <c r="G130" s="104"/>
      <c r="H130" s="92" t="s">
        <v>142</v>
      </c>
    </row>
    <row r="131" spans="1:8" x14ac:dyDescent="0.2">
      <c r="A131" s="82"/>
      <c r="B131" s="82"/>
      <c r="C131" s="88" t="s">
        <v>152</v>
      </c>
      <c r="D131" s="82"/>
      <c r="E131" s="82"/>
      <c r="F131" s="82"/>
      <c r="G131" s="82"/>
      <c r="H131" s="92" t="s">
        <v>142</v>
      </c>
    </row>
    <row r="132" spans="1:8" x14ac:dyDescent="0.2">
      <c r="A132" s="99">
        <v>1</v>
      </c>
      <c r="B132" s="90" t="s">
        <v>605</v>
      </c>
      <c r="C132" s="85" t="s">
        <v>1110</v>
      </c>
      <c r="D132" s="90" t="s">
        <v>607</v>
      </c>
      <c r="E132" s="83">
        <v>25000000</v>
      </c>
      <c r="F132" s="91">
        <v>25849.974999999999</v>
      </c>
      <c r="G132" s="81">
        <v>3.3768560000000003E-2</v>
      </c>
      <c r="H132" s="92">
        <v>6.6706000000000003</v>
      </c>
    </row>
    <row r="133" spans="1:8" x14ac:dyDescent="0.2">
      <c r="A133" s="99">
        <v>2</v>
      </c>
      <c r="B133" s="90" t="s">
        <v>608</v>
      </c>
      <c r="C133" s="90" t="s">
        <v>1109</v>
      </c>
      <c r="D133" s="90" t="s">
        <v>607</v>
      </c>
      <c r="E133" s="83">
        <v>10000000</v>
      </c>
      <c r="F133" s="91">
        <v>10257.44</v>
      </c>
      <c r="G133" s="81">
        <v>1.3399579999999999E-2</v>
      </c>
      <c r="H133" s="92">
        <v>7.0503999999999998</v>
      </c>
    </row>
    <row r="134" spans="1:8" x14ac:dyDescent="0.2">
      <c r="A134" s="99">
        <v>3</v>
      </c>
      <c r="B134" s="90" t="s">
        <v>609</v>
      </c>
      <c r="C134" s="90" t="s">
        <v>610</v>
      </c>
      <c r="D134" s="90" t="s">
        <v>607</v>
      </c>
      <c r="E134" s="83">
        <v>5000000</v>
      </c>
      <c r="F134" s="91">
        <v>5067.125</v>
      </c>
      <c r="G134" s="81">
        <v>6.6193299999999997E-3</v>
      </c>
      <c r="H134" s="92">
        <v>6.6940999999999997</v>
      </c>
    </row>
    <row r="135" spans="1:8" x14ac:dyDescent="0.2">
      <c r="A135" s="99">
        <v>4</v>
      </c>
      <c r="B135" s="90" t="s">
        <v>611</v>
      </c>
      <c r="C135" s="90" t="s">
        <v>612</v>
      </c>
      <c r="D135" s="90" t="s">
        <v>607</v>
      </c>
      <c r="E135" s="83">
        <v>5000000</v>
      </c>
      <c r="F135" s="91">
        <v>4991.51</v>
      </c>
      <c r="G135" s="81">
        <v>6.52055E-3</v>
      </c>
      <c r="H135" s="92">
        <v>6.6078000000000001</v>
      </c>
    </row>
    <row r="136" spans="1:8" x14ac:dyDescent="0.2">
      <c r="A136" s="99">
        <v>5</v>
      </c>
      <c r="B136" s="90" t="s">
        <v>613</v>
      </c>
      <c r="C136" s="90" t="s">
        <v>614</v>
      </c>
      <c r="D136" s="90" t="s">
        <v>607</v>
      </c>
      <c r="E136" s="83">
        <v>3000000</v>
      </c>
      <c r="F136" s="91">
        <v>3080.13</v>
      </c>
      <c r="G136" s="81">
        <v>4.0236600000000001E-3</v>
      </c>
      <c r="H136" s="92">
        <v>6.9589999999999996</v>
      </c>
    </row>
    <row r="137" spans="1:8" x14ac:dyDescent="0.2">
      <c r="A137" s="99">
        <v>6</v>
      </c>
      <c r="B137" s="90" t="s">
        <v>615</v>
      </c>
      <c r="C137" s="90" t="s">
        <v>1108</v>
      </c>
      <c r="D137" s="90" t="s">
        <v>607</v>
      </c>
      <c r="E137" s="83">
        <v>2500000</v>
      </c>
      <c r="F137" s="91">
        <v>2589.0475000000001</v>
      </c>
      <c r="G137" s="81">
        <v>3.38215E-3</v>
      </c>
      <c r="H137" s="92">
        <v>6.0065</v>
      </c>
    </row>
    <row r="138" spans="1:8" x14ac:dyDescent="0.2">
      <c r="A138" s="99">
        <v>7</v>
      </c>
      <c r="B138" s="90" t="s">
        <v>616</v>
      </c>
      <c r="C138" s="90" t="s">
        <v>617</v>
      </c>
      <c r="D138" s="90" t="s">
        <v>607</v>
      </c>
      <c r="E138" s="83">
        <v>2500000</v>
      </c>
      <c r="F138" s="91">
        <v>2499.5050000000001</v>
      </c>
      <c r="G138" s="81">
        <v>3.26517E-3</v>
      </c>
      <c r="H138" s="92">
        <v>7.4344999999999999</v>
      </c>
    </row>
    <row r="139" spans="1:8" x14ac:dyDescent="0.2">
      <c r="A139" s="99">
        <v>8</v>
      </c>
      <c r="B139" s="90" t="s">
        <v>618</v>
      </c>
      <c r="C139" s="90" t="s">
        <v>619</v>
      </c>
      <c r="D139" s="90" t="s">
        <v>607</v>
      </c>
      <c r="E139" s="83">
        <v>2500000</v>
      </c>
      <c r="F139" s="91">
        <v>2477.6424999999999</v>
      </c>
      <c r="G139" s="81">
        <v>3.2366199999999999E-3</v>
      </c>
      <c r="H139" s="92">
        <v>7.5469999999999997</v>
      </c>
    </row>
    <row r="140" spans="1:8" x14ac:dyDescent="0.2">
      <c r="A140" s="99">
        <v>9</v>
      </c>
      <c r="B140" s="90" t="s">
        <v>620</v>
      </c>
      <c r="C140" s="90" t="s">
        <v>621</v>
      </c>
      <c r="D140" s="90" t="s">
        <v>607</v>
      </c>
      <c r="E140" s="83">
        <v>1500000</v>
      </c>
      <c r="F140" s="91">
        <v>1543.152</v>
      </c>
      <c r="G140" s="81">
        <v>2.01586E-3</v>
      </c>
      <c r="H140" s="92">
        <v>6.4969999999999999</v>
      </c>
    </row>
    <row r="141" spans="1:8" ht="25.5" x14ac:dyDescent="0.2">
      <c r="A141" s="99">
        <v>10</v>
      </c>
      <c r="B141" s="90" t="s">
        <v>622</v>
      </c>
      <c r="C141" s="85" t="s">
        <v>925</v>
      </c>
      <c r="D141" s="90" t="s">
        <v>607</v>
      </c>
      <c r="E141" s="83">
        <v>1500000</v>
      </c>
      <c r="F141" s="91">
        <v>1513.7085</v>
      </c>
      <c r="G141" s="81">
        <v>1.9773999999999998E-3</v>
      </c>
      <c r="H141" s="92">
        <v>6.1</v>
      </c>
    </row>
    <row r="142" spans="1:8" x14ac:dyDescent="0.2">
      <c r="A142" s="99">
        <v>11</v>
      </c>
      <c r="B142" s="90" t="s">
        <v>623</v>
      </c>
      <c r="C142" s="90" t="s">
        <v>624</v>
      </c>
      <c r="D142" s="90" t="s">
        <v>607</v>
      </c>
      <c r="E142" s="83">
        <v>1270000</v>
      </c>
      <c r="F142" s="91">
        <v>1293.5229400000001</v>
      </c>
      <c r="G142" s="81">
        <v>1.6897699999999999E-3</v>
      </c>
      <c r="H142" s="92">
        <v>7.2653999999999996</v>
      </c>
    </row>
    <row r="143" spans="1:8" x14ac:dyDescent="0.2">
      <c r="A143" s="99">
        <v>12</v>
      </c>
      <c r="B143" s="90" t="s">
        <v>625</v>
      </c>
      <c r="C143" s="90" t="s">
        <v>626</v>
      </c>
      <c r="D143" s="90" t="s">
        <v>607</v>
      </c>
      <c r="E143" s="83">
        <v>1000000</v>
      </c>
      <c r="F143" s="91">
        <v>1041.229</v>
      </c>
      <c r="G143" s="81">
        <v>1.3601900000000001E-3</v>
      </c>
      <c r="H143" s="92">
        <v>7.2638999999999996</v>
      </c>
    </row>
    <row r="144" spans="1:8" x14ac:dyDescent="0.2">
      <c r="A144" s="82"/>
      <c r="B144" s="82"/>
      <c r="C144" s="88" t="s">
        <v>141</v>
      </c>
      <c r="D144" s="82"/>
      <c r="E144" s="82" t="s">
        <v>142</v>
      </c>
      <c r="F144" s="94">
        <v>62203.987439999997</v>
      </c>
      <c r="G144" s="102">
        <v>8.1258839999999999E-2</v>
      </c>
      <c r="H144" s="92" t="s">
        <v>142</v>
      </c>
    </row>
    <row r="145" spans="1:8" x14ac:dyDescent="0.2">
      <c r="A145" s="82"/>
      <c r="B145" s="82"/>
      <c r="C145" s="103"/>
      <c r="D145" s="82"/>
      <c r="E145" s="82"/>
      <c r="F145" s="104"/>
      <c r="G145" s="104"/>
      <c r="H145" s="92" t="s">
        <v>142</v>
      </c>
    </row>
    <row r="146" spans="1:8" x14ac:dyDescent="0.2">
      <c r="A146" s="82"/>
      <c r="B146" s="82"/>
      <c r="C146" s="88" t="s">
        <v>153</v>
      </c>
      <c r="D146" s="82"/>
      <c r="E146" s="82"/>
      <c r="F146" s="104"/>
      <c r="G146" s="104"/>
      <c r="H146" s="92" t="s">
        <v>142</v>
      </c>
    </row>
    <row r="147" spans="1:8" x14ac:dyDescent="0.2">
      <c r="A147" s="82"/>
      <c r="B147" s="82"/>
      <c r="C147" s="88" t="s">
        <v>141</v>
      </c>
      <c r="D147" s="82"/>
      <c r="E147" s="82" t="s">
        <v>142</v>
      </c>
      <c r="F147" s="105" t="s">
        <v>144</v>
      </c>
      <c r="G147" s="102">
        <v>0</v>
      </c>
      <c r="H147" s="92" t="s">
        <v>142</v>
      </c>
    </row>
    <row r="148" spans="1:8" x14ac:dyDescent="0.2">
      <c r="A148" s="82"/>
      <c r="B148" s="82"/>
      <c r="C148" s="103"/>
      <c r="D148" s="82"/>
      <c r="E148" s="82"/>
      <c r="F148" s="104"/>
      <c r="G148" s="104"/>
      <c r="H148" s="92" t="s">
        <v>142</v>
      </c>
    </row>
    <row r="149" spans="1:8" x14ac:dyDescent="0.2">
      <c r="A149" s="82"/>
      <c r="B149" s="82"/>
      <c r="C149" s="88" t="s">
        <v>154</v>
      </c>
      <c r="D149" s="82"/>
      <c r="E149" s="82"/>
      <c r="F149" s="94">
        <v>145310.43444000001</v>
      </c>
      <c r="G149" s="102">
        <v>0.18982314</v>
      </c>
      <c r="H149" s="92" t="s">
        <v>142</v>
      </c>
    </row>
    <row r="150" spans="1:8" x14ac:dyDescent="0.2">
      <c r="A150" s="82"/>
      <c r="B150" s="82"/>
      <c r="C150" s="103"/>
      <c r="D150" s="82"/>
      <c r="E150" s="82"/>
      <c r="F150" s="104"/>
      <c r="G150" s="104"/>
      <c r="H150" s="92" t="s">
        <v>142</v>
      </c>
    </row>
    <row r="151" spans="1:8" x14ac:dyDescent="0.2">
      <c r="A151" s="82"/>
      <c r="B151" s="82"/>
      <c r="C151" s="88" t="s">
        <v>155</v>
      </c>
      <c r="D151" s="82"/>
      <c r="E151" s="82"/>
      <c r="F151" s="104"/>
      <c r="G151" s="104"/>
      <c r="H151" s="92" t="s">
        <v>142</v>
      </c>
    </row>
    <row r="152" spans="1:8" x14ac:dyDescent="0.2">
      <c r="A152" s="82"/>
      <c r="B152" s="82"/>
      <c r="C152" s="88" t="s">
        <v>156</v>
      </c>
      <c r="D152" s="82"/>
      <c r="E152" s="82"/>
      <c r="F152" s="104"/>
      <c r="G152" s="104"/>
      <c r="H152" s="92" t="s">
        <v>142</v>
      </c>
    </row>
    <row r="153" spans="1:8" x14ac:dyDescent="0.2">
      <c r="A153" s="99">
        <v>1</v>
      </c>
      <c r="B153" s="90" t="s">
        <v>627</v>
      </c>
      <c r="C153" s="90" t="s">
        <v>628</v>
      </c>
      <c r="D153" s="90" t="s">
        <v>629</v>
      </c>
      <c r="E153" s="83">
        <v>1000</v>
      </c>
      <c r="F153" s="91">
        <v>4996.835</v>
      </c>
      <c r="G153" s="81">
        <v>6.5275100000000003E-3</v>
      </c>
      <c r="H153" s="92">
        <v>5.7786</v>
      </c>
    </row>
    <row r="154" spans="1:8" x14ac:dyDescent="0.2">
      <c r="A154" s="99">
        <v>2</v>
      </c>
      <c r="B154" s="90" t="s">
        <v>630</v>
      </c>
      <c r="C154" s="90" t="s">
        <v>631</v>
      </c>
      <c r="D154" s="90" t="s">
        <v>629</v>
      </c>
      <c r="E154" s="83">
        <v>200</v>
      </c>
      <c r="F154" s="91">
        <v>995.37400000000002</v>
      </c>
      <c r="G154" s="81">
        <v>1.30029E-3</v>
      </c>
      <c r="H154" s="92">
        <v>5.8498999999999999</v>
      </c>
    </row>
    <row r="155" spans="1:8" x14ac:dyDescent="0.2">
      <c r="A155" s="99">
        <v>3</v>
      </c>
      <c r="B155" s="90" t="s">
        <v>632</v>
      </c>
      <c r="C155" s="90" t="s">
        <v>633</v>
      </c>
      <c r="D155" s="90" t="s">
        <v>629</v>
      </c>
      <c r="E155" s="83">
        <v>100</v>
      </c>
      <c r="F155" s="91">
        <v>494.67500000000001</v>
      </c>
      <c r="G155" s="81">
        <v>6.4621000000000004E-4</v>
      </c>
      <c r="H155" s="92">
        <v>6.0449999999999999</v>
      </c>
    </row>
    <row r="156" spans="1:8" x14ac:dyDescent="0.2">
      <c r="A156" s="82"/>
      <c r="B156" s="82"/>
      <c r="C156" s="88" t="s">
        <v>141</v>
      </c>
      <c r="D156" s="82"/>
      <c r="E156" s="82" t="s">
        <v>142</v>
      </c>
      <c r="F156" s="94">
        <v>6486.884</v>
      </c>
      <c r="G156" s="102">
        <v>8.4740100000000006E-3</v>
      </c>
      <c r="H156" s="92" t="s">
        <v>142</v>
      </c>
    </row>
    <row r="157" spans="1:8" x14ac:dyDescent="0.2">
      <c r="A157" s="82"/>
      <c r="B157" s="82"/>
      <c r="C157" s="103"/>
      <c r="D157" s="82"/>
      <c r="E157" s="82"/>
      <c r="F157" s="104"/>
      <c r="G157" s="104"/>
      <c r="H157" s="92" t="s">
        <v>142</v>
      </c>
    </row>
    <row r="158" spans="1:8" x14ac:dyDescent="0.2">
      <c r="A158" s="82"/>
      <c r="B158" s="82"/>
      <c r="C158" s="88" t="s">
        <v>157</v>
      </c>
      <c r="D158" s="82"/>
      <c r="E158" s="82"/>
      <c r="F158" s="104"/>
      <c r="G158" s="104"/>
      <c r="H158" s="92" t="s">
        <v>142</v>
      </c>
    </row>
    <row r="159" spans="1:8" x14ac:dyDescent="0.2">
      <c r="A159" s="82"/>
      <c r="B159" s="82"/>
      <c r="C159" s="88" t="s">
        <v>141</v>
      </c>
      <c r="D159" s="82"/>
      <c r="E159" s="82" t="s">
        <v>142</v>
      </c>
      <c r="F159" s="105" t="s">
        <v>144</v>
      </c>
      <c r="G159" s="102">
        <v>0</v>
      </c>
      <c r="H159" s="92" t="s">
        <v>142</v>
      </c>
    </row>
    <row r="160" spans="1:8" x14ac:dyDescent="0.2">
      <c r="A160" s="82"/>
      <c r="B160" s="82"/>
      <c r="C160" s="103"/>
      <c r="D160" s="82"/>
      <c r="E160" s="82"/>
      <c r="F160" s="104"/>
      <c r="G160" s="104"/>
      <c r="H160" s="92" t="s">
        <v>142</v>
      </c>
    </row>
    <row r="161" spans="1:8" x14ac:dyDescent="0.2">
      <c r="A161" s="82"/>
      <c r="B161" s="82"/>
      <c r="C161" s="88" t="s">
        <v>158</v>
      </c>
      <c r="D161" s="82"/>
      <c r="E161" s="82"/>
      <c r="F161" s="104"/>
      <c r="G161" s="104"/>
      <c r="H161" s="92" t="s">
        <v>142</v>
      </c>
    </row>
    <row r="162" spans="1:8" x14ac:dyDescent="0.2">
      <c r="A162" s="82"/>
      <c r="B162" s="82"/>
      <c r="C162" s="88" t="s">
        <v>141</v>
      </c>
      <c r="D162" s="82"/>
      <c r="E162" s="82" t="s">
        <v>142</v>
      </c>
      <c r="F162" s="105" t="s">
        <v>144</v>
      </c>
      <c r="G162" s="102">
        <v>0</v>
      </c>
      <c r="H162" s="92" t="s">
        <v>142</v>
      </c>
    </row>
    <row r="163" spans="1:8" x14ac:dyDescent="0.2">
      <c r="A163" s="82"/>
      <c r="B163" s="82"/>
      <c r="C163" s="103"/>
      <c r="D163" s="82"/>
      <c r="E163" s="82"/>
      <c r="F163" s="104"/>
      <c r="G163" s="104"/>
      <c r="H163" s="92" t="s">
        <v>142</v>
      </c>
    </row>
    <row r="164" spans="1:8" x14ac:dyDescent="0.2">
      <c r="A164" s="82"/>
      <c r="B164" s="82"/>
      <c r="C164" s="88" t="s">
        <v>159</v>
      </c>
      <c r="D164" s="82"/>
      <c r="E164" s="82"/>
      <c r="F164" s="104"/>
      <c r="G164" s="104"/>
      <c r="H164" s="92" t="s">
        <v>142</v>
      </c>
    </row>
    <row r="165" spans="1:8" x14ac:dyDescent="0.2">
      <c r="A165" s="99">
        <v>1</v>
      </c>
      <c r="B165" s="90"/>
      <c r="C165" s="90" t="s">
        <v>160</v>
      </c>
      <c r="D165" s="90"/>
      <c r="E165" s="107"/>
      <c r="F165" s="91">
        <v>45165.838662061004</v>
      </c>
      <c r="G165" s="81">
        <v>5.9001419999999999E-2</v>
      </c>
      <c r="H165" s="92">
        <v>5.41</v>
      </c>
    </row>
    <row r="166" spans="1:8" x14ac:dyDescent="0.2">
      <c r="A166" s="82"/>
      <c r="B166" s="82"/>
      <c r="C166" s="88" t="s">
        <v>141</v>
      </c>
      <c r="D166" s="82"/>
      <c r="E166" s="82" t="s">
        <v>142</v>
      </c>
      <c r="F166" s="94">
        <v>45165.838662061004</v>
      </c>
      <c r="G166" s="102">
        <v>5.9001419999999999E-2</v>
      </c>
      <c r="H166" s="92" t="s">
        <v>142</v>
      </c>
    </row>
    <row r="167" spans="1:8" x14ac:dyDescent="0.2">
      <c r="A167" s="82"/>
      <c r="B167" s="82"/>
      <c r="C167" s="103"/>
      <c r="D167" s="82"/>
      <c r="E167" s="82"/>
      <c r="F167" s="104"/>
      <c r="G167" s="104"/>
      <c r="H167" s="92" t="s">
        <v>142</v>
      </c>
    </row>
    <row r="168" spans="1:8" x14ac:dyDescent="0.2">
      <c r="A168" s="82"/>
      <c r="B168" s="82"/>
      <c r="C168" s="88" t="s">
        <v>161</v>
      </c>
      <c r="D168" s="82"/>
      <c r="E168" s="82"/>
      <c r="F168" s="94">
        <v>51652.722662061002</v>
      </c>
      <c r="G168" s="102">
        <v>6.7475430000000003E-2</v>
      </c>
      <c r="H168" s="92" t="s">
        <v>142</v>
      </c>
    </row>
    <row r="169" spans="1:8" x14ac:dyDescent="0.2">
      <c r="A169" s="82"/>
      <c r="B169" s="82"/>
      <c r="C169" s="104"/>
      <c r="D169" s="82"/>
      <c r="E169" s="82"/>
      <c r="F169" s="82"/>
      <c r="G169" s="82"/>
      <c r="H169" s="92" t="s">
        <v>142</v>
      </c>
    </row>
    <row r="170" spans="1:8" x14ac:dyDescent="0.2">
      <c r="A170" s="82"/>
      <c r="B170" s="82"/>
      <c r="C170" s="88" t="s">
        <v>162</v>
      </c>
      <c r="D170" s="82"/>
      <c r="E170" s="82"/>
      <c r="F170" s="82"/>
      <c r="G170" s="82"/>
      <c r="H170" s="92" t="s">
        <v>142</v>
      </c>
    </row>
    <row r="171" spans="1:8" x14ac:dyDescent="0.2">
      <c r="A171" s="82"/>
      <c r="B171" s="82"/>
      <c r="C171" s="88" t="s">
        <v>163</v>
      </c>
      <c r="D171" s="82"/>
      <c r="E171" s="82"/>
      <c r="F171" s="82"/>
      <c r="G171" s="82"/>
      <c r="H171" s="92" t="s">
        <v>142</v>
      </c>
    </row>
    <row r="172" spans="1:8" x14ac:dyDescent="0.2">
      <c r="A172" s="99">
        <v>1</v>
      </c>
      <c r="B172" s="90" t="s">
        <v>322</v>
      </c>
      <c r="C172" s="90" t="s">
        <v>323</v>
      </c>
      <c r="D172" s="90"/>
      <c r="E172" s="140">
        <v>1047803.042</v>
      </c>
      <c r="F172" s="91">
        <v>25010.361823517</v>
      </c>
      <c r="G172" s="81">
        <v>3.2671739999999998E-2</v>
      </c>
      <c r="H172" s="92" t="s">
        <v>142</v>
      </c>
    </row>
    <row r="173" spans="1:8" x14ac:dyDescent="0.2">
      <c r="A173" s="99">
        <v>2</v>
      </c>
      <c r="B173" s="90" t="s">
        <v>497</v>
      </c>
      <c r="C173" s="90" t="s">
        <v>498</v>
      </c>
      <c r="D173" s="90"/>
      <c r="E173" s="140">
        <v>69857221.264300004</v>
      </c>
      <c r="F173" s="91">
        <v>10842.190026325999</v>
      </c>
      <c r="G173" s="81">
        <v>1.4163459999999999E-2</v>
      </c>
      <c r="H173" s="92" t="s">
        <v>142</v>
      </c>
    </row>
    <row r="174" spans="1:8" x14ac:dyDescent="0.2">
      <c r="A174" s="82"/>
      <c r="B174" s="82"/>
      <c r="C174" s="88" t="s">
        <v>141</v>
      </c>
      <c r="D174" s="82"/>
      <c r="E174" s="82" t="s">
        <v>142</v>
      </c>
      <c r="F174" s="94">
        <v>35852.551849843003</v>
      </c>
      <c r="G174" s="102">
        <v>4.68352E-2</v>
      </c>
      <c r="H174" s="92" t="s">
        <v>142</v>
      </c>
    </row>
    <row r="175" spans="1:8" x14ac:dyDescent="0.2">
      <c r="A175" s="82"/>
      <c r="B175" s="82"/>
      <c r="C175" s="103"/>
      <c r="D175" s="82"/>
      <c r="E175" s="82"/>
      <c r="F175" s="104"/>
      <c r="G175" s="104"/>
      <c r="H175" s="92" t="s">
        <v>142</v>
      </c>
    </row>
    <row r="176" spans="1:8" x14ac:dyDescent="0.2">
      <c r="A176" s="82"/>
      <c r="B176" s="82"/>
      <c r="C176" s="88" t="s">
        <v>164</v>
      </c>
      <c r="D176" s="82"/>
      <c r="E176" s="82"/>
      <c r="F176" s="82"/>
      <c r="G176" s="82"/>
      <c r="H176" s="92" t="s">
        <v>142</v>
      </c>
    </row>
    <row r="177" spans="1:17" x14ac:dyDescent="0.2">
      <c r="A177" s="82"/>
      <c r="B177" s="82"/>
      <c r="C177" s="88" t="s">
        <v>165</v>
      </c>
      <c r="D177" s="82"/>
      <c r="E177" s="82"/>
      <c r="F177" s="82"/>
      <c r="G177" s="82"/>
      <c r="H177" s="92" t="s">
        <v>142</v>
      </c>
    </row>
    <row r="178" spans="1:17" x14ac:dyDescent="0.2">
      <c r="A178" s="82"/>
      <c r="B178" s="82"/>
      <c r="C178" s="88" t="s">
        <v>141</v>
      </c>
      <c r="D178" s="82"/>
      <c r="E178" s="82" t="s">
        <v>142</v>
      </c>
      <c r="F178" s="105" t="s">
        <v>144</v>
      </c>
      <c r="G178" s="102">
        <v>0</v>
      </c>
      <c r="H178" s="92" t="s">
        <v>142</v>
      </c>
    </row>
    <row r="179" spans="1:17" x14ac:dyDescent="0.2">
      <c r="A179" s="82"/>
      <c r="B179" s="82"/>
      <c r="C179" s="103"/>
      <c r="D179" s="82"/>
      <c r="E179" s="82"/>
      <c r="F179" s="104"/>
      <c r="G179" s="104"/>
      <c r="H179" s="92" t="s">
        <v>142</v>
      </c>
    </row>
    <row r="180" spans="1:17" x14ac:dyDescent="0.2">
      <c r="A180" s="82"/>
      <c r="B180" s="82"/>
      <c r="C180" s="88" t="s">
        <v>166</v>
      </c>
      <c r="D180" s="82"/>
      <c r="E180" s="82"/>
      <c r="F180" s="104"/>
      <c r="G180" s="104"/>
      <c r="H180" s="92" t="s">
        <v>142</v>
      </c>
    </row>
    <row r="181" spans="1:17" x14ac:dyDescent="0.2">
      <c r="A181" s="82"/>
      <c r="B181" s="82"/>
      <c r="C181" s="88" t="s">
        <v>141</v>
      </c>
      <c r="D181" s="82"/>
      <c r="E181" s="82" t="s">
        <v>142</v>
      </c>
      <c r="F181" s="105" t="s">
        <v>144</v>
      </c>
      <c r="G181" s="102">
        <v>0</v>
      </c>
      <c r="H181" s="92" t="s">
        <v>142</v>
      </c>
    </row>
    <row r="182" spans="1:17" x14ac:dyDescent="0.2">
      <c r="A182" s="82"/>
      <c r="B182" s="82"/>
      <c r="C182" s="103"/>
      <c r="D182" s="82"/>
      <c r="E182" s="82"/>
      <c r="F182" s="104"/>
      <c r="G182" s="104"/>
      <c r="H182" s="92" t="s">
        <v>142</v>
      </c>
    </row>
    <row r="183" spans="1:17" x14ac:dyDescent="0.2">
      <c r="A183" s="107"/>
      <c r="B183" s="90"/>
      <c r="C183" s="90" t="s">
        <v>499</v>
      </c>
      <c r="D183" s="90"/>
      <c r="E183" s="107"/>
      <c r="F183" s="91">
        <v>162.67182930000001</v>
      </c>
      <c r="G183" s="81">
        <v>2.1249999999999999E-4</v>
      </c>
      <c r="H183" s="92" t="s">
        <v>142</v>
      </c>
    </row>
    <row r="184" spans="1:17" x14ac:dyDescent="0.2">
      <c r="A184" s="107"/>
      <c r="B184" s="90"/>
      <c r="C184" s="85" t="s">
        <v>965</v>
      </c>
      <c r="D184" s="90"/>
      <c r="E184" s="107"/>
      <c r="F184" s="91">
        <v>-12509.427834079999</v>
      </c>
      <c r="G184" s="81">
        <v>-1.6341419999999999E-2</v>
      </c>
      <c r="H184" s="92" t="s">
        <v>142</v>
      </c>
    </row>
    <row r="185" spans="1:17" x14ac:dyDescent="0.2">
      <c r="A185" s="103"/>
      <c r="B185" s="103"/>
      <c r="C185" s="88" t="s">
        <v>168</v>
      </c>
      <c r="D185" s="104"/>
      <c r="E185" s="104"/>
      <c r="F185" s="94">
        <f>F184+F183+F174+F168+F149+F83</f>
        <v>765504.33506332396</v>
      </c>
      <c r="G185" s="108">
        <f>G184+G183+G174+G168+G149+G83</f>
        <v>0.9999940988852799</v>
      </c>
      <c r="H185" s="92" t="s">
        <v>142</v>
      </c>
    </row>
    <row r="186" spans="1:17" ht="12.75" customHeight="1" x14ac:dyDescent="0.2">
      <c r="A186" s="109"/>
      <c r="B186" s="109"/>
      <c r="C186" s="110"/>
      <c r="D186" s="111"/>
      <c r="E186" s="111"/>
      <c r="F186" s="112"/>
      <c r="G186" s="113"/>
      <c r="H186" s="114"/>
    </row>
    <row r="187" spans="1:17" x14ac:dyDescent="0.2">
      <c r="A187" s="109"/>
      <c r="B187" s="221" t="s">
        <v>926</v>
      </c>
      <c r="C187" s="221"/>
      <c r="D187" s="221"/>
      <c r="E187" s="221"/>
      <c r="F187" s="221"/>
      <c r="G187" s="221"/>
      <c r="H187" s="221"/>
      <c r="J187" s="116"/>
    </row>
    <row r="188" spans="1:17" x14ac:dyDescent="0.2">
      <c r="A188" s="109"/>
      <c r="B188" s="221" t="s">
        <v>927</v>
      </c>
      <c r="C188" s="221"/>
      <c r="D188" s="221"/>
      <c r="E188" s="221"/>
      <c r="F188" s="221"/>
      <c r="G188" s="221"/>
      <c r="H188" s="221"/>
      <c r="J188" s="116"/>
    </row>
    <row r="189" spans="1:17" x14ac:dyDescent="0.2">
      <c r="A189" s="109"/>
      <c r="B189" s="221" t="s">
        <v>928</v>
      </c>
      <c r="C189" s="221"/>
      <c r="D189" s="221"/>
      <c r="E189" s="221"/>
      <c r="F189" s="221"/>
      <c r="G189" s="221"/>
      <c r="H189" s="221"/>
      <c r="J189" s="116"/>
    </row>
    <row r="190" spans="1:17" s="118" customFormat="1" ht="66.75" customHeight="1" x14ac:dyDescent="0.25">
      <c r="A190" s="117"/>
      <c r="B190" s="222" t="s">
        <v>929</v>
      </c>
      <c r="C190" s="222"/>
      <c r="D190" s="222"/>
      <c r="E190" s="222"/>
      <c r="F190" s="222"/>
      <c r="G190" s="222"/>
      <c r="H190" s="222"/>
      <c r="I190"/>
      <c r="J190" s="116"/>
      <c r="K190"/>
      <c r="L190"/>
      <c r="M190"/>
      <c r="N190"/>
      <c r="O190"/>
      <c r="P190"/>
      <c r="Q190"/>
    </row>
    <row r="191" spans="1:17" x14ac:dyDescent="0.2">
      <c r="A191" s="109"/>
      <c r="B191" s="221" t="s">
        <v>930</v>
      </c>
      <c r="C191" s="221"/>
      <c r="D191" s="221"/>
      <c r="E191" s="221"/>
      <c r="F191" s="221"/>
      <c r="G191" s="221"/>
      <c r="H191" s="221"/>
      <c r="J191" s="116"/>
    </row>
    <row r="192" spans="1:17" x14ac:dyDescent="0.2">
      <c r="A192" s="109"/>
      <c r="B192" s="109"/>
      <c r="C192" s="109"/>
      <c r="D192" s="111"/>
      <c r="E192" s="111"/>
      <c r="F192" s="111"/>
      <c r="G192" s="111"/>
    </row>
    <row r="193" spans="1:10" x14ac:dyDescent="0.2">
      <c r="A193" s="109"/>
      <c r="B193" s="223" t="s">
        <v>169</v>
      </c>
      <c r="C193" s="224"/>
      <c r="D193" s="225"/>
      <c r="E193" s="119"/>
      <c r="F193" s="111"/>
      <c r="G193" s="111"/>
    </row>
    <row r="194" spans="1:10" ht="27.75" customHeight="1" x14ac:dyDescent="0.2">
      <c r="A194" s="109"/>
      <c r="B194" s="226" t="s">
        <v>170</v>
      </c>
      <c r="C194" s="227"/>
      <c r="D194" s="95" t="s">
        <v>966</v>
      </c>
      <c r="E194" s="119"/>
      <c r="F194" s="111"/>
      <c r="G194" s="111"/>
    </row>
    <row r="195" spans="1:10" ht="12.75" customHeight="1" x14ac:dyDescent="0.2">
      <c r="A195" s="109"/>
      <c r="B195" s="226" t="s">
        <v>931</v>
      </c>
      <c r="C195" s="227"/>
      <c r="D195" s="95" t="str">
        <f>"Rs. "&amp;TEXT(F66,"0.00")&amp;" lacs/ #"</f>
        <v>Rs. 4.55 lacs/ #</v>
      </c>
      <c r="E195" s="119"/>
      <c r="F195" s="111"/>
      <c r="G195" s="111"/>
    </row>
    <row r="196" spans="1:10" x14ac:dyDescent="0.2">
      <c r="A196" s="109"/>
      <c r="B196" s="226" t="s">
        <v>172</v>
      </c>
      <c r="C196" s="227"/>
      <c r="D196" s="120" t="s">
        <v>142</v>
      </c>
      <c r="E196" s="119"/>
      <c r="F196" s="111"/>
      <c r="G196" s="111"/>
    </row>
    <row r="197" spans="1:10" x14ac:dyDescent="0.2">
      <c r="A197" s="121"/>
      <c r="B197" s="122" t="s">
        <v>142</v>
      </c>
      <c r="C197" s="122" t="s">
        <v>932</v>
      </c>
      <c r="D197" s="122" t="s">
        <v>173</v>
      </c>
      <c r="E197" s="121"/>
      <c r="F197" s="121"/>
      <c r="G197" s="121"/>
      <c r="H197" s="121"/>
      <c r="J197" s="116"/>
    </row>
    <row r="198" spans="1:10" x14ac:dyDescent="0.2">
      <c r="A198" s="121"/>
      <c r="B198" s="123" t="s">
        <v>174</v>
      </c>
      <c r="C198" s="124">
        <v>45961</v>
      </c>
      <c r="D198" s="124">
        <v>45991</v>
      </c>
      <c r="E198" s="121"/>
      <c r="F198" s="121"/>
      <c r="G198" s="121"/>
      <c r="J198" s="116"/>
    </row>
    <row r="199" spans="1:10" x14ac:dyDescent="0.2">
      <c r="A199" s="125"/>
      <c r="B199" s="90" t="s">
        <v>175</v>
      </c>
      <c r="C199" s="126">
        <v>189.3879</v>
      </c>
      <c r="D199" s="126">
        <v>192.0745</v>
      </c>
      <c r="E199" s="125"/>
      <c r="F199" s="127"/>
      <c r="G199" s="128"/>
    </row>
    <row r="200" spans="1:10" ht="25.5" x14ac:dyDescent="0.2">
      <c r="A200" s="125"/>
      <c r="B200" s="90" t="s">
        <v>967</v>
      </c>
      <c r="C200" s="126">
        <v>42.891100000000002</v>
      </c>
      <c r="D200" s="126">
        <v>43.146999999999998</v>
      </c>
      <c r="E200" s="125"/>
      <c r="F200" s="127"/>
      <c r="G200" s="128"/>
    </row>
    <row r="201" spans="1:10" x14ac:dyDescent="0.2">
      <c r="A201" s="125"/>
      <c r="B201" s="90" t="s">
        <v>176</v>
      </c>
      <c r="C201" s="126">
        <v>164.7064</v>
      </c>
      <c r="D201" s="126">
        <v>166.8905</v>
      </c>
      <c r="E201" s="125"/>
      <c r="F201" s="127"/>
      <c r="G201" s="128"/>
    </row>
    <row r="202" spans="1:10" ht="25.5" x14ac:dyDescent="0.2">
      <c r="A202" s="125"/>
      <c r="B202" s="90" t="s">
        <v>968</v>
      </c>
      <c r="C202" s="126">
        <v>27.715499999999999</v>
      </c>
      <c r="D202" s="126">
        <v>27.831299999999999</v>
      </c>
      <c r="E202" s="125"/>
      <c r="F202" s="127"/>
      <c r="G202" s="128"/>
    </row>
    <row r="203" spans="1:10" x14ac:dyDescent="0.2">
      <c r="A203" s="125"/>
      <c r="B203" s="125"/>
      <c r="C203" s="125"/>
      <c r="D203" s="125"/>
      <c r="E203" s="125"/>
      <c r="F203" s="125"/>
      <c r="G203" s="125"/>
    </row>
    <row r="204" spans="1:10" x14ac:dyDescent="0.2">
      <c r="A204" s="125"/>
      <c r="B204" s="229" t="s">
        <v>933</v>
      </c>
      <c r="C204" s="230"/>
      <c r="D204" s="88" t="s">
        <v>142</v>
      </c>
      <c r="E204" s="125"/>
      <c r="F204" s="125"/>
      <c r="G204" s="125"/>
    </row>
    <row r="205" spans="1:10" x14ac:dyDescent="0.2">
      <c r="A205" s="125"/>
      <c r="B205" s="169" t="s">
        <v>174</v>
      </c>
      <c r="C205" s="170" t="s">
        <v>634</v>
      </c>
      <c r="D205" s="170" t="s">
        <v>635</v>
      </c>
      <c r="E205" s="125"/>
      <c r="F205" s="125"/>
      <c r="G205" s="125"/>
    </row>
    <row r="206" spans="1:10" ht="25.5" x14ac:dyDescent="0.2">
      <c r="A206" s="125"/>
      <c r="B206" s="90" t="s">
        <v>967</v>
      </c>
      <c r="C206" s="171">
        <v>0.35</v>
      </c>
      <c r="D206" s="171">
        <v>0.35</v>
      </c>
      <c r="E206" s="125"/>
      <c r="F206" s="127"/>
      <c r="G206" s="128"/>
    </row>
    <row r="207" spans="1:10" ht="25.5" x14ac:dyDescent="0.2">
      <c r="A207" s="125"/>
      <c r="B207" s="90" t="s">
        <v>968</v>
      </c>
      <c r="C207" s="171">
        <v>0.25</v>
      </c>
      <c r="D207" s="171">
        <v>0.25</v>
      </c>
      <c r="E207" s="125"/>
      <c r="F207" s="127"/>
      <c r="G207" s="128"/>
    </row>
    <row r="208" spans="1:10" x14ac:dyDescent="0.2">
      <c r="A208" s="125"/>
      <c r="B208" s="129"/>
      <c r="C208" s="129"/>
      <c r="D208" s="130"/>
      <c r="E208" s="125"/>
      <c r="F208" s="127"/>
      <c r="G208" s="128"/>
    </row>
    <row r="209" spans="1:16" x14ac:dyDescent="0.2">
      <c r="A209" s="121"/>
      <c r="B209" s="226" t="s">
        <v>177</v>
      </c>
      <c r="C209" s="227"/>
      <c r="D209" s="95" t="s">
        <v>951</v>
      </c>
      <c r="E209" s="131"/>
      <c r="F209" s="121"/>
      <c r="G209" s="121"/>
    </row>
    <row r="210" spans="1:16" ht="24" customHeight="1" x14ac:dyDescent="0.2">
      <c r="A210" s="121"/>
      <c r="B210" s="226" t="s">
        <v>178</v>
      </c>
      <c r="C210" s="227"/>
      <c r="D210" s="95" t="s">
        <v>171</v>
      </c>
      <c r="E210" s="131"/>
      <c r="F210" s="121"/>
      <c r="G210" s="121"/>
    </row>
    <row r="211" spans="1:16" x14ac:dyDescent="0.2">
      <c r="A211" s="121"/>
      <c r="B211" s="226" t="s">
        <v>179</v>
      </c>
      <c r="C211" s="227"/>
      <c r="D211" s="95" t="s">
        <v>171</v>
      </c>
      <c r="E211" s="131"/>
      <c r="F211" s="121"/>
      <c r="G211" s="121"/>
    </row>
    <row r="212" spans="1:16" x14ac:dyDescent="0.2">
      <c r="A212" s="121"/>
      <c r="B212" s="226" t="s">
        <v>180</v>
      </c>
      <c r="C212" s="227"/>
      <c r="D212" s="132">
        <v>1.6963683034448005</v>
      </c>
      <c r="E212" s="121"/>
      <c r="F212" s="115"/>
      <c r="G212" s="133"/>
    </row>
    <row r="214" spans="1:16" s="161" customFormat="1" x14ac:dyDescent="0.2">
      <c r="B214" s="186" t="s">
        <v>1170</v>
      </c>
      <c r="C214" s="180"/>
      <c r="D214" s="180"/>
      <c r="E214" s="180"/>
      <c r="F214" s="180"/>
      <c r="G214" s="180"/>
      <c r="I214"/>
      <c r="J214"/>
      <c r="K214"/>
      <c r="L214"/>
      <c r="M214"/>
      <c r="N214"/>
      <c r="O214"/>
    </row>
    <row r="215" spans="1:16" ht="13.5" customHeight="1" x14ac:dyDescent="0.2">
      <c r="B215" s="257" t="s">
        <v>969</v>
      </c>
      <c r="C215" s="257" t="s">
        <v>970</v>
      </c>
      <c r="D215" s="260" t="s">
        <v>971</v>
      </c>
      <c r="E215" s="261"/>
      <c r="F215" s="262"/>
      <c r="G215" s="263" t="s">
        <v>972</v>
      </c>
      <c r="H215" s="264"/>
      <c r="I215" s="265"/>
      <c r="J215" s="174"/>
      <c r="K215" s="174"/>
      <c r="L215" s="174"/>
      <c r="M215" s="174"/>
      <c r="N215" s="174"/>
      <c r="O215" s="174"/>
    </row>
    <row r="216" spans="1:16" ht="46.5" customHeight="1" x14ac:dyDescent="0.2">
      <c r="B216" s="258"/>
      <c r="C216" s="258"/>
      <c r="D216" s="266" t="s">
        <v>973</v>
      </c>
      <c r="E216" s="266" t="s">
        <v>974</v>
      </c>
      <c r="F216" s="266" t="s">
        <v>975</v>
      </c>
      <c r="G216" s="268" t="s">
        <v>976</v>
      </c>
      <c r="H216" s="269"/>
      <c r="I216" s="266" t="s">
        <v>977</v>
      </c>
      <c r="J216" s="174"/>
      <c r="K216" s="174"/>
      <c r="L216" s="174"/>
      <c r="M216" s="174"/>
      <c r="N216" s="174"/>
      <c r="O216" s="174"/>
    </row>
    <row r="217" spans="1:16" ht="21" customHeight="1" x14ac:dyDescent="0.2">
      <c r="B217" s="259"/>
      <c r="C217" s="259"/>
      <c r="D217" s="267"/>
      <c r="E217" s="267"/>
      <c r="F217" s="267"/>
      <c r="G217" s="175" t="s">
        <v>978</v>
      </c>
      <c r="H217" s="175" t="s">
        <v>979</v>
      </c>
      <c r="I217" s="267"/>
      <c r="J217" s="174"/>
      <c r="K217" s="174"/>
      <c r="L217" s="174"/>
      <c r="M217" s="174"/>
      <c r="N217" s="174"/>
      <c r="O217" s="174"/>
    </row>
    <row r="218" spans="1:16" ht="13.5" x14ac:dyDescent="0.25">
      <c r="B218" s="176" t="s">
        <v>980</v>
      </c>
      <c r="C218" s="177" t="s">
        <v>981</v>
      </c>
      <c r="D218" s="178">
        <v>977.7</v>
      </c>
      <c r="E218" s="1">
        <v>22.3</v>
      </c>
      <c r="F218" s="179">
        <f>D218+E218</f>
        <v>1000</v>
      </c>
      <c r="G218" s="2">
        <v>42.319693431000005</v>
      </c>
      <c r="H218" s="2">
        <v>26.66</v>
      </c>
      <c r="I218" s="2">
        <f>G218+H218</f>
        <v>68.979693431000001</v>
      </c>
      <c r="J218" s="174"/>
      <c r="K218" s="174"/>
      <c r="L218" s="174"/>
      <c r="M218" s="174"/>
      <c r="N218" s="174"/>
      <c r="O218" s="174"/>
    </row>
    <row r="219" spans="1:16" ht="42" customHeight="1" x14ac:dyDescent="0.2">
      <c r="B219" s="252" t="s">
        <v>982</v>
      </c>
      <c r="C219" s="252"/>
      <c r="D219" s="252"/>
      <c r="E219" s="252"/>
      <c r="F219" s="252"/>
      <c r="G219" s="252"/>
      <c r="H219" s="252"/>
      <c r="I219" s="252"/>
      <c r="J219" s="184"/>
      <c r="K219" s="174"/>
      <c r="L219" s="174"/>
      <c r="M219" s="174"/>
      <c r="N219" s="174"/>
      <c r="O219" s="174"/>
    </row>
    <row r="220" spans="1:16" ht="13.5" x14ac:dyDescent="0.25">
      <c r="B220" s="185" t="s">
        <v>983</v>
      </c>
      <c r="I220" s="174"/>
      <c r="J220" s="96"/>
      <c r="K220" s="174"/>
      <c r="L220" s="174"/>
      <c r="M220" s="174"/>
      <c r="N220" s="174"/>
      <c r="O220" s="174"/>
      <c r="P220" s="174"/>
    </row>
    <row r="221" spans="1:16" x14ac:dyDescent="0.2">
      <c r="B221" s="101" t="s">
        <v>984</v>
      </c>
      <c r="J221" s="96"/>
      <c r="K221" s="174"/>
      <c r="L221" s="174"/>
      <c r="M221" s="174"/>
      <c r="N221" s="174"/>
      <c r="O221" s="174"/>
    </row>
    <row r="222" spans="1:16" x14ac:dyDescent="0.2">
      <c r="B222" s="101"/>
      <c r="J222" s="96"/>
      <c r="K222" s="174"/>
      <c r="L222" s="174"/>
      <c r="M222" s="174"/>
      <c r="N222" s="174"/>
      <c r="O222" s="174"/>
    </row>
    <row r="223" spans="1:16" x14ac:dyDescent="0.2">
      <c r="B223" s="101" t="s">
        <v>985</v>
      </c>
      <c r="J223" s="96"/>
      <c r="K223" s="174"/>
      <c r="L223" s="174"/>
      <c r="M223" s="174"/>
      <c r="N223" s="174"/>
      <c r="O223" s="174"/>
    </row>
    <row r="224" spans="1:16" x14ac:dyDescent="0.2">
      <c r="B224" s="101"/>
      <c r="J224" s="96"/>
      <c r="K224" s="174"/>
      <c r="L224" s="174"/>
      <c r="M224" s="174"/>
      <c r="N224" s="174"/>
      <c r="O224" s="174"/>
    </row>
    <row r="225" spans="2:15" x14ac:dyDescent="0.2">
      <c r="B225" s="101" t="s">
        <v>986</v>
      </c>
      <c r="J225" s="96"/>
    </row>
    <row r="226" spans="2:15" s="161" customFormat="1" x14ac:dyDescent="0.2">
      <c r="B226" s="186"/>
      <c r="C226" s="180"/>
      <c r="D226" s="180"/>
      <c r="E226" s="180"/>
      <c r="F226" s="180"/>
      <c r="G226" s="180"/>
      <c r="I226"/>
      <c r="J226"/>
      <c r="K226"/>
      <c r="L226"/>
      <c r="M226"/>
      <c r="N226"/>
      <c r="O226"/>
    </row>
    <row r="227" spans="2:15" s="161" customFormat="1" x14ac:dyDescent="0.2">
      <c r="B227" s="187" t="s">
        <v>969</v>
      </c>
      <c r="C227" s="187" t="s">
        <v>970</v>
      </c>
      <c r="D227" s="253" t="s">
        <v>987</v>
      </c>
      <c r="E227" s="254"/>
      <c r="F227" s="248" t="s">
        <v>988</v>
      </c>
      <c r="G227" s="248"/>
      <c r="I227"/>
      <c r="J227"/>
      <c r="K227"/>
      <c r="L227"/>
      <c r="M227"/>
      <c r="N227"/>
      <c r="O227"/>
    </row>
    <row r="228" spans="2:15" s="161" customFormat="1" x14ac:dyDescent="0.2">
      <c r="B228" s="188" t="s">
        <v>989</v>
      </c>
      <c r="C228" s="189" t="s">
        <v>990</v>
      </c>
      <c r="D228" s="255">
        <v>0</v>
      </c>
      <c r="E228" s="256"/>
      <c r="F228" s="255">
        <v>0</v>
      </c>
      <c r="G228" s="256"/>
      <c r="I228"/>
      <c r="J228"/>
      <c r="K228"/>
      <c r="L228"/>
      <c r="M228"/>
      <c r="N228"/>
      <c r="O228"/>
    </row>
    <row r="229" spans="2:15" s="161" customFormat="1" x14ac:dyDescent="0.2">
      <c r="B229" s="245" t="s">
        <v>991</v>
      </c>
      <c r="C229" s="246"/>
      <c r="D229" s="246"/>
      <c r="E229" s="246"/>
      <c r="F229" s="246"/>
      <c r="G229" s="247"/>
      <c r="I229"/>
      <c r="J229"/>
      <c r="K229"/>
      <c r="L229"/>
      <c r="M229"/>
      <c r="N229"/>
      <c r="O229"/>
    </row>
    <row r="230" spans="2:15" s="161" customFormat="1" x14ac:dyDescent="0.2">
      <c r="B230" s="248" t="s">
        <v>969</v>
      </c>
      <c r="C230" s="248" t="s">
        <v>970</v>
      </c>
      <c r="D230" s="245" t="s">
        <v>992</v>
      </c>
      <c r="E230" s="246"/>
      <c r="F230" s="247"/>
      <c r="G230" s="188"/>
      <c r="I230"/>
      <c r="J230"/>
      <c r="K230"/>
      <c r="L230"/>
      <c r="M230"/>
      <c r="N230"/>
      <c r="O230"/>
    </row>
    <row r="231" spans="2:15" s="161" customFormat="1" ht="63.75" x14ac:dyDescent="0.2">
      <c r="B231" s="248"/>
      <c r="C231" s="248"/>
      <c r="D231" s="190" t="s">
        <v>993</v>
      </c>
      <c r="E231" s="190" t="s">
        <v>994</v>
      </c>
      <c r="F231" s="190" t="s">
        <v>995</v>
      </c>
      <c r="G231" s="190" t="s">
        <v>1171</v>
      </c>
      <c r="H231" s="191"/>
      <c r="I231"/>
      <c r="J231"/>
      <c r="K231"/>
      <c r="L231"/>
      <c r="M231"/>
      <c r="N231"/>
      <c r="O231"/>
    </row>
    <row r="232" spans="2:15" s="161" customFormat="1" ht="15" x14ac:dyDescent="0.2">
      <c r="B232" s="192" t="s">
        <v>989</v>
      </c>
      <c r="C232" s="189" t="s">
        <v>990</v>
      </c>
      <c r="D232" s="193">
        <v>700</v>
      </c>
      <c r="E232" s="193">
        <v>24.098357999999998</v>
      </c>
      <c r="F232" s="194">
        <v>724.09835799999996</v>
      </c>
      <c r="G232" s="195">
        <f>F232/F185</f>
        <v>9.4591019911089227E-4</v>
      </c>
      <c r="H232" s="196"/>
      <c r="I232"/>
      <c r="J232"/>
      <c r="K232"/>
      <c r="L232"/>
      <c r="M232"/>
      <c r="N232"/>
      <c r="O232"/>
    </row>
    <row r="233" spans="2:15" s="161" customFormat="1" ht="29.25" customHeight="1" x14ac:dyDescent="0.2">
      <c r="B233" s="249" t="s">
        <v>996</v>
      </c>
      <c r="C233" s="250"/>
      <c r="D233" s="250"/>
      <c r="E233" s="250"/>
      <c r="F233" s="250"/>
      <c r="G233" s="251"/>
      <c r="I233"/>
      <c r="J233"/>
      <c r="K233"/>
      <c r="L233"/>
      <c r="M233"/>
      <c r="N233"/>
      <c r="O233"/>
    </row>
    <row r="234" spans="2:15" s="161" customFormat="1" x14ac:dyDescent="0.2">
      <c r="I234"/>
      <c r="J234"/>
      <c r="K234"/>
      <c r="L234"/>
      <c r="M234"/>
      <c r="N234"/>
      <c r="O234"/>
    </row>
    <row r="235" spans="2:15" s="161" customFormat="1" x14ac:dyDescent="0.2">
      <c r="B235" s="242" t="s">
        <v>997</v>
      </c>
      <c r="C235" s="243"/>
      <c r="D235" s="244"/>
      <c r="I235"/>
      <c r="J235"/>
      <c r="K235"/>
      <c r="L235"/>
      <c r="M235"/>
      <c r="N235"/>
      <c r="O235"/>
    </row>
    <row r="236" spans="2:15" s="161" customFormat="1" ht="25.5" x14ac:dyDescent="0.2">
      <c r="B236" s="241" t="s">
        <v>998</v>
      </c>
      <c r="C236" s="241"/>
      <c r="D236" s="159" t="s">
        <v>500</v>
      </c>
      <c r="I236"/>
      <c r="J236"/>
      <c r="K236"/>
      <c r="L236"/>
      <c r="M236"/>
      <c r="N236"/>
      <c r="O236"/>
    </row>
    <row r="237" spans="2:15" s="161" customFormat="1" x14ac:dyDescent="0.2">
      <c r="B237" s="241" t="s">
        <v>999</v>
      </c>
      <c r="C237" s="241"/>
      <c r="D237" s="159"/>
      <c r="I237"/>
      <c r="J237"/>
      <c r="K237"/>
      <c r="L237"/>
      <c r="M237"/>
      <c r="N237"/>
      <c r="O237"/>
    </row>
    <row r="238" spans="2:15" s="161" customFormat="1" x14ac:dyDescent="0.2">
      <c r="B238" s="238"/>
      <c r="C238" s="240"/>
      <c r="D238" s="143"/>
      <c r="I238"/>
      <c r="J238"/>
      <c r="K238"/>
      <c r="L238"/>
      <c r="M238"/>
      <c r="N238"/>
      <c r="O238"/>
    </row>
    <row r="239" spans="2:15" s="161" customFormat="1" x14ac:dyDescent="0.2">
      <c r="B239" s="241" t="s">
        <v>1000</v>
      </c>
      <c r="C239" s="241"/>
      <c r="D239" s="144">
        <v>6.4289333108508879</v>
      </c>
      <c r="I239"/>
      <c r="J239"/>
      <c r="K239"/>
      <c r="L239"/>
      <c r="M239"/>
      <c r="N239"/>
      <c r="O239"/>
    </row>
    <row r="240" spans="2:15" s="161" customFormat="1" x14ac:dyDescent="0.2">
      <c r="B240" s="238"/>
      <c r="C240" s="240"/>
      <c r="D240" s="197"/>
      <c r="I240"/>
      <c r="J240"/>
      <c r="K240"/>
      <c r="L240"/>
      <c r="M240"/>
      <c r="N240"/>
      <c r="O240"/>
    </row>
    <row r="241" spans="2:15" s="161" customFormat="1" x14ac:dyDescent="0.2">
      <c r="B241" s="241" t="s">
        <v>1001</v>
      </c>
      <c r="C241" s="241"/>
      <c r="D241" s="144">
        <v>3.1713331992970963</v>
      </c>
      <c r="I241"/>
      <c r="J241"/>
      <c r="K241"/>
      <c r="L241"/>
      <c r="M241"/>
      <c r="N241"/>
      <c r="O241"/>
    </row>
    <row r="242" spans="2:15" s="161" customFormat="1" x14ac:dyDescent="0.2">
      <c r="B242" s="241" t="s">
        <v>1002</v>
      </c>
      <c r="C242" s="241"/>
      <c r="D242" s="144">
        <v>4.5685608053939797</v>
      </c>
      <c r="I242"/>
      <c r="J242"/>
      <c r="K242"/>
      <c r="L242"/>
      <c r="M242"/>
      <c r="N242"/>
      <c r="O242"/>
    </row>
    <row r="243" spans="2:15" s="161" customFormat="1" x14ac:dyDescent="0.2">
      <c r="B243" s="238"/>
      <c r="C243" s="240"/>
      <c r="D243" s="143"/>
      <c r="I243"/>
      <c r="J243"/>
      <c r="K243"/>
      <c r="L243"/>
      <c r="M243"/>
      <c r="N243"/>
      <c r="O243"/>
    </row>
    <row r="244" spans="2:15" s="161" customFormat="1" x14ac:dyDescent="0.2">
      <c r="B244" s="241" t="s">
        <v>1003</v>
      </c>
      <c r="C244" s="241"/>
      <c r="D244" s="145" t="s">
        <v>1172</v>
      </c>
      <c r="I244"/>
      <c r="J244"/>
      <c r="K244"/>
      <c r="L244"/>
      <c r="M244"/>
      <c r="N244"/>
      <c r="O244"/>
    </row>
    <row r="245" spans="2:15" s="161" customFormat="1" x14ac:dyDescent="0.2">
      <c r="B245" s="238" t="s">
        <v>1004</v>
      </c>
      <c r="C245" s="239"/>
      <c r="D245" s="240"/>
      <c r="I245"/>
      <c r="J245"/>
      <c r="K245"/>
      <c r="L245"/>
      <c r="M245"/>
      <c r="N245"/>
      <c r="O245"/>
    </row>
    <row r="247" spans="2:15" x14ac:dyDescent="0.2">
      <c r="B247" s="220" t="s">
        <v>934</v>
      </c>
      <c r="C247" s="220"/>
    </row>
    <row r="249" spans="2:15" ht="153.75" customHeight="1" x14ac:dyDescent="0.2"/>
    <row r="252" spans="2:15" x14ac:dyDescent="0.2">
      <c r="B252" s="134" t="s">
        <v>935</v>
      </c>
      <c r="C252" s="135"/>
      <c r="D252" s="134"/>
    </row>
    <row r="253" spans="2:15" x14ac:dyDescent="0.2">
      <c r="B253" s="134" t="s">
        <v>1005</v>
      </c>
      <c r="D253" s="134"/>
    </row>
    <row r="254" spans="2:15" ht="165" customHeight="1" x14ac:dyDescent="0.2"/>
    <row r="256" spans="2:15" ht="12.75" customHeight="1" x14ac:dyDescent="0.2"/>
    <row r="257" customFormat="1" ht="12.75" customHeight="1" x14ac:dyDescent="0.2"/>
    <row r="258" customFormat="1" ht="12.75" customHeight="1" x14ac:dyDescent="0.2"/>
    <row r="259" customFormat="1" ht="12.75" customHeight="1" x14ac:dyDescent="0.2"/>
    <row r="260" customFormat="1" ht="12.75" customHeight="1" x14ac:dyDescent="0.2"/>
    <row r="261" customFormat="1" ht="12.75" customHeight="1" x14ac:dyDescent="0.2"/>
    <row r="262" customFormat="1" ht="12.75" customHeight="1" x14ac:dyDescent="0.2"/>
    <row r="263" customFormat="1" ht="12.75" customHeight="1" x14ac:dyDescent="0.2"/>
    <row r="264" customFormat="1" ht="12.75" customHeight="1" x14ac:dyDescent="0.2"/>
    <row r="265" customFormat="1" ht="12.75" customHeight="1" x14ac:dyDescent="0.2"/>
  </sheetData>
  <mergeCells count="48">
    <mergeCell ref="A1:H1"/>
    <mergeCell ref="A2:H2"/>
    <mergeCell ref="A3:H3"/>
    <mergeCell ref="B187:H187"/>
    <mergeCell ref="B188:H188"/>
    <mergeCell ref="B189:H189"/>
    <mergeCell ref="B190:H190"/>
    <mergeCell ref="B191:H191"/>
    <mergeCell ref="B193:D193"/>
    <mergeCell ref="B194:C194"/>
    <mergeCell ref="B195:C195"/>
    <mergeCell ref="B196:C196"/>
    <mergeCell ref="B204:C204"/>
    <mergeCell ref="B210:C210"/>
    <mergeCell ref="B211:C211"/>
    <mergeCell ref="B209:C209"/>
    <mergeCell ref="B212:C212"/>
    <mergeCell ref="B215:B217"/>
    <mergeCell ref="C215:C217"/>
    <mergeCell ref="D215:F215"/>
    <mergeCell ref="G215:I215"/>
    <mergeCell ref="D216:D217"/>
    <mergeCell ref="E216:E217"/>
    <mergeCell ref="F216:F217"/>
    <mergeCell ref="G216:H216"/>
    <mergeCell ref="I216:I217"/>
    <mergeCell ref="B219:I219"/>
    <mergeCell ref="D227:E227"/>
    <mergeCell ref="F227:G227"/>
    <mergeCell ref="D228:E228"/>
    <mergeCell ref="F228:G228"/>
    <mergeCell ref="B229:G229"/>
    <mergeCell ref="B230:B231"/>
    <mergeCell ref="C230:C231"/>
    <mergeCell ref="D230:F230"/>
    <mergeCell ref="B233:G233"/>
    <mergeCell ref="B235:D235"/>
    <mergeCell ref="B236:C236"/>
    <mergeCell ref="B237:C237"/>
    <mergeCell ref="B238:C238"/>
    <mergeCell ref="B239:C239"/>
    <mergeCell ref="B245:D245"/>
    <mergeCell ref="B247:C247"/>
    <mergeCell ref="B240:C240"/>
    <mergeCell ref="B241:C241"/>
    <mergeCell ref="B242:C242"/>
    <mergeCell ref="B243:C243"/>
    <mergeCell ref="B244:C244"/>
  </mergeCells>
  <hyperlinks>
    <hyperlink ref="I1" location="Index!B2" display="Index" xr:uid="{24175D78-2B94-438B-8C3E-331746E17201}"/>
  </hyperlinks>
  <pageMargins left="5.000000074505806E-2" right="5.000000074505806E-2" top="0.30000001192092896" bottom="0.20000000298023224" header="0" footer="0"/>
  <pageSetup paperSize="9" orientation="landscape" r:id="rId1"/>
  <headerFooter alignWithMargins="0">
    <oddHeader>&amp;L&amp;"Aptos"&amp;10&amp;KFF0000 "Sensitivity: Internal Use Only"&amp;1#_x000D_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FB84-6A23-49BE-A455-3A7992DBAD29}">
  <sheetPr>
    <outlinePr summaryBelow="0" summaryRight="0"/>
  </sheetPr>
  <dimension ref="A1:P230"/>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3.5703125" bestFit="1" customWidth="1"/>
    <col min="6" max="6" width="10.140625" bestFit="1" customWidth="1"/>
    <col min="7" max="7" width="12" bestFit="1" customWidth="1"/>
    <col min="8" max="8" width="9.85546875" customWidth="1"/>
    <col min="9" max="255" width="7" customWidth="1"/>
  </cols>
  <sheetData>
    <row r="1" spans="1:9" ht="15" x14ac:dyDescent="0.2">
      <c r="A1" s="228" t="s">
        <v>0</v>
      </c>
      <c r="B1" s="228"/>
      <c r="C1" s="228"/>
      <c r="D1" s="228"/>
      <c r="E1" s="228"/>
      <c r="F1" s="228"/>
      <c r="G1" s="228"/>
      <c r="H1" s="228"/>
      <c r="I1" s="100" t="s">
        <v>924</v>
      </c>
    </row>
    <row r="2" spans="1:9" ht="15" x14ac:dyDescent="0.2">
      <c r="A2" s="228" t="s">
        <v>636</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17</v>
      </c>
      <c r="C7" s="90" t="s">
        <v>18</v>
      </c>
      <c r="D7" s="90" t="s">
        <v>19</v>
      </c>
      <c r="E7" s="83">
        <v>186500</v>
      </c>
      <c r="F7" s="91">
        <v>2923.3874999999998</v>
      </c>
      <c r="G7" s="81">
        <v>8.733001E-2</v>
      </c>
      <c r="H7" s="92" t="s">
        <v>142</v>
      </c>
    </row>
    <row r="8" spans="1:9" x14ac:dyDescent="0.2">
      <c r="A8" s="99">
        <v>2</v>
      </c>
      <c r="B8" s="90" t="s">
        <v>33</v>
      </c>
      <c r="C8" s="90" t="s">
        <v>34</v>
      </c>
      <c r="D8" s="90" t="s">
        <v>35</v>
      </c>
      <c r="E8" s="83">
        <v>175000</v>
      </c>
      <c r="F8" s="91">
        <v>2430.4</v>
      </c>
      <c r="G8" s="81">
        <v>7.2603050000000002E-2</v>
      </c>
      <c r="H8" s="92" t="s">
        <v>142</v>
      </c>
    </row>
    <row r="9" spans="1:9" x14ac:dyDescent="0.2">
      <c r="A9" s="99">
        <v>3</v>
      </c>
      <c r="B9" s="90" t="s">
        <v>430</v>
      </c>
      <c r="C9" s="90" t="s">
        <v>431</v>
      </c>
      <c r="D9" s="90" t="s">
        <v>432</v>
      </c>
      <c r="E9" s="83">
        <v>467200</v>
      </c>
      <c r="F9" s="91">
        <v>1888.6559999999999</v>
      </c>
      <c r="G9" s="81">
        <v>5.64196E-2</v>
      </c>
      <c r="H9" s="92" t="s">
        <v>142</v>
      </c>
    </row>
    <row r="10" spans="1:9" x14ac:dyDescent="0.2">
      <c r="A10" s="99">
        <v>4</v>
      </c>
      <c r="B10" s="90" t="s">
        <v>637</v>
      </c>
      <c r="C10" s="90" t="s">
        <v>638</v>
      </c>
      <c r="D10" s="90" t="s">
        <v>639</v>
      </c>
      <c r="E10" s="83">
        <v>287500</v>
      </c>
      <c r="F10" s="91">
        <v>1512.25</v>
      </c>
      <c r="G10" s="81">
        <v>4.5175269999999997E-2</v>
      </c>
      <c r="H10" s="92" t="s">
        <v>142</v>
      </c>
    </row>
    <row r="11" spans="1:9" x14ac:dyDescent="0.2">
      <c r="A11" s="99">
        <v>5</v>
      </c>
      <c r="B11" s="90" t="s">
        <v>329</v>
      </c>
      <c r="C11" s="90" t="s">
        <v>330</v>
      </c>
      <c r="D11" s="90" t="s">
        <v>35</v>
      </c>
      <c r="E11" s="83">
        <v>108125</v>
      </c>
      <c r="F11" s="91">
        <v>1383.6756250000001</v>
      </c>
      <c r="G11" s="81">
        <v>4.1334379999999997E-2</v>
      </c>
      <c r="H11" s="92" t="s">
        <v>142</v>
      </c>
    </row>
    <row r="12" spans="1:9" x14ac:dyDescent="0.2">
      <c r="A12" s="99">
        <v>6</v>
      </c>
      <c r="B12" s="90" t="s">
        <v>339</v>
      </c>
      <c r="C12" s="90" t="s">
        <v>340</v>
      </c>
      <c r="D12" s="90" t="s">
        <v>184</v>
      </c>
      <c r="E12" s="83">
        <v>125250</v>
      </c>
      <c r="F12" s="91">
        <v>1299.46875</v>
      </c>
      <c r="G12" s="81">
        <v>3.881888E-2</v>
      </c>
      <c r="H12" s="92" t="s">
        <v>142</v>
      </c>
    </row>
    <row r="13" spans="1:9" x14ac:dyDescent="0.2">
      <c r="A13" s="99">
        <v>7</v>
      </c>
      <c r="B13" s="90" t="s">
        <v>325</v>
      </c>
      <c r="C13" s="90" t="s">
        <v>326</v>
      </c>
      <c r="D13" s="90" t="s">
        <v>35</v>
      </c>
      <c r="E13" s="83">
        <v>123200</v>
      </c>
      <c r="F13" s="91">
        <v>1241.3632</v>
      </c>
      <c r="G13" s="81">
        <v>3.7083100000000001E-2</v>
      </c>
      <c r="H13" s="92" t="s">
        <v>142</v>
      </c>
    </row>
    <row r="14" spans="1:9" x14ac:dyDescent="0.2">
      <c r="A14" s="99">
        <v>8</v>
      </c>
      <c r="B14" s="90" t="s">
        <v>36</v>
      </c>
      <c r="C14" s="90" t="s">
        <v>37</v>
      </c>
      <c r="D14" s="90" t="s">
        <v>35</v>
      </c>
      <c r="E14" s="83">
        <v>114750</v>
      </c>
      <c r="F14" s="91">
        <v>1123.4024999999999</v>
      </c>
      <c r="G14" s="81">
        <v>3.3559270000000002E-2</v>
      </c>
      <c r="H14" s="92" t="s">
        <v>142</v>
      </c>
    </row>
    <row r="15" spans="1:9" x14ac:dyDescent="0.2">
      <c r="A15" s="99">
        <v>9</v>
      </c>
      <c r="B15" s="90" t="s">
        <v>331</v>
      </c>
      <c r="C15" s="90" t="s">
        <v>332</v>
      </c>
      <c r="D15" s="90" t="s">
        <v>35</v>
      </c>
      <c r="E15" s="83">
        <v>42800</v>
      </c>
      <c r="F15" s="91">
        <v>909.2432</v>
      </c>
      <c r="G15" s="81">
        <v>2.716172E-2</v>
      </c>
      <c r="H15" s="92" t="s">
        <v>142</v>
      </c>
    </row>
    <row r="16" spans="1:9" x14ac:dyDescent="0.2">
      <c r="A16" s="99">
        <v>10</v>
      </c>
      <c r="B16" s="90" t="s">
        <v>14</v>
      </c>
      <c r="C16" s="90" t="s">
        <v>15</v>
      </c>
      <c r="D16" s="90" t="s">
        <v>16</v>
      </c>
      <c r="E16" s="83">
        <v>19775</v>
      </c>
      <c r="F16" s="91">
        <v>804.76340000000005</v>
      </c>
      <c r="G16" s="81">
        <v>2.4040599999999999E-2</v>
      </c>
      <c r="H16" s="92" t="s">
        <v>142</v>
      </c>
    </row>
    <row r="17" spans="1:8" x14ac:dyDescent="0.2">
      <c r="A17" s="99">
        <v>11</v>
      </c>
      <c r="B17" s="90" t="s">
        <v>640</v>
      </c>
      <c r="C17" s="90" t="s">
        <v>641</v>
      </c>
      <c r="D17" s="90" t="s">
        <v>237</v>
      </c>
      <c r="E17" s="83">
        <v>11100</v>
      </c>
      <c r="F17" s="91">
        <v>685.36950000000002</v>
      </c>
      <c r="G17" s="81">
        <v>2.0473959999999999E-2</v>
      </c>
      <c r="H17" s="92" t="s">
        <v>142</v>
      </c>
    </row>
    <row r="18" spans="1:8" x14ac:dyDescent="0.2">
      <c r="A18" s="99">
        <v>12</v>
      </c>
      <c r="B18" s="90" t="s">
        <v>437</v>
      </c>
      <c r="C18" s="90" t="s">
        <v>438</v>
      </c>
      <c r="D18" s="90" t="s">
        <v>439</v>
      </c>
      <c r="E18" s="83">
        <v>81200</v>
      </c>
      <c r="F18" s="91">
        <v>656.42079999999999</v>
      </c>
      <c r="G18" s="81">
        <v>1.960918E-2</v>
      </c>
      <c r="H18" s="92" t="s">
        <v>142</v>
      </c>
    </row>
    <row r="19" spans="1:8" x14ac:dyDescent="0.2">
      <c r="A19" s="99">
        <v>13</v>
      </c>
      <c r="B19" s="90" t="s">
        <v>103</v>
      </c>
      <c r="C19" s="90" t="s">
        <v>104</v>
      </c>
      <c r="D19" s="90" t="s">
        <v>25</v>
      </c>
      <c r="E19" s="83">
        <v>115500</v>
      </c>
      <c r="F19" s="91">
        <v>635.48099999999999</v>
      </c>
      <c r="G19" s="81">
        <v>1.8983650000000001E-2</v>
      </c>
      <c r="H19" s="92" t="s">
        <v>142</v>
      </c>
    </row>
    <row r="20" spans="1:8" x14ac:dyDescent="0.2">
      <c r="A20" s="99">
        <v>14</v>
      </c>
      <c r="B20" s="90" t="s">
        <v>642</v>
      </c>
      <c r="C20" s="90" t="s">
        <v>643</v>
      </c>
      <c r="D20" s="90" t="s">
        <v>439</v>
      </c>
      <c r="E20" s="83">
        <v>240000</v>
      </c>
      <c r="F20" s="91">
        <v>623.952</v>
      </c>
      <c r="G20" s="81">
        <v>1.863925E-2</v>
      </c>
      <c r="H20" s="92" t="s">
        <v>142</v>
      </c>
    </row>
    <row r="21" spans="1:8" x14ac:dyDescent="0.2">
      <c r="A21" s="99">
        <v>15</v>
      </c>
      <c r="B21" s="90" t="s">
        <v>260</v>
      </c>
      <c r="C21" s="90" t="s">
        <v>261</v>
      </c>
      <c r="D21" s="90" t="s">
        <v>262</v>
      </c>
      <c r="E21" s="83">
        <v>30400</v>
      </c>
      <c r="F21" s="91">
        <v>517.4384</v>
      </c>
      <c r="G21" s="81">
        <v>1.545738E-2</v>
      </c>
      <c r="H21" s="92" t="s">
        <v>142</v>
      </c>
    </row>
    <row r="22" spans="1:8" x14ac:dyDescent="0.2">
      <c r="A22" s="99">
        <v>16</v>
      </c>
      <c r="B22" s="90" t="s">
        <v>644</v>
      </c>
      <c r="C22" s="90" t="s">
        <v>645</v>
      </c>
      <c r="D22" s="90" t="s">
        <v>28</v>
      </c>
      <c r="E22" s="83">
        <v>34125</v>
      </c>
      <c r="F22" s="91">
        <v>516.51599999999996</v>
      </c>
      <c r="G22" s="81">
        <v>1.542982E-2</v>
      </c>
      <c r="H22" s="92" t="s">
        <v>142</v>
      </c>
    </row>
    <row r="23" spans="1:8" x14ac:dyDescent="0.2">
      <c r="A23" s="99">
        <v>17</v>
      </c>
      <c r="B23" s="90" t="s">
        <v>11</v>
      </c>
      <c r="C23" s="90" t="s">
        <v>12</v>
      </c>
      <c r="D23" s="90" t="s">
        <v>13</v>
      </c>
      <c r="E23" s="83">
        <v>23750</v>
      </c>
      <c r="F23" s="91">
        <v>499.13</v>
      </c>
      <c r="G23" s="81">
        <v>1.491045E-2</v>
      </c>
      <c r="H23" s="92" t="s">
        <v>142</v>
      </c>
    </row>
    <row r="24" spans="1:8" x14ac:dyDescent="0.2">
      <c r="A24" s="99">
        <v>18</v>
      </c>
      <c r="B24" s="90" t="s">
        <v>349</v>
      </c>
      <c r="C24" s="90" t="s">
        <v>350</v>
      </c>
      <c r="D24" s="90" t="s">
        <v>271</v>
      </c>
      <c r="E24" s="83">
        <v>157625</v>
      </c>
      <c r="F24" s="91">
        <v>473.032625</v>
      </c>
      <c r="G24" s="81">
        <v>1.413085E-2</v>
      </c>
      <c r="H24" s="92" t="s">
        <v>142</v>
      </c>
    </row>
    <row r="25" spans="1:8" x14ac:dyDescent="0.2">
      <c r="A25" s="99">
        <v>19</v>
      </c>
      <c r="B25" s="90" t="s">
        <v>521</v>
      </c>
      <c r="C25" s="90" t="s">
        <v>522</v>
      </c>
      <c r="D25" s="90" t="s">
        <v>216</v>
      </c>
      <c r="E25" s="83">
        <v>58000</v>
      </c>
      <c r="F25" s="91">
        <v>431.69400000000002</v>
      </c>
      <c r="G25" s="81">
        <v>1.289594E-2</v>
      </c>
      <c r="H25" s="92" t="s">
        <v>142</v>
      </c>
    </row>
    <row r="26" spans="1:8" x14ac:dyDescent="0.2">
      <c r="A26" s="99">
        <v>20</v>
      </c>
      <c r="B26" s="90" t="s">
        <v>646</v>
      </c>
      <c r="C26" s="90" t="s">
        <v>647</v>
      </c>
      <c r="D26" s="90" t="s">
        <v>35</v>
      </c>
      <c r="E26" s="83">
        <v>136525</v>
      </c>
      <c r="F26" s="91">
        <v>426.50409999999999</v>
      </c>
      <c r="G26" s="81">
        <v>1.2740909999999999E-2</v>
      </c>
      <c r="H26" s="92" t="s">
        <v>142</v>
      </c>
    </row>
    <row r="27" spans="1:8" x14ac:dyDescent="0.2">
      <c r="A27" s="99">
        <v>21</v>
      </c>
      <c r="B27" s="90" t="s">
        <v>310</v>
      </c>
      <c r="C27" s="90" t="s">
        <v>311</v>
      </c>
      <c r="D27" s="90" t="s">
        <v>35</v>
      </c>
      <c r="E27" s="83">
        <v>46900</v>
      </c>
      <c r="F27" s="91">
        <v>402.65994999999998</v>
      </c>
      <c r="G27" s="81">
        <v>1.202861E-2</v>
      </c>
      <c r="H27" s="92" t="s">
        <v>142</v>
      </c>
    </row>
    <row r="28" spans="1:8" x14ac:dyDescent="0.2">
      <c r="A28" s="99">
        <v>22</v>
      </c>
      <c r="B28" s="90" t="s">
        <v>648</v>
      </c>
      <c r="C28" s="90" t="s">
        <v>649</v>
      </c>
      <c r="D28" s="90" t="s">
        <v>184</v>
      </c>
      <c r="E28" s="83">
        <v>107100</v>
      </c>
      <c r="F28" s="91">
        <v>386.52390000000003</v>
      </c>
      <c r="G28" s="81">
        <v>1.1546580000000001E-2</v>
      </c>
      <c r="H28" s="92" t="s">
        <v>142</v>
      </c>
    </row>
    <row r="29" spans="1:8" x14ac:dyDescent="0.2">
      <c r="A29" s="99">
        <v>23</v>
      </c>
      <c r="B29" s="90" t="s">
        <v>29</v>
      </c>
      <c r="C29" s="90" t="s">
        <v>30</v>
      </c>
      <c r="D29" s="90" t="s">
        <v>22</v>
      </c>
      <c r="E29" s="83">
        <v>140600</v>
      </c>
      <c r="F29" s="91">
        <v>379.54969999999997</v>
      </c>
      <c r="G29" s="81">
        <v>1.1338239999999999E-2</v>
      </c>
      <c r="H29" s="92" t="s">
        <v>142</v>
      </c>
    </row>
    <row r="30" spans="1:8" x14ac:dyDescent="0.2">
      <c r="A30" s="99">
        <v>24</v>
      </c>
      <c r="B30" s="90" t="s">
        <v>53</v>
      </c>
      <c r="C30" s="90" t="s">
        <v>54</v>
      </c>
      <c r="D30" s="90" t="s">
        <v>55</v>
      </c>
      <c r="E30" s="83">
        <v>21375</v>
      </c>
      <c r="F30" s="91">
        <v>324.23737499999999</v>
      </c>
      <c r="G30" s="81">
        <v>9.6859100000000007E-3</v>
      </c>
      <c r="H30" s="92" t="s">
        <v>142</v>
      </c>
    </row>
    <row r="31" spans="1:8" x14ac:dyDescent="0.2">
      <c r="A31" s="99">
        <v>25</v>
      </c>
      <c r="B31" s="90" t="s">
        <v>335</v>
      </c>
      <c r="C31" s="90" t="s">
        <v>336</v>
      </c>
      <c r="D31" s="90" t="s">
        <v>35</v>
      </c>
      <c r="E31" s="83">
        <v>102375</v>
      </c>
      <c r="F31" s="91">
        <v>296.68275</v>
      </c>
      <c r="G31" s="81">
        <v>8.8627700000000007E-3</v>
      </c>
      <c r="H31" s="92" t="s">
        <v>142</v>
      </c>
    </row>
    <row r="32" spans="1:8" x14ac:dyDescent="0.2">
      <c r="A32" s="99">
        <v>26</v>
      </c>
      <c r="B32" s="90" t="s">
        <v>650</v>
      </c>
      <c r="C32" s="90" t="s">
        <v>651</v>
      </c>
      <c r="D32" s="90" t="s">
        <v>35</v>
      </c>
      <c r="E32" s="83">
        <v>168750</v>
      </c>
      <c r="F32" s="91">
        <v>255.79124999999999</v>
      </c>
      <c r="G32" s="81">
        <v>7.6412199999999998E-3</v>
      </c>
      <c r="H32" s="92" t="s">
        <v>142</v>
      </c>
    </row>
    <row r="33" spans="1:8" x14ac:dyDescent="0.2">
      <c r="A33" s="99">
        <v>27</v>
      </c>
      <c r="B33" s="90" t="s">
        <v>69</v>
      </c>
      <c r="C33" s="90" t="s">
        <v>70</v>
      </c>
      <c r="D33" s="90" t="s">
        <v>13</v>
      </c>
      <c r="E33" s="83">
        <v>62900</v>
      </c>
      <c r="F33" s="91">
        <v>252.26044999999999</v>
      </c>
      <c r="G33" s="81">
        <v>7.5357499999999999E-3</v>
      </c>
      <c r="H33" s="92" t="s">
        <v>142</v>
      </c>
    </row>
    <row r="34" spans="1:8" ht="25.5" x14ac:dyDescent="0.2">
      <c r="A34" s="99">
        <v>28</v>
      </c>
      <c r="B34" s="90" t="s">
        <v>444</v>
      </c>
      <c r="C34" s="90" t="s">
        <v>445</v>
      </c>
      <c r="D34" s="90" t="s">
        <v>221</v>
      </c>
      <c r="E34" s="83">
        <v>15750</v>
      </c>
      <c r="F34" s="91">
        <v>241.17975000000001</v>
      </c>
      <c r="G34" s="81">
        <v>7.2047300000000003E-3</v>
      </c>
      <c r="H34" s="92" t="s">
        <v>142</v>
      </c>
    </row>
    <row r="35" spans="1:8" x14ac:dyDescent="0.2">
      <c r="A35" s="99">
        <v>29</v>
      </c>
      <c r="B35" s="90" t="s">
        <v>402</v>
      </c>
      <c r="C35" s="90" t="s">
        <v>403</v>
      </c>
      <c r="D35" s="90" t="s">
        <v>130</v>
      </c>
      <c r="E35" s="83">
        <v>137500</v>
      </c>
      <c r="F35" s="91">
        <v>230.94499999999999</v>
      </c>
      <c r="G35" s="81">
        <v>6.8989899999999998E-3</v>
      </c>
      <c r="H35" s="92" t="s">
        <v>142</v>
      </c>
    </row>
    <row r="36" spans="1:8" x14ac:dyDescent="0.2">
      <c r="A36" s="99">
        <v>30</v>
      </c>
      <c r="B36" s="90" t="s">
        <v>505</v>
      </c>
      <c r="C36" s="90" t="s">
        <v>506</v>
      </c>
      <c r="D36" s="90" t="s">
        <v>237</v>
      </c>
      <c r="E36" s="83">
        <v>1400</v>
      </c>
      <c r="F36" s="91">
        <v>222.6</v>
      </c>
      <c r="G36" s="81">
        <v>6.6496999999999997E-3</v>
      </c>
      <c r="H36" s="92" t="s">
        <v>142</v>
      </c>
    </row>
    <row r="37" spans="1:8" x14ac:dyDescent="0.2">
      <c r="A37" s="99">
        <v>31</v>
      </c>
      <c r="B37" s="90" t="s">
        <v>652</v>
      </c>
      <c r="C37" s="90" t="s">
        <v>653</v>
      </c>
      <c r="D37" s="90" t="s">
        <v>52</v>
      </c>
      <c r="E37" s="83">
        <v>15000</v>
      </c>
      <c r="F37" s="91">
        <v>216.285</v>
      </c>
      <c r="G37" s="81">
        <v>6.4610600000000002E-3</v>
      </c>
      <c r="H37" s="92" t="s">
        <v>142</v>
      </c>
    </row>
    <row r="38" spans="1:8" ht="25.5" x14ac:dyDescent="0.2">
      <c r="A38" s="99">
        <v>32</v>
      </c>
      <c r="B38" s="90" t="s">
        <v>442</v>
      </c>
      <c r="C38" s="90" t="s">
        <v>443</v>
      </c>
      <c r="D38" s="90" t="s">
        <v>211</v>
      </c>
      <c r="E38" s="83">
        <v>17050</v>
      </c>
      <c r="F38" s="91">
        <v>199.89420000000001</v>
      </c>
      <c r="G38" s="81">
        <v>5.9714199999999999E-3</v>
      </c>
      <c r="H38" s="92" t="s">
        <v>142</v>
      </c>
    </row>
    <row r="39" spans="1:8" x14ac:dyDescent="0.2">
      <c r="A39" s="99">
        <v>33</v>
      </c>
      <c r="B39" s="90" t="s">
        <v>654</v>
      </c>
      <c r="C39" s="90" t="s">
        <v>655</v>
      </c>
      <c r="D39" s="90" t="s">
        <v>412</v>
      </c>
      <c r="E39" s="83">
        <v>3125</v>
      </c>
      <c r="F39" s="91">
        <v>182.6875</v>
      </c>
      <c r="G39" s="81">
        <v>5.4574000000000003E-3</v>
      </c>
      <c r="H39" s="92" t="s">
        <v>142</v>
      </c>
    </row>
    <row r="40" spans="1:8" x14ac:dyDescent="0.2">
      <c r="A40" s="99">
        <v>34</v>
      </c>
      <c r="B40" s="90" t="s">
        <v>656</v>
      </c>
      <c r="C40" s="90" t="s">
        <v>657</v>
      </c>
      <c r="D40" s="90" t="s">
        <v>184</v>
      </c>
      <c r="E40" s="83">
        <v>94600</v>
      </c>
      <c r="F40" s="91">
        <v>145.45696000000001</v>
      </c>
      <c r="G40" s="81">
        <v>4.3452200000000003E-3</v>
      </c>
      <c r="H40" s="92" t="s">
        <v>142</v>
      </c>
    </row>
    <row r="41" spans="1:8" x14ac:dyDescent="0.2">
      <c r="A41" s="99">
        <v>35</v>
      </c>
      <c r="B41" s="90" t="s">
        <v>333</v>
      </c>
      <c r="C41" s="90" t="s">
        <v>334</v>
      </c>
      <c r="D41" s="90" t="s">
        <v>237</v>
      </c>
      <c r="E41" s="83">
        <v>3800</v>
      </c>
      <c r="F41" s="91">
        <v>142.7774</v>
      </c>
      <c r="G41" s="81">
        <v>4.2651700000000004E-3</v>
      </c>
      <c r="H41" s="92" t="s">
        <v>142</v>
      </c>
    </row>
    <row r="42" spans="1:8" x14ac:dyDescent="0.2">
      <c r="A42" s="99">
        <v>36</v>
      </c>
      <c r="B42" s="90" t="s">
        <v>396</v>
      </c>
      <c r="C42" s="90" t="s">
        <v>397</v>
      </c>
      <c r="D42" s="90" t="s">
        <v>184</v>
      </c>
      <c r="E42" s="83">
        <v>15600</v>
      </c>
      <c r="F42" s="91">
        <v>141.2268</v>
      </c>
      <c r="G42" s="81">
        <v>4.2188499999999997E-3</v>
      </c>
      <c r="H42" s="92" t="s">
        <v>142</v>
      </c>
    </row>
    <row r="43" spans="1:8" x14ac:dyDescent="0.2">
      <c r="A43" s="99">
        <v>37</v>
      </c>
      <c r="B43" s="90" t="s">
        <v>269</v>
      </c>
      <c r="C43" s="90" t="s">
        <v>270</v>
      </c>
      <c r="D43" s="90" t="s">
        <v>271</v>
      </c>
      <c r="E43" s="83">
        <v>37500</v>
      </c>
      <c r="F43" s="91">
        <v>100.24124999999999</v>
      </c>
      <c r="G43" s="81">
        <v>2.9945000000000002E-3</v>
      </c>
      <c r="H43" s="92" t="s">
        <v>142</v>
      </c>
    </row>
    <row r="44" spans="1:8" x14ac:dyDescent="0.2">
      <c r="A44" s="99">
        <v>38</v>
      </c>
      <c r="B44" s="90" t="s">
        <v>59</v>
      </c>
      <c r="C44" s="90" t="s">
        <v>60</v>
      </c>
      <c r="D44" s="90" t="s">
        <v>61</v>
      </c>
      <c r="E44" s="83">
        <v>1650</v>
      </c>
      <c r="F44" s="91">
        <v>97.374750000000006</v>
      </c>
      <c r="G44" s="81">
        <v>2.9088600000000001E-3</v>
      </c>
      <c r="H44" s="92" t="s">
        <v>142</v>
      </c>
    </row>
    <row r="45" spans="1:8" x14ac:dyDescent="0.2">
      <c r="A45" s="99">
        <v>39</v>
      </c>
      <c r="B45" s="90" t="s">
        <v>658</v>
      </c>
      <c r="C45" s="90" t="s">
        <v>659</v>
      </c>
      <c r="D45" s="90" t="s">
        <v>22</v>
      </c>
      <c r="E45" s="83">
        <v>18000</v>
      </c>
      <c r="F45" s="91">
        <v>87.956999999999994</v>
      </c>
      <c r="G45" s="81">
        <v>2.6275299999999999E-3</v>
      </c>
      <c r="H45" s="92" t="s">
        <v>142</v>
      </c>
    </row>
    <row r="46" spans="1:8" x14ac:dyDescent="0.2">
      <c r="A46" s="99">
        <v>40</v>
      </c>
      <c r="B46" s="90" t="s">
        <v>660</v>
      </c>
      <c r="C46" s="90" t="s">
        <v>661</v>
      </c>
      <c r="D46" s="90" t="s">
        <v>98</v>
      </c>
      <c r="E46" s="83">
        <v>11550</v>
      </c>
      <c r="F46" s="91">
        <v>83.575800000000001</v>
      </c>
      <c r="G46" s="81">
        <v>2.49665E-3</v>
      </c>
      <c r="H46" s="92" t="s">
        <v>142</v>
      </c>
    </row>
    <row r="47" spans="1:8" x14ac:dyDescent="0.2">
      <c r="A47" s="99">
        <v>41</v>
      </c>
      <c r="B47" s="90" t="s">
        <v>201</v>
      </c>
      <c r="C47" s="90" t="s">
        <v>202</v>
      </c>
      <c r="D47" s="90" t="s">
        <v>203</v>
      </c>
      <c r="E47" s="83">
        <v>2625</v>
      </c>
      <c r="F47" s="91">
        <v>76.188000000000002</v>
      </c>
      <c r="G47" s="81">
        <v>2.27596E-3</v>
      </c>
      <c r="H47" s="92" t="s">
        <v>142</v>
      </c>
    </row>
    <row r="48" spans="1:8" x14ac:dyDescent="0.2">
      <c r="A48" s="99">
        <v>42</v>
      </c>
      <c r="B48" s="90" t="s">
        <v>662</v>
      </c>
      <c r="C48" s="90" t="s">
        <v>663</v>
      </c>
      <c r="D48" s="90" t="s">
        <v>184</v>
      </c>
      <c r="E48" s="83">
        <v>3500</v>
      </c>
      <c r="F48" s="91">
        <v>73.290000000000006</v>
      </c>
      <c r="G48" s="81">
        <v>2.1893799999999999E-3</v>
      </c>
      <c r="H48" s="92" t="s">
        <v>142</v>
      </c>
    </row>
    <row r="49" spans="1:8" x14ac:dyDescent="0.2">
      <c r="A49" s="99">
        <v>43</v>
      </c>
      <c r="B49" s="90" t="s">
        <v>664</v>
      </c>
      <c r="C49" s="90" t="s">
        <v>665</v>
      </c>
      <c r="D49" s="90" t="s">
        <v>184</v>
      </c>
      <c r="E49" s="83">
        <v>14100</v>
      </c>
      <c r="F49" s="91">
        <v>43.174199999999999</v>
      </c>
      <c r="G49" s="81">
        <v>1.2897399999999999E-3</v>
      </c>
      <c r="H49" s="92" t="s">
        <v>142</v>
      </c>
    </row>
    <row r="50" spans="1:8" x14ac:dyDescent="0.2">
      <c r="A50" s="82"/>
      <c r="B50" s="82"/>
      <c r="C50" s="88" t="s">
        <v>141</v>
      </c>
      <c r="D50" s="82"/>
      <c r="E50" s="82" t="s">
        <v>142</v>
      </c>
      <c r="F50" s="94">
        <v>25564.707585</v>
      </c>
      <c r="G50" s="102">
        <v>0.76369151000000002</v>
      </c>
      <c r="H50" s="92" t="s">
        <v>142</v>
      </c>
    </row>
    <row r="51" spans="1:8" x14ac:dyDescent="0.2">
      <c r="A51" s="82"/>
      <c r="B51" s="82"/>
      <c r="C51" s="103"/>
      <c r="D51" s="82"/>
      <c r="E51" s="82"/>
      <c r="F51" s="104"/>
      <c r="G51" s="104"/>
      <c r="H51" s="92" t="s">
        <v>142</v>
      </c>
    </row>
    <row r="52" spans="1:8" x14ac:dyDescent="0.2">
      <c r="A52" s="82"/>
      <c r="B52" s="82"/>
      <c r="C52" s="88" t="s">
        <v>143</v>
      </c>
      <c r="D52" s="82"/>
      <c r="E52" s="82"/>
      <c r="F52" s="82"/>
      <c r="G52" s="82"/>
      <c r="H52" s="92" t="s">
        <v>142</v>
      </c>
    </row>
    <row r="53" spans="1:8" x14ac:dyDescent="0.2">
      <c r="A53" s="82"/>
      <c r="B53" s="82"/>
      <c r="C53" s="88" t="s">
        <v>141</v>
      </c>
      <c r="D53" s="82"/>
      <c r="E53" s="82" t="s">
        <v>142</v>
      </c>
      <c r="F53" s="105" t="s">
        <v>144</v>
      </c>
      <c r="G53" s="102">
        <v>0</v>
      </c>
      <c r="H53" s="92" t="s">
        <v>142</v>
      </c>
    </row>
    <row r="54" spans="1:8" x14ac:dyDescent="0.2">
      <c r="A54" s="82"/>
      <c r="B54" s="82"/>
      <c r="C54" s="103"/>
      <c r="D54" s="82"/>
      <c r="E54" s="82"/>
      <c r="F54" s="104"/>
      <c r="G54" s="104"/>
      <c r="H54" s="92" t="s">
        <v>142</v>
      </c>
    </row>
    <row r="55" spans="1:8" x14ac:dyDescent="0.2">
      <c r="A55" s="82"/>
      <c r="B55" s="82"/>
      <c r="C55" s="88" t="s">
        <v>145</v>
      </c>
      <c r="D55" s="82"/>
      <c r="E55" s="82"/>
      <c r="F55" s="82"/>
      <c r="G55" s="82"/>
      <c r="H55" s="92" t="s">
        <v>142</v>
      </c>
    </row>
    <row r="56" spans="1:8" x14ac:dyDescent="0.2">
      <c r="A56" s="82"/>
      <c r="B56" s="82"/>
      <c r="C56" s="88" t="s">
        <v>141</v>
      </c>
      <c r="D56" s="82"/>
      <c r="E56" s="82" t="s">
        <v>142</v>
      </c>
      <c r="F56" s="105" t="s">
        <v>144</v>
      </c>
      <c r="G56" s="102">
        <v>0</v>
      </c>
      <c r="H56" s="92" t="s">
        <v>142</v>
      </c>
    </row>
    <row r="57" spans="1:8" x14ac:dyDescent="0.2">
      <c r="A57" s="82"/>
      <c r="B57" s="82"/>
      <c r="C57" s="103"/>
      <c r="D57" s="82"/>
      <c r="E57" s="82"/>
      <c r="F57" s="104"/>
      <c r="G57" s="104"/>
      <c r="H57" s="92" t="s">
        <v>142</v>
      </c>
    </row>
    <row r="58" spans="1:8" x14ac:dyDescent="0.2">
      <c r="A58" s="82"/>
      <c r="B58" s="82"/>
      <c r="C58" s="88" t="s">
        <v>146</v>
      </c>
      <c r="D58" s="82"/>
      <c r="E58" s="82"/>
      <c r="F58" s="82"/>
      <c r="G58" s="82"/>
      <c r="H58" s="92" t="s">
        <v>142</v>
      </c>
    </row>
    <row r="59" spans="1:8" x14ac:dyDescent="0.2">
      <c r="A59" s="82"/>
      <c r="B59" s="82"/>
      <c r="C59" s="88" t="s">
        <v>141</v>
      </c>
      <c r="D59" s="82"/>
      <c r="E59" s="82" t="s">
        <v>142</v>
      </c>
      <c r="F59" s="105" t="s">
        <v>144</v>
      </c>
      <c r="G59" s="102">
        <v>0</v>
      </c>
      <c r="H59" s="92" t="s">
        <v>142</v>
      </c>
    </row>
    <row r="60" spans="1:8" x14ac:dyDescent="0.2">
      <c r="A60" s="82"/>
      <c r="B60" s="82"/>
      <c r="C60" s="103"/>
      <c r="D60" s="82"/>
      <c r="E60" s="82"/>
      <c r="F60" s="104"/>
      <c r="G60" s="104"/>
      <c r="H60" s="92" t="s">
        <v>142</v>
      </c>
    </row>
    <row r="61" spans="1:8" x14ac:dyDescent="0.2">
      <c r="A61" s="82"/>
      <c r="B61" s="82"/>
      <c r="C61" s="88" t="s">
        <v>147</v>
      </c>
      <c r="D61" s="82"/>
      <c r="E61" s="82"/>
      <c r="F61" s="104"/>
      <c r="G61" s="104"/>
      <c r="H61" s="92" t="s">
        <v>142</v>
      </c>
    </row>
    <row r="62" spans="1:8" x14ac:dyDescent="0.2">
      <c r="A62" s="82"/>
      <c r="B62" s="82"/>
      <c r="C62" s="88" t="s">
        <v>141</v>
      </c>
      <c r="D62" s="82"/>
      <c r="E62" s="82" t="s">
        <v>142</v>
      </c>
      <c r="F62" s="105" t="s">
        <v>144</v>
      </c>
      <c r="G62" s="102">
        <v>0</v>
      </c>
      <c r="H62" s="92" t="s">
        <v>142</v>
      </c>
    </row>
    <row r="63" spans="1:8" x14ac:dyDescent="0.2">
      <c r="A63" s="82"/>
      <c r="B63" s="82"/>
      <c r="C63" s="103"/>
      <c r="D63" s="82"/>
      <c r="E63" s="82"/>
      <c r="F63" s="104"/>
      <c r="G63" s="104"/>
      <c r="H63" s="92" t="s">
        <v>142</v>
      </c>
    </row>
    <row r="64" spans="1:8" x14ac:dyDescent="0.2">
      <c r="A64" s="82"/>
      <c r="B64" s="82"/>
      <c r="C64" s="88" t="s">
        <v>148</v>
      </c>
      <c r="D64" s="82"/>
      <c r="E64" s="82"/>
      <c r="F64" s="104"/>
      <c r="G64" s="104"/>
      <c r="H64" s="92" t="s">
        <v>142</v>
      </c>
    </row>
    <row r="65" spans="1:8" ht="25.5" x14ac:dyDescent="0.2">
      <c r="A65" s="99">
        <v>1</v>
      </c>
      <c r="B65" s="90"/>
      <c r="C65" s="90" t="s">
        <v>1006</v>
      </c>
      <c r="D65" s="90" t="s">
        <v>496</v>
      </c>
      <c r="E65" s="83">
        <v>-14100</v>
      </c>
      <c r="F65" s="91">
        <v>-43.463250000000002</v>
      </c>
      <c r="G65" s="81">
        <f>F65/$F$165</f>
        <v>-1.2983725516124819E-3</v>
      </c>
      <c r="H65" s="92"/>
    </row>
    <row r="66" spans="1:8" x14ac:dyDescent="0.2">
      <c r="A66" s="99">
        <v>2</v>
      </c>
      <c r="B66" s="90"/>
      <c r="C66" s="90" t="s">
        <v>1007</v>
      </c>
      <c r="D66" s="90" t="s">
        <v>496</v>
      </c>
      <c r="E66" s="83">
        <v>-3500</v>
      </c>
      <c r="F66" s="91">
        <v>-73.692499999999995</v>
      </c>
      <c r="G66" s="81">
        <f t="shared" ref="G66:G108" si="0">F66/$F$165</f>
        <v>-2.2014073788707198E-3</v>
      </c>
      <c r="H66" s="92" t="s">
        <v>142</v>
      </c>
    </row>
    <row r="67" spans="1:8" x14ac:dyDescent="0.2">
      <c r="A67" s="99">
        <v>3</v>
      </c>
      <c r="B67" s="90"/>
      <c r="C67" s="90" t="s">
        <v>1008</v>
      </c>
      <c r="D67" s="90" t="s">
        <v>496</v>
      </c>
      <c r="E67" s="83">
        <v>-2625</v>
      </c>
      <c r="F67" s="91">
        <v>-76.723500000000001</v>
      </c>
      <c r="G67" s="81">
        <f t="shared" si="0"/>
        <v>-2.291952085121114E-3</v>
      </c>
      <c r="H67" s="92" t="s">
        <v>142</v>
      </c>
    </row>
    <row r="68" spans="1:8" x14ac:dyDescent="0.2">
      <c r="A68" s="99">
        <v>4</v>
      </c>
      <c r="B68" s="90"/>
      <c r="C68" s="90" t="s">
        <v>1009</v>
      </c>
      <c r="D68" s="90" t="s">
        <v>496</v>
      </c>
      <c r="E68" s="83">
        <v>-11550</v>
      </c>
      <c r="F68" s="91">
        <v>-84.1995</v>
      </c>
      <c r="G68" s="81">
        <f t="shared" si="0"/>
        <v>-2.5152817531936792E-3</v>
      </c>
      <c r="H68" s="92" t="s">
        <v>142</v>
      </c>
    </row>
    <row r="69" spans="1:8" x14ac:dyDescent="0.2">
      <c r="A69" s="99">
        <v>5</v>
      </c>
      <c r="B69" s="90"/>
      <c r="C69" s="90" t="s">
        <v>1010</v>
      </c>
      <c r="D69" s="90" t="s">
        <v>496</v>
      </c>
      <c r="E69" s="83">
        <v>-18000</v>
      </c>
      <c r="F69" s="91">
        <v>-88.334999999999994</v>
      </c>
      <c r="G69" s="81">
        <f t="shared" si="0"/>
        <v>-2.6388210579440926E-3</v>
      </c>
      <c r="H69" s="92" t="s">
        <v>142</v>
      </c>
    </row>
    <row r="70" spans="1:8" x14ac:dyDescent="0.2">
      <c r="A70" s="99">
        <v>6</v>
      </c>
      <c r="B70" s="90"/>
      <c r="C70" s="90" t="s">
        <v>1011</v>
      </c>
      <c r="D70" s="90" t="s">
        <v>496</v>
      </c>
      <c r="E70" s="83">
        <v>-1650</v>
      </c>
      <c r="F70" s="91">
        <v>-97.663499999999999</v>
      </c>
      <c r="G70" s="81">
        <f t="shared" si="0"/>
        <v>-2.9174902404768542E-3</v>
      </c>
      <c r="H70" s="92" t="s">
        <v>142</v>
      </c>
    </row>
    <row r="71" spans="1:8" x14ac:dyDescent="0.2">
      <c r="A71" s="99">
        <v>7</v>
      </c>
      <c r="B71" s="90"/>
      <c r="C71" s="90" t="s">
        <v>1012</v>
      </c>
      <c r="D71" s="90" t="s">
        <v>496</v>
      </c>
      <c r="E71" s="83">
        <v>-37500</v>
      </c>
      <c r="F71" s="91">
        <v>-100.67625</v>
      </c>
      <c r="G71" s="81">
        <f t="shared" si="0"/>
        <v>-3.0074897666252784E-3</v>
      </c>
      <c r="H71" s="92" t="s">
        <v>142</v>
      </c>
    </row>
    <row r="72" spans="1:8" x14ac:dyDescent="0.2">
      <c r="A72" s="99">
        <v>8</v>
      </c>
      <c r="B72" s="90"/>
      <c r="C72" s="90" t="s">
        <v>1013</v>
      </c>
      <c r="D72" s="90" t="s">
        <v>496</v>
      </c>
      <c r="E72" s="83">
        <v>-15600</v>
      </c>
      <c r="F72" s="91">
        <v>-142.24860000000001</v>
      </c>
      <c r="G72" s="81">
        <f t="shared" si="0"/>
        <v>-4.2493756850972555E-3</v>
      </c>
      <c r="H72" s="92" t="s">
        <v>142</v>
      </c>
    </row>
    <row r="73" spans="1:8" x14ac:dyDescent="0.2">
      <c r="A73" s="99">
        <v>9</v>
      </c>
      <c r="B73" s="90"/>
      <c r="C73" s="90" t="s">
        <v>1014</v>
      </c>
      <c r="D73" s="90" t="s">
        <v>496</v>
      </c>
      <c r="E73" s="83">
        <v>-3800</v>
      </c>
      <c r="F73" s="91">
        <v>-143.76920000000001</v>
      </c>
      <c r="G73" s="81">
        <f t="shared" si="0"/>
        <v>-4.294800389922181E-3</v>
      </c>
      <c r="H73" s="92" t="s">
        <v>142</v>
      </c>
    </row>
    <row r="74" spans="1:8" ht="25.5" x14ac:dyDescent="0.2">
      <c r="A74" s="99">
        <v>10</v>
      </c>
      <c r="B74" s="90"/>
      <c r="C74" s="90" t="s">
        <v>1015</v>
      </c>
      <c r="D74" s="90" t="s">
        <v>496</v>
      </c>
      <c r="E74" s="83">
        <v>-94600</v>
      </c>
      <c r="F74" s="91">
        <v>-146.58269999999999</v>
      </c>
      <c r="G74" s="81">
        <f t="shared" si="0"/>
        <v>-4.3788477442723893E-3</v>
      </c>
      <c r="H74" s="92" t="s">
        <v>142</v>
      </c>
    </row>
    <row r="75" spans="1:8" x14ac:dyDescent="0.2">
      <c r="A75" s="99">
        <v>11</v>
      </c>
      <c r="B75" s="90"/>
      <c r="C75" s="90" t="s">
        <v>1016</v>
      </c>
      <c r="D75" s="90" t="s">
        <v>496</v>
      </c>
      <c r="E75" s="83">
        <v>-3125</v>
      </c>
      <c r="F75" s="91">
        <v>-183.890625</v>
      </c>
      <c r="G75" s="81">
        <f t="shared" si="0"/>
        <v>-5.4933429966434648E-3</v>
      </c>
      <c r="H75" s="92" t="s">
        <v>142</v>
      </c>
    </row>
    <row r="76" spans="1:8" x14ac:dyDescent="0.2">
      <c r="A76" s="99">
        <v>12</v>
      </c>
      <c r="B76" s="90"/>
      <c r="C76" s="90" t="s">
        <v>1017</v>
      </c>
      <c r="D76" s="90" t="s">
        <v>496</v>
      </c>
      <c r="E76" s="83">
        <v>-65475</v>
      </c>
      <c r="F76" s="91">
        <v>-197.89818750000001</v>
      </c>
      <c r="G76" s="81">
        <f t="shared" si="0"/>
        <v>-5.911789262511671E-3</v>
      </c>
      <c r="H76" s="92" t="s">
        <v>142</v>
      </c>
    </row>
    <row r="77" spans="1:8" x14ac:dyDescent="0.2">
      <c r="A77" s="99">
        <v>13</v>
      </c>
      <c r="B77" s="90"/>
      <c r="C77" s="90" t="s">
        <v>1018</v>
      </c>
      <c r="D77" s="90" t="s">
        <v>496</v>
      </c>
      <c r="E77" s="83">
        <v>-17050</v>
      </c>
      <c r="F77" s="91">
        <v>-200.7808</v>
      </c>
      <c r="G77" s="81">
        <f t="shared" si="0"/>
        <v>-5.9979012064398174E-3</v>
      </c>
      <c r="H77" s="92" t="s">
        <v>142</v>
      </c>
    </row>
    <row r="78" spans="1:8" x14ac:dyDescent="0.2">
      <c r="A78" s="99">
        <v>14</v>
      </c>
      <c r="B78" s="90"/>
      <c r="C78" s="90" t="s">
        <v>1019</v>
      </c>
      <c r="D78" s="90" t="s">
        <v>496</v>
      </c>
      <c r="E78" s="83">
        <v>-15000</v>
      </c>
      <c r="F78" s="91">
        <v>-218.29499999999999</v>
      </c>
      <c r="G78" s="81">
        <f t="shared" si="0"/>
        <v>-6.5211008416132419E-3</v>
      </c>
      <c r="H78" s="92" t="s">
        <v>142</v>
      </c>
    </row>
    <row r="79" spans="1:8" x14ac:dyDescent="0.2">
      <c r="A79" s="99">
        <v>15</v>
      </c>
      <c r="B79" s="90"/>
      <c r="C79" s="90" t="s">
        <v>1020</v>
      </c>
      <c r="D79" s="90" t="s">
        <v>496</v>
      </c>
      <c r="E79" s="83">
        <v>-1400</v>
      </c>
      <c r="F79" s="91">
        <v>-225.52600000000001</v>
      </c>
      <c r="G79" s="81">
        <f t="shared" si="0"/>
        <v>-6.7371116535223808E-3</v>
      </c>
      <c r="H79" s="92" t="s">
        <v>142</v>
      </c>
    </row>
    <row r="80" spans="1:8" x14ac:dyDescent="0.2">
      <c r="A80" s="99">
        <v>16</v>
      </c>
      <c r="B80" s="90"/>
      <c r="C80" s="90" t="s">
        <v>1021</v>
      </c>
      <c r="D80" s="90" t="s">
        <v>496</v>
      </c>
      <c r="E80" s="83">
        <v>-137500</v>
      </c>
      <c r="F80" s="91">
        <v>-232.5675</v>
      </c>
      <c r="G80" s="81">
        <f t="shared" si="0"/>
        <v>-6.9474615542357253E-3</v>
      </c>
      <c r="H80" s="92" t="s">
        <v>142</v>
      </c>
    </row>
    <row r="81" spans="1:8" x14ac:dyDescent="0.2">
      <c r="A81" s="99">
        <v>17</v>
      </c>
      <c r="B81" s="90"/>
      <c r="C81" s="90" t="s">
        <v>1022</v>
      </c>
      <c r="D81" s="90" t="s">
        <v>496</v>
      </c>
      <c r="E81" s="83">
        <v>-15750</v>
      </c>
      <c r="F81" s="91">
        <v>-242.739</v>
      </c>
      <c r="G81" s="81">
        <f t="shared" si="0"/>
        <v>-7.2513135765471344E-3</v>
      </c>
      <c r="H81" s="92" t="s">
        <v>142</v>
      </c>
    </row>
    <row r="82" spans="1:8" x14ac:dyDescent="0.2">
      <c r="A82" s="99">
        <v>18</v>
      </c>
      <c r="B82" s="90"/>
      <c r="C82" s="90" t="s">
        <v>1023</v>
      </c>
      <c r="D82" s="90" t="s">
        <v>496</v>
      </c>
      <c r="E82" s="83">
        <v>-62900</v>
      </c>
      <c r="F82" s="91">
        <v>-253.86439999999999</v>
      </c>
      <c r="G82" s="81">
        <f t="shared" si="0"/>
        <v>-7.5836613412842285E-3</v>
      </c>
      <c r="H82" s="92" t="s">
        <v>142</v>
      </c>
    </row>
    <row r="83" spans="1:8" x14ac:dyDescent="0.2">
      <c r="A83" s="99">
        <v>19</v>
      </c>
      <c r="B83" s="90"/>
      <c r="C83" s="90" t="s">
        <v>1024</v>
      </c>
      <c r="D83" s="90" t="s">
        <v>496</v>
      </c>
      <c r="E83" s="83">
        <v>-168750</v>
      </c>
      <c r="F83" s="91">
        <v>-256.61812500000002</v>
      </c>
      <c r="G83" s="81">
        <f t="shared" si="0"/>
        <v>-7.665923044094974E-3</v>
      </c>
      <c r="H83" s="92" t="s">
        <v>142</v>
      </c>
    </row>
    <row r="84" spans="1:8" x14ac:dyDescent="0.2">
      <c r="A84" s="99">
        <v>20</v>
      </c>
      <c r="B84" s="90"/>
      <c r="C84" s="90" t="s">
        <v>1025</v>
      </c>
      <c r="D84" s="90" t="s">
        <v>496</v>
      </c>
      <c r="E84" s="83">
        <v>-92150</v>
      </c>
      <c r="F84" s="91">
        <v>-280.08992499999999</v>
      </c>
      <c r="G84" s="81">
        <f t="shared" si="0"/>
        <v>-8.3670933628570959E-3</v>
      </c>
      <c r="H84" s="92" t="s">
        <v>142</v>
      </c>
    </row>
    <row r="85" spans="1:8" x14ac:dyDescent="0.2">
      <c r="A85" s="99">
        <v>21</v>
      </c>
      <c r="B85" s="90"/>
      <c r="C85" s="90" t="s">
        <v>1026</v>
      </c>
      <c r="D85" s="90" t="s">
        <v>496</v>
      </c>
      <c r="E85" s="83">
        <v>-102375</v>
      </c>
      <c r="F85" s="91">
        <v>-298.78143749999998</v>
      </c>
      <c r="G85" s="81">
        <f t="shared" si="0"/>
        <v>-8.9254627157729863E-3</v>
      </c>
      <c r="H85" s="92" t="s">
        <v>142</v>
      </c>
    </row>
    <row r="86" spans="1:8" x14ac:dyDescent="0.2">
      <c r="A86" s="99">
        <v>22</v>
      </c>
      <c r="B86" s="90"/>
      <c r="C86" s="90" t="s">
        <v>1027</v>
      </c>
      <c r="D86" s="90" t="s">
        <v>496</v>
      </c>
      <c r="E86" s="83">
        <v>-21375</v>
      </c>
      <c r="F86" s="91">
        <v>-326.52449999999999</v>
      </c>
      <c r="G86" s="81">
        <f t="shared" si="0"/>
        <v>-9.7542279564687365E-3</v>
      </c>
      <c r="H86" s="92" t="s">
        <v>142</v>
      </c>
    </row>
    <row r="87" spans="1:8" x14ac:dyDescent="0.2">
      <c r="A87" s="99">
        <v>23</v>
      </c>
      <c r="B87" s="90"/>
      <c r="C87" s="90" t="s">
        <v>1028</v>
      </c>
      <c r="D87" s="90" t="s">
        <v>496</v>
      </c>
      <c r="E87" s="83">
        <v>-140600</v>
      </c>
      <c r="F87" s="91">
        <v>-382.29140000000001</v>
      </c>
      <c r="G87" s="81">
        <f t="shared" si="0"/>
        <v>-1.1420145996387937E-2</v>
      </c>
      <c r="H87" s="92" t="s">
        <v>142</v>
      </c>
    </row>
    <row r="88" spans="1:8" x14ac:dyDescent="0.2">
      <c r="A88" s="99">
        <v>24</v>
      </c>
      <c r="B88" s="90"/>
      <c r="C88" s="90" t="s">
        <v>1029</v>
      </c>
      <c r="D88" s="90" t="s">
        <v>496</v>
      </c>
      <c r="E88" s="83">
        <v>-107100</v>
      </c>
      <c r="F88" s="91">
        <v>-388.29104999999998</v>
      </c>
      <c r="G88" s="81">
        <f t="shared" si="0"/>
        <v>-1.1599372834677338E-2</v>
      </c>
      <c r="H88" s="92" t="s">
        <v>142</v>
      </c>
    </row>
    <row r="89" spans="1:8" x14ac:dyDescent="0.2">
      <c r="A89" s="99">
        <v>25</v>
      </c>
      <c r="B89" s="90"/>
      <c r="C89" s="90" t="s">
        <v>1030</v>
      </c>
      <c r="D89" s="90" t="s">
        <v>496</v>
      </c>
      <c r="E89" s="83">
        <v>-46900</v>
      </c>
      <c r="F89" s="91">
        <v>-404.62975</v>
      </c>
      <c r="G89" s="81">
        <f t="shared" si="0"/>
        <v>-1.2087456896707463E-2</v>
      </c>
      <c r="H89" s="92" t="s">
        <v>142</v>
      </c>
    </row>
    <row r="90" spans="1:8" x14ac:dyDescent="0.2">
      <c r="A90" s="99">
        <v>26</v>
      </c>
      <c r="B90" s="90"/>
      <c r="C90" s="90" t="s">
        <v>1031</v>
      </c>
      <c r="D90" s="90" t="s">
        <v>496</v>
      </c>
      <c r="E90" s="83">
        <v>-136525</v>
      </c>
      <c r="F90" s="91">
        <v>-428.34718750000002</v>
      </c>
      <c r="G90" s="81">
        <f t="shared" si="0"/>
        <v>-1.2795965115595481E-2</v>
      </c>
      <c r="H90" s="92" t="s">
        <v>142</v>
      </c>
    </row>
    <row r="91" spans="1:8" x14ac:dyDescent="0.2">
      <c r="A91" s="99">
        <v>27</v>
      </c>
      <c r="B91" s="90"/>
      <c r="C91" s="90" t="s">
        <v>1032</v>
      </c>
      <c r="D91" s="90" t="s">
        <v>496</v>
      </c>
      <c r="E91" s="83">
        <v>-58000</v>
      </c>
      <c r="F91" s="91">
        <v>-433.57900000000001</v>
      </c>
      <c r="G91" s="81">
        <f t="shared" si="0"/>
        <v>-1.2952254434622085E-2</v>
      </c>
      <c r="H91" s="92" t="s">
        <v>142</v>
      </c>
    </row>
    <row r="92" spans="1:8" x14ac:dyDescent="0.2">
      <c r="A92" s="99">
        <v>28</v>
      </c>
      <c r="B92" s="90"/>
      <c r="C92" s="90" t="s">
        <v>1033</v>
      </c>
      <c r="D92" s="90" t="s">
        <v>496</v>
      </c>
      <c r="E92" s="83">
        <v>-23750</v>
      </c>
      <c r="F92" s="91">
        <v>-505.63749999999999</v>
      </c>
      <c r="G92" s="81">
        <f t="shared" si="0"/>
        <v>-1.5104849523815092E-2</v>
      </c>
      <c r="H92" s="92" t="s">
        <v>142</v>
      </c>
    </row>
    <row r="93" spans="1:8" x14ac:dyDescent="0.2">
      <c r="A93" s="99">
        <v>29</v>
      </c>
      <c r="B93" s="90"/>
      <c r="C93" s="90" t="s">
        <v>1034</v>
      </c>
      <c r="D93" s="90" t="s">
        <v>496</v>
      </c>
      <c r="E93" s="83">
        <v>-34125</v>
      </c>
      <c r="F93" s="91">
        <v>-518.90475000000004</v>
      </c>
      <c r="G93" s="81">
        <f t="shared" si="0"/>
        <v>-1.5501180521505802E-2</v>
      </c>
      <c r="H93" s="92" t="s">
        <v>142</v>
      </c>
    </row>
    <row r="94" spans="1:8" x14ac:dyDescent="0.2">
      <c r="A94" s="99">
        <v>30</v>
      </c>
      <c r="B94" s="90"/>
      <c r="C94" s="90" t="s">
        <v>1035</v>
      </c>
      <c r="D94" s="90" t="s">
        <v>496</v>
      </c>
      <c r="E94" s="83">
        <v>-30400</v>
      </c>
      <c r="F94" s="91">
        <v>-520.6</v>
      </c>
      <c r="G94" s="81">
        <f t="shared" si="0"/>
        <v>-1.5551822525224371E-2</v>
      </c>
      <c r="H94" s="92" t="s">
        <v>142</v>
      </c>
    </row>
    <row r="95" spans="1:8" x14ac:dyDescent="0.2">
      <c r="A95" s="99">
        <v>31</v>
      </c>
      <c r="B95" s="90"/>
      <c r="C95" s="90" t="s">
        <v>1036</v>
      </c>
      <c r="D95" s="90" t="s">
        <v>496</v>
      </c>
      <c r="E95" s="83">
        <v>-240000</v>
      </c>
      <c r="F95" s="91">
        <v>-628.39200000000005</v>
      </c>
      <c r="G95" s="81">
        <f t="shared" si="0"/>
        <v>-1.8771880254073746E-2</v>
      </c>
      <c r="H95" s="92" t="s">
        <v>142</v>
      </c>
    </row>
    <row r="96" spans="1:8" x14ac:dyDescent="0.2">
      <c r="A96" s="99">
        <v>32</v>
      </c>
      <c r="B96" s="90"/>
      <c r="C96" s="90" t="s">
        <v>1037</v>
      </c>
      <c r="D96" s="90" t="s">
        <v>496</v>
      </c>
      <c r="E96" s="83">
        <v>-115500</v>
      </c>
      <c r="F96" s="91">
        <v>-638.19524999999999</v>
      </c>
      <c r="G96" s="81">
        <f t="shared" si="0"/>
        <v>-1.906473158747829E-2</v>
      </c>
      <c r="H96" s="92" t="s">
        <v>142</v>
      </c>
    </row>
    <row r="97" spans="1:8" x14ac:dyDescent="0.2">
      <c r="A97" s="99">
        <v>33</v>
      </c>
      <c r="B97" s="90"/>
      <c r="C97" s="90" t="s">
        <v>1038</v>
      </c>
      <c r="D97" s="90" t="s">
        <v>496</v>
      </c>
      <c r="E97" s="83">
        <v>-81200</v>
      </c>
      <c r="F97" s="91">
        <v>-661.08979999999997</v>
      </c>
      <c r="G97" s="81">
        <f t="shared" si="0"/>
        <v>-1.974865778493291E-2</v>
      </c>
      <c r="H97" s="92" t="s">
        <v>142</v>
      </c>
    </row>
    <row r="98" spans="1:8" x14ac:dyDescent="0.2">
      <c r="A98" s="99">
        <v>34</v>
      </c>
      <c r="B98" s="90"/>
      <c r="C98" s="90" t="s">
        <v>1039</v>
      </c>
      <c r="D98" s="90" t="s">
        <v>496</v>
      </c>
      <c r="E98" s="83">
        <v>-11100</v>
      </c>
      <c r="F98" s="91">
        <v>-690.36450000000002</v>
      </c>
      <c r="G98" s="81">
        <f t="shared" si="0"/>
        <v>-2.0623177452391971E-2</v>
      </c>
      <c r="H98" s="92" t="s">
        <v>142</v>
      </c>
    </row>
    <row r="99" spans="1:8" x14ac:dyDescent="0.2">
      <c r="A99" s="99">
        <v>35</v>
      </c>
      <c r="B99" s="90"/>
      <c r="C99" s="90" t="s">
        <v>1040</v>
      </c>
      <c r="D99" s="90" t="s">
        <v>496</v>
      </c>
      <c r="E99" s="83">
        <v>-19775</v>
      </c>
      <c r="F99" s="91">
        <v>-810.22130000000004</v>
      </c>
      <c r="G99" s="81">
        <f t="shared" si="0"/>
        <v>-2.4203645531610779E-2</v>
      </c>
      <c r="H99" s="92" t="s">
        <v>142</v>
      </c>
    </row>
    <row r="100" spans="1:8" x14ac:dyDescent="0.2">
      <c r="A100" s="99">
        <v>36</v>
      </c>
      <c r="B100" s="90"/>
      <c r="C100" s="90" t="s">
        <v>1041</v>
      </c>
      <c r="D100" s="90" t="s">
        <v>496</v>
      </c>
      <c r="E100" s="83">
        <v>-42800</v>
      </c>
      <c r="F100" s="91">
        <v>-914.89279999999997</v>
      </c>
      <c r="G100" s="81">
        <f t="shared" si="0"/>
        <v>-2.7330484931243938E-2</v>
      </c>
      <c r="H100" s="92" t="s">
        <v>142</v>
      </c>
    </row>
    <row r="101" spans="1:8" x14ac:dyDescent="0.2">
      <c r="A101" s="99">
        <v>37</v>
      </c>
      <c r="B101" s="90"/>
      <c r="C101" s="90" t="s">
        <v>1042</v>
      </c>
      <c r="D101" s="90" t="s">
        <v>496</v>
      </c>
      <c r="E101" s="83">
        <v>-114750</v>
      </c>
      <c r="F101" s="91">
        <v>-1130.459625</v>
      </c>
      <c r="G101" s="81">
        <f t="shared" si="0"/>
        <v>-3.3770087322189189E-2</v>
      </c>
      <c r="H101" s="92" t="s">
        <v>142</v>
      </c>
    </row>
    <row r="102" spans="1:8" x14ac:dyDescent="0.2">
      <c r="A102" s="99">
        <v>38</v>
      </c>
      <c r="B102" s="90"/>
      <c r="C102" s="90" t="s">
        <v>1043</v>
      </c>
      <c r="D102" s="90" t="s">
        <v>496</v>
      </c>
      <c r="E102" s="83">
        <v>-123200</v>
      </c>
      <c r="F102" s="91">
        <v>-1248.6936000000001</v>
      </c>
      <c r="G102" s="81">
        <f t="shared" si="0"/>
        <v>-3.7302076941189991E-2</v>
      </c>
      <c r="H102" s="92" t="s">
        <v>142</v>
      </c>
    </row>
    <row r="103" spans="1:8" x14ac:dyDescent="0.2">
      <c r="A103" s="99">
        <v>39</v>
      </c>
      <c r="B103" s="90"/>
      <c r="C103" s="90" t="s">
        <v>1044</v>
      </c>
      <c r="D103" s="90" t="s">
        <v>496</v>
      </c>
      <c r="E103" s="83">
        <v>-125250</v>
      </c>
      <c r="F103" s="91">
        <v>-1306.107</v>
      </c>
      <c r="G103" s="81">
        <f t="shared" si="0"/>
        <v>-3.9017180681815644E-2</v>
      </c>
      <c r="H103" s="92" t="s">
        <v>142</v>
      </c>
    </row>
    <row r="104" spans="1:8" x14ac:dyDescent="0.2">
      <c r="A104" s="99">
        <v>40</v>
      </c>
      <c r="B104" s="90"/>
      <c r="C104" s="90" t="s">
        <v>1045</v>
      </c>
      <c r="D104" s="90" t="s">
        <v>496</v>
      </c>
      <c r="E104" s="83">
        <v>-108125</v>
      </c>
      <c r="F104" s="91">
        <v>-1390.92</v>
      </c>
      <c r="G104" s="81">
        <f t="shared" si="0"/>
        <v>-4.1550789448300193E-2</v>
      </c>
      <c r="H104" s="92" t="s">
        <v>142</v>
      </c>
    </row>
    <row r="105" spans="1:8" x14ac:dyDescent="0.2">
      <c r="A105" s="99">
        <v>41</v>
      </c>
      <c r="B105" s="90"/>
      <c r="C105" s="90" t="s">
        <v>1046</v>
      </c>
      <c r="D105" s="90" t="s">
        <v>496</v>
      </c>
      <c r="E105" s="83">
        <v>-287500</v>
      </c>
      <c r="F105" s="91">
        <v>-1523.175</v>
      </c>
      <c r="G105" s="81">
        <f t="shared" si="0"/>
        <v>-4.5501627496847157E-2</v>
      </c>
      <c r="H105" s="92" t="s">
        <v>142</v>
      </c>
    </row>
    <row r="106" spans="1:8" x14ac:dyDescent="0.2">
      <c r="A106" s="99">
        <v>42</v>
      </c>
      <c r="B106" s="90"/>
      <c r="C106" s="90" t="s">
        <v>1047</v>
      </c>
      <c r="D106" s="90" t="s">
        <v>496</v>
      </c>
      <c r="E106" s="83">
        <v>-467200</v>
      </c>
      <c r="F106" s="91">
        <v>-1898.2336</v>
      </c>
      <c r="G106" s="81">
        <f t="shared" si="0"/>
        <v>-5.6705708910137813E-2</v>
      </c>
      <c r="H106" s="92" t="s">
        <v>142</v>
      </c>
    </row>
    <row r="107" spans="1:8" x14ac:dyDescent="0.2">
      <c r="A107" s="99">
        <v>43</v>
      </c>
      <c r="B107" s="90"/>
      <c r="C107" s="90" t="s">
        <v>1048</v>
      </c>
      <c r="D107" s="90" t="s">
        <v>496</v>
      </c>
      <c r="E107" s="83">
        <v>-175000</v>
      </c>
      <c r="F107" s="91">
        <v>-2441.7750000000001</v>
      </c>
      <c r="G107" s="81">
        <f t="shared" si="0"/>
        <v>-7.2942857177352549E-2</v>
      </c>
      <c r="H107" s="92" t="s">
        <v>142</v>
      </c>
    </row>
    <row r="108" spans="1:8" x14ac:dyDescent="0.2">
      <c r="A108" s="99">
        <v>44</v>
      </c>
      <c r="B108" s="90"/>
      <c r="C108" s="90" t="s">
        <v>1049</v>
      </c>
      <c r="D108" s="90" t="s">
        <v>496</v>
      </c>
      <c r="E108" s="83">
        <v>-186500</v>
      </c>
      <c r="F108" s="91">
        <v>-2940.1725000000001</v>
      </c>
      <c r="G108" s="81">
        <f t="shared" si="0"/>
        <v>-8.783142703331781E-2</v>
      </c>
      <c r="H108" s="92" t="s">
        <v>142</v>
      </c>
    </row>
    <row r="109" spans="1:8" x14ac:dyDescent="0.2">
      <c r="A109" s="82"/>
      <c r="B109" s="82"/>
      <c r="C109" s="88" t="s">
        <v>141</v>
      </c>
      <c r="D109" s="82"/>
      <c r="E109" s="82" t="s">
        <v>142</v>
      </c>
      <c r="F109" s="94">
        <v>-25719.9021125</v>
      </c>
      <c r="G109" s="102">
        <v>-0.76832761999999999</v>
      </c>
      <c r="H109" s="92" t="s">
        <v>142</v>
      </c>
    </row>
    <row r="110" spans="1:8" x14ac:dyDescent="0.2">
      <c r="A110" s="82"/>
      <c r="B110" s="82"/>
      <c r="C110" s="103"/>
      <c r="D110" s="82"/>
      <c r="E110" s="82"/>
      <c r="F110" s="104"/>
      <c r="G110" s="104"/>
      <c r="H110" s="92" t="s">
        <v>142</v>
      </c>
    </row>
    <row r="111" spans="1:8" x14ac:dyDescent="0.2">
      <c r="A111" s="82"/>
      <c r="B111" s="82"/>
      <c r="C111" s="88" t="s">
        <v>149</v>
      </c>
      <c r="D111" s="82"/>
      <c r="E111" s="82"/>
      <c r="F111" s="94">
        <f>F50</f>
        <v>25564.707585</v>
      </c>
      <c r="G111" s="102">
        <f>G50</f>
        <v>0.76369151000000002</v>
      </c>
      <c r="H111" s="92" t="s">
        <v>142</v>
      </c>
    </row>
    <row r="112" spans="1:8" x14ac:dyDescent="0.2">
      <c r="A112" s="82"/>
      <c r="B112" s="82"/>
      <c r="C112" s="103"/>
      <c r="D112" s="82"/>
      <c r="E112" s="82"/>
      <c r="F112" s="104"/>
      <c r="G112" s="104"/>
      <c r="H112" s="92" t="s">
        <v>142</v>
      </c>
    </row>
    <row r="113" spans="1:8" x14ac:dyDescent="0.2">
      <c r="A113" s="82"/>
      <c r="B113" s="82"/>
      <c r="C113" s="88" t="s">
        <v>150</v>
      </c>
      <c r="D113" s="82"/>
      <c r="E113" s="82"/>
      <c r="F113" s="104"/>
      <c r="G113" s="104"/>
      <c r="H113" s="92" t="s">
        <v>142</v>
      </c>
    </row>
    <row r="114" spans="1:8" x14ac:dyDescent="0.2">
      <c r="A114" s="82"/>
      <c r="B114" s="82"/>
      <c r="C114" s="88" t="s">
        <v>10</v>
      </c>
      <c r="D114" s="82"/>
      <c r="E114" s="82"/>
      <c r="F114" s="104"/>
      <c r="G114" s="104"/>
      <c r="H114" s="92" t="s">
        <v>142</v>
      </c>
    </row>
    <row r="115" spans="1:8" x14ac:dyDescent="0.2">
      <c r="A115" s="82"/>
      <c r="B115" s="82"/>
      <c r="C115" s="88" t="s">
        <v>141</v>
      </c>
      <c r="D115" s="82"/>
      <c r="E115" s="82" t="s">
        <v>142</v>
      </c>
      <c r="F115" s="105" t="s">
        <v>144</v>
      </c>
      <c r="G115" s="102">
        <v>0</v>
      </c>
      <c r="H115" s="92" t="s">
        <v>142</v>
      </c>
    </row>
    <row r="116" spans="1:8" x14ac:dyDescent="0.2">
      <c r="A116" s="82"/>
      <c r="B116" s="82"/>
      <c r="C116" s="103"/>
      <c r="D116" s="82"/>
      <c r="E116" s="82"/>
      <c r="F116" s="104"/>
      <c r="G116" s="104"/>
      <c r="H116" s="92" t="s">
        <v>142</v>
      </c>
    </row>
    <row r="117" spans="1:8" x14ac:dyDescent="0.2">
      <c r="A117" s="82"/>
      <c r="B117" s="82"/>
      <c r="C117" s="88" t="s">
        <v>151</v>
      </c>
      <c r="D117" s="82"/>
      <c r="E117" s="82"/>
      <c r="F117" s="82"/>
      <c r="G117" s="82"/>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152</v>
      </c>
      <c r="D120" s="82"/>
      <c r="E120" s="82"/>
      <c r="F120" s="82"/>
      <c r="G120" s="82"/>
      <c r="H120" s="92" t="s">
        <v>142</v>
      </c>
    </row>
    <row r="121" spans="1:8" x14ac:dyDescent="0.2">
      <c r="A121" s="99">
        <v>1</v>
      </c>
      <c r="B121" s="90" t="s">
        <v>666</v>
      </c>
      <c r="C121" s="85" t="s">
        <v>1111</v>
      </c>
      <c r="D121" s="90" t="s">
        <v>607</v>
      </c>
      <c r="E121" s="83">
        <v>1000000</v>
      </c>
      <c r="F121" s="91">
        <v>1026.299</v>
      </c>
      <c r="G121" s="81">
        <v>3.065851E-2</v>
      </c>
      <c r="H121" s="92">
        <v>5.6630000000000003</v>
      </c>
    </row>
    <row r="122" spans="1:8" x14ac:dyDescent="0.2">
      <c r="A122" s="82"/>
      <c r="B122" s="82"/>
      <c r="C122" s="88" t="s">
        <v>141</v>
      </c>
      <c r="D122" s="82"/>
      <c r="E122" s="82" t="s">
        <v>142</v>
      </c>
      <c r="F122" s="94">
        <v>1026.299</v>
      </c>
      <c r="G122" s="102">
        <v>3.065851E-2</v>
      </c>
      <c r="H122" s="92" t="s">
        <v>142</v>
      </c>
    </row>
    <row r="123" spans="1:8" x14ac:dyDescent="0.2">
      <c r="A123" s="82"/>
      <c r="B123" s="82"/>
      <c r="C123" s="103"/>
      <c r="D123" s="82"/>
      <c r="E123" s="82"/>
      <c r="F123" s="104"/>
      <c r="G123" s="104"/>
      <c r="H123" s="92" t="s">
        <v>142</v>
      </c>
    </row>
    <row r="124" spans="1:8" x14ac:dyDescent="0.2">
      <c r="A124" s="82"/>
      <c r="B124" s="82"/>
      <c r="C124" s="88" t="s">
        <v>153</v>
      </c>
      <c r="D124" s="82"/>
      <c r="E124" s="82"/>
      <c r="F124" s="104"/>
      <c r="G124" s="104"/>
      <c r="H124" s="92" t="s">
        <v>142</v>
      </c>
    </row>
    <row r="125" spans="1:8" x14ac:dyDescent="0.2">
      <c r="A125" s="82"/>
      <c r="B125" s="82"/>
      <c r="C125" s="88" t="s">
        <v>141</v>
      </c>
      <c r="D125" s="82"/>
      <c r="E125" s="82" t="s">
        <v>142</v>
      </c>
      <c r="F125" s="105" t="s">
        <v>144</v>
      </c>
      <c r="G125" s="102">
        <v>0</v>
      </c>
      <c r="H125" s="92" t="s">
        <v>142</v>
      </c>
    </row>
    <row r="126" spans="1:8" x14ac:dyDescent="0.2">
      <c r="A126" s="82"/>
      <c r="B126" s="82"/>
      <c r="C126" s="103"/>
      <c r="D126" s="82"/>
      <c r="E126" s="82"/>
      <c r="F126" s="104"/>
      <c r="G126" s="104"/>
      <c r="H126" s="92" t="s">
        <v>142</v>
      </c>
    </row>
    <row r="127" spans="1:8" x14ac:dyDescent="0.2">
      <c r="A127" s="82"/>
      <c r="B127" s="82"/>
      <c r="C127" s="88" t="s">
        <v>154</v>
      </c>
      <c r="D127" s="82"/>
      <c r="E127" s="82"/>
      <c r="F127" s="94">
        <v>1026.299</v>
      </c>
      <c r="G127" s="102">
        <v>3.065851E-2</v>
      </c>
      <c r="H127" s="92" t="s">
        <v>142</v>
      </c>
    </row>
    <row r="128" spans="1:8" x14ac:dyDescent="0.2">
      <c r="A128" s="82"/>
      <c r="B128" s="82"/>
      <c r="C128" s="103"/>
      <c r="D128" s="82"/>
      <c r="E128" s="82"/>
      <c r="F128" s="104"/>
      <c r="G128" s="104"/>
      <c r="H128" s="92" t="s">
        <v>142</v>
      </c>
    </row>
    <row r="129" spans="1:8" x14ac:dyDescent="0.2">
      <c r="A129" s="82"/>
      <c r="B129" s="82"/>
      <c r="C129" s="88" t="s">
        <v>155</v>
      </c>
      <c r="D129" s="82"/>
      <c r="E129" s="82"/>
      <c r="F129" s="104"/>
      <c r="G129" s="104"/>
      <c r="H129" s="92" t="s">
        <v>142</v>
      </c>
    </row>
    <row r="130" spans="1:8" x14ac:dyDescent="0.2">
      <c r="A130" s="82"/>
      <c r="B130" s="82"/>
      <c r="C130" s="88" t="s">
        <v>156</v>
      </c>
      <c r="D130" s="82"/>
      <c r="E130" s="82"/>
      <c r="F130" s="104"/>
      <c r="G130" s="104"/>
      <c r="H130" s="92" t="s">
        <v>142</v>
      </c>
    </row>
    <row r="131" spans="1:8" x14ac:dyDescent="0.2">
      <c r="A131" s="82"/>
      <c r="B131" s="82"/>
      <c r="C131" s="88" t="s">
        <v>141</v>
      </c>
      <c r="D131" s="82"/>
      <c r="E131" s="82" t="s">
        <v>142</v>
      </c>
      <c r="F131" s="105" t="s">
        <v>144</v>
      </c>
      <c r="G131" s="102">
        <v>0</v>
      </c>
      <c r="H131" s="92" t="s">
        <v>142</v>
      </c>
    </row>
    <row r="132" spans="1:8" x14ac:dyDescent="0.2">
      <c r="A132" s="82"/>
      <c r="B132" s="82"/>
      <c r="C132" s="103"/>
      <c r="D132" s="82"/>
      <c r="E132" s="82"/>
      <c r="F132" s="104"/>
      <c r="G132" s="104"/>
      <c r="H132" s="92" t="s">
        <v>142</v>
      </c>
    </row>
    <row r="133" spans="1:8" x14ac:dyDescent="0.2">
      <c r="A133" s="82"/>
      <c r="B133" s="82"/>
      <c r="C133" s="88" t="s">
        <v>157</v>
      </c>
      <c r="D133" s="82"/>
      <c r="E133" s="82"/>
      <c r="F133" s="104"/>
      <c r="G133" s="104"/>
      <c r="H133" s="92" t="s">
        <v>142</v>
      </c>
    </row>
    <row r="134" spans="1:8" x14ac:dyDescent="0.2">
      <c r="A134" s="82"/>
      <c r="B134" s="82"/>
      <c r="C134" s="88" t="s">
        <v>141</v>
      </c>
      <c r="D134" s="82"/>
      <c r="E134" s="82" t="s">
        <v>142</v>
      </c>
      <c r="F134" s="105" t="s">
        <v>144</v>
      </c>
      <c r="G134" s="102">
        <v>0</v>
      </c>
      <c r="H134" s="92" t="s">
        <v>142</v>
      </c>
    </row>
    <row r="135" spans="1:8" x14ac:dyDescent="0.2">
      <c r="A135" s="82"/>
      <c r="B135" s="82"/>
      <c r="C135" s="103"/>
      <c r="D135" s="82"/>
      <c r="E135" s="82"/>
      <c r="F135" s="104"/>
      <c r="G135" s="104"/>
      <c r="H135" s="92" t="s">
        <v>142</v>
      </c>
    </row>
    <row r="136" spans="1:8" x14ac:dyDescent="0.2">
      <c r="A136" s="82"/>
      <c r="B136" s="82"/>
      <c r="C136" s="88" t="s">
        <v>158</v>
      </c>
      <c r="D136" s="82"/>
      <c r="E136" s="82"/>
      <c r="F136" s="104"/>
      <c r="G136" s="104"/>
      <c r="H136" s="92" t="s">
        <v>142</v>
      </c>
    </row>
    <row r="137" spans="1:8" x14ac:dyDescent="0.2">
      <c r="A137" s="99">
        <v>1</v>
      </c>
      <c r="B137" s="90" t="s">
        <v>668</v>
      </c>
      <c r="C137" s="90" t="s">
        <v>669</v>
      </c>
      <c r="D137" s="90" t="s">
        <v>607</v>
      </c>
      <c r="E137" s="83">
        <v>500000</v>
      </c>
      <c r="F137" s="91">
        <v>499.78250000000003</v>
      </c>
      <c r="G137" s="81">
        <v>1.4929939999999999E-2</v>
      </c>
      <c r="H137" s="92">
        <v>5.3</v>
      </c>
    </row>
    <row r="138" spans="1:8" x14ac:dyDescent="0.2">
      <c r="A138" s="99">
        <v>2</v>
      </c>
      <c r="B138" s="90" t="s">
        <v>670</v>
      </c>
      <c r="C138" s="85" t="s">
        <v>1112</v>
      </c>
      <c r="D138" s="90" t="s">
        <v>607</v>
      </c>
      <c r="E138" s="83">
        <v>500000</v>
      </c>
      <c r="F138" s="91">
        <v>496.197</v>
      </c>
      <c r="G138" s="81">
        <v>1.482284E-2</v>
      </c>
      <c r="H138" s="92">
        <v>5.38</v>
      </c>
    </row>
    <row r="139" spans="1:8" x14ac:dyDescent="0.2">
      <c r="A139" s="99">
        <v>3</v>
      </c>
      <c r="B139" s="90" t="s">
        <v>671</v>
      </c>
      <c r="C139" s="85" t="s">
        <v>1113</v>
      </c>
      <c r="D139" s="90" t="s">
        <v>607</v>
      </c>
      <c r="E139" s="83">
        <v>500000</v>
      </c>
      <c r="F139" s="91">
        <v>495.25</v>
      </c>
      <c r="G139" s="81">
        <v>1.479455E-2</v>
      </c>
      <c r="H139" s="92">
        <v>5.3041999999999998</v>
      </c>
    </row>
    <row r="140" spans="1:8" x14ac:dyDescent="0.2">
      <c r="A140" s="99">
        <v>4</v>
      </c>
      <c r="B140" s="90" t="s">
        <v>672</v>
      </c>
      <c r="C140" s="85" t="s">
        <v>1114</v>
      </c>
      <c r="D140" s="90" t="s">
        <v>607</v>
      </c>
      <c r="E140" s="83">
        <v>500000</v>
      </c>
      <c r="F140" s="91">
        <v>494.23700000000002</v>
      </c>
      <c r="G140" s="81">
        <v>1.4764279999999999E-2</v>
      </c>
      <c r="H140" s="92">
        <v>5.32</v>
      </c>
    </row>
    <row r="141" spans="1:8" x14ac:dyDescent="0.2">
      <c r="A141" s="99">
        <v>5</v>
      </c>
      <c r="B141" s="90" t="s">
        <v>673</v>
      </c>
      <c r="C141" s="85" t="s">
        <v>1115</v>
      </c>
      <c r="D141" s="90" t="s">
        <v>607</v>
      </c>
      <c r="E141" s="83">
        <v>500000</v>
      </c>
      <c r="F141" s="91">
        <v>479.0385</v>
      </c>
      <c r="G141" s="81">
        <v>1.431026E-2</v>
      </c>
      <c r="H141" s="92">
        <v>5.5073999999999996</v>
      </c>
    </row>
    <row r="142" spans="1:8" x14ac:dyDescent="0.2">
      <c r="A142" s="82"/>
      <c r="B142" s="82"/>
      <c r="C142" s="88" t="s">
        <v>141</v>
      </c>
      <c r="D142" s="82"/>
      <c r="E142" s="82" t="s">
        <v>142</v>
      </c>
      <c r="F142" s="94">
        <v>2464.5050000000001</v>
      </c>
      <c r="G142" s="102">
        <v>7.3621870000000006E-2</v>
      </c>
      <c r="H142" s="92" t="s">
        <v>142</v>
      </c>
    </row>
    <row r="143" spans="1:8" x14ac:dyDescent="0.2">
      <c r="A143" s="82"/>
      <c r="B143" s="82"/>
      <c r="C143" s="103"/>
      <c r="D143" s="82"/>
      <c r="E143" s="82"/>
      <c r="F143" s="104"/>
      <c r="G143" s="104"/>
      <c r="H143" s="92" t="s">
        <v>142</v>
      </c>
    </row>
    <row r="144" spans="1:8" x14ac:dyDescent="0.2">
      <c r="A144" s="82"/>
      <c r="B144" s="82"/>
      <c r="C144" s="88" t="s">
        <v>159</v>
      </c>
      <c r="D144" s="82"/>
      <c r="E144" s="82"/>
      <c r="F144" s="104"/>
      <c r="G144" s="104"/>
      <c r="H144" s="92" t="s">
        <v>142</v>
      </c>
    </row>
    <row r="145" spans="1:8" x14ac:dyDescent="0.2">
      <c r="A145" s="99">
        <v>1</v>
      </c>
      <c r="B145" s="90"/>
      <c r="C145" s="90" t="s">
        <v>160</v>
      </c>
      <c r="D145" s="90"/>
      <c r="E145" s="107"/>
      <c r="F145" s="91">
        <v>1942.595072998</v>
      </c>
      <c r="G145" s="81">
        <v>5.8030909999999998E-2</v>
      </c>
      <c r="H145" s="92">
        <v>5.41</v>
      </c>
    </row>
    <row r="146" spans="1:8" x14ac:dyDescent="0.2">
      <c r="A146" s="82"/>
      <c r="B146" s="82"/>
      <c r="C146" s="88" t="s">
        <v>141</v>
      </c>
      <c r="D146" s="82"/>
      <c r="E146" s="82" t="s">
        <v>142</v>
      </c>
      <c r="F146" s="94">
        <v>1942.595072998</v>
      </c>
      <c r="G146" s="102">
        <v>5.8030909999999998E-2</v>
      </c>
      <c r="H146" s="92" t="s">
        <v>142</v>
      </c>
    </row>
    <row r="147" spans="1:8" x14ac:dyDescent="0.2">
      <c r="A147" s="82"/>
      <c r="B147" s="82"/>
      <c r="C147" s="103"/>
      <c r="D147" s="82"/>
      <c r="E147" s="82"/>
      <c r="F147" s="104"/>
      <c r="G147" s="104"/>
      <c r="H147" s="92" t="s">
        <v>142</v>
      </c>
    </row>
    <row r="148" spans="1:8" x14ac:dyDescent="0.2">
      <c r="A148" s="82"/>
      <c r="B148" s="82"/>
      <c r="C148" s="88" t="s">
        <v>161</v>
      </c>
      <c r="D148" s="82"/>
      <c r="E148" s="82"/>
      <c r="F148" s="94">
        <v>4407.1000729979996</v>
      </c>
      <c r="G148" s="102">
        <v>0.13165278</v>
      </c>
      <c r="H148" s="92" t="s">
        <v>142</v>
      </c>
    </row>
    <row r="149" spans="1:8" x14ac:dyDescent="0.2">
      <c r="A149" s="82"/>
      <c r="B149" s="82"/>
      <c r="C149" s="104"/>
      <c r="D149" s="82"/>
      <c r="E149" s="82"/>
      <c r="F149" s="82"/>
      <c r="G149" s="82"/>
      <c r="H149" s="92" t="s">
        <v>142</v>
      </c>
    </row>
    <row r="150" spans="1:8" x14ac:dyDescent="0.2">
      <c r="A150" s="82"/>
      <c r="B150" s="82"/>
      <c r="C150" s="88" t="s">
        <v>162</v>
      </c>
      <c r="D150" s="82"/>
      <c r="E150" s="82"/>
      <c r="F150" s="82"/>
      <c r="G150" s="82"/>
      <c r="H150" s="92" t="s">
        <v>142</v>
      </c>
    </row>
    <row r="151" spans="1:8" x14ac:dyDescent="0.2">
      <c r="A151" s="82"/>
      <c r="B151" s="82"/>
      <c r="C151" s="88" t="s">
        <v>163</v>
      </c>
      <c r="D151" s="82"/>
      <c r="E151" s="82"/>
      <c r="F151" s="82"/>
      <c r="G151" s="82"/>
      <c r="H151" s="92" t="s">
        <v>142</v>
      </c>
    </row>
    <row r="152" spans="1:8" x14ac:dyDescent="0.2">
      <c r="A152" s="99">
        <v>1</v>
      </c>
      <c r="B152" s="90" t="s">
        <v>497</v>
      </c>
      <c r="C152" s="85" t="s">
        <v>1107</v>
      </c>
      <c r="D152" s="90"/>
      <c r="E152" s="140">
        <v>16785119.468899999</v>
      </c>
      <c r="F152" s="91">
        <v>2605.1344671709999</v>
      </c>
      <c r="G152" s="81">
        <v>7.7822879999999997E-2</v>
      </c>
      <c r="H152" s="92" t="s">
        <v>142</v>
      </c>
    </row>
    <row r="153" spans="1:8" x14ac:dyDescent="0.2">
      <c r="A153" s="99">
        <v>2</v>
      </c>
      <c r="B153" s="90" t="s">
        <v>322</v>
      </c>
      <c r="C153" s="85" t="s">
        <v>939</v>
      </c>
      <c r="D153" s="90"/>
      <c r="E153" s="140">
        <v>39454.165000000001</v>
      </c>
      <c r="F153" s="91">
        <v>941.74468152999998</v>
      </c>
      <c r="G153" s="81">
        <v>2.8132629999999999E-2</v>
      </c>
      <c r="H153" s="92" t="s">
        <v>142</v>
      </c>
    </row>
    <row r="154" spans="1:8" x14ac:dyDescent="0.2">
      <c r="A154" s="82"/>
      <c r="B154" s="82"/>
      <c r="C154" s="88" t="s">
        <v>141</v>
      </c>
      <c r="D154" s="82"/>
      <c r="E154" s="82" t="s">
        <v>142</v>
      </c>
      <c r="F154" s="94">
        <v>3546.8791487009998</v>
      </c>
      <c r="G154" s="102">
        <v>0.10595551</v>
      </c>
      <c r="H154" s="92" t="s">
        <v>142</v>
      </c>
    </row>
    <row r="155" spans="1:8" x14ac:dyDescent="0.2">
      <c r="A155" s="82"/>
      <c r="B155" s="82"/>
      <c r="C155" s="103"/>
      <c r="D155" s="82"/>
      <c r="E155" s="82"/>
      <c r="F155" s="104"/>
      <c r="G155" s="104"/>
      <c r="H155" s="92" t="s">
        <v>142</v>
      </c>
    </row>
    <row r="156" spans="1:8" x14ac:dyDescent="0.2">
      <c r="A156" s="82"/>
      <c r="B156" s="82"/>
      <c r="C156" s="88" t="s">
        <v>164</v>
      </c>
      <c r="D156" s="82"/>
      <c r="E156" s="82"/>
      <c r="F156" s="82"/>
      <c r="G156" s="82"/>
      <c r="H156" s="92" t="s">
        <v>142</v>
      </c>
    </row>
    <row r="157" spans="1:8" x14ac:dyDescent="0.2">
      <c r="A157" s="82"/>
      <c r="B157" s="82"/>
      <c r="C157" s="88" t="s">
        <v>165</v>
      </c>
      <c r="D157" s="82"/>
      <c r="E157" s="82"/>
      <c r="F157" s="82"/>
      <c r="G157" s="82"/>
      <c r="H157" s="92" t="s">
        <v>142</v>
      </c>
    </row>
    <row r="158" spans="1:8" x14ac:dyDescent="0.2">
      <c r="A158" s="82"/>
      <c r="B158" s="82"/>
      <c r="C158" s="88" t="s">
        <v>141</v>
      </c>
      <c r="D158" s="82"/>
      <c r="E158" s="82" t="s">
        <v>142</v>
      </c>
      <c r="F158" s="105" t="s">
        <v>144</v>
      </c>
      <c r="G158" s="102">
        <v>0</v>
      </c>
      <c r="H158" s="92" t="s">
        <v>142</v>
      </c>
    </row>
    <row r="159" spans="1:8" x14ac:dyDescent="0.2">
      <c r="A159" s="82"/>
      <c r="B159" s="82"/>
      <c r="C159" s="103"/>
      <c r="D159" s="82"/>
      <c r="E159" s="82"/>
      <c r="F159" s="104"/>
      <c r="G159" s="104"/>
      <c r="H159" s="92" t="s">
        <v>142</v>
      </c>
    </row>
    <row r="160" spans="1:8" x14ac:dyDescent="0.2">
      <c r="A160" s="82"/>
      <c r="B160" s="82"/>
      <c r="C160" s="88" t="s">
        <v>166</v>
      </c>
      <c r="D160" s="82"/>
      <c r="E160" s="82"/>
      <c r="F160" s="104"/>
      <c r="G160" s="104"/>
      <c r="H160" s="92" t="s">
        <v>142</v>
      </c>
    </row>
    <row r="161" spans="1:16" x14ac:dyDescent="0.2">
      <c r="A161" s="82"/>
      <c r="B161" s="82"/>
      <c r="C161" s="88" t="s">
        <v>141</v>
      </c>
      <c r="D161" s="82"/>
      <c r="E161" s="82" t="s">
        <v>142</v>
      </c>
      <c r="F161" s="105" t="s">
        <v>144</v>
      </c>
      <c r="G161" s="102">
        <v>0</v>
      </c>
      <c r="H161" s="92" t="s">
        <v>142</v>
      </c>
    </row>
    <row r="162" spans="1:16" x14ac:dyDescent="0.2">
      <c r="A162" s="82"/>
      <c r="B162" s="82"/>
      <c r="C162" s="103"/>
      <c r="D162" s="82"/>
      <c r="E162" s="82"/>
      <c r="F162" s="104"/>
      <c r="G162" s="104"/>
      <c r="H162" s="92" t="s">
        <v>142</v>
      </c>
    </row>
    <row r="163" spans="1:16" x14ac:dyDescent="0.2">
      <c r="A163" s="107"/>
      <c r="B163" s="90"/>
      <c r="C163" s="90" t="s">
        <v>499</v>
      </c>
      <c r="D163" s="90"/>
      <c r="E163" s="107"/>
      <c r="F163" s="91">
        <v>-327.09626809999997</v>
      </c>
      <c r="G163" s="81">
        <v>-9.7713100000000001E-3</v>
      </c>
      <c r="H163" s="92" t="s">
        <v>142</v>
      </c>
    </row>
    <row r="164" spans="1:16" x14ac:dyDescent="0.2">
      <c r="A164" s="107"/>
      <c r="B164" s="90"/>
      <c r="C164" s="85" t="s">
        <v>965</v>
      </c>
      <c r="D164" s="90"/>
      <c r="E164" s="107"/>
      <c r="F164" s="91">
        <f>24977.18882129+F109</f>
        <v>-742.71329120999872</v>
      </c>
      <c r="G164" s="81">
        <f>F164/F165</f>
        <v>-2.2186986730739888E-2</v>
      </c>
      <c r="H164" s="92" t="s">
        <v>142</v>
      </c>
    </row>
    <row r="165" spans="1:16" x14ac:dyDescent="0.2">
      <c r="A165" s="103"/>
      <c r="B165" s="103"/>
      <c r="C165" s="88" t="s">
        <v>168</v>
      </c>
      <c r="D165" s="104"/>
      <c r="E165" s="104"/>
      <c r="F165" s="94">
        <v>33475.176247388998</v>
      </c>
      <c r="G165" s="108">
        <v>1</v>
      </c>
      <c r="H165" s="92" t="s">
        <v>142</v>
      </c>
    </row>
    <row r="166" spans="1:16" ht="12.75" customHeight="1" x14ac:dyDescent="0.2">
      <c r="A166" s="109"/>
      <c r="B166" s="109"/>
      <c r="C166" s="110"/>
      <c r="D166" s="111"/>
      <c r="E166" s="111"/>
      <c r="F166" s="112"/>
      <c r="G166" s="113"/>
      <c r="H166" s="114"/>
    </row>
    <row r="167" spans="1:16" x14ac:dyDescent="0.2">
      <c r="A167" s="109"/>
      <c r="B167" s="221" t="s">
        <v>926</v>
      </c>
      <c r="C167" s="221"/>
      <c r="D167" s="221"/>
      <c r="E167" s="221"/>
      <c r="F167" s="221"/>
      <c r="G167" s="221"/>
      <c r="H167" s="221"/>
      <c r="J167" s="116"/>
    </row>
    <row r="168" spans="1:16" x14ac:dyDescent="0.2">
      <c r="A168" s="109"/>
      <c r="B168" s="221" t="s">
        <v>927</v>
      </c>
      <c r="C168" s="221"/>
      <c r="D168" s="221"/>
      <c r="E168" s="221"/>
      <c r="F168" s="221"/>
      <c r="G168" s="221"/>
      <c r="H168" s="221"/>
      <c r="J168" s="116"/>
    </row>
    <row r="169" spans="1:16" x14ac:dyDescent="0.2">
      <c r="A169" s="109"/>
      <c r="B169" s="221" t="s">
        <v>928</v>
      </c>
      <c r="C169" s="221"/>
      <c r="D169" s="221"/>
      <c r="E169" s="221"/>
      <c r="F169" s="221"/>
      <c r="G169" s="221"/>
      <c r="H169" s="221"/>
      <c r="J169" s="116"/>
    </row>
    <row r="170" spans="1:16" s="118" customFormat="1" ht="66.75" customHeight="1" x14ac:dyDescent="0.25">
      <c r="A170" s="117"/>
      <c r="B170" s="222" t="s">
        <v>929</v>
      </c>
      <c r="C170" s="222"/>
      <c r="D170" s="222"/>
      <c r="E170" s="222"/>
      <c r="F170" s="222"/>
      <c r="G170" s="222"/>
      <c r="H170" s="222"/>
      <c r="I170"/>
      <c r="J170" s="116"/>
      <c r="K170"/>
      <c r="L170"/>
      <c r="M170"/>
      <c r="N170"/>
      <c r="O170"/>
      <c r="P170"/>
    </row>
    <row r="171" spans="1:16" x14ac:dyDescent="0.2">
      <c r="A171" s="109"/>
      <c r="B171" s="221" t="s">
        <v>930</v>
      </c>
      <c r="C171" s="221"/>
      <c r="D171" s="221"/>
      <c r="E171" s="221"/>
      <c r="F171" s="221"/>
      <c r="G171" s="221"/>
      <c r="H171" s="221"/>
      <c r="J171" s="116"/>
    </row>
    <row r="172" spans="1:16" x14ac:dyDescent="0.2">
      <c r="A172" s="109"/>
      <c r="B172" s="109"/>
      <c r="C172" s="109"/>
      <c r="D172" s="111"/>
      <c r="E172" s="111"/>
      <c r="F172" s="111"/>
      <c r="G172" s="111"/>
    </row>
    <row r="173" spans="1:16" x14ac:dyDescent="0.2">
      <c r="A173" s="109"/>
      <c r="B173" s="223" t="s">
        <v>169</v>
      </c>
      <c r="C173" s="224"/>
      <c r="D173" s="225"/>
      <c r="E173" s="119"/>
      <c r="F173" s="111"/>
      <c r="G173" s="111"/>
    </row>
    <row r="174" spans="1:16" ht="27.75" customHeight="1" x14ac:dyDescent="0.2">
      <c r="A174" s="109"/>
      <c r="B174" s="226" t="s">
        <v>170</v>
      </c>
      <c r="C174" s="227"/>
      <c r="D174" s="172" t="s">
        <v>966</v>
      </c>
      <c r="E174" s="119"/>
      <c r="F174" s="111"/>
      <c r="G174" s="111"/>
    </row>
    <row r="175" spans="1:16" ht="12.75" customHeight="1" x14ac:dyDescent="0.2">
      <c r="A175" s="109"/>
      <c r="B175" s="226" t="s">
        <v>931</v>
      </c>
      <c r="C175" s="227"/>
      <c r="D175" s="95" t="s">
        <v>171</v>
      </c>
      <c r="E175" s="119"/>
      <c r="F175" s="111"/>
      <c r="G175" s="111"/>
    </row>
    <row r="176" spans="1:16" x14ac:dyDescent="0.2">
      <c r="A176" s="109"/>
      <c r="B176" s="226" t="s">
        <v>172</v>
      </c>
      <c r="C176" s="227"/>
      <c r="D176" s="120" t="s">
        <v>142</v>
      </c>
      <c r="E176" s="119"/>
      <c r="F176" s="111"/>
      <c r="G176" s="111"/>
    </row>
    <row r="177" spans="1:15" x14ac:dyDescent="0.2">
      <c r="A177" s="121"/>
      <c r="B177" s="122" t="s">
        <v>142</v>
      </c>
      <c r="C177" s="122" t="s">
        <v>932</v>
      </c>
      <c r="D177" s="122" t="s">
        <v>173</v>
      </c>
      <c r="E177" s="121"/>
      <c r="F177" s="121"/>
      <c r="G177" s="121"/>
      <c r="H177" s="121"/>
      <c r="J177" s="116"/>
    </row>
    <row r="178" spans="1:15" x14ac:dyDescent="0.2">
      <c r="A178" s="121"/>
      <c r="B178" s="123" t="s">
        <v>174</v>
      </c>
      <c r="C178" s="124">
        <v>45961</v>
      </c>
      <c r="D178" s="124">
        <v>45991</v>
      </c>
      <c r="E178" s="121"/>
      <c r="F178" s="121"/>
      <c r="G178" s="121"/>
      <c r="J178" s="116"/>
    </row>
    <row r="179" spans="1:15" x14ac:dyDescent="0.2">
      <c r="A179" s="125"/>
      <c r="B179" s="106" t="s">
        <v>175</v>
      </c>
      <c r="C179" s="126">
        <v>15.5303</v>
      </c>
      <c r="D179" s="126">
        <v>15.6272</v>
      </c>
      <c r="E179" s="125"/>
      <c r="F179" s="127"/>
      <c r="G179" s="128"/>
    </row>
    <row r="180" spans="1:15" ht="25.5" x14ac:dyDescent="0.2">
      <c r="A180" s="125"/>
      <c r="B180" s="106" t="s">
        <v>967</v>
      </c>
      <c r="C180" s="126">
        <v>13.4284</v>
      </c>
      <c r="D180" s="126">
        <v>13.5122</v>
      </c>
      <c r="E180" s="125"/>
      <c r="F180" s="127"/>
      <c r="G180" s="128"/>
    </row>
    <row r="181" spans="1:15" x14ac:dyDescent="0.2">
      <c r="A181" s="125"/>
      <c r="B181" s="106" t="s">
        <v>176</v>
      </c>
      <c r="C181" s="126">
        <v>14.680899999999999</v>
      </c>
      <c r="D181" s="126">
        <v>14.7624</v>
      </c>
      <c r="E181" s="125"/>
      <c r="F181" s="127"/>
      <c r="G181" s="128"/>
    </row>
    <row r="182" spans="1:15" ht="25.5" x14ac:dyDescent="0.2">
      <c r="A182" s="125"/>
      <c r="B182" s="106" t="s">
        <v>968</v>
      </c>
      <c r="C182" s="126">
        <v>12.9076</v>
      </c>
      <c r="D182" s="126">
        <v>12.9793</v>
      </c>
      <c r="E182" s="125"/>
      <c r="F182" s="127"/>
      <c r="G182" s="128"/>
    </row>
    <row r="183" spans="1:15" x14ac:dyDescent="0.2">
      <c r="A183" s="125"/>
      <c r="B183" s="125"/>
      <c r="C183" s="125"/>
      <c r="D183" s="125"/>
      <c r="E183" s="125"/>
      <c r="F183" s="125"/>
      <c r="G183" s="125"/>
    </row>
    <row r="184" spans="1:15" x14ac:dyDescent="0.2">
      <c r="A184" s="121"/>
      <c r="B184" s="226" t="s">
        <v>933</v>
      </c>
      <c r="C184" s="227"/>
      <c r="D184" s="95" t="s">
        <v>171</v>
      </c>
      <c r="E184" s="121"/>
      <c r="F184" s="121"/>
      <c r="G184" s="121"/>
    </row>
    <row r="185" spans="1:15" x14ac:dyDescent="0.2">
      <c r="A185" s="121"/>
      <c r="B185" s="136"/>
      <c r="C185" s="136"/>
      <c r="D185" s="136"/>
      <c r="E185" s="121"/>
      <c r="F185" s="121"/>
      <c r="G185" s="121"/>
    </row>
    <row r="186" spans="1:15" x14ac:dyDescent="0.2">
      <c r="A186" s="121"/>
      <c r="B186" s="226" t="s">
        <v>177</v>
      </c>
      <c r="C186" s="227"/>
      <c r="D186" s="95" t="s">
        <v>951</v>
      </c>
      <c r="E186" s="131"/>
      <c r="F186" s="121"/>
      <c r="G186" s="121"/>
    </row>
    <row r="187" spans="1:15" x14ac:dyDescent="0.2">
      <c r="A187" s="121"/>
      <c r="B187" s="226" t="s">
        <v>178</v>
      </c>
      <c r="C187" s="227"/>
      <c r="D187" s="95" t="s">
        <v>171</v>
      </c>
      <c r="E187" s="131"/>
      <c r="F187" s="121"/>
      <c r="G187" s="121"/>
      <c r="I187" s="173"/>
    </row>
    <row r="188" spans="1:15" ht="17.100000000000001" customHeight="1" x14ac:dyDescent="0.2">
      <c r="A188" s="121"/>
      <c r="B188" s="226" t="s">
        <v>179</v>
      </c>
      <c r="C188" s="227"/>
      <c r="D188" s="95" t="s">
        <v>171</v>
      </c>
      <c r="E188" s="131"/>
      <c r="F188" s="121"/>
      <c r="G188" s="121"/>
    </row>
    <row r="189" spans="1:15" x14ac:dyDescent="0.2">
      <c r="A189" s="121"/>
      <c r="B189" s="226" t="s">
        <v>180</v>
      </c>
      <c r="C189" s="227"/>
      <c r="D189" s="132">
        <v>9.6464127780241284</v>
      </c>
      <c r="E189" s="121"/>
      <c r="F189" s="115"/>
      <c r="G189" s="133"/>
    </row>
    <row r="191" spans="1:15" s="161" customFormat="1" x14ac:dyDescent="0.2">
      <c r="B191" s="162" t="s">
        <v>1170</v>
      </c>
      <c r="C191" s="162"/>
      <c r="D191" s="162"/>
      <c r="E191" s="3"/>
      <c r="F191" s="4"/>
      <c r="I191"/>
      <c r="J191"/>
      <c r="K191"/>
      <c r="L191"/>
      <c r="M191"/>
      <c r="N191"/>
    </row>
    <row r="192" spans="1:15" ht="13.5" customHeight="1" x14ac:dyDescent="0.2">
      <c r="B192" s="257" t="s">
        <v>969</v>
      </c>
      <c r="C192" s="257" t="s">
        <v>970</v>
      </c>
      <c r="D192" s="260" t="s">
        <v>971</v>
      </c>
      <c r="E192" s="261"/>
      <c r="F192" s="262"/>
      <c r="G192" s="263" t="s">
        <v>972</v>
      </c>
      <c r="H192" s="264"/>
      <c r="I192" s="265"/>
      <c r="J192" s="174"/>
      <c r="K192" s="174"/>
      <c r="L192" s="174"/>
      <c r="M192" s="174"/>
      <c r="N192" s="174"/>
      <c r="O192" s="174"/>
    </row>
    <row r="193" spans="2:16" ht="46.5" customHeight="1" x14ac:dyDescent="0.2">
      <c r="B193" s="258"/>
      <c r="C193" s="258"/>
      <c r="D193" s="266" t="s">
        <v>973</v>
      </c>
      <c r="E193" s="266" t="s">
        <v>974</v>
      </c>
      <c r="F193" s="266" t="s">
        <v>975</v>
      </c>
      <c r="G193" s="268" t="s">
        <v>976</v>
      </c>
      <c r="H193" s="269"/>
      <c r="I193" s="266" t="s">
        <v>977</v>
      </c>
      <c r="J193" s="174"/>
      <c r="K193" s="174"/>
      <c r="L193" s="174"/>
      <c r="M193" s="174"/>
      <c r="N193" s="174"/>
      <c r="O193" s="174"/>
    </row>
    <row r="194" spans="2:16" ht="21" customHeight="1" x14ac:dyDescent="0.2">
      <c r="B194" s="259"/>
      <c r="C194" s="259"/>
      <c r="D194" s="267"/>
      <c r="E194" s="267"/>
      <c r="F194" s="267"/>
      <c r="G194" s="175" t="s">
        <v>978</v>
      </c>
      <c r="H194" s="175" t="s">
        <v>979</v>
      </c>
      <c r="I194" s="267"/>
      <c r="J194" s="174"/>
      <c r="K194" s="174"/>
      <c r="L194" s="174"/>
      <c r="M194" s="174"/>
      <c r="N194" s="174"/>
      <c r="O194" s="174"/>
    </row>
    <row r="195" spans="2:16" ht="13.5" x14ac:dyDescent="0.25">
      <c r="B195" s="176" t="s">
        <v>980</v>
      </c>
      <c r="C195" s="177" t="s">
        <v>981</v>
      </c>
      <c r="D195" s="178">
        <v>48.884799999999998</v>
      </c>
      <c r="E195" s="1">
        <v>1.1152</v>
      </c>
      <c r="F195" s="179">
        <f>D195+E195</f>
        <v>50</v>
      </c>
      <c r="G195" s="2">
        <v>2.1270963690000002</v>
      </c>
      <c r="H195" s="2">
        <v>1.34</v>
      </c>
      <c r="I195" s="2">
        <f>G195+H195</f>
        <v>3.4670963690000001</v>
      </c>
      <c r="J195" s="174"/>
      <c r="K195" s="174"/>
      <c r="L195" s="174"/>
      <c r="M195" s="174"/>
      <c r="N195" s="174"/>
      <c r="O195" s="174"/>
    </row>
    <row r="196" spans="2:16" s="161" customFormat="1" x14ac:dyDescent="0.2">
      <c r="B196" s="180"/>
      <c r="C196" s="181"/>
      <c r="D196" s="182"/>
      <c r="E196" s="89"/>
      <c r="F196" s="183"/>
      <c r="G196" s="180"/>
      <c r="I196"/>
      <c r="J196"/>
      <c r="K196"/>
      <c r="L196"/>
      <c r="M196"/>
      <c r="N196"/>
      <c r="O196"/>
    </row>
    <row r="197" spans="2:16" ht="42" customHeight="1" x14ac:dyDescent="0.2">
      <c r="B197" s="252" t="s">
        <v>982</v>
      </c>
      <c r="C197" s="252"/>
      <c r="D197" s="252"/>
      <c r="E197" s="252"/>
      <c r="F197" s="252"/>
      <c r="G197" s="252"/>
      <c r="H197" s="252"/>
      <c r="I197" s="252"/>
      <c r="J197" s="184"/>
      <c r="K197" s="174"/>
      <c r="L197" s="174"/>
      <c r="M197" s="174"/>
      <c r="N197" s="174"/>
      <c r="O197" s="174"/>
    </row>
    <row r="198" spans="2:16" ht="13.5" x14ac:dyDescent="0.25">
      <c r="B198" s="185" t="s">
        <v>983</v>
      </c>
      <c r="I198" s="174"/>
      <c r="J198" s="96"/>
      <c r="K198" s="174"/>
      <c r="L198" s="174"/>
      <c r="M198" s="174"/>
      <c r="N198" s="174"/>
      <c r="O198" s="174"/>
      <c r="P198" s="174"/>
    </row>
    <row r="199" spans="2:16" x14ac:dyDescent="0.2">
      <c r="B199" s="101" t="s">
        <v>984</v>
      </c>
      <c r="J199" s="96"/>
      <c r="K199" s="174"/>
      <c r="L199" s="174"/>
      <c r="M199" s="174"/>
      <c r="N199" s="174"/>
      <c r="O199" s="174"/>
    </row>
    <row r="200" spans="2:16" x14ac:dyDescent="0.2">
      <c r="B200" s="101"/>
      <c r="J200" s="96"/>
      <c r="K200" s="174"/>
      <c r="L200" s="174"/>
      <c r="M200" s="174"/>
      <c r="N200" s="174"/>
      <c r="O200" s="174"/>
    </row>
    <row r="201" spans="2:16" x14ac:dyDescent="0.2">
      <c r="B201" s="101" t="s">
        <v>985</v>
      </c>
      <c r="J201" s="96"/>
      <c r="K201" s="174"/>
      <c r="L201" s="174"/>
      <c r="M201" s="174"/>
      <c r="N201" s="174"/>
      <c r="O201" s="174"/>
    </row>
    <row r="202" spans="2:16" x14ac:dyDescent="0.2">
      <c r="B202" s="101"/>
      <c r="J202" s="96"/>
      <c r="K202" s="174"/>
      <c r="L202" s="174"/>
      <c r="M202" s="174"/>
      <c r="N202" s="174"/>
      <c r="O202" s="174"/>
    </row>
    <row r="203" spans="2:16" x14ac:dyDescent="0.2">
      <c r="B203" s="101" t="s">
        <v>986</v>
      </c>
      <c r="J203" s="96"/>
    </row>
    <row r="204" spans="2:16" s="161" customFormat="1" x14ac:dyDescent="0.2">
      <c r="I204"/>
      <c r="J204"/>
      <c r="K204"/>
      <c r="L204"/>
      <c r="M204"/>
      <c r="N204"/>
      <c r="O204"/>
      <c r="P204"/>
    </row>
    <row r="205" spans="2:16" s="161" customFormat="1" x14ac:dyDescent="0.2">
      <c r="B205" s="242" t="s">
        <v>997</v>
      </c>
      <c r="C205" s="243"/>
      <c r="D205" s="244"/>
      <c r="I205"/>
      <c r="J205"/>
      <c r="K205"/>
      <c r="L205"/>
      <c r="M205"/>
      <c r="N205"/>
      <c r="O205"/>
      <c r="P205"/>
    </row>
    <row r="206" spans="2:16" s="161" customFormat="1" x14ac:dyDescent="0.2">
      <c r="B206" s="241" t="s">
        <v>998</v>
      </c>
      <c r="C206" s="241"/>
      <c r="D206" s="159" t="s">
        <v>636</v>
      </c>
      <c r="I206"/>
      <c r="J206"/>
      <c r="K206"/>
      <c r="L206"/>
      <c r="M206"/>
      <c r="N206"/>
      <c r="O206"/>
      <c r="P206"/>
    </row>
    <row r="207" spans="2:16" s="161" customFormat="1" x14ac:dyDescent="0.2">
      <c r="B207" s="241" t="s">
        <v>999</v>
      </c>
      <c r="C207" s="241"/>
      <c r="D207" s="142"/>
      <c r="I207"/>
      <c r="J207"/>
      <c r="K207"/>
      <c r="L207"/>
      <c r="M207"/>
      <c r="N207"/>
      <c r="O207"/>
      <c r="P207"/>
    </row>
    <row r="208" spans="2:16" s="161" customFormat="1" x14ac:dyDescent="0.2">
      <c r="B208" s="238"/>
      <c r="C208" s="240"/>
      <c r="D208" s="143"/>
      <c r="I208"/>
      <c r="J208"/>
      <c r="K208"/>
      <c r="L208"/>
      <c r="M208"/>
      <c r="N208"/>
      <c r="O208"/>
      <c r="P208"/>
    </row>
    <row r="209" spans="2:16" s="161" customFormat="1" x14ac:dyDescent="0.2">
      <c r="B209" s="241" t="s">
        <v>1000</v>
      </c>
      <c r="C209" s="241"/>
      <c r="D209" s="144">
        <v>5.3786535955211638</v>
      </c>
      <c r="I209"/>
      <c r="J209"/>
      <c r="K209"/>
      <c r="L209"/>
      <c r="M209"/>
      <c r="N209"/>
      <c r="O209"/>
      <c r="P209"/>
    </row>
    <row r="210" spans="2:16" s="161" customFormat="1" x14ac:dyDescent="0.2">
      <c r="B210" s="238"/>
      <c r="C210" s="240"/>
      <c r="D210" s="143"/>
      <c r="I210"/>
      <c r="J210"/>
      <c r="K210"/>
      <c r="L210"/>
      <c r="M210"/>
      <c r="N210"/>
      <c r="O210"/>
      <c r="P210"/>
    </row>
    <row r="211" spans="2:16" s="161" customFormat="1" x14ac:dyDescent="0.2">
      <c r="B211" s="241" t="s">
        <v>1001</v>
      </c>
      <c r="C211" s="241"/>
      <c r="D211" s="144">
        <v>0.19990261503170176</v>
      </c>
      <c r="I211"/>
      <c r="J211"/>
      <c r="K211"/>
      <c r="L211"/>
      <c r="M211"/>
      <c r="N211"/>
      <c r="O211"/>
      <c r="P211"/>
    </row>
    <row r="212" spans="2:16" s="161" customFormat="1" x14ac:dyDescent="0.2">
      <c r="B212" s="241" t="s">
        <v>1002</v>
      </c>
      <c r="C212" s="241"/>
      <c r="D212" s="144">
        <v>0.19990261503170176</v>
      </c>
      <c r="I212"/>
      <c r="J212"/>
      <c r="K212"/>
      <c r="L212"/>
      <c r="M212"/>
      <c r="N212"/>
      <c r="O212"/>
      <c r="P212"/>
    </row>
    <row r="213" spans="2:16" s="161" customFormat="1" x14ac:dyDescent="0.2">
      <c r="B213" s="238"/>
      <c r="C213" s="240"/>
      <c r="D213" s="143"/>
      <c r="I213"/>
      <c r="J213"/>
      <c r="K213"/>
      <c r="L213"/>
      <c r="M213"/>
      <c r="N213"/>
      <c r="O213"/>
      <c r="P213"/>
    </row>
    <row r="214" spans="2:16" s="161" customFormat="1" x14ac:dyDescent="0.2">
      <c r="B214" s="241" t="s">
        <v>1003</v>
      </c>
      <c r="C214" s="241"/>
      <c r="D214" s="145" t="s">
        <v>1172</v>
      </c>
      <c r="I214"/>
      <c r="J214"/>
      <c r="K214"/>
      <c r="L214"/>
      <c r="M214"/>
      <c r="N214"/>
      <c r="O214"/>
      <c r="P214"/>
    </row>
    <row r="215" spans="2:16" s="161" customFormat="1" x14ac:dyDescent="0.2">
      <c r="B215" s="238" t="s">
        <v>1004</v>
      </c>
      <c r="C215" s="239"/>
      <c r="D215" s="240"/>
      <c r="I215"/>
      <c r="J215"/>
      <c r="K215"/>
      <c r="L215"/>
      <c r="M215"/>
      <c r="N215"/>
      <c r="O215"/>
      <c r="P215"/>
    </row>
    <row r="217" spans="2:16" x14ac:dyDescent="0.2">
      <c r="B217" s="220" t="s">
        <v>934</v>
      </c>
      <c r="C217" s="220"/>
    </row>
    <row r="219" spans="2:16" ht="153.75" customHeight="1" x14ac:dyDescent="0.2"/>
    <row r="222" spans="2:16" x14ac:dyDescent="0.2">
      <c r="B222" s="134" t="s">
        <v>935</v>
      </c>
      <c r="C222" s="135"/>
      <c r="D222" s="134"/>
    </row>
    <row r="223" spans="2:16" x14ac:dyDescent="0.2">
      <c r="B223" s="134" t="s">
        <v>1050</v>
      </c>
      <c r="D223" s="134"/>
    </row>
    <row r="224" spans="2:16" ht="165" customHeight="1" x14ac:dyDescent="0.2"/>
    <row r="226" spans="10:10" x14ac:dyDescent="0.2">
      <c r="J226" s="96"/>
    </row>
    <row r="227" spans="10:10" ht="12.75" customHeight="1" x14ac:dyDescent="0.2"/>
    <row r="228" spans="10:10" ht="12.75" customHeight="1" x14ac:dyDescent="0.2"/>
    <row r="229" spans="10:10" ht="12.75" customHeight="1" x14ac:dyDescent="0.2"/>
    <row r="230" spans="10:10" ht="12.75" customHeight="1" x14ac:dyDescent="0.2"/>
  </sheetData>
  <mergeCells count="39">
    <mergeCell ref="A1:H1"/>
    <mergeCell ref="A2:H2"/>
    <mergeCell ref="A3:H3"/>
    <mergeCell ref="B184:C184"/>
    <mergeCell ref="B188:C188"/>
    <mergeCell ref="B167:H167"/>
    <mergeCell ref="B168:H168"/>
    <mergeCell ref="B169:H169"/>
    <mergeCell ref="B170:H170"/>
    <mergeCell ref="B171:H171"/>
    <mergeCell ref="B173:D173"/>
    <mergeCell ref="B174:C174"/>
    <mergeCell ref="B175:C175"/>
    <mergeCell ref="B176:C176"/>
    <mergeCell ref="B186:C186"/>
    <mergeCell ref="B187:C187"/>
    <mergeCell ref="B192:B194"/>
    <mergeCell ref="C192:C194"/>
    <mergeCell ref="B189:C189"/>
    <mergeCell ref="D192:F192"/>
    <mergeCell ref="G192:I192"/>
    <mergeCell ref="D193:D194"/>
    <mergeCell ref="E193:E194"/>
    <mergeCell ref="F193:F194"/>
    <mergeCell ref="G193:H193"/>
    <mergeCell ref="I193:I194"/>
    <mergeCell ref="B197:I197"/>
    <mergeCell ref="B205:D205"/>
    <mergeCell ref="B206:C206"/>
    <mergeCell ref="B207:C207"/>
    <mergeCell ref="B208:C208"/>
    <mergeCell ref="B214:C214"/>
    <mergeCell ref="B215:D215"/>
    <mergeCell ref="B217:C217"/>
    <mergeCell ref="B209:C209"/>
    <mergeCell ref="B210:C210"/>
    <mergeCell ref="B211:C211"/>
    <mergeCell ref="B212:C212"/>
    <mergeCell ref="B213:C213"/>
  </mergeCells>
  <hyperlinks>
    <hyperlink ref="I1" location="Index!B2" display="Index" xr:uid="{EE7D571D-9146-4C91-9411-F91756B198D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9BFB-EAD5-4074-8677-012F3C0E510F}">
  <sheetPr>
    <outlinePr summaryBelow="0" summaryRight="0"/>
  </sheetPr>
  <dimension ref="A1:P226"/>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11" bestFit="1" customWidth="1"/>
    <col min="8" max="8" width="8.5703125" customWidth="1"/>
    <col min="9" max="9" width="5.7109375" bestFit="1" customWidth="1"/>
    <col min="10" max="255" width="7" customWidth="1"/>
  </cols>
  <sheetData>
    <row r="1" spans="1:9" ht="15" x14ac:dyDescent="0.2">
      <c r="A1" s="228" t="s">
        <v>0</v>
      </c>
      <c r="B1" s="228"/>
      <c r="C1" s="228"/>
      <c r="D1" s="228"/>
      <c r="E1" s="228"/>
      <c r="F1" s="228"/>
      <c r="G1" s="228"/>
      <c r="H1" s="228"/>
      <c r="I1" s="100" t="s">
        <v>924</v>
      </c>
    </row>
    <row r="2" spans="1:9" ht="15" x14ac:dyDescent="0.2">
      <c r="A2" s="228" t="s">
        <v>674</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1054498</v>
      </c>
      <c r="F7" s="91">
        <v>10625.121848000001</v>
      </c>
      <c r="G7" s="81">
        <v>6.0591569999999997E-2</v>
      </c>
      <c r="H7" s="92" t="s">
        <v>142</v>
      </c>
    </row>
    <row r="8" spans="1:9" x14ac:dyDescent="0.2">
      <c r="A8" s="99">
        <v>2</v>
      </c>
      <c r="B8" s="90" t="s">
        <v>33</v>
      </c>
      <c r="C8" s="90" t="s">
        <v>34</v>
      </c>
      <c r="D8" s="90" t="s">
        <v>35</v>
      </c>
      <c r="E8" s="83">
        <v>742543</v>
      </c>
      <c r="F8" s="91">
        <v>10312.437184</v>
      </c>
      <c r="G8" s="81">
        <v>5.8808430000000002E-2</v>
      </c>
      <c r="H8" s="92" t="s">
        <v>142</v>
      </c>
    </row>
    <row r="9" spans="1:9" x14ac:dyDescent="0.2">
      <c r="A9" s="99">
        <v>3</v>
      </c>
      <c r="B9" s="90" t="s">
        <v>11</v>
      </c>
      <c r="C9" s="90" t="s">
        <v>12</v>
      </c>
      <c r="D9" s="90" t="s">
        <v>13</v>
      </c>
      <c r="E9" s="83">
        <v>388677</v>
      </c>
      <c r="F9" s="91">
        <v>8168.4358320000001</v>
      </c>
      <c r="G9" s="81">
        <v>4.6581900000000002E-2</v>
      </c>
      <c r="H9" s="92" t="s">
        <v>142</v>
      </c>
    </row>
    <row r="10" spans="1:9" x14ac:dyDescent="0.2">
      <c r="A10" s="99">
        <v>4</v>
      </c>
      <c r="B10" s="90" t="s">
        <v>17</v>
      </c>
      <c r="C10" s="90" t="s">
        <v>18</v>
      </c>
      <c r="D10" s="90" t="s">
        <v>19</v>
      </c>
      <c r="E10" s="83">
        <v>518817</v>
      </c>
      <c r="F10" s="91">
        <v>8132.456475</v>
      </c>
      <c r="G10" s="81">
        <v>4.6376720000000003E-2</v>
      </c>
      <c r="H10" s="92" t="s">
        <v>142</v>
      </c>
    </row>
    <row r="11" spans="1:9" x14ac:dyDescent="0.2">
      <c r="A11" s="99">
        <v>5</v>
      </c>
      <c r="B11" s="90" t="s">
        <v>331</v>
      </c>
      <c r="C11" s="90" t="s">
        <v>332</v>
      </c>
      <c r="D11" s="90" t="s">
        <v>35</v>
      </c>
      <c r="E11" s="83">
        <v>294166</v>
      </c>
      <c r="F11" s="91">
        <v>6249.2625040000003</v>
      </c>
      <c r="G11" s="81">
        <v>3.5637479999999999E-2</v>
      </c>
      <c r="H11" s="92" t="s">
        <v>142</v>
      </c>
    </row>
    <row r="12" spans="1:9" x14ac:dyDescent="0.2">
      <c r="A12" s="80">
        <v>6</v>
      </c>
      <c r="B12" s="85" t="s">
        <v>956</v>
      </c>
      <c r="C12" s="85" t="s">
        <v>957</v>
      </c>
      <c r="D12" s="85" t="s">
        <v>98</v>
      </c>
      <c r="E12" s="86">
        <v>1075000</v>
      </c>
      <c r="F12" s="97">
        <f>458820750/10^5</f>
        <v>4588.2075000000004</v>
      </c>
      <c r="G12" s="160">
        <f>F12/F164</f>
        <v>2.6165034357532445E-2</v>
      </c>
      <c r="H12" s="92" t="s">
        <v>142</v>
      </c>
    </row>
    <row r="13" spans="1:9" x14ac:dyDescent="0.2">
      <c r="A13" s="99">
        <v>7</v>
      </c>
      <c r="B13" s="90" t="s">
        <v>14</v>
      </c>
      <c r="C13" s="90" t="s">
        <v>15</v>
      </c>
      <c r="D13" s="90" t="s">
        <v>16</v>
      </c>
      <c r="E13" s="83">
        <v>109615</v>
      </c>
      <c r="F13" s="91">
        <v>4460.8920399999997</v>
      </c>
      <c r="G13" s="81">
        <v>2.5439E-2</v>
      </c>
      <c r="H13" s="92" t="s">
        <v>142</v>
      </c>
    </row>
    <row r="14" spans="1:9" x14ac:dyDescent="0.2">
      <c r="A14" s="99">
        <v>8</v>
      </c>
      <c r="B14" s="90" t="s">
        <v>333</v>
      </c>
      <c r="C14" s="90" t="s">
        <v>334</v>
      </c>
      <c r="D14" s="90" t="s">
        <v>237</v>
      </c>
      <c r="E14" s="83">
        <v>104640</v>
      </c>
      <c r="F14" s="91">
        <v>3931.6387199999999</v>
      </c>
      <c r="G14" s="81">
        <v>2.2420840000000001E-2</v>
      </c>
      <c r="H14" s="92" t="s">
        <v>142</v>
      </c>
    </row>
    <row r="15" spans="1:9" x14ac:dyDescent="0.2">
      <c r="A15" s="99">
        <v>9</v>
      </c>
      <c r="B15" s="90" t="s">
        <v>339</v>
      </c>
      <c r="C15" s="90" t="s">
        <v>340</v>
      </c>
      <c r="D15" s="90" t="s">
        <v>184</v>
      </c>
      <c r="E15" s="83">
        <v>277875</v>
      </c>
      <c r="F15" s="91">
        <v>2882.953125</v>
      </c>
      <c r="G15" s="81">
        <v>1.6440529999999998E-2</v>
      </c>
      <c r="H15" s="92" t="s">
        <v>142</v>
      </c>
    </row>
    <row r="16" spans="1:9" x14ac:dyDescent="0.2">
      <c r="A16" s="99">
        <v>10</v>
      </c>
      <c r="B16" s="90" t="s">
        <v>335</v>
      </c>
      <c r="C16" s="90" t="s">
        <v>336</v>
      </c>
      <c r="D16" s="90" t="s">
        <v>35</v>
      </c>
      <c r="E16" s="83">
        <v>936000</v>
      </c>
      <c r="F16" s="91">
        <v>2712.5279999999998</v>
      </c>
      <c r="G16" s="81">
        <v>1.546865E-2</v>
      </c>
      <c r="H16" s="92" t="s">
        <v>142</v>
      </c>
    </row>
    <row r="17" spans="1:8" x14ac:dyDescent="0.2">
      <c r="A17" s="99">
        <v>11</v>
      </c>
      <c r="B17" s="90" t="s">
        <v>349</v>
      </c>
      <c r="C17" s="90" t="s">
        <v>350</v>
      </c>
      <c r="D17" s="90" t="s">
        <v>271</v>
      </c>
      <c r="E17" s="83">
        <v>892400</v>
      </c>
      <c r="F17" s="91">
        <v>2678.0924</v>
      </c>
      <c r="G17" s="81">
        <v>1.5272279999999999E-2</v>
      </c>
      <c r="H17" s="92" t="s">
        <v>142</v>
      </c>
    </row>
    <row r="18" spans="1:8" x14ac:dyDescent="0.2">
      <c r="A18" s="99">
        <v>12</v>
      </c>
      <c r="B18" s="90" t="s">
        <v>433</v>
      </c>
      <c r="C18" s="90" t="s">
        <v>434</v>
      </c>
      <c r="D18" s="90" t="s">
        <v>196</v>
      </c>
      <c r="E18" s="83">
        <v>153709</v>
      </c>
      <c r="F18" s="91">
        <v>2496.5415779999998</v>
      </c>
      <c r="G18" s="81">
        <v>1.423695E-2</v>
      </c>
      <c r="H18" s="92" t="s">
        <v>142</v>
      </c>
    </row>
    <row r="19" spans="1:8" x14ac:dyDescent="0.2">
      <c r="A19" s="99">
        <v>13</v>
      </c>
      <c r="B19" s="90" t="s">
        <v>347</v>
      </c>
      <c r="C19" s="90" t="s">
        <v>348</v>
      </c>
      <c r="D19" s="90" t="s">
        <v>184</v>
      </c>
      <c r="E19" s="83">
        <v>134505</v>
      </c>
      <c r="F19" s="91">
        <v>2335.0068000000001</v>
      </c>
      <c r="G19" s="81">
        <v>1.3315769999999999E-2</v>
      </c>
      <c r="H19" s="92" t="s">
        <v>142</v>
      </c>
    </row>
    <row r="20" spans="1:8" x14ac:dyDescent="0.2">
      <c r="A20" s="99">
        <v>14</v>
      </c>
      <c r="B20" s="90" t="s">
        <v>36</v>
      </c>
      <c r="C20" s="90" t="s">
        <v>37</v>
      </c>
      <c r="D20" s="90" t="s">
        <v>35</v>
      </c>
      <c r="E20" s="83">
        <v>238495</v>
      </c>
      <c r="F20" s="91">
        <v>2334.8660500000001</v>
      </c>
      <c r="G20" s="81">
        <v>1.3314970000000001E-2</v>
      </c>
      <c r="H20" s="92" t="s">
        <v>142</v>
      </c>
    </row>
    <row r="21" spans="1:8" x14ac:dyDescent="0.2">
      <c r="A21" s="99">
        <v>15</v>
      </c>
      <c r="B21" s="90" t="s">
        <v>185</v>
      </c>
      <c r="C21" s="90" t="s">
        <v>186</v>
      </c>
      <c r="D21" s="90" t="s">
        <v>187</v>
      </c>
      <c r="E21" s="83">
        <v>97455</v>
      </c>
      <c r="F21" s="91">
        <v>2321.475555</v>
      </c>
      <c r="G21" s="81">
        <v>1.323861E-2</v>
      </c>
      <c r="H21" s="92" t="s">
        <v>142</v>
      </c>
    </row>
    <row r="22" spans="1:8" x14ac:dyDescent="0.2">
      <c r="A22" s="99">
        <v>16</v>
      </c>
      <c r="B22" s="90" t="s">
        <v>452</v>
      </c>
      <c r="C22" s="90" t="s">
        <v>453</v>
      </c>
      <c r="D22" s="90" t="s">
        <v>432</v>
      </c>
      <c r="E22" s="83">
        <v>90441</v>
      </c>
      <c r="F22" s="91">
        <v>2230.8177059999998</v>
      </c>
      <c r="G22" s="81">
        <v>1.2721619999999999E-2</v>
      </c>
      <c r="H22" s="92" t="s">
        <v>142</v>
      </c>
    </row>
    <row r="23" spans="1:8" x14ac:dyDescent="0.2">
      <c r="A23" s="99">
        <v>17</v>
      </c>
      <c r="B23" s="90" t="s">
        <v>650</v>
      </c>
      <c r="C23" s="90" t="s">
        <v>651</v>
      </c>
      <c r="D23" s="90" t="s">
        <v>35</v>
      </c>
      <c r="E23" s="83">
        <v>1363500</v>
      </c>
      <c r="F23" s="91">
        <v>2066.7932999999998</v>
      </c>
      <c r="G23" s="81">
        <v>1.178624E-2</v>
      </c>
      <c r="H23" s="92" t="s">
        <v>142</v>
      </c>
    </row>
    <row r="24" spans="1:8" x14ac:dyDescent="0.2">
      <c r="A24" s="99">
        <v>18</v>
      </c>
      <c r="B24" s="90" t="s">
        <v>662</v>
      </c>
      <c r="C24" s="90" t="s">
        <v>663</v>
      </c>
      <c r="D24" s="90" t="s">
        <v>184</v>
      </c>
      <c r="E24" s="83">
        <v>96500</v>
      </c>
      <c r="F24" s="91">
        <v>2020.71</v>
      </c>
      <c r="G24" s="81">
        <v>1.1523439999999999E-2</v>
      </c>
      <c r="H24" s="92" t="s">
        <v>142</v>
      </c>
    </row>
    <row r="25" spans="1:8" x14ac:dyDescent="0.2">
      <c r="A25" s="99">
        <v>19</v>
      </c>
      <c r="B25" s="90" t="s">
        <v>214</v>
      </c>
      <c r="C25" s="90" t="s">
        <v>215</v>
      </c>
      <c r="D25" s="90" t="s">
        <v>216</v>
      </c>
      <c r="E25" s="83">
        <v>326016</v>
      </c>
      <c r="F25" s="91">
        <v>1960.98624</v>
      </c>
      <c r="G25" s="81">
        <v>1.1182859999999999E-2</v>
      </c>
      <c r="H25" s="92" t="s">
        <v>142</v>
      </c>
    </row>
    <row r="26" spans="1:8" x14ac:dyDescent="0.2">
      <c r="A26" s="99">
        <v>20</v>
      </c>
      <c r="B26" s="90" t="s">
        <v>56</v>
      </c>
      <c r="C26" s="90" t="s">
        <v>57</v>
      </c>
      <c r="D26" s="90" t="s">
        <v>58</v>
      </c>
      <c r="E26" s="83">
        <v>43756</v>
      </c>
      <c r="F26" s="91">
        <v>1959.9625080000001</v>
      </c>
      <c r="G26" s="81">
        <v>1.1177019999999999E-2</v>
      </c>
      <c r="H26" s="92" t="s">
        <v>142</v>
      </c>
    </row>
    <row r="27" spans="1:8" x14ac:dyDescent="0.2">
      <c r="A27" s="99">
        <v>21</v>
      </c>
      <c r="B27" s="90" t="s">
        <v>26</v>
      </c>
      <c r="C27" s="90" t="s">
        <v>27</v>
      </c>
      <c r="D27" s="90" t="s">
        <v>28</v>
      </c>
      <c r="E27" s="83">
        <v>465485</v>
      </c>
      <c r="F27" s="91">
        <v>1916.6344875</v>
      </c>
      <c r="G27" s="81">
        <v>1.0929929999999999E-2</v>
      </c>
      <c r="H27" s="92" t="s">
        <v>142</v>
      </c>
    </row>
    <row r="28" spans="1:8" x14ac:dyDescent="0.2">
      <c r="A28" s="99">
        <v>22</v>
      </c>
      <c r="B28" s="90" t="s">
        <v>59</v>
      </c>
      <c r="C28" s="90" t="s">
        <v>60</v>
      </c>
      <c r="D28" s="90" t="s">
        <v>61</v>
      </c>
      <c r="E28" s="83">
        <v>31070</v>
      </c>
      <c r="F28" s="91">
        <v>1833.5960500000001</v>
      </c>
      <c r="G28" s="81">
        <v>1.0456389999999999E-2</v>
      </c>
      <c r="H28" s="92" t="s">
        <v>142</v>
      </c>
    </row>
    <row r="29" spans="1:8" x14ac:dyDescent="0.2">
      <c r="A29" s="99">
        <v>23</v>
      </c>
      <c r="B29" s="90" t="s">
        <v>327</v>
      </c>
      <c r="C29" s="90" t="s">
        <v>328</v>
      </c>
      <c r="D29" s="90" t="s">
        <v>196</v>
      </c>
      <c r="E29" s="83">
        <v>112975</v>
      </c>
      <c r="F29" s="91">
        <v>1762.5229750000001</v>
      </c>
      <c r="G29" s="81">
        <v>1.005109E-2</v>
      </c>
      <c r="H29" s="92" t="s">
        <v>142</v>
      </c>
    </row>
    <row r="30" spans="1:8" x14ac:dyDescent="0.2">
      <c r="A30" s="99">
        <v>24</v>
      </c>
      <c r="B30" s="90" t="s">
        <v>201</v>
      </c>
      <c r="C30" s="90" t="s">
        <v>202</v>
      </c>
      <c r="D30" s="90" t="s">
        <v>203</v>
      </c>
      <c r="E30" s="83">
        <v>60140</v>
      </c>
      <c r="F30" s="91">
        <v>1745.5033599999999</v>
      </c>
      <c r="G30" s="81">
        <v>9.9540300000000009E-3</v>
      </c>
      <c r="H30" s="92" t="s">
        <v>142</v>
      </c>
    </row>
    <row r="31" spans="1:8" x14ac:dyDescent="0.2">
      <c r="A31" s="99">
        <v>25</v>
      </c>
      <c r="B31" s="90" t="s">
        <v>501</v>
      </c>
      <c r="C31" s="90" t="s">
        <v>502</v>
      </c>
      <c r="D31" s="90" t="s">
        <v>184</v>
      </c>
      <c r="E31" s="83">
        <v>468690</v>
      </c>
      <c r="F31" s="91">
        <v>1699.9386300000001</v>
      </c>
      <c r="G31" s="81">
        <v>9.6941900000000001E-3</v>
      </c>
      <c r="H31" s="92" t="s">
        <v>142</v>
      </c>
    </row>
    <row r="32" spans="1:8" ht="25.5" x14ac:dyDescent="0.2">
      <c r="A32" s="99">
        <v>26</v>
      </c>
      <c r="B32" s="90" t="s">
        <v>206</v>
      </c>
      <c r="C32" s="90" t="s">
        <v>207</v>
      </c>
      <c r="D32" s="90" t="s">
        <v>208</v>
      </c>
      <c r="E32" s="83">
        <v>83210</v>
      </c>
      <c r="F32" s="91">
        <v>1513.5066899999999</v>
      </c>
      <c r="G32" s="81">
        <v>8.6310299999999996E-3</v>
      </c>
      <c r="H32" s="92" t="s">
        <v>142</v>
      </c>
    </row>
    <row r="33" spans="1:8" ht="25.5" x14ac:dyDescent="0.2">
      <c r="A33" s="99">
        <v>27</v>
      </c>
      <c r="B33" s="90" t="s">
        <v>442</v>
      </c>
      <c r="C33" s="90" t="s">
        <v>443</v>
      </c>
      <c r="D33" s="90" t="s">
        <v>211</v>
      </c>
      <c r="E33" s="83">
        <v>127295</v>
      </c>
      <c r="F33" s="91">
        <v>1492.4065800000001</v>
      </c>
      <c r="G33" s="81">
        <v>8.5106999999999995E-3</v>
      </c>
      <c r="H33" s="92" t="s">
        <v>142</v>
      </c>
    </row>
    <row r="34" spans="1:8" x14ac:dyDescent="0.2">
      <c r="A34" s="99">
        <v>28</v>
      </c>
      <c r="B34" s="90" t="s">
        <v>337</v>
      </c>
      <c r="C34" s="90" t="s">
        <v>338</v>
      </c>
      <c r="D34" s="90" t="s">
        <v>28</v>
      </c>
      <c r="E34" s="83">
        <v>31950</v>
      </c>
      <c r="F34" s="91">
        <v>1451.2968000000001</v>
      </c>
      <c r="G34" s="81">
        <v>8.2762700000000005E-3</v>
      </c>
      <c r="H34" s="92" t="s">
        <v>142</v>
      </c>
    </row>
    <row r="35" spans="1:8" x14ac:dyDescent="0.2">
      <c r="A35" s="99">
        <v>29</v>
      </c>
      <c r="B35" s="90" t="s">
        <v>23</v>
      </c>
      <c r="C35" s="90" t="s">
        <v>24</v>
      </c>
      <c r="D35" s="90" t="s">
        <v>25</v>
      </c>
      <c r="E35" s="83">
        <v>12120</v>
      </c>
      <c r="F35" s="91">
        <v>1405.92</v>
      </c>
      <c r="G35" s="81">
        <v>8.0175000000000003E-3</v>
      </c>
      <c r="H35" s="92" t="s">
        <v>142</v>
      </c>
    </row>
    <row r="36" spans="1:8" x14ac:dyDescent="0.2">
      <c r="A36" s="99">
        <v>30</v>
      </c>
      <c r="B36" s="90" t="s">
        <v>50</v>
      </c>
      <c r="C36" s="90" t="s">
        <v>51</v>
      </c>
      <c r="D36" s="90" t="s">
        <v>52</v>
      </c>
      <c r="E36" s="83">
        <v>19451</v>
      </c>
      <c r="F36" s="91">
        <v>1396.77631</v>
      </c>
      <c r="G36" s="81">
        <v>7.9653599999999995E-3</v>
      </c>
      <c r="H36" s="92" t="s">
        <v>142</v>
      </c>
    </row>
    <row r="37" spans="1:8" x14ac:dyDescent="0.2">
      <c r="A37" s="99">
        <v>31</v>
      </c>
      <c r="B37" s="90" t="s">
        <v>440</v>
      </c>
      <c r="C37" s="90" t="s">
        <v>441</v>
      </c>
      <c r="D37" s="90" t="s">
        <v>196</v>
      </c>
      <c r="E37" s="83">
        <v>43925</v>
      </c>
      <c r="F37" s="91">
        <v>1378.1468749999999</v>
      </c>
      <c r="G37" s="81">
        <v>7.8591200000000007E-3</v>
      </c>
      <c r="H37" s="92" t="s">
        <v>142</v>
      </c>
    </row>
    <row r="38" spans="1:8" x14ac:dyDescent="0.2">
      <c r="A38" s="99">
        <v>32</v>
      </c>
      <c r="B38" s="90" t="s">
        <v>503</v>
      </c>
      <c r="C38" s="90" t="s">
        <v>504</v>
      </c>
      <c r="D38" s="90" t="s">
        <v>40</v>
      </c>
      <c r="E38" s="83">
        <v>143585</v>
      </c>
      <c r="F38" s="91">
        <v>1366.785615</v>
      </c>
      <c r="G38" s="81">
        <v>7.7943300000000004E-3</v>
      </c>
      <c r="H38" s="92" t="s">
        <v>142</v>
      </c>
    </row>
    <row r="39" spans="1:8" x14ac:dyDescent="0.2">
      <c r="A39" s="99">
        <v>33</v>
      </c>
      <c r="B39" s="90" t="s">
        <v>31</v>
      </c>
      <c r="C39" s="90" t="s">
        <v>32</v>
      </c>
      <c r="D39" s="90" t="s">
        <v>19</v>
      </c>
      <c r="E39" s="83">
        <v>379031</v>
      </c>
      <c r="F39" s="91">
        <v>1361.1003209999999</v>
      </c>
      <c r="G39" s="81">
        <v>7.7619100000000003E-3</v>
      </c>
      <c r="H39" s="92" t="s">
        <v>142</v>
      </c>
    </row>
    <row r="40" spans="1:8" x14ac:dyDescent="0.2">
      <c r="A40" s="99">
        <v>34</v>
      </c>
      <c r="B40" s="90" t="s">
        <v>235</v>
      </c>
      <c r="C40" s="90" t="s">
        <v>236</v>
      </c>
      <c r="D40" s="90" t="s">
        <v>237</v>
      </c>
      <c r="E40" s="83">
        <v>37915</v>
      </c>
      <c r="F40" s="91">
        <v>1338.9682250000001</v>
      </c>
      <c r="G40" s="81">
        <v>7.6356899999999997E-3</v>
      </c>
      <c r="H40" s="92" t="s">
        <v>142</v>
      </c>
    </row>
    <row r="41" spans="1:8" x14ac:dyDescent="0.2">
      <c r="A41" s="99">
        <v>35</v>
      </c>
      <c r="B41" s="90" t="s">
        <v>505</v>
      </c>
      <c r="C41" s="90" t="s">
        <v>506</v>
      </c>
      <c r="D41" s="90" t="s">
        <v>237</v>
      </c>
      <c r="E41" s="83">
        <v>7824</v>
      </c>
      <c r="F41" s="91">
        <v>1244.0160000000001</v>
      </c>
      <c r="G41" s="81">
        <v>7.0942100000000001E-3</v>
      </c>
      <c r="H41" s="92" t="s">
        <v>142</v>
      </c>
    </row>
    <row r="42" spans="1:8" ht="25.5" x14ac:dyDescent="0.2">
      <c r="A42" s="99">
        <v>36</v>
      </c>
      <c r="B42" s="90" t="s">
        <v>272</v>
      </c>
      <c r="C42" s="90" t="s">
        <v>273</v>
      </c>
      <c r="D42" s="90" t="s">
        <v>221</v>
      </c>
      <c r="E42" s="83">
        <v>54975</v>
      </c>
      <c r="F42" s="91">
        <v>1237.4872499999999</v>
      </c>
      <c r="G42" s="81">
        <v>7.05698E-3</v>
      </c>
      <c r="H42" s="92" t="s">
        <v>142</v>
      </c>
    </row>
    <row r="43" spans="1:8" x14ac:dyDescent="0.2">
      <c r="A43" s="99">
        <v>37</v>
      </c>
      <c r="B43" s="90" t="s">
        <v>341</v>
      </c>
      <c r="C43" s="90" t="s">
        <v>342</v>
      </c>
      <c r="D43" s="90" t="s">
        <v>203</v>
      </c>
      <c r="E43" s="83">
        <v>11750</v>
      </c>
      <c r="F43" s="91">
        <v>1183.63625</v>
      </c>
      <c r="G43" s="81">
        <v>6.7498899999999997E-3</v>
      </c>
      <c r="H43" s="92" t="s">
        <v>142</v>
      </c>
    </row>
    <row r="44" spans="1:8" ht="25.5" x14ac:dyDescent="0.2">
      <c r="A44" s="99">
        <v>38</v>
      </c>
      <c r="B44" s="90" t="s">
        <v>343</v>
      </c>
      <c r="C44" s="90" t="s">
        <v>344</v>
      </c>
      <c r="D44" s="90" t="s">
        <v>221</v>
      </c>
      <c r="E44" s="83">
        <v>62780</v>
      </c>
      <c r="F44" s="91">
        <v>1149.8784800000001</v>
      </c>
      <c r="G44" s="81">
        <v>6.5573799999999998E-3</v>
      </c>
      <c r="H44" s="92" t="s">
        <v>142</v>
      </c>
    </row>
    <row r="45" spans="1:8" x14ac:dyDescent="0.2">
      <c r="A45" s="99">
        <v>39</v>
      </c>
      <c r="B45" s="90" t="s">
        <v>83</v>
      </c>
      <c r="C45" s="90" t="s">
        <v>84</v>
      </c>
      <c r="D45" s="90" t="s">
        <v>25</v>
      </c>
      <c r="E45" s="83">
        <v>19800</v>
      </c>
      <c r="F45" s="91">
        <v>1140.0840000000001</v>
      </c>
      <c r="G45" s="81">
        <v>6.5015200000000002E-3</v>
      </c>
      <c r="H45" s="92" t="s">
        <v>142</v>
      </c>
    </row>
    <row r="46" spans="1:8" x14ac:dyDescent="0.2">
      <c r="A46" s="99">
        <v>40</v>
      </c>
      <c r="B46" s="90" t="s">
        <v>509</v>
      </c>
      <c r="C46" s="90" t="s">
        <v>510</v>
      </c>
      <c r="D46" s="90" t="s">
        <v>184</v>
      </c>
      <c r="E46" s="83">
        <v>100029</v>
      </c>
      <c r="F46" s="91">
        <v>1111.3221900000001</v>
      </c>
      <c r="G46" s="81">
        <v>6.3375000000000003E-3</v>
      </c>
      <c r="H46" s="92" t="s">
        <v>142</v>
      </c>
    </row>
    <row r="47" spans="1:8" x14ac:dyDescent="0.2">
      <c r="A47" s="99">
        <v>41</v>
      </c>
      <c r="B47" s="90" t="s">
        <v>299</v>
      </c>
      <c r="C47" s="90" t="s">
        <v>300</v>
      </c>
      <c r="D47" s="90" t="s">
        <v>184</v>
      </c>
      <c r="E47" s="83">
        <v>24768</v>
      </c>
      <c r="F47" s="91">
        <v>1095.662016</v>
      </c>
      <c r="G47" s="81">
        <v>6.2481999999999998E-3</v>
      </c>
      <c r="H47" s="92" t="s">
        <v>142</v>
      </c>
    </row>
    <row r="48" spans="1:8" x14ac:dyDescent="0.2">
      <c r="A48" s="99">
        <v>42</v>
      </c>
      <c r="B48" s="90" t="s">
        <v>507</v>
      </c>
      <c r="C48" s="90" t="s">
        <v>508</v>
      </c>
      <c r="D48" s="90" t="s">
        <v>237</v>
      </c>
      <c r="E48" s="83">
        <v>11920</v>
      </c>
      <c r="F48" s="91">
        <v>1081.5612000000001</v>
      </c>
      <c r="G48" s="81">
        <v>6.1677900000000003E-3</v>
      </c>
      <c r="H48" s="92" t="s">
        <v>142</v>
      </c>
    </row>
    <row r="49" spans="1:8" x14ac:dyDescent="0.2">
      <c r="A49" s="99">
        <v>43</v>
      </c>
      <c r="B49" s="90" t="s">
        <v>258</v>
      </c>
      <c r="C49" s="90" t="s">
        <v>259</v>
      </c>
      <c r="D49" s="90" t="s">
        <v>40</v>
      </c>
      <c r="E49" s="83">
        <v>80750</v>
      </c>
      <c r="F49" s="91">
        <v>1055.241</v>
      </c>
      <c r="G49" s="81">
        <v>6.01769E-3</v>
      </c>
      <c r="H49" s="92" t="s">
        <v>142</v>
      </c>
    </row>
    <row r="50" spans="1:8" x14ac:dyDescent="0.2">
      <c r="A50" s="99">
        <v>44</v>
      </c>
      <c r="B50" s="90" t="s">
        <v>48</v>
      </c>
      <c r="C50" s="90" t="s">
        <v>49</v>
      </c>
      <c r="D50" s="90" t="s">
        <v>22</v>
      </c>
      <c r="E50" s="83">
        <v>269327</v>
      </c>
      <c r="F50" s="91">
        <v>1050.6446269999999</v>
      </c>
      <c r="G50" s="81">
        <v>5.9914800000000004E-3</v>
      </c>
      <c r="H50" s="92" t="s">
        <v>142</v>
      </c>
    </row>
    <row r="51" spans="1:8" x14ac:dyDescent="0.2">
      <c r="A51" s="99">
        <v>45</v>
      </c>
      <c r="B51" s="90" t="s">
        <v>482</v>
      </c>
      <c r="C51" s="90" t="s">
        <v>483</v>
      </c>
      <c r="D51" s="90" t="s">
        <v>203</v>
      </c>
      <c r="E51" s="83">
        <v>38661</v>
      </c>
      <c r="F51" s="91">
        <v>956.16385200000002</v>
      </c>
      <c r="G51" s="81">
        <v>5.4526899999999996E-3</v>
      </c>
      <c r="H51" s="92" t="s">
        <v>142</v>
      </c>
    </row>
    <row r="52" spans="1:8" x14ac:dyDescent="0.2">
      <c r="A52" s="80">
        <v>46</v>
      </c>
      <c r="B52" s="85" t="s">
        <v>1051</v>
      </c>
      <c r="C52" s="85" t="s">
        <v>1052</v>
      </c>
      <c r="D52" s="85" t="s">
        <v>22</v>
      </c>
      <c r="E52" s="86">
        <v>998132</v>
      </c>
      <c r="F52" s="97">
        <f>94463212.48/10^5</f>
        <v>944.63212480000004</v>
      </c>
      <c r="G52" s="160">
        <f>F52/F164</f>
        <v>5.3869255042673795E-3</v>
      </c>
      <c r="H52" s="92" t="s">
        <v>142</v>
      </c>
    </row>
    <row r="53" spans="1:8" x14ac:dyDescent="0.2">
      <c r="A53" s="99">
        <v>47</v>
      </c>
      <c r="B53" s="90" t="s">
        <v>511</v>
      </c>
      <c r="C53" s="90" t="s">
        <v>512</v>
      </c>
      <c r="D53" s="90" t="s">
        <v>25</v>
      </c>
      <c r="E53" s="83">
        <v>34115</v>
      </c>
      <c r="F53" s="91">
        <v>934.54630999999995</v>
      </c>
      <c r="G53" s="81">
        <v>5.3294099999999997E-3</v>
      </c>
      <c r="H53" s="92" t="s">
        <v>142</v>
      </c>
    </row>
    <row r="54" spans="1:8" ht="25.5" x14ac:dyDescent="0.2">
      <c r="A54" s="99">
        <v>48</v>
      </c>
      <c r="B54" s="90" t="s">
        <v>515</v>
      </c>
      <c r="C54" s="90" t="s">
        <v>516</v>
      </c>
      <c r="D54" s="90" t="s">
        <v>282</v>
      </c>
      <c r="E54" s="83">
        <v>57870</v>
      </c>
      <c r="F54" s="91">
        <v>850.57326</v>
      </c>
      <c r="G54" s="81">
        <v>4.8505400000000004E-3</v>
      </c>
      <c r="H54" s="92" t="s">
        <v>142</v>
      </c>
    </row>
    <row r="55" spans="1:8" x14ac:dyDescent="0.2">
      <c r="A55" s="99">
        <v>49</v>
      </c>
      <c r="B55" s="90" t="s">
        <v>513</v>
      </c>
      <c r="C55" s="90" t="s">
        <v>514</v>
      </c>
      <c r="D55" s="90" t="s">
        <v>232</v>
      </c>
      <c r="E55" s="83">
        <v>57858</v>
      </c>
      <c r="F55" s="91">
        <v>839.86672799999997</v>
      </c>
      <c r="G55" s="81">
        <v>4.7894799999999996E-3</v>
      </c>
      <c r="H55" s="92" t="s">
        <v>142</v>
      </c>
    </row>
    <row r="56" spans="1:8" x14ac:dyDescent="0.2">
      <c r="A56" s="99">
        <v>50</v>
      </c>
      <c r="B56" s="90" t="s">
        <v>517</v>
      </c>
      <c r="C56" s="90" t="s">
        <v>518</v>
      </c>
      <c r="D56" s="90" t="s">
        <v>232</v>
      </c>
      <c r="E56" s="83">
        <v>162720</v>
      </c>
      <c r="F56" s="91">
        <v>783.57816000000003</v>
      </c>
      <c r="G56" s="81">
        <v>4.4684900000000003E-3</v>
      </c>
      <c r="H56" s="92" t="s">
        <v>142</v>
      </c>
    </row>
    <row r="57" spans="1:8" x14ac:dyDescent="0.2">
      <c r="A57" s="99">
        <v>51</v>
      </c>
      <c r="B57" s="90" t="s">
        <v>263</v>
      </c>
      <c r="C57" s="90" t="s">
        <v>264</v>
      </c>
      <c r="D57" s="90" t="s">
        <v>98</v>
      </c>
      <c r="E57" s="83">
        <v>45760</v>
      </c>
      <c r="F57" s="91">
        <v>767.53247999999996</v>
      </c>
      <c r="G57" s="81">
        <v>4.3769899999999999E-3</v>
      </c>
      <c r="H57" s="92" t="s">
        <v>142</v>
      </c>
    </row>
    <row r="58" spans="1:8" x14ac:dyDescent="0.2">
      <c r="A58" s="99">
        <v>52</v>
      </c>
      <c r="B58" s="90" t="s">
        <v>289</v>
      </c>
      <c r="C58" s="90" t="s">
        <v>290</v>
      </c>
      <c r="D58" s="90" t="s">
        <v>203</v>
      </c>
      <c r="E58" s="83">
        <v>466610</v>
      </c>
      <c r="F58" s="91">
        <v>741.34996799999999</v>
      </c>
      <c r="G58" s="81">
        <v>4.2276700000000002E-3</v>
      </c>
      <c r="H58" s="92" t="s">
        <v>142</v>
      </c>
    </row>
    <row r="59" spans="1:8" x14ac:dyDescent="0.2">
      <c r="A59" s="99">
        <v>53</v>
      </c>
      <c r="B59" s="90" t="s">
        <v>301</v>
      </c>
      <c r="C59" s="90" t="s">
        <v>302</v>
      </c>
      <c r="D59" s="90" t="s">
        <v>111</v>
      </c>
      <c r="E59" s="83">
        <v>116648</v>
      </c>
      <c r="F59" s="91">
        <v>619.75082399999997</v>
      </c>
      <c r="G59" s="81">
        <v>3.5342400000000001E-3</v>
      </c>
      <c r="H59" s="92" t="s">
        <v>142</v>
      </c>
    </row>
    <row r="60" spans="1:8" x14ac:dyDescent="0.2">
      <c r="A60" s="99">
        <v>54</v>
      </c>
      <c r="B60" s="90" t="s">
        <v>435</v>
      </c>
      <c r="C60" s="90" t="s">
        <v>436</v>
      </c>
      <c r="D60" s="90" t="s">
        <v>262</v>
      </c>
      <c r="E60" s="83">
        <v>31450</v>
      </c>
      <c r="F60" s="91">
        <v>618.30700000000002</v>
      </c>
      <c r="G60" s="81">
        <v>3.5260000000000001E-3</v>
      </c>
      <c r="H60" s="92" t="s">
        <v>142</v>
      </c>
    </row>
    <row r="61" spans="1:8" x14ac:dyDescent="0.2">
      <c r="A61" s="99">
        <v>55</v>
      </c>
      <c r="B61" s="90" t="s">
        <v>188</v>
      </c>
      <c r="C61" s="90" t="s">
        <v>189</v>
      </c>
      <c r="D61" s="90" t="s">
        <v>111</v>
      </c>
      <c r="E61" s="83">
        <v>59685</v>
      </c>
      <c r="F61" s="91">
        <v>548.56483500000002</v>
      </c>
      <c r="G61" s="81">
        <v>3.1282800000000002E-3</v>
      </c>
      <c r="H61" s="92" t="s">
        <v>142</v>
      </c>
    </row>
    <row r="62" spans="1:8" x14ac:dyDescent="0.2">
      <c r="A62" s="99">
        <v>56</v>
      </c>
      <c r="B62" s="90" t="s">
        <v>519</v>
      </c>
      <c r="C62" s="90" t="s">
        <v>520</v>
      </c>
      <c r="D62" s="90" t="s">
        <v>196</v>
      </c>
      <c r="E62" s="83">
        <v>34681</v>
      </c>
      <c r="F62" s="91">
        <v>526.21481300000005</v>
      </c>
      <c r="G62" s="81">
        <v>3.0008299999999999E-3</v>
      </c>
      <c r="H62" s="92" t="s">
        <v>142</v>
      </c>
    </row>
    <row r="63" spans="1:8" x14ac:dyDescent="0.2">
      <c r="A63" s="99">
        <v>57</v>
      </c>
      <c r="B63" s="90" t="s">
        <v>194</v>
      </c>
      <c r="C63" s="90" t="s">
        <v>195</v>
      </c>
      <c r="D63" s="90" t="s">
        <v>196</v>
      </c>
      <c r="E63" s="83">
        <v>24120</v>
      </c>
      <c r="F63" s="91">
        <v>460.37844000000001</v>
      </c>
      <c r="G63" s="81">
        <v>2.62539E-3</v>
      </c>
      <c r="H63" s="92" t="s">
        <v>142</v>
      </c>
    </row>
    <row r="64" spans="1:8" x14ac:dyDescent="0.2">
      <c r="A64" s="99">
        <v>58</v>
      </c>
      <c r="B64" s="90" t="s">
        <v>521</v>
      </c>
      <c r="C64" s="90" t="s">
        <v>522</v>
      </c>
      <c r="D64" s="90" t="s">
        <v>216</v>
      </c>
      <c r="E64" s="83">
        <v>60937</v>
      </c>
      <c r="F64" s="91">
        <v>453.55409100000003</v>
      </c>
      <c r="G64" s="81">
        <v>2.58647E-3</v>
      </c>
      <c r="H64" s="92" t="s">
        <v>142</v>
      </c>
    </row>
    <row r="65" spans="1:8" ht="25.5" x14ac:dyDescent="0.2">
      <c r="A65" s="99">
        <v>59</v>
      </c>
      <c r="B65" s="90" t="s">
        <v>444</v>
      </c>
      <c r="C65" s="90" t="s">
        <v>445</v>
      </c>
      <c r="D65" s="90" t="s">
        <v>221</v>
      </c>
      <c r="E65" s="83">
        <v>27550</v>
      </c>
      <c r="F65" s="91">
        <v>421.87315000000001</v>
      </c>
      <c r="G65" s="81">
        <v>2.4058E-3</v>
      </c>
      <c r="H65" s="92" t="s">
        <v>142</v>
      </c>
    </row>
    <row r="66" spans="1:8" x14ac:dyDescent="0.2">
      <c r="A66" s="99">
        <v>60</v>
      </c>
      <c r="B66" s="90" t="s">
        <v>91</v>
      </c>
      <c r="C66" s="90" t="s">
        <v>92</v>
      </c>
      <c r="D66" s="90" t="s">
        <v>93</v>
      </c>
      <c r="E66" s="83">
        <v>222925</v>
      </c>
      <c r="F66" s="91">
        <v>392.5486325</v>
      </c>
      <c r="G66" s="81">
        <v>2.23858E-3</v>
      </c>
      <c r="H66" s="92" t="s">
        <v>142</v>
      </c>
    </row>
    <row r="67" spans="1:8" x14ac:dyDescent="0.2">
      <c r="A67" s="99">
        <v>61</v>
      </c>
      <c r="B67" s="90" t="s">
        <v>226</v>
      </c>
      <c r="C67" s="90" t="s">
        <v>227</v>
      </c>
      <c r="D67" s="90" t="s">
        <v>58</v>
      </c>
      <c r="E67" s="83">
        <v>4880</v>
      </c>
      <c r="F67" s="91">
        <v>364.536</v>
      </c>
      <c r="G67" s="81">
        <v>2.0788299999999998E-3</v>
      </c>
      <c r="H67" s="92" t="s">
        <v>142</v>
      </c>
    </row>
    <row r="68" spans="1:8" x14ac:dyDescent="0.2">
      <c r="A68" s="82"/>
      <c r="B68" s="82"/>
      <c r="C68" s="88" t="s">
        <v>141</v>
      </c>
      <c r="D68" s="82"/>
      <c r="E68" s="82" t="s">
        <v>142</v>
      </c>
      <c r="F68" s="94">
        <f>SUM(F7:F67)</f>
        <v>128705.79196480001</v>
      </c>
      <c r="G68" s="102">
        <f>SUM(G7:G67)</f>
        <v>0.7339667098617999</v>
      </c>
      <c r="H68" s="92" t="s">
        <v>142</v>
      </c>
    </row>
    <row r="69" spans="1:8" x14ac:dyDescent="0.2">
      <c r="A69" s="82"/>
      <c r="B69" s="82"/>
      <c r="C69" s="103"/>
      <c r="D69" s="82"/>
      <c r="E69" s="82"/>
      <c r="F69" s="104"/>
      <c r="G69" s="104"/>
      <c r="H69" s="92" t="s">
        <v>142</v>
      </c>
    </row>
    <row r="70" spans="1:8" x14ac:dyDescent="0.2">
      <c r="A70" s="82"/>
      <c r="B70" s="82"/>
      <c r="C70" s="88" t="s">
        <v>143</v>
      </c>
      <c r="D70" s="82"/>
      <c r="E70" s="82"/>
      <c r="F70" s="82"/>
      <c r="G70" s="82"/>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145</v>
      </c>
      <c r="D73" s="82"/>
      <c r="E73" s="82"/>
      <c r="F73" s="82"/>
      <c r="G73" s="82"/>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146</v>
      </c>
      <c r="D76" s="82"/>
      <c r="E76" s="82"/>
      <c r="F76" s="82"/>
      <c r="G76" s="82"/>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147</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7"/>
      <c r="B81" s="87"/>
      <c r="C81" s="137"/>
      <c r="D81" s="87"/>
      <c r="E81" s="87"/>
      <c r="F81" s="120"/>
      <c r="G81" s="120"/>
      <c r="H81" s="92" t="s">
        <v>142</v>
      </c>
    </row>
    <row r="82" spans="1:8" x14ac:dyDescent="0.2">
      <c r="A82" s="87"/>
      <c r="B82" s="87"/>
      <c r="C82" s="95" t="s">
        <v>959</v>
      </c>
      <c r="D82" s="87"/>
      <c r="E82" s="87"/>
      <c r="F82" s="87"/>
      <c r="G82" s="87"/>
      <c r="H82" s="92" t="s">
        <v>142</v>
      </c>
    </row>
    <row r="83" spans="1:8" ht="25.5" x14ac:dyDescent="0.2">
      <c r="A83" s="80">
        <v>1</v>
      </c>
      <c r="B83" s="85" t="s">
        <v>960</v>
      </c>
      <c r="C83" s="85" t="s">
        <v>961</v>
      </c>
      <c r="D83" s="85" t="s">
        <v>962</v>
      </c>
      <c r="E83" s="86">
        <v>750</v>
      </c>
      <c r="F83" s="97">
        <f>8.926359*100</f>
        <v>892.63589999999999</v>
      </c>
      <c r="G83" s="93">
        <f>F83/F164</f>
        <v>5.0904081805949039E-3</v>
      </c>
      <c r="H83" s="92">
        <v>7.15</v>
      </c>
    </row>
    <row r="84" spans="1:8" x14ac:dyDescent="0.2">
      <c r="A84" s="87"/>
      <c r="B84" s="87"/>
      <c r="C84" s="95" t="s">
        <v>141</v>
      </c>
      <c r="D84" s="87"/>
      <c r="E84" s="87" t="s">
        <v>142</v>
      </c>
      <c r="F84" s="138">
        <f>SUM(F83)</f>
        <v>892.63589999999999</v>
      </c>
      <c r="G84" s="139">
        <f>SUM(G83)</f>
        <v>5.0904081805949039E-3</v>
      </c>
      <c r="H84" s="92" t="s">
        <v>142</v>
      </c>
    </row>
    <row r="85" spans="1:8" x14ac:dyDescent="0.2">
      <c r="A85" s="82"/>
      <c r="B85" s="82"/>
      <c r="C85" s="103"/>
      <c r="D85" s="82"/>
      <c r="E85" s="82"/>
      <c r="F85" s="104"/>
      <c r="G85" s="104"/>
      <c r="H85" s="92" t="s">
        <v>142</v>
      </c>
    </row>
    <row r="86" spans="1:8" x14ac:dyDescent="0.2">
      <c r="A86" s="82"/>
      <c r="B86" s="82"/>
      <c r="C86" s="88" t="s">
        <v>148</v>
      </c>
      <c r="D86" s="82"/>
      <c r="E86" s="82"/>
      <c r="F86" s="104"/>
      <c r="G86" s="104"/>
      <c r="H86" s="92" t="s">
        <v>142</v>
      </c>
    </row>
    <row r="87" spans="1:8" x14ac:dyDescent="0.2">
      <c r="A87" s="99">
        <v>1</v>
      </c>
      <c r="B87" s="90"/>
      <c r="C87" s="90" t="s">
        <v>1022</v>
      </c>
      <c r="D87" s="90" t="s">
        <v>496</v>
      </c>
      <c r="E87" s="83">
        <v>-27375</v>
      </c>
      <c r="F87" s="91">
        <v>-421.90350000000001</v>
      </c>
      <c r="G87" s="81">
        <f>F87/$F$164</f>
        <v>-2.4059765328972565E-3</v>
      </c>
      <c r="H87" s="92" t="s">
        <v>142</v>
      </c>
    </row>
    <row r="88" spans="1:8" x14ac:dyDescent="0.2">
      <c r="A88" s="99">
        <v>2</v>
      </c>
      <c r="B88" s="90"/>
      <c r="C88" s="90" t="s">
        <v>1053</v>
      </c>
      <c r="D88" s="90" t="s">
        <v>496</v>
      </c>
      <c r="E88" s="83">
        <v>-11750</v>
      </c>
      <c r="F88" s="91">
        <v>-1191.2737500000001</v>
      </c>
      <c r="G88" s="81">
        <f t="shared" ref="G88:G98" si="0">F88/$F$164</f>
        <v>-6.7934413598287596E-3</v>
      </c>
      <c r="H88" s="92" t="s">
        <v>142</v>
      </c>
    </row>
    <row r="89" spans="1:8" x14ac:dyDescent="0.2">
      <c r="A89" s="99">
        <v>3</v>
      </c>
      <c r="B89" s="90"/>
      <c r="C89" s="90" t="s">
        <v>1054</v>
      </c>
      <c r="D89" s="90" t="s">
        <v>496</v>
      </c>
      <c r="E89" s="83">
        <v>-43925</v>
      </c>
      <c r="F89" s="91">
        <v>-1386.053375</v>
      </c>
      <c r="G89" s="81">
        <f t="shared" si="0"/>
        <v>-7.9042053303493356E-3</v>
      </c>
      <c r="H89" s="92" t="s">
        <v>142</v>
      </c>
    </row>
    <row r="90" spans="1:8" x14ac:dyDescent="0.2">
      <c r="A90" s="99">
        <v>4</v>
      </c>
      <c r="B90" s="90"/>
      <c r="C90" s="90" t="s">
        <v>1055</v>
      </c>
      <c r="D90" s="90" t="s">
        <v>496</v>
      </c>
      <c r="E90" s="83">
        <v>-31950</v>
      </c>
      <c r="F90" s="91">
        <v>-1461.48885</v>
      </c>
      <c r="G90" s="81">
        <f t="shared" si="0"/>
        <v>-8.3343889685461199E-3</v>
      </c>
      <c r="H90" s="92" t="s">
        <v>142</v>
      </c>
    </row>
    <row r="91" spans="1:8" x14ac:dyDescent="0.2">
      <c r="A91" s="99">
        <v>5</v>
      </c>
      <c r="B91" s="90"/>
      <c r="C91" s="90" t="s">
        <v>1007</v>
      </c>
      <c r="D91" s="90" t="s">
        <v>496</v>
      </c>
      <c r="E91" s="83">
        <v>-96500</v>
      </c>
      <c r="F91" s="91">
        <v>-2031.8074999999999</v>
      </c>
      <c r="G91" s="81">
        <f t="shared" si="0"/>
        <v>-1.1586728160265658E-2</v>
      </c>
      <c r="H91" s="92" t="s">
        <v>142</v>
      </c>
    </row>
    <row r="92" spans="1:8" x14ac:dyDescent="0.2">
      <c r="A92" s="99">
        <v>6</v>
      </c>
      <c r="B92" s="90"/>
      <c r="C92" s="90" t="s">
        <v>1024</v>
      </c>
      <c r="D92" s="90" t="s">
        <v>496</v>
      </c>
      <c r="E92" s="83">
        <v>-1363500</v>
      </c>
      <c r="F92" s="91">
        <v>-2073.4744500000002</v>
      </c>
      <c r="G92" s="81">
        <f t="shared" si="0"/>
        <v>-1.1824341035952642E-2</v>
      </c>
      <c r="H92" s="92" t="s">
        <v>142</v>
      </c>
    </row>
    <row r="93" spans="1:8" x14ac:dyDescent="0.2">
      <c r="A93" s="99">
        <v>7</v>
      </c>
      <c r="B93" s="90"/>
      <c r="C93" s="90" t="s">
        <v>1049</v>
      </c>
      <c r="D93" s="90" t="s">
        <v>496</v>
      </c>
      <c r="E93" s="83">
        <v>-147000</v>
      </c>
      <c r="F93" s="91">
        <v>-2317.4549999999999</v>
      </c>
      <c r="G93" s="81">
        <f t="shared" si="0"/>
        <v>-1.3215681657169024E-2</v>
      </c>
      <c r="H93" s="92" t="s">
        <v>142</v>
      </c>
    </row>
    <row r="94" spans="1:8" x14ac:dyDescent="0.2">
      <c r="A94" s="99">
        <v>8</v>
      </c>
      <c r="B94" s="90"/>
      <c r="C94" s="90" t="s">
        <v>1041</v>
      </c>
      <c r="D94" s="90" t="s">
        <v>496</v>
      </c>
      <c r="E94" s="83">
        <v>-110800</v>
      </c>
      <c r="F94" s="91">
        <v>-2368.4607999999998</v>
      </c>
      <c r="G94" s="81">
        <f t="shared" si="0"/>
        <v>-1.3506550914811235E-2</v>
      </c>
      <c r="H94" s="92" t="s">
        <v>142</v>
      </c>
    </row>
    <row r="95" spans="1:8" x14ac:dyDescent="0.2">
      <c r="A95" s="99">
        <v>9</v>
      </c>
      <c r="B95" s="90"/>
      <c r="C95" s="90" t="s">
        <v>1017</v>
      </c>
      <c r="D95" s="90" t="s">
        <v>496</v>
      </c>
      <c r="E95" s="83">
        <v>-892400</v>
      </c>
      <c r="F95" s="91">
        <v>-2697.279</v>
      </c>
      <c r="G95" s="81">
        <f t="shared" si="0"/>
        <v>-1.5381692677772472E-2</v>
      </c>
      <c r="H95" s="92" t="s">
        <v>142</v>
      </c>
    </row>
    <row r="96" spans="1:8" x14ac:dyDescent="0.2">
      <c r="A96" s="99">
        <v>10</v>
      </c>
      <c r="B96" s="90"/>
      <c r="C96" s="90" t="s">
        <v>1056</v>
      </c>
      <c r="D96" s="90" t="s">
        <v>496</v>
      </c>
      <c r="E96" s="83">
        <v>-128725</v>
      </c>
      <c r="F96" s="91">
        <v>-2722.6624750000001</v>
      </c>
      <c r="G96" s="81">
        <f t="shared" si="0"/>
        <v>-1.5526446265200366E-2</v>
      </c>
      <c r="H96" s="92" t="s">
        <v>142</v>
      </c>
    </row>
    <row r="97" spans="1:8" x14ac:dyDescent="0.2">
      <c r="A97" s="99">
        <v>11</v>
      </c>
      <c r="B97" s="90"/>
      <c r="C97" s="90" t="s">
        <v>1026</v>
      </c>
      <c r="D97" s="90" t="s">
        <v>496</v>
      </c>
      <c r="E97" s="83">
        <v>-936000</v>
      </c>
      <c r="F97" s="91">
        <v>-2731.7159999999999</v>
      </c>
      <c r="G97" s="81">
        <f t="shared" si="0"/>
        <v>-1.5578075532769842E-2</v>
      </c>
      <c r="H97" s="92" t="s">
        <v>142</v>
      </c>
    </row>
    <row r="98" spans="1:8" x14ac:dyDescent="0.2">
      <c r="A98" s="99">
        <v>12</v>
      </c>
      <c r="B98" s="90"/>
      <c r="C98" s="90" t="s">
        <v>1048</v>
      </c>
      <c r="D98" s="90" t="s">
        <v>496</v>
      </c>
      <c r="E98" s="83">
        <v>-226800</v>
      </c>
      <c r="F98" s="91">
        <v>-3164.5403999999999</v>
      </c>
      <c r="G98" s="81">
        <f t="shared" si="0"/>
        <v>-1.8046330357072878E-2</v>
      </c>
      <c r="H98" s="92" t="s">
        <v>142</v>
      </c>
    </row>
    <row r="99" spans="1:8" x14ac:dyDescent="0.2">
      <c r="A99" s="82"/>
      <c r="B99" s="82"/>
      <c r="C99" s="88" t="s">
        <v>141</v>
      </c>
      <c r="D99" s="82"/>
      <c r="E99" s="82" t="s">
        <v>142</v>
      </c>
      <c r="F99" s="94">
        <f>SUM(F87:F98)</f>
        <v>-24568.115100000003</v>
      </c>
      <c r="G99" s="102">
        <f>SUM(G87:G98)</f>
        <v>-0.14010385879263559</v>
      </c>
      <c r="H99" s="92" t="s">
        <v>142</v>
      </c>
    </row>
    <row r="100" spans="1:8" x14ac:dyDescent="0.2">
      <c r="A100" s="82"/>
      <c r="B100" s="82"/>
      <c r="C100" s="103"/>
      <c r="D100" s="82"/>
      <c r="E100" s="82"/>
      <c r="F100" s="104"/>
      <c r="G100" s="104"/>
      <c r="H100" s="92" t="s">
        <v>142</v>
      </c>
    </row>
    <row r="101" spans="1:8" x14ac:dyDescent="0.2">
      <c r="A101" s="82"/>
      <c r="B101" s="82"/>
      <c r="C101" s="88" t="s">
        <v>149</v>
      </c>
      <c r="D101" s="82"/>
      <c r="E101" s="82"/>
      <c r="F101" s="94">
        <f>F84+F68</f>
        <v>129598.4278648</v>
      </c>
      <c r="G101" s="102">
        <f>G84+G68</f>
        <v>0.73905711804239482</v>
      </c>
      <c r="H101" s="92" t="s">
        <v>142</v>
      </c>
    </row>
    <row r="102" spans="1:8" x14ac:dyDescent="0.2">
      <c r="A102" s="82"/>
      <c r="B102" s="82"/>
      <c r="C102" s="103"/>
      <c r="D102" s="82"/>
      <c r="E102" s="82"/>
      <c r="F102" s="104"/>
      <c r="G102" s="104"/>
      <c r="H102" s="92" t="s">
        <v>142</v>
      </c>
    </row>
    <row r="103" spans="1:8" x14ac:dyDescent="0.2">
      <c r="A103" s="82"/>
      <c r="B103" s="82"/>
      <c r="C103" s="88" t="s">
        <v>150</v>
      </c>
      <c r="D103" s="82"/>
      <c r="E103" s="82"/>
      <c r="F103" s="104"/>
      <c r="G103" s="104"/>
      <c r="H103" s="92" t="s">
        <v>142</v>
      </c>
    </row>
    <row r="104" spans="1:8" x14ac:dyDescent="0.2">
      <c r="A104" s="82"/>
      <c r="B104" s="82"/>
      <c r="C104" s="88" t="s">
        <v>10</v>
      </c>
      <c r="D104" s="82"/>
      <c r="E104" s="82"/>
      <c r="F104" s="104"/>
      <c r="G104" s="104"/>
      <c r="H104" s="92" t="s">
        <v>142</v>
      </c>
    </row>
    <row r="105" spans="1:8" x14ac:dyDescent="0.2">
      <c r="A105" s="99">
        <v>1</v>
      </c>
      <c r="B105" s="90" t="s">
        <v>675</v>
      </c>
      <c r="C105" s="90" t="s">
        <v>676</v>
      </c>
      <c r="D105" s="90" t="s">
        <v>526</v>
      </c>
      <c r="E105" s="83">
        <v>2500</v>
      </c>
      <c r="F105" s="91">
        <v>2563.5275000000001</v>
      </c>
      <c r="G105" s="81">
        <v>1.461895E-2</v>
      </c>
      <c r="H105" s="92">
        <v>6.72</v>
      </c>
    </row>
    <row r="106" spans="1:8" x14ac:dyDescent="0.2">
      <c r="A106" s="99">
        <v>2</v>
      </c>
      <c r="B106" s="90" t="s">
        <v>540</v>
      </c>
      <c r="C106" s="90" t="s">
        <v>541</v>
      </c>
      <c r="D106" s="90" t="s">
        <v>529</v>
      </c>
      <c r="E106" s="83">
        <v>150</v>
      </c>
      <c r="F106" s="91">
        <v>1562.4449999999999</v>
      </c>
      <c r="G106" s="81">
        <v>8.9101100000000006E-3</v>
      </c>
      <c r="H106" s="92">
        <v>7.26</v>
      </c>
    </row>
    <row r="107" spans="1:8" ht="25.5" x14ac:dyDescent="0.2">
      <c r="A107" s="99">
        <v>3</v>
      </c>
      <c r="B107" s="90" t="s">
        <v>548</v>
      </c>
      <c r="C107" s="90" t="s">
        <v>549</v>
      </c>
      <c r="D107" s="90" t="s">
        <v>526</v>
      </c>
      <c r="E107" s="83">
        <v>1500</v>
      </c>
      <c r="F107" s="91">
        <v>1527.3135</v>
      </c>
      <c r="G107" s="81">
        <v>8.7097700000000004E-3</v>
      </c>
      <c r="H107" s="92">
        <v>6.6711999999999998</v>
      </c>
    </row>
    <row r="108" spans="1:8" ht="25.5" x14ac:dyDescent="0.2">
      <c r="A108" s="99">
        <v>4</v>
      </c>
      <c r="B108" s="90" t="s">
        <v>677</v>
      </c>
      <c r="C108" s="90" t="s">
        <v>678</v>
      </c>
      <c r="D108" s="90" t="s">
        <v>529</v>
      </c>
      <c r="E108" s="83">
        <v>1500</v>
      </c>
      <c r="F108" s="91">
        <v>1508.0264999999999</v>
      </c>
      <c r="G108" s="81">
        <v>8.5997799999999996E-3</v>
      </c>
      <c r="H108" s="92">
        <v>6.57</v>
      </c>
    </row>
    <row r="109" spans="1:8" ht="25.5" x14ac:dyDescent="0.2">
      <c r="A109" s="99">
        <v>5</v>
      </c>
      <c r="B109" s="90" t="s">
        <v>531</v>
      </c>
      <c r="C109" s="90" t="s">
        <v>532</v>
      </c>
      <c r="D109" s="90" t="s">
        <v>526</v>
      </c>
      <c r="E109" s="83">
        <v>1500</v>
      </c>
      <c r="F109" s="91">
        <v>1498.1025</v>
      </c>
      <c r="G109" s="81">
        <v>8.5431900000000009E-3</v>
      </c>
      <c r="H109" s="92">
        <v>6.7</v>
      </c>
    </row>
    <row r="110" spans="1:8" ht="25.5" x14ac:dyDescent="0.2">
      <c r="A110" s="99">
        <v>6</v>
      </c>
      <c r="B110" s="90" t="s">
        <v>567</v>
      </c>
      <c r="C110" s="90" t="s">
        <v>568</v>
      </c>
      <c r="D110" s="90" t="s">
        <v>526</v>
      </c>
      <c r="E110" s="83">
        <v>1000</v>
      </c>
      <c r="F110" s="91">
        <v>1049.047</v>
      </c>
      <c r="G110" s="81">
        <v>5.9823699999999999E-3</v>
      </c>
      <c r="H110" s="92">
        <v>7.13</v>
      </c>
    </row>
    <row r="111" spans="1:8" x14ac:dyDescent="0.2">
      <c r="A111" s="99">
        <v>7</v>
      </c>
      <c r="B111" s="90" t="s">
        <v>593</v>
      </c>
      <c r="C111" s="90" t="s">
        <v>594</v>
      </c>
      <c r="D111" s="90" t="s">
        <v>526</v>
      </c>
      <c r="E111" s="83">
        <v>1000</v>
      </c>
      <c r="F111" s="91">
        <v>1005.44</v>
      </c>
      <c r="G111" s="81">
        <v>5.7336899999999996E-3</v>
      </c>
      <c r="H111" s="92">
        <v>6.49</v>
      </c>
    </row>
    <row r="112" spans="1:8" x14ac:dyDescent="0.2">
      <c r="A112" s="99">
        <v>8</v>
      </c>
      <c r="B112" s="90" t="s">
        <v>583</v>
      </c>
      <c r="C112" s="90" t="s">
        <v>584</v>
      </c>
      <c r="D112" s="90" t="s">
        <v>529</v>
      </c>
      <c r="E112" s="83">
        <v>50</v>
      </c>
      <c r="F112" s="91">
        <v>497.803</v>
      </c>
      <c r="G112" s="81">
        <v>2.8388100000000002E-3</v>
      </c>
      <c r="H112" s="92">
        <v>6.68</v>
      </c>
    </row>
    <row r="113" spans="1:8" x14ac:dyDescent="0.2">
      <c r="A113" s="82"/>
      <c r="B113" s="82"/>
      <c r="C113" s="88" t="s">
        <v>141</v>
      </c>
      <c r="D113" s="82"/>
      <c r="E113" s="82" t="s">
        <v>142</v>
      </c>
      <c r="F113" s="94">
        <v>11211.705</v>
      </c>
      <c r="G113" s="102">
        <v>6.3936670000000001E-2</v>
      </c>
      <c r="H113" s="92" t="s">
        <v>142</v>
      </c>
    </row>
    <row r="114" spans="1:8" x14ac:dyDescent="0.2">
      <c r="A114" s="82"/>
      <c r="B114" s="82"/>
      <c r="C114" s="103"/>
      <c r="D114" s="82"/>
      <c r="E114" s="82"/>
      <c r="F114" s="104"/>
      <c r="G114" s="104"/>
      <c r="H114" s="92" t="s">
        <v>142</v>
      </c>
    </row>
    <row r="115" spans="1:8" x14ac:dyDescent="0.2">
      <c r="A115" s="82"/>
      <c r="B115" s="82"/>
      <c r="C115" s="88" t="s">
        <v>151</v>
      </c>
      <c r="D115" s="82"/>
      <c r="E115" s="82"/>
      <c r="F115" s="82"/>
      <c r="G115" s="82"/>
      <c r="H115" s="92" t="s">
        <v>142</v>
      </c>
    </row>
    <row r="116" spans="1:8" x14ac:dyDescent="0.2">
      <c r="A116" s="82"/>
      <c r="B116" s="82"/>
      <c r="C116" s="88" t="s">
        <v>141</v>
      </c>
      <c r="D116" s="82"/>
      <c r="E116" s="82" t="s">
        <v>142</v>
      </c>
      <c r="F116" s="105" t="s">
        <v>144</v>
      </c>
      <c r="G116" s="102">
        <v>0</v>
      </c>
      <c r="H116" s="92" t="s">
        <v>142</v>
      </c>
    </row>
    <row r="117" spans="1:8" x14ac:dyDescent="0.2">
      <c r="A117" s="82"/>
      <c r="B117" s="82"/>
      <c r="C117" s="103"/>
      <c r="D117" s="82"/>
      <c r="E117" s="82"/>
      <c r="F117" s="104"/>
      <c r="G117" s="104"/>
      <c r="H117" s="92" t="s">
        <v>142</v>
      </c>
    </row>
    <row r="118" spans="1:8" x14ac:dyDescent="0.2">
      <c r="A118" s="82"/>
      <c r="B118" s="82"/>
      <c r="C118" s="88" t="s">
        <v>152</v>
      </c>
      <c r="D118" s="82"/>
      <c r="E118" s="82"/>
      <c r="F118" s="82"/>
      <c r="G118" s="82"/>
      <c r="H118" s="92" t="s">
        <v>142</v>
      </c>
    </row>
    <row r="119" spans="1:8" x14ac:dyDescent="0.2">
      <c r="A119" s="99">
        <v>1</v>
      </c>
      <c r="B119" s="90" t="s">
        <v>605</v>
      </c>
      <c r="C119" s="85" t="s">
        <v>1110</v>
      </c>
      <c r="D119" s="90" t="s">
        <v>607</v>
      </c>
      <c r="E119" s="83">
        <v>6500000</v>
      </c>
      <c r="F119" s="91">
        <v>6720.9934999999996</v>
      </c>
      <c r="G119" s="81">
        <v>3.8327609999999998E-2</v>
      </c>
      <c r="H119" s="92">
        <v>6.6706000000000003</v>
      </c>
    </row>
    <row r="120" spans="1:8" x14ac:dyDescent="0.2">
      <c r="A120" s="99">
        <v>2</v>
      </c>
      <c r="B120" s="90" t="s">
        <v>679</v>
      </c>
      <c r="C120" s="85" t="s">
        <v>1116</v>
      </c>
      <c r="D120" s="90" t="s">
        <v>607</v>
      </c>
      <c r="E120" s="83">
        <v>3000000</v>
      </c>
      <c r="F120" s="91">
        <v>3131.9940000000001</v>
      </c>
      <c r="G120" s="81">
        <v>1.7860729999999998E-2</v>
      </c>
      <c r="H120" s="92">
        <v>6.3693999999999997</v>
      </c>
    </row>
    <row r="121" spans="1:8" x14ac:dyDescent="0.2">
      <c r="A121" s="99">
        <v>3</v>
      </c>
      <c r="B121" s="90" t="s">
        <v>666</v>
      </c>
      <c r="C121" s="90" t="s">
        <v>667</v>
      </c>
      <c r="D121" s="90" t="s">
        <v>607</v>
      </c>
      <c r="E121" s="83">
        <v>3000000</v>
      </c>
      <c r="F121" s="91">
        <v>3078.8969999999999</v>
      </c>
      <c r="G121" s="81">
        <v>1.7557929999999999E-2</v>
      </c>
      <c r="H121" s="92">
        <v>5.6630000000000003</v>
      </c>
    </row>
    <row r="122" spans="1:8" x14ac:dyDescent="0.2">
      <c r="A122" s="99">
        <v>4</v>
      </c>
      <c r="B122" s="90" t="s">
        <v>608</v>
      </c>
      <c r="C122" s="85" t="s">
        <v>1109</v>
      </c>
      <c r="D122" s="90" t="s">
        <v>607</v>
      </c>
      <c r="E122" s="83">
        <v>3000000</v>
      </c>
      <c r="F122" s="91">
        <v>3077.232</v>
      </c>
      <c r="G122" s="81">
        <v>1.7548439999999998E-2</v>
      </c>
      <c r="H122" s="92">
        <v>7.0503999999999998</v>
      </c>
    </row>
    <row r="123" spans="1:8" x14ac:dyDescent="0.2">
      <c r="A123" s="99">
        <v>5</v>
      </c>
      <c r="B123" s="90" t="s">
        <v>609</v>
      </c>
      <c r="C123" s="90" t="s">
        <v>610</v>
      </c>
      <c r="D123" s="90" t="s">
        <v>607</v>
      </c>
      <c r="E123" s="83">
        <v>2000000</v>
      </c>
      <c r="F123" s="91">
        <v>2026.85</v>
      </c>
      <c r="G123" s="81">
        <v>1.155846E-2</v>
      </c>
      <c r="H123" s="92">
        <v>6.6940999999999997</v>
      </c>
    </row>
    <row r="124" spans="1:8" x14ac:dyDescent="0.2">
      <c r="A124" s="99">
        <v>6</v>
      </c>
      <c r="B124" s="90" t="s">
        <v>618</v>
      </c>
      <c r="C124" s="90" t="s">
        <v>619</v>
      </c>
      <c r="D124" s="90" t="s">
        <v>607</v>
      </c>
      <c r="E124" s="83">
        <v>1500000</v>
      </c>
      <c r="F124" s="91">
        <v>1486.5854999999999</v>
      </c>
      <c r="G124" s="81">
        <v>8.4775100000000006E-3</v>
      </c>
      <c r="H124" s="92">
        <v>7.5469999999999997</v>
      </c>
    </row>
    <row r="125" spans="1:8" x14ac:dyDescent="0.2">
      <c r="A125" s="99">
        <v>7</v>
      </c>
      <c r="B125" s="90" t="s">
        <v>680</v>
      </c>
      <c r="C125" s="90" t="s">
        <v>681</v>
      </c>
      <c r="D125" s="90" t="s">
        <v>607</v>
      </c>
      <c r="E125" s="83">
        <v>1000000</v>
      </c>
      <c r="F125" s="91">
        <v>1037.22</v>
      </c>
      <c r="G125" s="81">
        <v>5.9149199999999997E-3</v>
      </c>
      <c r="H125" s="92">
        <v>6.2794999999999996</v>
      </c>
    </row>
    <row r="126" spans="1:8" x14ac:dyDescent="0.2">
      <c r="A126" s="99">
        <v>8</v>
      </c>
      <c r="B126" s="90" t="s">
        <v>623</v>
      </c>
      <c r="C126" s="90" t="s">
        <v>624</v>
      </c>
      <c r="D126" s="90" t="s">
        <v>607</v>
      </c>
      <c r="E126" s="83">
        <v>500000</v>
      </c>
      <c r="F126" s="91">
        <v>509.26100000000002</v>
      </c>
      <c r="G126" s="81">
        <v>2.9041499999999999E-3</v>
      </c>
      <c r="H126" s="92">
        <v>7.2653999999999996</v>
      </c>
    </row>
    <row r="127" spans="1:8" ht="25.5" x14ac:dyDescent="0.2">
      <c r="A127" s="99">
        <v>9</v>
      </c>
      <c r="B127" s="90" t="s">
        <v>622</v>
      </c>
      <c r="C127" s="85" t="s">
        <v>925</v>
      </c>
      <c r="D127" s="90" t="s">
        <v>607</v>
      </c>
      <c r="E127" s="83">
        <v>500000</v>
      </c>
      <c r="F127" s="91">
        <v>504.56950000000001</v>
      </c>
      <c r="G127" s="81">
        <v>2.8773900000000001E-3</v>
      </c>
      <c r="H127" s="92">
        <v>6.1</v>
      </c>
    </row>
    <row r="128" spans="1:8" x14ac:dyDescent="0.2">
      <c r="A128" s="82"/>
      <c r="B128" s="82"/>
      <c r="C128" s="88" t="s">
        <v>141</v>
      </c>
      <c r="D128" s="82"/>
      <c r="E128" s="82" t="s">
        <v>142</v>
      </c>
      <c r="F128" s="94">
        <v>21573.602500000001</v>
      </c>
      <c r="G128" s="102">
        <v>0.12302713999999999</v>
      </c>
      <c r="H128" s="92" t="s">
        <v>142</v>
      </c>
    </row>
    <row r="129" spans="1:8" x14ac:dyDescent="0.2">
      <c r="A129" s="82"/>
      <c r="B129" s="82"/>
      <c r="C129" s="103"/>
      <c r="D129" s="82"/>
      <c r="E129" s="82"/>
      <c r="F129" s="104"/>
      <c r="G129" s="104"/>
      <c r="H129" s="92" t="s">
        <v>142</v>
      </c>
    </row>
    <row r="130" spans="1:8" x14ac:dyDescent="0.2">
      <c r="A130" s="82"/>
      <c r="B130" s="82"/>
      <c r="C130" s="88" t="s">
        <v>153</v>
      </c>
      <c r="D130" s="82"/>
      <c r="E130" s="82"/>
      <c r="F130" s="104"/>
      <c r="G130" s="104"/>
      <c r="H130" s="92" t="s">
        <v>142</v>
      </c>
    </row>
    <row r="131" spans="1:8" x14ac:dyDescent="0.2">
      <c r="A131" s="82"/>
      <c r="B131" s="82"/>
      <c r="C131" s="88" t="s">
        <v>141</v>
      </c>
      <c r="D131" s="82"/>
      <c r="E131" s="82" t="s">
        <v>142</v>
      </c>
      <c r="F131" s="105" t="s">
        <v>144</v>
      </c>
      <c r="G131" s="102">
        <v>0</v>
      </c>
      <c r="H131" s="92" t="s">
        <v>142</v>
      </c>
    </row>
    <row r="132" spans="1:8" x14ac:dyDescent="0.2">
      <c r="A132" s="82"/>
      <c r="B132" s="82"/>
      <c r="C132" s="103"/>
      <c r="D132" s="82"/>
      <c r="E132" s="82"/>
      <c r="F132" s="104"/>
      <c r="G132" s="104"/>
      <c r="H132" s="92" t="s">
        <v>142</v>
      </c>
    </row>
    <row r="133" spans="1:8" x14ac:dyDescent="0.2">
      <c r="A133" s="82"/>
      <c r="B133" s="82"/>
      <c r="C133" s="88" t="s">
        <v>154</v>
      </c>
      <c r="D133" s="82"/>
      <c r="E133" s="82"/>
      <c r="F133" s="94">
        <v>32785.307500000003</v>
      </c>
      <c r="G133" s="102">
        <v>0.18696381000000001</v>
      </c>
      <c r="H133" s="92" t="s">
        <v>142</v>
      </c>
    </row>
    <row r="134" spans="1:8" x14ac:dyDescent="0.2">
      <c r="A134" s="82"/>
      <c r="B134" s="82"/>
      <c r="C134" s="103"/>
      <c r="D134" s="82"/>
      <c r="E134" s="82"/>
      <c r="F134" s="104"/>
      <c r="G134" s="104"/>
      <c r="H134" s="92" t="s">
        <v>142</v>
      </c>
    </row>
    <row r="135" spans="1:8" x14ac:dyDescent="0.2">
      <c r="A135" s="82"/>
      <c r="B135" s="82"/>
      <c r="C135" s="88" t="s">
        <v>155</v>
      </c>
      <c r="D135" s="82"/>
      <c r="E135" s="82"/>
      <c r="F135" s="104"/>
      <c r="G135" s="104"/>
      <c r="H135" s="92" t="s">
        <v>142</v>
      </c>
    </row>
    <row r="136" spans="1:8" x14ac:dyDescent="0.2">
      <c r="A136" s="82"/>
      <c r="B136" s="82"/>
      <c r="C136" s="88" t="s">
        <v>156</v>
      </c>
      <c r="D136" s="82"/>
      <c r="E136" s="82"/>
      <c r="F136" s="104"/>
      <c r="G136" s="104"/>
      <c r="H136" s="92" t="s">
        <v>142</v>
      </c>
    </row>
    <row r="137" spans="1:8" x14ac:dyDescent="0.2">
      <c r="A137" s="82"/>
      <c r="B137" s="82"/>
      <c r="C137" s="88" t="s">
        <v>141</v>
      </c>
      <c r="D137" s="82"/>
      <c r="E137" s="82" t="s">
        <v>142</v>
      </c>
      <c r="F137" s="105" t="s">
        <v>144</v>
      </c>
      <c r="G137" s="102">
        <v>0</v>
      </c>
      <c r="H137" s="92" t="s">
        <v>142</v>
      </c>
    </row>
    <row r="138" spans="1:8" x14ac:dyDescent="0.2">
      <c r="A138" s="82"/>
      <c r="B138" s="82"/>
      <c r="C138" s="103"/>
      <c r="D138" s="82"/>
      <c r="E138" s="82"/>
      <c r="F138" s="104"/>
      <c r="G138" s="104"/>
      <c r="H138" s="92" t="s">
        <v>142</v>
      </c>
    </row>
    <row r="139" spans="1:8" x14ac:dyDescent="0.2">
      <c r="A139" s="82"/>
      <c r="B139" s="82"/>
      <c r="C139" s="88" t="s">
        <v>157</v>
      </c>
      <c r="D139" s="82"/>
      <c r="E139" s="82"/>
      <c r="F139" s="104"/>
      <c r="G139" s="104"/>
      <c r="H139" s="92" t="s">
        <v>142</v>
      </c>
    </row>
    <row r="140" spans="1:8" x14ac:dyDescent="0.2">
      <c r="A140" s="82"/>
      <c r="B140" s="82"/>
      <c r="C140" s="88" t="s">
        <v>141</v>
      </c>
      <c r="D140" s="82"/>
      <c r="E140" s="82" t="s">
        <v>142</v>
      </c>
      <c r="F140" s="105" t="s">
        <v>144</v>
      </c>
      <c r="G140" s="102">
        <v>0</v>
      </c>
      <c r="H140" s="92" t="s">
        <v>142</v>
      </c>
    </row>
    <row r="141" spans="1:8" x14ac:dyDescent="0.2">
      <c r="A141" s="82"/>
      <c r="B141" s="82"/>
      <c r="C141" s="103"/>
      <c r="D141" s="82"/>
      <c r="E141" s="82"/>
      <c r="F141" s="104"/>
      <c r="G141" s="104"/>
      <c r="H141" s="92" t="s">
        <v>142</v>
      </c>
    </row>
    <row r="142" spans="1:8" x14ac:dyDescent="0.2">
      <c r="A142" s="82"/>
      <c r="B142" s="82"/>
      <c r="C142" s="88" t="s">
        <v>158</v>
      </c>
      <c r="D142" s="82"/>
      <c r="E142" s="82"/>
      <c r="F142" s="104"/>
      <c r="G142" s="104"/>
      <c r="H142" s="92" t="s">
        <v>142</v>
      </c>
    </row>
    <row r="143" spans="1:8" x14ac:dyDescent="0.2">
      <c r="A143" s="82"/>
      <c r="B143" s="82"/>
      <c r="C143" s="88" t="s">
        <v>141</v>
      </c>
      <c r="D143" s="82"/>
      <c r="E143" s="82" t="s">
        <v>142</v>
      </c>
      <c r="F143" s="105" t="s">
        <v>144</v>
      </c>
      <c r="G143" s="102">
        <v>0</v>
      </c>
      <c r="H143" s="92" t="s">
        <v>142</v>
      </c>
    </row>
    <row r="144" spans="1:8" x14ac:dyDescent="0.2">
      <c r="A144" s="82"/>
      <c r="B144" s="82"/>
      <c r="C144" s="103"/>
      <c r="D144" s="82"/>
      <c r="E144" s="82"/>
      <c r="F144" s="104"/>
      <c r="G144" s="104"/>
      <c r="H144" s="92" t="s">
        <v>142</v>
      </c>
    </row>
    <row r="145" spans="1:8" x14ac:dyDescent="0.2">
      <c r="A145" s="82"/>
      <c r="B145" s="82"/>
      <c r="C145" s="88" t="s">
        <v>159</v>
      </c>
      <c r="D145" s="82"/>
      <c r="E145" s="82"/>
      <c r="F145" s="104"/>
      <c r="G145" s="104"/>
      <c r="H145" s="92" t="s">
        <v>142</v>
      </c>
    </row>
    <row r="146" spans="1:8" x14ac:dyDescent="0.2">
      <c r="A146" s="99">
        <v>1</v>
      </c>
      <c r="B146" s="90"/>
      <c r="C146" s="90" t="s">
        <v>160</v>
      </c>
      <c r="D146" s="90"/>
      <c r="E146" s="107"/>
      <c r="F146" s="91">
        <v>10607.32393405</v>
      </c>
      <c r="G146" s="81">
        <v>6.049007E-2</v>
      </c>
      <c r="H146" s="92">
        <v>5.41</v>
      </c>
    </row>
    <row r="147" spans="1:8" x14ac:dyDescent="0.2">
      <c r="A147" s="82"/>
      <c r="B147" s="82"/>
      <c r="C147" s="88" t="s">
        <v>141</v>
      </c>
      <c r="D147" s="82"/>
      <c r="E147" s="82" t="s">
        <v>142</v>
      </c>
      <c r="F147" s="94">
        <v>10607.32393405</v>
      </c>
      <c r="G147" s="102">
        <v>6.049007E-2</v>
      </c>
      <c r="H147" s="92" t="s">
        <v>142</v>
      </c>
    </row>
    <row r="148" spans="1:8" x14ac:dyDescent="0.2">
      <c r="A148" s="82"/>
      <c r="B148" s="82"/>
      <c r="C148" s="103"/>
      <c r="D148" s="82"/>
      <c r="E148" s="82"/>
      <c r="F148" s="104"/>
      <c r="G148" s="104"/>
      <c r="H148" s="92" t="s">
        <v>142</v>
      </c>
    </row>
    <row r="149" spans="1:8" x14ac:dyDescent="0.2">
      <c r="A149" s="82"/>
      <c r="B149" s="82"/>
      <c r="C149" s="88" t="s">
        <v>161</v>
      </c>
      <c r="D149" s="82"/>
      <c r="E149" s="82"/>
      <c r="F149" s="94">
        <v>10607.32393405</v>
      </c>
      <c r="G149" s="102">
        <v>6.049007E-2</v>
      </c>
      <c r="H149" s="92" t="s">
        <v>142</v>
      </c>
    </row>
    <row r="150" spans="1:8" x14ac:dyDescent="0.2">
      <c r="A150" s="82"/>
      <c r="B150" s="82"/>
      <c r="C150" s="104"/>
      <c r="D150" s="82"/>
      <c r="E150" s="82"/>
      <c r="F150" s="82"/>
      <c r="G150" s="82"/>
      <c r="H150" s="92" t="s">
        <v>142</v>
      </c>
    </row>
    <row r="151" spans="1:8" x14ac:dyDescent="0.2">
      <c r="A151" s="82"/>
      <c r="B151" s="82"/>
      <c r="C151" s="88" t="s">
        <v>162</v>
      </c>
      <c r="D151" s="82"/>
      <c r="E151" s="82"/>
      <c r="F151" s="82"/>
      <c r="G151" s="82"/>
      <c r="H151" s="92" t="s">
        <v>142</v>
      </c>
    </row>
    <row r="152" spans="1:8" x14ac:dyDescent="0.2">
      <c r="A152" s="82"/>
      <c r="B152" s="82"/>
      <c r="C152" s="88" t="s">
        <v>163</v>
      </c>
      <c r="D152" s="82"/>
      <c r="E152" s="82"/>
      <c r="F152" s="82"/>
      <c r="G152" s="82"/>
      <c r="H152" s="92" t="s">
        <v>142</v>
      </c>
    </row>
    <row r="153" spans="1:8" x14ac:dyDescent="0.2">
      <c r="A153" s="82"/>
      <c r="B153" s="82"/>
      <c r="C153" s="88" t="s">
        <v>141</v>
      </c>
      <c r="D153" s="82"/>
      <c r="E153" s="82" t="s">
        <v>142</v>
      </c>
      <c r="F153" s="105" t="s">
        <v>144</v>
      </c>
      <c r="G153" s="102">
        <v>0</v>
      </c>
      <c r="H153" s="92" t="s">
        <v>142</v>
      </c>
    </row>
    <row r="154" spans="1:8" x14ac:dyDescent="0.2">
      <c r="A154" s="82"/>
      <c r="B154" s="82"/>
      <c r="C154" s="103"/>
      <c r="D154" s="82"/>
      <c r="E154" s="82"/>
      <c r="F154" s="104"/>
      <c r="G154" s="104"/>
      <c r="H154" s="92" t="s">
        <v>142</v>
      </c>
    </row>
    <row r="155" spans="1:8" x14ac:dyDescent="0.2">
      <c r="A155" s="82"/>
      <c r="B155" s="82"/>
      <c r="C155" s="88" t="s">
        <v>164</v>
      </c>
      <c r="D155" s="82"/>
      <c r="E155" s="82"/>
      <c r="F155" s="82"/>
      <c r="G155" s="82"/>
      <c r="H155" s="92" t="s">
        <v>142</v>
      </c>
    </row>
    <row r="156" spans="1:8" x14ac:dyDescent="0.2">
      <c r="A156" s="82"/>
      <c r="B156" s="82"/>
      <c r="C156" s="88" t="s">
        <v>165</v>
      </c>
      <c r="D156" s="82"/>
      <c r="E156" s="82"/>
      <c r="F156" s="82"/>
      <c r="G156" s="82"/>
      <c r="H156" s="92" t="s">
        <v>142</v>
      </c>
    </row>
    <row r="157" spans="1:8" x14ac:dyDescent="0.2">
      <c r="A157" s="82"/>
      <c r="B157" s="82"/>
      <c r="C157" s="88" t="s">
        <v>141</v>
      </c>
      <c r="D157" s="82"/>
      <c r="E157" s="82" t="s">
        <v>142</v>
      </c>
      <c r="F157" s="105" t="s">
        <v>144</v>
      </c>
      <c r="G157" s="102">
        <v>0</v>
      </c>
      <c r="H157" s="92" t="s">
        <v>142</v>
      </c>
    </row>
    <row r="158" spans="1:8" x14ac:dyDescent="0.2">
      <c r="A158" s="82"/>
      <c r="B158" s="82"/>
      <c r="C158" s="103"/>
      <c r="D158" s="82"/>
      <c r="E158" s="82"/>
      <c r="F158" s="104"/>
      <c r="G158" s="104"/>
      <c r="H158" s="92" t="s">
        <v>142</v>
      </c>
    </row>
    <row r="159" spans="1:8" x14ac:dyDescent="0.2">
      <c r="A159" s="82"/>
      <c r="B159" s="82"/>
      <c r="C159" s="88" t="s">
        <v>166</v>
      </c>
      <c r="D159" s="82"/>
      <c r="E159" s="82"/>
      <c r="F159" s="104"/>
      <c r="G159" s="104"/>
      <c r="H159" s="92" t="s">
        <v>142</v>
      </c>
    </row>
    <row r="160" spans="1:8" x14ac:dyDescent="0.2">
      <c r="A160" s="82"/>
      <c r="B160" s="82"/>
      <c r="C160" s="88" t="s">
        <v>141</v>
      </c>
      <c r="D160" s="82"/>
      <c r="E160" s="82" t="s">
        <v>142</v>
      </c>
      <c r="F160" s="105" t="s">
        <v>144</v>
      </c>
      <c r="G160" s="102">
        <v>0</v>
      </c>
      <c r="H160" s="92" t="s">
        <v>142</v>
      </c>
    </row>
    <row r="161" spans="1:16" x14ac:dyDescent="0.2">
      <c r="A161" s="82"/>
      <c r="B161" s="82"/>
      <c r="C161" s="103"/>
      <c r="D161" s="82"/>
      <c r="E161" s="82"/>
      <c r="F161" s="104"/>
      <c r="G161" s="104"/>
      <c r="H161" s="92" t="s">
        <v>142</v>
      </c>
    </row>
    <row r="162" spans="1:16" x14ac:dyDescent="0.2">
      <c r="A162" s="107"/>
      <c r="B162" s="90"/>
      <c r="C162" s="90" t="s">
        <v>499</v>
      </c>
      <c r="D162" s="90"/>
      <c r="E162" s="107"/>
      <c r="F162" s="91">
        <v>-286.28969330000001</v>
      </c>
      <c r="G162" s="81">
        <v>-1.63262E-3</v>
      </c>
      <c r="H162" s="92" t="s">
        <v>142</v>
      </c>
    </row>
    <row r="163" spans="1:16" x14ac:dyDescent="0.2">
      <c r="A163" s="107"/>
      <c r="B163" s="90"/>
      <c r="C163" s="85" t="s">
        <v>965</v>
      </c>
      <c r="D163" s="90"/>
      <c r="E163" s="107"/>
      <c r="F163" s="91">
        <f>27219.79400143+F99</f>
        <v>2651.6789014299975</v>
      </c>
      <c r="G163" s="81">
        <f>F163/F164</f>
        <v>1.5121650352792407E-2</v>
      </c>
      <c r="H163" s="92" t="s">
        <v>142</v>
      </c>
    </row>
    <row r="164" spans="1:16" x14ac:dyDescent="0.2">
      <c r="A164" s="103"/>
      <c r="B164" s="103"/>
      <c r="C164" s="88" t="s">
        <v>168</v>
      </c>
      <c r="D164" s="104"/>
      <c r="E164" s="104"/>
      <c r="F164" s="94">
        <f>F163+F162+F149+F133+F101</f>
        <v>175356.44850698</v>
      </c>
      <c r="G164" s="108">
        <f>G163+G162+G149+G133+G101</f>
        <v>1.0000000283951873</v>
      </c>
      <c r="H164" s="92" t="s">
        <v>142</v>
      </c>
    </row>
    <row r="165" spans="1:16" ht="12.75" customHeight="1" x14ac:dyDescent="0.2">
      <c r="A165" s="109"/>
      <c r="B165" s="109"/>
      <c r="C165" s="110"/>
      <c r="D165" s="111"/>
      <c r="E165" s="111"/>
      <c r="F165" s="112"/>
      <c r="G165" s="113"/>
      <c r="H165" s="114"/>
    </row>
    <row r="166" spans="1:16" x14ac:dyDescent="0.2">
      <c r="A166" s="109"/>
      <c r="B166" s="221" t="s">
        <v>926</v>
      </c>
      <c r="C166" s="221"/>
      <c r="D166" s="221"/>
      <c r="E166" s="221"/>
      <c r="F166" s="221"/>
      <c r="G166" s="221"/>
      <c r="H166" s="221"/>
      <c r="J166" s="116"/>
    </row>
    <row r="167" spans="1:16" x14ac:dyDescent="0.2">
      <c r="A167" s="109"/>
      <c r="B167" s="221" t="s">
        <v>927</v>
      </c>
      <c r="C167" s="221"/>
      <c r="D167" s="221"/>
      <c r="E167" s="221"/>
      <c r="F167" s="221"/>
      <c r="G167" s="221"/>
      <c r="H167" s="221"/>
      <c r="J167" s="116"/>
    </row>
    <row r="168" spans="1:16" x14ac:dyDescent="0.2">
      <c r="A168" s="109"/>
      <c r="B168" s="221" t="s">
        <v>928</v>
      </c>
      <c r="C168" s="221"/>
      <c r="D168" s="221"/>
      <c r="E168" s="221"/>
      <c r="F168" s="221"/>
      <c r="G168" s="221"/>
      <c r="H168" s="221"/>
      <c r="J168" s="116"/>
    </row>
    <row r="169" spans="1:16" s="118" customFormat="1" ht="66.75" customHeight="1" x14ac:dyDescent="0.25">
      <c r="A169" s="117"/>
      <c r="B169" s="222" t="s">
        <v>929</v>
      </c>
      <c r="C169" s="222"/>
      <c r="D169" s="222"/>
      <c r="E169" s="222"/>
      <c r="F169" s="222"/>
      <c r="G169" s="222"/>
      <c r="H169" s="222"/>
      <c r="I169"/>
      <c r="J169" s="116"/>
      <c r="K169"/>
      <c r="L169"/>
      <c r="M169"/>
      <c r="N169"/>
      <c r="O169"/>
      <c r="P169"/>
    </row>
    <row r="170" spans="1:16" x14ac:dyDescent="0.2">
      <c r="A170" s="109"/>
      <c r="B170" s="221" t="s">
        <v>930</v>
      </c>
      <c r="C170" s="221"/>
      <c r="D170" s="221"/>
      <c r="E170" s="221"/>
      <c r="F170" s="221"/>
      <c r="G170" s="221"/>
      <c r="H170" s="221"/>
      <c r="J170" s="116"/>
    </row>
    <row r="171" spans="1:16" x14ac:dyDescent="0.2">
      <c r="A171" s="109"/>
      <c r="B171" s="109"/>
      <c r="C171" s="109"/>
      <c r="D171" s="111"/>
      <c r="E171" s="111"/>
      <c r="F171" s="111"/>
      <c r="G171" s="111"/>
    </row>
    <row r="172" spans="1:16" x14ac:dyDescent="0.2">
      <c r="A172" s="109"/>
      <c r="B172" s="223" t="s">
        <v>169</v>
      </c>
      <c r="C172" s="224"/>
      <c r="D172" s="225"/>
      <c r="E172" s="119"/>
      <c r="F172" s="111"/>
      <c r="G172" s="111"/>
    </row>
    <row r="173" spans="1:16" ht="27.75" customHeight="1" x14ac:dyDescent="0.2">
      <c r="A173" s="109"/>
      <c r="B173" s="226" t="s">
        <v>170</v>
      </c>
      <c r="C173" s="227"/>
      <c r="D173" s="95" t="s">
        <v>171</v>
      </c>
      <c r="E173" s="119"/>
      <c r="F173" s="111"/>
      <c r="G173" s="111"/>
    </row>
    <row r="174" spans="1:16" ht="12.75" customHeight="1" x14ac:dyDescent="0.2">
      <c r="A174" s="109"/>
      <c r="B174" s="226" t="s">
        <v>931</v>
      </c>
      <c r="C174" s="227"/>
      <c r="D174" s="95" t="s">
        <v>171</v>
      </c>
      <c r="E174" s="119"/>
      <c r="F174" s="111"/>
      <c r="G174" s="111"/>
    </row>
    <row r="175" spans="1:16" x14ac:dyDescent="0.2">
      <c r="A175" s="109"/>
      <c r="B175" s="226" t="s">
        <v>172</v>
      </c>
      <c r="C175" s="227"/>
      <c r="D175" s="120" t="s">
        <v>142</v>
      </c>
      <c r="E175" s="119"/>
      <c r="F175" s="111"/>
      <c r="G175" s="111"/>
    </row>
    <row r="176" spans="1:16" x14ac:dyDescent="0.2">
      <c r="A176" s="121"/>
      <c r="B176" s="122" t="s">
        <v>142</v>
      </c>
      <c r="C176" s="122" t="s">
        <v>932</v>
      </c>
      <c r="D176" s="122" t="s">
        <v>173</v>
      </c>
      <c r="E176" s="121"/>
      <c r="F176" s="121"/>
      <c r="G176" s="121"/>
      <c r="H176" s="121"/>
      <c r="J176" s="116"/>
    </row>
    <row r="177" spans="1:10" x14ac:dyDescent="0.2">
      <c r="A177" s="121"/>
      <c r="B177" s="123" t="s">
        <v>174</v>
      </c>
      <c r="C177" s="124">
        <v>45961</v>
      </c>
      <c r="D177" s="124">
        <v>45991</v>
      </c>
      <c r="E177" s="121"/>
      <c r="F177" s="121"/>
      <c r="G177" s="121"/>
      <c r="J177" s="116"/>
    </row>
    <row r="178" spans="1:10" x14ac:dyDescent="0.2">
      <c r="A178" s="125"/>
      <c r="B178" s="168" t="s">
        <v>175</v>
      </c>
      <c r="C178" s="126">
        <v>42.293900000000001</v>
      </c>
      <c r="D178" s="126">
        <v>42.810200000000002</v>
      </c>
      <c r="E178" s="125"/>
      <c r="F178" s="127"/>
      <c r="G178" s="128"/>
    </row>
    <row r="179" spans="1:10" ht="25.5" x14ac:dyDescent="0.2">
      <c r="A179" s="125"/>
      <c r="B179" s="106" t="s">
        <v>967</v>
      </c>
      <c r="C179" s="126">
        <v>19.1357</v>
      </c>
      <c r="D179" s="126">
        <v>19.228400000000001</v>
      </c>
      <c r="E179" s="125"/>
      <c r="F179" s="127"/>
      <c r="G179" s="128"/>
    </row>
    <row r="180" spans="1:10" x14ac:dyDescent="0.2">
      <c r="A180" s="125"/>
      <c r="B180" s="168" t="s">
        <v>176</v>
      </c>
      <c r="C180" s="126">
        <v>35.902500000000003</v>
      </c>
      <c r="D180" s="126">
        <v>36.2971</v>
      </c>
      <c r="E180" s="125"/>
      <c r="F180" s="127"/>
      <c r="G180" s="128"/>
    </row>
    <row r="181" spans="1:10" ht="25.5" x14ac:dyDescent="0.2">
      <c r="A181" s="125"/>
      <c r="B181" s="106" t="s">
        <v>968</v>
      </c>
      <c r="C181" s="126">
        <v>15.5854</v>
      </c>
      <c r="D181" s="126">
        <v>15.6411</v>
      </c>
      <c r="E181" s="125"/>
      <c r="F181" s="127"/>
      <c r="G181" s="128"/>
    </row>
    <row r="182" spans="1:10" x14ac:dyDescent="0.2">
      <c r="A182" s="125"/>
      <c r="B182" s="125"/>
      <c r="C182" s="125"/>
      <c r="D182" s="125"/>
      <c r="E182" s="125"/>
      <c r="F182" s="125"/>
      <c r="G182" s="125"/>
    </row>
    <row r="183" spans="1:10" x14ac:dyDescent="0.2">
      <c r="A183" s="125"/>
      <c r="B183" s="229" t="s">
        <v>933</v>
      </c>
      <c r="C183" s="230"/>
      <c r="D183" s="88" t="s">
        <v>142</v>
      </c>
      <c r="E183" s="125"/>
      <c r="F183" s="125"/>
      <c r="G183" s="125"/>
    </row>
    <row r="184" spans="1:10" x14ac:dyDescent="0.2">
      <c r="A184" s="125"/>
      <c r="B184" s="169" t="s">
        <v>174</v>
      </c>
      <c r="C184" s="170" t="s">
        <v>634</v>
      </c>
      <c r="D184" s="170" t="s">
        <v>635</v>
      </c>
      <c r="E184" s="125"/>
      <c r="F184" s="125"/>
      <c r="G184" s="125"/>
    </row>
    <row r="185" spans="1:10" ht="25.5" x14ac:dyDescent="0.2">
      <c r="A185" s="125"/>
      <c r="B185" s="106" t="s">
        <v>967</v>
      </c>
      <c r="C185" s="171">
        <v>0.14000000000000001</v>
      </c>
      <c r="D185" s="107" t="s">
        <v>682</v>
      </c>
      <c r="E185" s="125"/>
      <c r="F185" s="127"/>
      <c r="G185" s="128"/>
    </row>
    <row r="186" spans="1:10" ht="25.5" x14ac:dyDescent="0.2">
      <c r="A186" s="125"/>
      <c r="B186" s="106" t="s">
        <v>968</v>
      </c>
      <c r="C186" s="171">
        <v>0.115</v>
      </c>
      <c r="D186" s="171">
        <v>0.115</v>
      </c>
      <c r="E186" s="125"/>
      <c r="F186" s="127"/>
      <c r="G186" s="128"/>
    </row>
    <row r="187" spans="1:10" x14ac:dyDescent="0.2">
      <c r="A187" s="125"/>
      <c r="B187" s="129"/>
      <c r="C187" s="129"/>
      <c r="D187" s="130"/>
      <c r="E187" s="125"/>
      <c r="F187" s="127"/>
      <c r="G187" s="128"/>
    </row>
    <row r="188" spans="1:10" x14ac:dyDescent="0.2">
      <c r="A188" s="121"/>
      <c r="B188" s="226" t="s">
        <v>177</v>
      </c>
      <c r="C188" s="227"/>
      <c r="D188" s="95" t="s">
        <v>951</v>
      </c>
      <c r="E188" s="131"/>
      <c r="F188" s="121"/>
      <c r="G188" s="121"/>
    </row>
    <row r="189" spans="1:10" x14ac:dyDescent="0.2">
      <c r="A189" s="121"/>
      <c r="B189" s="226" t="s">
        <v>178</v>
      </c>
      <c r="C189" s="227"/>
      <c r="D189" s="95" t="s">
        <v>171</v>
      </c>
      <c r="E189" s="131"/>
      <c r="F189" s="121"/>
      <c r="G189" s="121"/>
    </row>
    <row r="190" spans="1:10" ht="17.100000000000001" customHeight="1" x14ac:dyDescent="0.2">
      <c r="A190" s="121"/>
      <c r="B190" s="226" t="s">
        <v>179</v>
      </c>
      <c r="C190" s="227"/>
      <c r="D190" s="95" t="s">
        <v>171</v>
      </c>
      <c r="E190" s="131"/>
      <c r="F190" s="121"/>
      <c r="G190" s="121"/>
    </row>
    <row r="191" spans="1:10" ht="17.100000000000001" customHeight="1" x14ac:dyDescent="0.2">
      <c r="A191" s="121"/>
      <c r="B191" s="226" t="s">
        <v>180</v>
      </c>
      <c r="C191" s="227"/>
      <c r="D191" s="132">
        <v>2.8371931988556431</v>
      </c>
      <c r="E191" s="121"/>
      <c r="F191" s="115"/>
      <c r="G191" s="133"/>
    </row>
    <row r="193" spans="2:7" x14ac:dyDescent="0.2">
      <c r="B193" s="242" t="s">
        <v>997</v>
      </c>
      <c r="C193" s="243"/>
      <c r="D193" s="244"/>
      <c r="F193" s="121"/>
      <c r="G193" s="121"/>
    </row>
    <row r="194" spans="2:7" ht="25.5" x14ac:dyDescent="0.2">
      <c r="B194" s="241" t="s">
        <v>998</v>
      </c>
      <c r="C194" s="241"/>
      <c r="D194" s="159" t="s">
        <v>674</v>
      </c>
    </row>
    <row r="195" spans="2:7" x14ac:dyDescent="0.2">
      <c r="B195" s="241" t="s">
        <v>999</v>
      </c>
      <c r="C195" s="241"/>
      <c r="D195" s="142"/>
    </row>
    <row r="196" spans="2:7" x14ac:dyDescent="0.2">
      <c r="B196" s="238"/>
      <c r="C196" s="240"/>
      <c r="D196" s="143"/>
    </row>
    <row r="197" spans="2:7" x14ac:dyDescent="0.2">
      <c r="B197" s="241" t="s">
        <v>1000</v>
      </c>
      <c r="C197" s="241"/>
      <c r="D197" s="144">
        <v>6.3527599741601657</v>
      </c>
    </row>
    <row r="198" spans="2:7" x14ac:dyDescent="0.2">
      <c r="B198" s="238"/>
      <c r="C198" s="240"/>
      <c r="D198" s="143"/>
    </row>
    <row r="199" spans="2:7" x14ac:dyDescent="0.2">
      <c r="B199" s="241" t="s">
        <v>1001</v>
      </c>
      <c r="C199" s="241"/>
      <c r="D199" s="144">
        <v>3.5555583790200802</v>
      </c>
    </row>
    <row r="200" spans="2:7" x14ac:dyDescent="0.2">
      <c r="B200" s="241" t="s">
        <v>1002</v>
      </c>
      <c r="C200" s="241"/>
      <c r="D200" s="144">
        <v>5.3599841786164939</v>
      </c>
    </row>
    <row r="201" spans="2:7" x14ac:dyDescent="0.2">
      <c r="B201" s="238"/>
      <c r="C201" s="240"/>
      <c r="D201" s="143"/>
    </row>
    <row r="202" spans="2:7" x14ac:dyDescent="0.2">
      <c r="B202" s="241" t="s">
        <v>1003</v>
      </c>
      <c r="C202" s="241"/>
      <c r="D202" s="145" t="s">
        <v>1172</v>
      </c>
    </row>
    <row r="203" spans="2:7" x14ac:dyDescent="0.2">
      <c r="B203" s="238" t="s">
        <v>1004</v>
      </c>
      <c r="C203" s="239"/>
      <c r="D203" s="240"/>
    </row>
    <row r="205" spans="2:7" x14ac:dyDescent="0.2">
      <c r="B205" s="220" t="s">
        <v>934</v>
      </c>
      <c r="C205" s="220"/>
    </row>
    <row r="207" spans="2:7" ht="153.75" customHeight="1" x14ac:dyDescent="0.2"/>
    <row r="210" spans="2:10" x14ac:dyDescent="0.2">
      <c r="B210" s="134" t="s">
        <v>935</v>
      </c>
      <c r="C210" s="135"/>
      <c r="D210" s="134"/>
    </row>
    <row r="211" spans="2:10" x14ac:dyDescent="0.2">
      <c r="B211" s="134" t="s">
        <v>1059</v>
      </c>
      <c r="D211" s="134"/>
    </row>
    <row r="212" spans="2:10" ht="165" customHeight="1" x14ac:dyDescent="0.2"/>
    <row r="214" spans="2:10" x14ac:dyDescent="0.2">
      <c r="J214" s="96"/>
    </row>
    <row r="225" customFormat="1" x14ac:dyDescent="0.2"/>
    <row r="226" customFormat="1" x14ac:dyDescent="0.2"/>
  </sheetData>
  <mergeCells count="29">
    <mergeCell ref="A1:H1"/>
    <mergeCell ref="A2:H2"/>
    <mergeCell ref="A3:H3"/>
    <mergeCell ref="B183:C183"/>
    <mergeCell ref="B189:C189"/>
    <mergeCell ref="B166:H166"/>
    <mergeCell ref="B167:H167"/>
    <mergeCell ref="B168:H168"/>
    <mergeCell ref="B169:H169"/>
    <mergeCell ref="B170:H170"/>
    <mergeCell ref="B172:D172"/>
    <mergeCell ref="B173:C173"/>
    <mergeCell ref="B174:C174"/>
    <mergeCell ref="B175:C175"/>
    <mergeCell ref="B188:C188"/>
    <mergeCell ref="B193:D193"/>
    <mergeCell ref="B194:C194"/>
    <mergeCell ref="B190:C190"/>
    <mergeCell ref="B191:C191"/>
    <mergeCell ref="B195:C195"/>
    <mergeCell ref="B201:C201"/>
    <mergeCell ref="B202:C202"/>
    <mergeCell ref="B203:D203"/>
    <mergeCell ref="B205:C205"/>
    <mergeCell ref="B196:C196"/>
    <mergeCell ref="B197:C197"/>
    <mergeCell ref="B198:C198"/>
    <mergeCell ref="B199:C199"/>
    <mergeCell ref="B200:C200"/>
  </mergeCells>
  <hyperlinks>
    <hyperlink ref="I1" location="Index!B2" display="Index" xr:uid="{BAEA5049-BDE6-43B3-B2B1-EE8EAD3FDB7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EDD5-FC00-45CC-A894-3C54150967A2}">
  <sheetPr>
    <outlinePr summaryBelow="0" summaryRight="0"/>
  </sheetPr>
  <dimension ref="A1:S176"/>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683</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650000</v>
      </c>
      <c r="F7" s="91">
        <v>6549.4</v>
      </c>
      <c r="G7" s="81">
        <v>7.0952979999999999E-2</v>
      </c>
      <c r="H7" s="92" t="s">
        <v>142</v>
      </c>
    </row>
    <row r="8" spans="1:9" x14ac:dyDescent="0.2">
      <c r="A8" s="99">
        <v>2</v>
      </c>
      <c r="B8" s="90" t="s">
        <v>33</v>
      </c>
      <c r="C8" s="90" t="s">
        <v>34</v>
      </c>
      <c r="D8" s="90" t="s">
        <v>35</v>
      </c>
      <c r="E8" s="83">
        <v>265000</v>
      </c>
      <c r="F8" s="91">
        <v>3680.32</v>
      </c>
      <c r="G8" s="81">
        <v>3.9870780000000001E-2</v>
      </c>
      <c r="H8" s="92" t="s">
        <v>142</v>
      </c>
    </row>
    <row r="9" spans="1:9" x14ac:dyDescent="0.2">
      <c r="A9" s="99">
        <v>3</v>
      </c>
      <c r="B9" s="90" t="s">
        <v>327</v>
      </c>
      <c r="C9" s="90" t="s">
        <v>328</v>
      </c>
      <c r="D9" s="90" t="s">
        <v>196</v>
      </c>
      <c r="E9" s="83">
        <v>220000</v>
      </c>
      <c r="F9" s="91">
        <v>3432.22</v>
      </c>
      <c r="G9" s="81">
        <v>3.7182989999999999E-2</v>
      </c>
      <c r="H9" s="92" t="s">
        <v>142</v>
      </c>
    </row>
    <row r="10" spans="1:9" x14ac:dyDescent="0.2">
      <c r="A10" s="99">
        <v>4</v>
      </c>
      <c r="B10" s="90" t="s">
        <v>20</v>
      </c>
      <c r="C10" s="90" t="s">
        <v>21</v>
      </c>
      <c r="D10" s="90" t="s">
        <v>22</v>
      </c>
      <c r="E10" s="83">
        <v>950000</v>
      </c>
      <c r="F10" s="91">
        <v>3101.2750000000001</v>
      </c>
      <c r="G10" s="81">
        <v>3.3597689999999999E-2</v>
      </c>
      <c r="H10" s="92" t="s">
        <v>142</v>
      </c>
    </row>
    <row r="11" spans="1:9" x14ac:dyDescent="0.2">
      <c r="A11" s="80">
        <v>5</v>
      </c>
      <c r="B11" s="85" t="s">
        <v>956</v>
      </c>
      <c r="C11" s="85" t="s">
        <v>957</v>
      </c>
      <c r="D11" s="85" t="s">
        <v>98</v>
      </c>
      <c r="E11" s="86">
        <v>350000</v>
      </c>
      <c r="F11" s="97">
        <f>30.712693*100</f>
        <v>3071.2692999999999</v>
      </c>
      <c r="G11" s="160">
        <f>F11/F127</f>
        <v>3.3272623756391818E-2</v>
      </c>
      <c r="H11" s="92" t="s">
        <v>142</v>
      </c>
    </row>
    <row r="12" spans="1:9" x14ac:dyDescent="0.2">
      <c r="A12" s="99">
        <v>6</v>
      </c>
      <c r="B12" s="90" t="s">
        <v>36</v>
      </c>
      <c r="C12" s="90" t="s">
        <v>37</v>
      </c>
      <c r="D12" s="90" t="s">
        <v>35</v>
      </c>
      <c r="E12" s="83">
        <v>297000</v>
      </c>
      <c r="F12" s="91">
        <v>2907.63</v>
      </c>
      <c r="G12" s="81">
        <v>3.1499840000000001E-2</v>
      </c>
      <c r="H12" s="92" t="s">
        <v>142</v>
      </c>
    </row>
    <row r="13" spans="1:9" x14ac:dyDescent="0.2">
      <c r="A13" s="99">
        <v>7</v>
      </c>
      <c r="B13" s="90" t="s">
        <v>430</v>
      </c>
      <c r="C13" s="90" t="s">
        <v>431</v>
      </c>
      <c r="D13" s="90" t="s">
        <v>432</v>
      </c>
      <c r="E13" s="83">
        <v>700000</v>
      </c>
      <c r="F13" s="91">
        <v>2829.75</v>
      </c>
      <c r="G13" s="81">
        <v>3.0656119999999999E-2</v>
      </c>
      <c r="H13" s="92" t="s">
        <v>142</v>
      </c>
    </row>
    <row r="14" spans="1:9" x14ac:dyDescent="0.2">
      <c r="A14" s="99">
        <v>8</v>
      </c>
      <c r="B14" s="90" t="s">
        <v>66</v>
      </c>
      <c r="C14" s="90" t="s">
        <v>67</v>
      </c>
      <c r="D14" s="90" t="s">
        <v>68</v>
      </c>
      <c r="E14" s="83">
        <v>1000000</v>
      </c>
      <c r="F14" s="91">
        <v>2432.5</v>
      </c>
      <c r="G14" s="81">
        <v>2.6352509999999999E-2</v>
      </c>
      <c r="H14" s="92" t="s">
        <v>142</v>
      </c>
    </row>
    <row r="15" spans="1:9" x14ac:dyDescent="0.2">
      <c r="A15" s="99">
        <v>9</v>
      </c>
      <c r="B15" s="90" t="s">
        <v>29</v>
      </c>
      <c r="C15" s="90" t="s">
        <v>30</v>
      </c>
      <c r="D15" s="90" t="s">
        <v>22</v>
      </c>
      <c r="E15" s="83">
        <v>875000</v>
      </c>
      <c r="F15" s="91">
        <v>2362.0625</v>
      </c>
      <c r="G15" s="81">
        <v>2.558943E-2</v>
      </c>
      <c r="H15" s="92" t="s">
        <v>142</v>
      </c>
    </row>
    <row r="16" spans="1:9" x14ac:dyDescent="0.2">
      <c r="A16" s="99">
        <v>10</v>
      </c>
      <c r="B16" s="90" t="s">
        <v>684</v>
      </c>
      <c r="C16" s="90" t="s">
        <v>685</v>
      </c>
      <c r="D16" s="90" t="s">
        <v>686</v>
      </c>
      <c r="E16" s="83">
        <v>600000</v>
      </c>
      <c r="F16" s="91">
        <v>2256.9</v>
      </c>
      <c r="G16" s="81">
        <v>2.445015E-2</v>
      </c>
      <c r="H16" s="92" t="s">
        <v>142</v>
      </c>
    </row>
    <row r="17" spans="1:8" x14ac:dyDescent="0.2">
      <c r="A17" s="99">
        <v>11</v>
      </c>
      <c r="B17" s="90" t="s">
        <v>14</v>
      </c>
      <c r="C17" s="90" t="s">
        <v>15</v>
      </c>
      <c r="D17" s="90" t="s">
        <v>16</v>
      </c>
      <c r="E17" s="83">
        <v>55000</v>
      </c>
      <c r="F17" s="91">
        <v>2238.2800000000002</v>
      </c>
      <c r="G17" s="81">
        <v>2.4248430000000001E-2</v>
      </c>
      <c r="H17" s="92" t="s">
        <v>142</v>
      </c>
    </row>
    <row r="18" spans="1:8" x14ac:dyDescent="0.2">
      <c r="A18" s="99">
        <v>12</v>
      </c>
      <c r="B18" s="90" t="s">
        <v>433</v>
      </c>
      <c r="C18" s="90" t="s">
        <v>434</v>
      </c>
      <c r="D18" s="90" t="s">
        <v>196</v>
      </c>
      <c r="E18" s="83">
        <v>135000</v>
      </c>
      <c r="F18" s="91">
        <v>2192.67</v>
      </c>
      <c r="G18" s="81">
        <v>2.3754310000000001E-2</v>
      </c>
      <c r="H18" s="92" t="s">
        <v>142</v>
      </c>
    </row>
    <row r="19" spans="1:8" x14ac:dyDescent="0.2">
      <c r="A19" s="99">
        <v>13</v>
      </c>
      <c r="B19" s="90" t="s">
        <v>519</v>
      </c>
      <c r="C19" s="90" t="s">
        <v>520</v>
      </c>
      <c r="D19" s="90" t="s">
        <v>196</v>
      </c>
      <c r="E19" s="83">
        <v>140000</v>
      </c>
      <c r="F19" s="91">
        <v>2124.2199999999998</v>
      </c>
      <c r="G19" s="81">
        <v>2.301276E-2</v>
      </c>
      <c r="H19" s="92" t="s">
        <v>142</v>
      </c>
    </row>
    <row r="20" spans="1:8" x14ac:dyDescent="0.2">
      <c r="A20" s="99">
        <v>14</v>
      </c>
      <c r="B20" s="90" t="s">
        <v>91</v>
      </c>
      <c r="C20" s="90" t="s">
        <v>92</v>
      </c>
      <c r="D20" s="90" t="s">
        <v>93</v>
      </c>
      <c r="E20" s="83">
        <v>1175000</v>
      </c>
      <c r="F20" s="91">
        <v>2069.0574999999999</v>
      </c>
      <c r="G20" s="81">
        <v>2.2415149999999998E-2</v>
      </c>
      <c r="H20" s="92" t="s">
        <v>142</v>
      </c>
    </row>
    <row r="21" spans="1:8" x14ac:dyDescent="0.2">
      <c r="A21" s="99">
        <v>15</v>
      </c>
      <c r="B21" s="90" t="s">
        <v>11</v>
      </c>
      <c r="C21" s="90" t="s">
        <v>12</v>
      </c>
      <c r="D21" s="90" t="s">
        <v>13</v>
      </c>
      <c r="E21" s="83">
        <v>95000</v>
      </c>
      <c r="F21" s="91">
        <v>1996.52</v>
      </c>
      <c r="G21" s="81">
        <v>2.162932E-2</v>
      </c>
      <c r="H21" s="92" t="s">
        <v>142</v>
      </c>
    </row>
    <row r="22" spans="1:8" x14ac:dyDescent="0.2">
      <c r="A22" s="99">
        <v>16</v>
      </c>
      <c r="B22" s="90" t="s">
        <v>199</v>
      </c>
      <c r="C22" s="90" t="s">
        <v>200</v>
      </c>
      <c r="D22" s="90" t="s">
        <v>19</v>
      </c>
      <c r="E22" s="83">
        <v>420000</v>
      </c>
      <c r="F22" s="91">
        <v>1921.5</v>
      </c>
      <c r="G22" s="81">
        <v>2.0816589999999999E-2</v>
      </c>
      <c r="H22" s="92" t="s">
        <v>142</v>
      </c>
    </row>
    <row r="23" spans="1:8" x14ac:dyDescent="0.2">
      <c r="A23" s="99">
        <v>17</v>
      </c>
      <c r="B23" s="90" t="s">
        <v>17</v>
      </c>
      <c r="C23" s="90" t="s">
        <v>18</v>
      </c>
      <c r="D23" s="90" t="s">
        <v>19</v>
      </c>
      <c r="E23" s="83">
        <v>110000</v>
      </c>
      <c r="F23" s="91">
        <v>1724.25</v>
      </c>
      <c r="G23" s="81">
        <v>1.8679680000000001E-2</v>
      </c>
      <c r="H23" s="92" t="s">
        <v>142</v>
      </c>
    </row>
    <row r="24" spans="1:8" x14ac:dyDescent="0.2">
      <c r="A24" s="99">
        <v>18</v>
      </c>
      <c r="B24" s="90" t="s">
        <v>505</v>
      </c>
      <c r="C24" s="90" t="s">
        <v>506</v>
      </c>
      <c r="D24" s="90" t="s">
        <v>237</v>
      </c>
      <c r="E24" s="83">
        <v>10500</v>
      </c>
      <c r="F24" s="91">
        <v>1669.5</v>
      </c>
      <c r="G24" s="81">
        <v>1.8086540000000002E-2</v>
      </c>
      <c r="H24" s="92" t="s">
        <v>142</v>
      </c>
    </row>
    <row r="25" spans="1:8" x14ac:dyDescent="0.2">
      <c r="A25" s="99">
        <v>19</v>
      </c>
      <c r="B25" s="90" t="s">
        <v>452</v>
      </c>
      <c r="C25" s="90" t="s">
        <v>453</v>
      </c>
      <c r="D25" s="90" t="s">
        <v>432</v>
      </c>
      <c r="E25" s="83">
        <v>65000</v>
      </c>
      <c r="F25" s="91">
        <v>1603.29</v>
      </c>
      <c r="G25" s="81">
        <v>1.7369260000000001E-2</v>
      </c>
      <c r="H25" s="92" t="s">
        <v>142</v>
      </c>
    </row>
    <row r="26" spans="1:8" x14ac:dyDescent="0.2">
      <c r="A26" s="99">
        <v>20</v>
      </c>
      <c r="B26" s="90" t="s">
        <v>335</v>
      </c>
      <c r="C26" s="90" t="s">
        <v>336</v>
      </c>
      <c r="D26" s="90" t="s">
        <v>35</v>
      </c>
      <c r="E26" s="83">
        <v>550000</v>
      </c>
      <c r="F26" s="91">
        <v>1593.9</v>
      </c>
      <c r="G26" s="81">
        <v>1.726753E-2</v>
      </c>
      <c r="H26" s="92" t="s">
        <v>142</v>
      </c>
    </row>
    <row r="27" spans="1:8" x14ac:dyDescent="0.2">
      <c r="A27" s="99">
        <v>21</v>
      </c>
      <c r="B27" s="90" t="s">
        <v>507</v>
      </c>
      <c r="C27" s="90" t="s">
        <v>508</v>
      </c>
      <c r="D27" s="90" t="s">
        <v>237</v>
      </c>
      <c r="E27" s="83">
        <v>16000</v>
      </c>
      <c r="F27" s="91">
        <v>1451.76</v>
      </c>
      <c r="G27" s="81">
        <v>1.5727660000000001E-2</v>
      </c>
      <c r="H27" s="92" t="s">
        <v>142</v>
      </c>
    </row>
    <row r="28" spans="1:8" x14ac:dyDescent="0.2">
      <c r="A28" s="99">
        <v>22</v>
      </c>
      <c r="B28" s="90" t="s">
        <v>26</v>
      </c>
      <c r="C28" s="90" t="s">
        <v>27</v>
      </c>
      <c r="D28" s="90" t="s">
        <v>28</v>
      </c>
      <c r="E28" s="83">
        <v>350000</v>
      </c>
      <c r="F28" s="91">
        <v>1441.125</v>
      </c>
      <c r="G28" s="81">
        <v>1.561244E-2</v>
      </c>
      <c r="H28" s="92" t="s">
        <v>142</v>
      </c>
    </row>
    <row r="29" spans="1:8" x14ac:dyDescent="0.2">
      <c r="A29" s="99">
        <v>23</v>
      </c>
      <c r="B29" s="90" t="s">
        <v>687</v>
      </c>
      <c r="C29" s="90" t="s">
        <v>688</v>
      </c>
      <c r="D29" s="90" t="s">
        <v>22</v>
      </c>
      <c r="E29" s="83">
        <v>825000</v>
      </c>
      <c r="F29" s="91">
        <v>1406.46</v>
      </c>
      <c r="G29" s="81">
        <v>1.5236899999999999E-2</v>
      </c>
      <c r="H29" s="92" t="s">
        <v>142</v>
      </c>
    </row>
    <row r="30" spans="1:8" x14ac:dyDescent="0.2">
      <c r="A30" s="99">
        <v>24</v>
      </c>
      <c r="B30" s="90" t="s">
        <v>333</v>
      </c>
      <c r="C30" s="90" t="s">
        <v>334</v>
      </c>
      <c r="D30" s="90" t="s">
        <v>237</v>
      </c>
      <c r="E30" s="83">
        <v>37000</v>
      </c>
      <c r="F30" s="91">
        <v>1390.201</v>
      </c>
      <c r="G30" s="81">
        <v>1.5060759999999999E-2</v>
      </c>
      <c r="H30" s="92" t="s">
        <v>142</v>
      </c>
    </row>
    <row r="31" spans="1:8" ht="25.5" x14ac:dyDescent="0.2">
      <c r="A31" s="99">
        <v>25</v>
      </c>
      <c r="B31" s="90" t="s">
        <v>343</v>
      </c>
      <c r="C31" s="90" t="s">
        <v>344</v>
      </c>
      <c r="D31" s="90" t="s">
        <v>221</v>
      </c>
      <c r="E31" s="83">
        <v>75000</v>
      </c>
      <c r="F31" s="91">
        <v>1373.7</v>
      </c>
      <c r="G31" s="81">
        <v>1.4881989999999999E-2</v>
      </c>
      <c r="H31" s="92" t="s">
        <v>142</v>
      </c>
    </row>
    <row r="32" spans="1:8" x14ac:dyDescent="0.2">
      <c r="A32" s="99">
        <v>26</v>
      </c>
      <c r="B32" s="90" t="s">
        <v>654</v>
      </c>
      <c r="C32" s="90" t="s">
        <v>655</v>
      </c>
      <c r="D32" s="90" t="s">
        <v>412</v>
      </c>
      <c r="E32" s="83">
        <v>23000</v>
      </c>
      <c r="F32" s="91">
        <v>1344.58</v>
      </c>
      <c r="G32" s="81">
        <v>1.4566519999999999E-2</v>
      </c>
      <c r="H32" s="92" t="s">
        <v>142</v>
      </c>
    </row>
    <row r="33" spans="1:8" x14ac:dyDescent="0.2">
      <c r="A33" s="99">
        <v>27</v>
      </c>
      <c r="B33" s="90" t="s">
        <v>56</v>
      </c>
      <c r="C33" s="90" t="s">
        <v>57</v>
      </c>
      <c r="D33" s="90" t="s">
        <v>58</v>
      </c>
      <c r="E33" s="83">
        <v>30000</v>
      </c>
      <c r="F33" s="91">
        <v>1343.79</v>
      </c>
      <c r="G33" s="81">
        <v>1.455796E-2</v>
      </c>
      <c r="H33" s="92" t="s">
        <v>142</v>
      </c>
    </row>
    <row r="34" spans="1:8" x14ac:dyDescent="0.2">
      <c r="A34" s="99">
        <v>28</v>
      </c>
      <c r="B34" s="90" t="s">
        <v>402</v>
      </c>
      <c r="C34" s="90" t="s">
        <v>403</v>
      </c>
      <c r="D34" s="90" t="s">
        <v>130</v>
      </c>
      <c r="E34" s="83">
        <v>800000</v>
      </c>
      <c r="F34" s="91">
        <v>1343.68</v>
      </c>
      <c r="G34" s="81">
        <v>1.455677E-2</v>
      </c>
      <c r="H34" s="92" t="s">
        <v>142</v>
      </c>
    </row>
    <row r="35" spans="1:8" x14ac:dyDescent="0.2">
      <c r="A35" s="99">
        <v>29</v>
      </c>
      <c r="B35" s="90" t="s">
        <v>285</v>
      </c>
      <c r="C35" s="90" t="s">
        <v>286</v>
      </c>
      <c r="D35" s="90" t="s">
        <v>22</v>
      </c>
      <c r="E35" s="83">
        <v>1700000</v>
      </c>
      <c r="F35" s="91">
        <v>1304.58</v>
      </c>
      <c r="G35" s="81">
        <v>1.413318E-2</v>
      </c>
      <c r="H35" s="92" t="s">
        <v>142</v>
      </c>
    </row>
    <row r="36" spans="1:8" x14ac:dyDescent="0.2">
      <c r="A36" s="99">
        <v>30</v>
      </c>
      <c r="B36" s="90" t="s">
        <v>182</v>
      </c>
      <c r="C36" s="90" t="s">
        <v>183</v>
      </c>
      <c r="D36" s="90" t="s">
        <v>184</v>
      </c>
      <c r="E36" s="83">
        <v>350000</v>
      </c>
      <c r="F36" s="91">
        <v>1301.4749999999999</v>
      </c>
      <c r="G36" s="81">
        <v>1.4099540000000001E-2</v>
      </c>
      <c r="H36" s="92" t="s">
        <v>142</v>
      </c>
    </row>
    <row r="37" spans="1:8" x14ac:dyDescent="0.2">
      <c r="A37" s="80">
        <v>31</v>
      </c>
      <c r="B37" s="85" t="s">
        <v>1051</v>
      </c>
      <c r="C37" s="85" t="s">
        <v>1060</v>
      </c>
      <c r="D37" s="85" t="s">
        <v>98</v>
      </c>
      <c r="E37" s="86">
        <v>1100000</v>
      </c>
      <c r="F37" s="97">
        <f>12.7764*100</f>
        <v>1277.6400000000001</v>
      </c>
      <c r="G37" s="160">
        <f>F37/F127</f>
        <v>1.3841324502581539E-2</v>
      </c>
      <c r="H37" s="92" t="s">
        <v>142</v>
      </c>
    </row>
    <row r="38" spans="1:8" x14ac:dyDescent="0.2">
      <c r="A38" s="99">
        <v>32</v>
      </c>
      <c r="B38" s="90" t="s">
        <v>194</v>
      </c>
      <c r="C38" s="90" t="s">
        <v>195</v>
      </c>
      <c r="D38" s="90" t="s">
        <v>196</v>
      </c>
      <c r="E38" s="83">
        <v>60000</v>
      </c>
      <c r="F38" s="91">
        <v>1145.22</v>
      </c>
      <c r="G38" s="81">
        <v>1.2406749999999999E-2</v>
      </c>
      <c r="H38" s="92" t="s">
        <v>142</v>
      </c>
    </row>
    <row r="39" spans="1:8" x14ac:dyDescent="0.2">
      <c r="A39" s="99">
        <v>33</v>
      </c>
      <c r="B39" s="90" t="s">
        <v>640</v>
      </c>
      <c r="C39" s="90" t="s">
        <v>641</v>
      </c>
      <c r="D39" s="90" t="s">
        <v>237</v>
      </c>
      <c r="E39" s="83">
        <v>18000</v>
      </c>
      <c r="F39" s="91">
        <v>1111.4100000000001</v>
      </c>
      <c r="G39" s="81">
        <v>1.2040469999999999E-2</v>
      </c>
      <c r="H39" s="92" t="s">
        <v>142</v>
      </c>
    </row>
    <row r="40" spans="1:8" x14ac:dyDescent="0.2">
      <c r="A40" s="99">
        <v>34</v>
      </c>
      <c r="B40" s="90" t="s">
        <v>689</v>
      </c>
      <c r="C40" s="90" t="s">
        <v>690</v>
      </c>
      <c r="D40" s="90" t="s">
        <v>19</v>
      </c>
      <c r="E40" s="83">
        <v>575000</v>
      </c>
      <c r="F40" s="91">
        <v>1105.4375</v>
      </c>
      <c r="G40" s="81">
        <v>1.197577E-2</v>
      </c>
      <c r="H40" s="92" t="s">
        <v>142</v>
      </c>
    </row>
    <row r="41" spans="1:8" x14ac:dyDescent="0.2">
      <c r="A41" s="99">
        <v>35</v>
      </c>
      <c r="B41" s="90" t="s">
        <v>440</v>
      </c>
      <c r="C41" s="90" t="s">
        <v>441</v>
      </c>
      <c r="D41" s="90" t="s">
        <v>196</v>
      </c>
      <c r="E41" s="83">
        <v>35000</v>
      </c>
      <c r="F41" s="91">
        <v>1098.125</v>
      </c>
      <c r="G41" s="81">
        <v>1.1896550000000001E-2</v>
      </c>
      <c r="H41" s="92" t="s">
        <v>142</v>
      </c>
    </row>
    <row r="42" spans="1:8" x14ac:dyDescent="0.2">
      <c r="A42" s="99">
        <v>36</v>
      </c>
      <c r="B42" s="90" t="s">
        <v>691</v>
      </c>
      <c r="C42" s="90" t="s">
        <v>692</v>
      </c>
      <c r="D42" s="90" t="s">
        <v>196</v>
      </c>
      <c r="E42" s="83">
        <v>18000</v>
      </c>
      <c r="F42" s="91">
        <v>1097.3699999999999</v>
      </c>
      <c r="G42" s="81">
        <v>1.1888370000000001E-2</v>
      </c>
      <c r="H42" s="92" t="s">
        <v>142</v>
      </c>
    </row>
    <row r="43" spans="1:8" x14ac:dyDescent="0.2">
      <c r="A43" s="99">
        <v>37</v>
      </c>
      <c r="B43" s="90" t="s">
        <v>329</v>
      </c>
      <c r="C43" s="90" t="s">
        <v>330</v>
      </c>
      <c r="D43" s="90" t="s">
        <v>35</v>
      </c>
      <c r="E43" s="83">
        <v>85000</v>
      </c>
      <c r="F43" s="91">
        <v>1087.7449999999999</v>
      </c>
      <c r="G43" s="81">
        <v>1.17841E-2</v>
      </c>
      <c r="H43" s="92" t="s">
        <v>142</v>
      </c>
    </row>
    <row r="44" spans="1:8" x14ac:dyDescent="0.2">
      <c r="A44" s="99">
        <v>38</v>
      </c>
      <c r="B44" s="90" t="s">
        <v>648</v>
      </c>
      <c r="C44" s="90" t="s">
        <v>649</v>
      </c>
      <c r="D44" s="90" t="s">
        <v>184</v>
      </c>
      <c r="E44" s="83">
        <v>300000</v>
      </c>
      <c r="F44" s="91">
        <v>1082.7</v>
      </c>
      <c r="G44" s="81">
        <v>1.1729440000000001E-2</v>
      </c>
      <c r="H44" s="92" t="s">
        <v>142</v>
      </c>
    </row>
    <row r="45" spans="1:8" x14ac:dyDescent="0.2">
      <c r="A45" s="99">
        <v>39</v>
      </c>
      <c r="B45" s="90" t="s">
        <v>276</v>
      </c>
      <c r="C45" s="90" t="s">
        <v>277</v>
      </c>
      <c r="D45" s="90" t="s">
        <v>255</v>
      </c>
      <c r="E45" s="83">
        <v>200000</v>
      </c>
      <c r="F45" s="91">
        <v>1061</v>
      </c>
      <c r="G45" s="81">
        <v>1.149435E-2</v>
      </c>
      <c r="H45" s="92" t="s">
        <v>142</v>
      </c>
    </row>
    <row r="46" spans="1:8" x14ac:dyDescent="0.2">
      <c r="A46" s="99">
        <v>40</v>
      </c>
      <c r="B46" s="90" t="s">
        <v>693</v>
      </c>
      <c r="C46" s="90" t="s">
        <v>694</v>
      </c>
      <c r="D46" s="90" t="s">
        <v>19</v>
      </c>
      <c r="E46" s="83">
        <v>625000</v>
      </c>
      <c r="F46" s="91">
        <v>1010.9375</v>
      </c>
      <c r="G46" s="81">
        <v>1.0952E-2</v>
      </c>
      <c r="H46" s="92" t="s">
        <v>142</v>
      </c>
    </row>
    <row r="47" spans="1:8" x14ac:dyDescent="0.2">
      <c r="A47" s="99">
        <v>41</v>
      </c>
      <c r="B47" s="90" t="s">
        <v>356</v>
      </c>
      <c r="C47" s="90" t="s">
        <v>357</v>
      </c>
      <c r="D47" s="90" t="s">
        <v>111</v>
      </c>
      <c r="E47" s="83">
        <v>150000</v>
      </c>
      <c r="F47" s="91">
        <v>998.17499999999995</v>
      </c>
      <c r="G47" s="81">
        <v>1.0813740000000001E-2</v>
      </c>
      <c r="H47" s="92" t="s">
        <v>142</v>
      </c>
    </row>
    <row r="48" spans="1:8" x14ac:dyDescent="0.2">
      <c r="A48" s="99">
        <v>42</v>
      </c>
      <c r="B48" s="90" t="s">
        <v>695</v>
      </c>
      <c r="C48" s="90" t="s">
        <v>696</v>
      </c>
      <c r="D48" s="90" t="s">
        <v>203</v>
      </c>
      <c r="E48" s="83">
        <v>36000</v>
      </c>
      <c r="F48" s="91">
        <v>962.28</v>
      </c>
      <c r="G48" s="81">
        <v>1.0424869999999999E-2</v>
      </c>
      <c r="H48" s="92" t="s">
        <v>142</v>
      </c>
    </row>
    <row r="49" spans="1:8" x14ac:dyDescent="0.2">
      <c r="A49" s="99">
        <v>43</v>
      </c>
      <c r="B49" s="90" t="s">
        <v>331</v>
      </c>
      <c r="C49" s="90" t="s">
        <v>332</v>
      </c>
      <c r="D49" s="90" t="s">
        <v>35</v>
      </c>
      <c r="E49" s="83">
        <v>45000</v>
      </c>
      <c r="F49" s="91">
        <v>955.98</v>
      </c>
      <c r="G49" s="81">
        <v>1.035662E-2</v>
      </c>
      <c r="H49" s="92" t="s">
        <v>142</v>
      </c>
    </row>
    <row r="50" spans="1:8" x14ac:dyDescent="0.2">
      <c r="A50" s="99">
        <v>44</v>
      </c>
      <c r="B50" s="90" t="s">
        <v>697</v>
      </c>
      <c r="C50" s="90" t="s">
        <v>698</v>
      </c>
      <c r="D50" s="90" t="s">
        <v>68</v>
      </c>
      <c r="E50" s="83">
        <v>220000</v>
      </c>
      <c r="F50" s="91">
        <v>909.04</v>
      </c>
      <c r="G50" s="81">
        <v>9.8480900000000003E-3</v>
      </c>
      <c r="H50" s="92" t="s">
        <v>142</v>
      </c>
    </row>
    <row r="51" spans="1:8" x14ac:dyDescent="0.2">
      <c r="A51" s="99">
        <v>45</v>
      </c>
      <c r="B51" s="90" t="s">
        <v>337</v>
      </c>
      <c r="C51" s="90" t="s">
        <v>338</v>
      </c>
      <c r="D51" s="90" t="s">
        <v>28</v>
      </c>
      <c r="E51" s="83">
        <v>20000</v>
      </c>
      <c r="F51" s="91">
        <v>908.48</v>
      </c>
      <c r="G51" s="81">
        <v>9.8420299999999999E-3</v>
      </c>
      <c r="H51" s="92" t="s">
        <v>142</v>
      </c>
    </row>
    <row r="52" spans="1:8" x14ac:dyDescent="0.2">
      <c r="A52" s="99">
        <v>46</v>
      </c>
      <c r="B52" s="90" t="s">
        <v>699</v>
      </c>
      <c r="C52" s="90" t="s">
        <v>700</v>
      </c>
      <c r="D52" s="90" t="s">
        <v>196</v>
      </c>
      <c r="E52" s="83">
        <v>32000</v>
      </c>
      <c r="F52" s="91">
        <v>899.64800000000002</v>
      </c>
      <c r="G52" s="81">
        <v>9.7463500000000008E-3</v>
      </c>
      <c r="H52" s="92" t="s">
        <v>142</v>
      </c>
    </row>
    <row r="53" spans="1:8" x14ac:dyDescent="0.2">
      <c r="A53" s="99">
        <v>47</v>
      </c>
      <c r="B53" s="90" t="s">
        <v>23</v>
      </c>
      <c r="C53" s="90" t="s">
        <v>24</v>
      </c>
      <c r="D53" s="90" t="s">
        <v>25</v>
      </c>
      <c r="E53" s="83">
        <v>7500</v>
      </c>
      <c r="F53" s="91">
        <v>870</v>
      </c>
      <c r="G53" s="81">
        <v>9.4251500000000002E-3</v>
      </c>
      <c r="H53" s="92" t="s">
        <v>142</v>
      </c>
    </row>
    <row r="54" spans="1:8" x14ac:dyDescent="0.2">
      <c r="A54" s="99">
        <v>48</v>
      </c>
      <c r="B54" s="90" t="s">
        <v>701</v>
      </c>
      <c r="C54" s="90" t="s">
        <v>702</v>
      </c>
      <c r="D54" s="90" t="s">
        <v>255</v>
      </c>
      <c r="E54" s="83">
        <v>75000</v>
      </c>
      <c r="F54" s="91">
        <v>859.2</v>
      </c>
      <c r="G54" s="81">
        <v>9.3081499999999994E-3</v>
      </c>
      <c r="H54" s="92" t="s">
        <v>142</v>
      </c>
    </row>
    <row r="55" spans="1:8" x14ac:dyDescent="0.2">
      <c r="A55" s="99">
        <v>49</v>
      </c>
      <c r="B55" s="90" t="s">
        <v>703</v>
      </c>
      <c r="C55" s="90" t="s">
        <v>704</v>
      </c>
      <c r="D55" s="90" t="s">
        <v>52</v>
      </c>
      <c r="E55" s="83">
        <v>25000</v>
      </c>
      <c r="F55" s="91">
        <v>718.6</v>
      </c>
      <c r="G55" s="81">
        <v>7.7849599999999996E-3</v>
      </c>
      <c r="H55" s="92" t="s">
        <v>142</v>
      </c>
    </row>
    <row r="56" spans="1:8" x14ac:dyDescent="0.2">
      <c r="A56" s="99">
        <v>50</v>
      </c>
      <c r="B56" s="90" t="s">
        <v>490</v>
      </c>
      <c r="C56" s="90" t="s">
        <v>491</v>
      </c>
      <c r="D56" s="90" t="s">
        <v>203</v>
      </c>
      <c r="E56" s="83">
        <v>61000</v>
      </c>
      <c r="F56" s="91">
        <v>696.07100000000003</v>
      </c>
      <c r="G56" s="81">
        <v>7.5408899999999997E-3</v>
      </c>
      <c r="H56" s="92" t="s">
        <v>142</v>
      </c>
    </row>
    <row r="57" spans="1:8" ht="25.5" x14ac:dyDescent="0.2">
      <c r="A57" s="99">
        <v>51</v>
      </c>
      <c r="B57" s="90" t="s">
        <v>705</v>
      </c>
      <c r="C57" s="90" t="s">
        <v>706</v>
      </c>
      <c r="D57" s="90" t="s">
        <v>221</v>
      </c>
      <c r="E57" s="83">
        <v>15333</v>
      </c>
      <c r="F57" s="91">
        <v>672.76604099999997</v>
      </c>
      <c r="G57" s="81">
        <v>7.2884200000000003E-3</v>
      </c>
      <c r="H57" s="92" t="s">
        <v>142</v>
      </c>
    </row>
    <row r="58" spans="1:8" x14ac:dyDescent="0.2">
      <c r="A58" s="99">
        <v>52</v>
      </c>
      <c r="B58" s="90" t="s">
        <v>314</v>
      </c>
      <c r="C58" s="90" t="s">
        <v>315</v>
      </c>
      <c r="D58" s="90" t="s">
        <v>184</v>
      </c>
      <c r="E58" s="83">
        <v>75000</v>
      </c>
      <c r="F58" s="91">
        <v>638.73749999999995</v>
      </c>
      <c r="G58" s="81">
        <v>6.9197699999999996E-3</v>
      </c>
      <c r="H58" s="92" t="s">
        <v>142</v>
      </c>
    </row>
    <row r="59" spans="1:8" x14ac:dyDescent="0.2">
      <c r="A59" s="99">
        <v>53</v>
      </c>
      <c r="B59" s="90" t="s">
        <v>339</v>
      </c>
      <c r="C59" s="90" t="s">
        <v>340</v>
      </c>
      <c r="D59" s="90" t="s">
        <v>184</v>
      </c>
      <c r="E59" s="83">
        <v>60000</v>
      </c>
      <c r="F59" s="91">
        <v>622.5</v>
      </c>
      <c r="G59" s="81">
        <v>6.74386E-3</v>
      </c>
      <c r="H59" s="92" t="s">
        <v>142</v>
      </c>
    </row>
    <row r="60" spans="1:8" x14ac:dyDescent="0.2">
      <c r="A60" s="99">
        <v>54</v>
      </c>
      <c r="B60" s="90" t="s">
        <v>707</v>
      </c>
      <c r="C60" s="90" t="s">
        <v>708</v>
      </c>
      <c r="D60" s="90" t="s">
        <v>187</v>
      </c>
      <c r="E60" s="83">
        <v>10000</v>
      </c>
      <c r="F60" s="91">
        <v>465.84</v>
      </c>
      <c r="G60" s="81">
        <v>5.0466799999999996E-3</v>
      </c>
      <c r="H60" s="92" t="s">
        <v>142</v>
      </c>
    </row>
    <row r="61" spans="1:8" x14ac:dyDescent="0.2">
      <c r="A61" s="82"/>
      <c r="B61" s="82"/>
      <c r="C61" s="88" t="s">
        <v>141</v>
      </c>
      <c r="D61" s="82"/>
      <c r="E61" s="82" t="s">
        <v>142</v>
      </c>
      <c r="F61" s="94">
        <f>SUM(F7:F60)</f>
        <v>87712.767840999979</v>
      </c>
      <c r="G61" s="102">
        <f>SUM(G7:G60)</f>
        <v>0.95023710825897334</v>
      </c>
      <c r="H61" s="92" t="s">
        <v>142</v>
      </c>
    </row>
    <row r="62" spans="1:8" x14ac:dyDescent="0.2">
      <c r="A62" s="82"/>
      <c r="B62" s="82"/>
      <c r="C62" s="103"/>
      <c r="D62" s="82"/>
      <c r="E62" s="82"/>
      <c r="F62" s="104"/>
      <c r="G62" s="104"/>
      <c r="H62" s="92" t="s">
        <v>142</v>
      </c>
    </row>
    <row r="63" spans="1:8" x14ac:dyDescent="0.2">
      <c r="A63" s="82"/>
      <c r="B63" s="82"/>
      <c r="C63" s="88" t="s">
        <v>143</v>
      </c>
      <c r="D63" s="82"/>
      <c r="E63" s="82"/>
      <c r="F63" s="82"/>
      <c r="G63" s="82"/>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145</v>
      </c>
      <c r="D66" s="82"/>
      <c r="E66" s="82"/>
      <c r="F66" s="82"/>
      <c r="G66" s="82"/>
      <c r="H66" s="92" t="s">
        <v>142</v>
      </c>
    </row>
    <row r="67" spans="1:8" x14ac:dyDescent="0.2">
      <c r="A67" s="99">
        <v>1</v>
      </c>
      <c r="B67" s="90" t="s">
        <v>712</v>
      </c>
      <c r="C67" s="85" t="s">
        <v>1061</v>
      </c>
      <c r="D67" s="90"/>
      <c r="E67" s="83">
        <v>200000</v>
      </c>
      <c r="F67" s="91">
        <v>1.9999999999999999E-6</v>
      </c>
      <c r="G67" s="107" t="s">
        <v>140</v>
      </c>
      <c r="H67" s="92" t="s">
        <v>142</v>
      </c>
    </row>
    <row r="68" spans="1:8" x14ac:dyDescent="0.2">
      <c r="A68" s="99">
        <v>2</v>
      </c>
      <c r="B68" s="90" t="s">
        <v>710</v>
      </c>
      <c r="C68" s="85" t="s">
        <v>1062</v>
      </c>
      <c r="D68" s="90"/>
      <c r="E68" s="83">
        <v>50000</v>
      </c>
      <c r="F68" s="91">
        <v>4.9999999999999998E-7</v>
      </c>
      <c r="G68" s="107" t="s">
        <v>140</v>
      </c>
      <c r="H68" s="92" t="s">
        <v>142</v>
      </c>
    </row>
    <row r="69" spans="1:8" x14ac:dyDescent="0.2">
      <c r="A69" s="99">
        <v>3</v>
      </c>
      <c r="B69" s="90" t="s">
        <v>709</v>
      </c>
      <c r="C69" s="85" t="s">
        <v>1063</v>
      </c>
      <c r="D69" s="90"/>
      <c r="E69" s="83">
        <v>50000</v>
      </c>
      <c r="F69" s="91">
        <v>4.9999999999999998E-7</v>
      </c>
      <c r="G69" s="107" t="s">
        <v>140</v>
      </c>
      <c r="H69" s="92" t="s">
        <v>142</v>
      </c>
    </row>
    <row r="70" spans="1:8" x14ac:dyDescent="0.2">
      <c r="A70" s="99">
        <v>4</v>
      </c>
      <c r="B70" s="90" t="s">
        <v>711</v>
      </c>
      <c r="C70" s="85" t="s">
        <v>1064</v>
      </c>
      <c r="D70" s="90"/>
      <c r="E70" s="83">
        <v>20</v>
      </c>
      <c r="F70" s="91">
        <v>0</v>
      </c>
      <c r="G70" s="107" t="s">
        <v>140</v>
      </c>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146</v>
      </c>
      <c r="D73" s="82"/>
      <c r="E73" s="82"/>
      <c r="F73" s="82"/>
      <c r="G73" s="82"/>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147</v>
      </c>
      <c r="D76" s="82"/>
      <c r="E76" s="82"/>
      <c r="F76" s="104"/>
      <c r="G76" s="104"/>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148</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149</v>
      </c>
      <c r="D82" s="82"/>
      <c r="E82" s="82"/>
      <c r="F82" s="94">
        <f>F61</f>
        <v>87712.767840999979</v>
      </c>
      <c r="G82" s="102">
        <f>G61</f>
        <v>0.95023710825897334</v>
      </c>
      <c r="H82" s="92" t="s">
        <v>142</v>
      </c>
    </row>
    <row r="83" spans="1:8" x14ac:dyDescent="0.2">
      <c r="A83" s="82"/>
      <c r="B83" s="82"/>
      <c r="C83" s="103"/>
      <c r="D83" s="82"/>
      <c r="E83" s="82"/>
      <c r="F83" s="104"/>
      <c r="G83" s="104"/>
      <c r="H83" s="92" t="s">
        <v>142</v>
      </c>
    </row>
    <row r="84" spans="1:8" x14ac:dyDescent="0.2">
      <c r="A84" s="82"/>
      <c r="B84" s="82"/>
      <c r="C84" s="88" t="s">
        <v>150</v>
      </c>
      <c r="D84" s="82"/>
      <c r="E84" s="82"/>
      <c r="F84" s="104"/>
      <c r="G84" s="104"/>
      <c r="H84" s="92" t="s">
        <v>142</v>
      </c>
    </row>
    <row r="85" spans="1:8" x14ac:dyDescent="0.2">
      <c r="A85" s="82"/>
      <c r="B85" s="82"/>
      <c r="C85" s="88" t="s">
        <v>10</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151</v>
      </c>
      <c r="D88" s="82"/>
      <c r="E88" s="82"/>
      <c r="F88" s="82"/>
      <c r="G88" s="82"/>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152</v>
      </c>
      <c r="D91" s="82"/>
      <c r="E91" s="82"/>
      <c r="F91" s="82"/>
      <c r="G91" s="82"/>
      <c r="H91" s="92" t="s">
        <v>142</v>
      </c>
    </row>
    <row r="92" spans="1:8" x14ac:dyDescent="0.2">
      <c r="A92" s="82"/>
      <c r="B92" s="82"/>
      <c r="C92" s="88" t="s">
        <v>141</v>
      </c>
      <c r="D92" s="82"/>
      <c r="E92" s="82" t="s">
        <v>142</v>
      </c>
      <c r="F92" s="105" t="s">
        <v>144</v>
      </c>
      <c r="G92" s="102">
        <v>0</v>
      </c>
      <c r="H92" s="92" t="s">
        <v>142</v>
      </c>
    </row>
    <row r="93" spans="1:8" x14ac:dyDescent="0.2">
      <c r="A93" s="82"/>
      <c r="B93" s="82"/>
      <c r="C93" s="103"/>
      <c r="D93" s="82"/>
      <c r="E93" s="82"/>
      <c r="F93" s="104"/>
      <c r="G93" s="104"/>
      <c r="H93" s="92" t="s">
        <v>142</v>
      </c>
    </row>
    <row r="94" spans="1:8" x14ac:dyDescent="0.2">
      <c r="A94" s="82"/>
      <c r="B94" s="82"/>
      <c r="C94" s="88" t="s">
        <v>153</v>
      </c>
      <c r="D94" s="82"/>
      <c r="E94" s="82"/>
      <c r="F94" s="104"/>
      <c r="G94" s="104"/>
      <c r="H94" s="92" t="s">
        <v>142</v>
      </c>
    </row>
    <row r="95" spans="1:8" x14ac:dyDescent="0.2">
      <c r="A95" s="82"/>
      <c r="B95" s="82"/>
      <c r="C95" s="88" t="s">
        <v>141</v>
      </c>
      <c r="D95" s="82"/>
      <c r="E95" s="82" t="s">
        <v>142</v>
      </c>
      <c r="F95" s="105" t="s">
        <v>144</v>
      </c>
      <c r="G95" s="102">
        <v>0</v>
      </c>
      <c r="H95" s="92" t="s">
        <v>142</v>
      </c>
    </row>
    <row r="96" spans="1:8" x14ac:dyDescent="0.2">
      <c r="A96" s="82"/>
      <c r="B96" s="82"/>
      <c r="C96" s="103"/>
      <c r="D96" s="82"/>
      <c r="E96" s="82"/>
      <c r="F96" s="104"/>
      <c r="G96" s="104"/>
      <c r="H96" s="92" t="s">
        <v>142</v>
      </c>
    </row>
    <row r="97" spans="1:8" x14ac:dyDescent="0.2">
      <c r="A97" s="82"/>
      <c r="B97" s="82"/>
      <c r="C97" s="88" t="s">
        <v>154</v>
      </c>
      <c r="D97" s="82"/>
      <c r="E97" s="82"/>
      <c r="F97" s="94">
        <v>0</v>
      </c>
      <c r="G97" s="102">
        <v>0</v>
      </c>
      <c r="H97" s="92" t="s">
        <v>142</v>
      </c>
    </row>
    <row r="98" spans="1:8" x14ac:dyDescent="0.2">
      <c r="A98" s="82"/>
      <c r="B98" s="82"/>
      <c r="C98" s="103"/>
      <c r="D98" s="82"/>
      <c r="E98" s="82"/>
      <c r="F98" s="104"/>
      <c r="G98" s="104"/>
      <c r="H98" s="92" t="s">
        <v>142</v>
      </c>
    </row>
    <row r="99" spans="1:8" x14ac:dyDescent="0.2">
      <c r="A99" s="82"/>
      <c r="B99" s="82"/>
      <c r="C99" s="88" t="s">
        <v>155</v>
      </c>
      <c r="D99" s="82"/>
      <c r="E99" s="82"/>
      <c r="F99" s="104"/>
      <c r="G99" s="104"/>
      <c r="H99" s="92" t="s">
        <v>142</v>
      </c>
    </row>
    <row r="100" spans="1:8" x14ac:dyDescent="0.2">
      <c r="A100" s="82"/>
      <c r="B100" s="82"/>
      <c r="C100" s="88" t="s">
        <v>156</v>
      </c>
      <c r="D100" s="82"/>
      <c r="E100" s="82"/>
      <c r="F100" s="104"/>
      <c r="G100" s="104"/>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157</v>
      </c>
      <c r="D103" s="82"/>
      <c r="E103" s="82"/>
      <c r="F103" s="104"/>
      <c r="G103" s="104"/>
      <c r="H103" s="92" t="s">
        <v>142</v>
      </c>
    </row>
    <row r="104" spans="1:8" x14ac:dyDescent="0.2">
      <c r="A104" s="82"/>
      <c r="B104" s="82"/>
      <c r="C104" s="88" t="s">
        <v>141</v>
      </c>
      <c r="D104" s="82"/>
      <c r="E104" s="82" t="s">
        <v>142</v>
      </c>
      <c r="F104" s="105" t="s">
        <v>144</v>
      </c>
      <c r="G104" s="102">
        <v>0</v>
      </c>
      <c r="H104" s="92" t="s">
        <v>142</v>
      </c>
    </row>
    <row r="105" spans="1:8" x14ac:dyDescent="0.2">
      <c r="A105" s="82"/>
      <c r="B105" s="82"/>
      <c r="C105" s="103"/>
      <c r="D105" s="82"/>
      <c r="E105" s="82"/>
      <c r="F105" s="104"/>
      <c r="G105" s="104"/>
      <c r="H105" s="92" t="s">
        <v>142</v>
      </c>
    </row>
    <row r="106" spans="1:8" x14ac:dyDescent="0.2">
      <c r="A106" s="82"/>
      <c r="B106" s="82"/>
      <c r="C106" s="88" t="s">
        <v>158</v>
      </c>
      <c r="D106" s="82"/>
      <c r="E106" s="82"/>
      <c r="F106" s="104"/>
      <c r="G106" s="104"/>
      <c r="H106" s="92" t="s">
        <v>142</v>
      </c>
    </row>
    <row r="107" spans="1:8" x14ac:dyDescent="0.2">
      <c r="A107" s="82"/>
      <c r="B107" s="82"/>
      <c r="C107" s="88" t="s">
        <v>141</v>
      </c>
      <c r="D107" s="82"/>
      <c r="E107" s="82" t="s">
        <v>142</v>
      </c>
      <c r="F107" s="105" t="s">
        <v>144</v>
      </c>
      <c r="G107" s="102">
        <v>0</v>
      </c>
      <c r="H107" s="92" t="s">
        <v>142</v>
      </c>
    </row>
    <row r="108" spans="1:8" x14ac:dyDescent="0.2">
      <c r="A108" s="82"/>
      <c r="B108" s="82"/>
      <c r="C108" s="103"/>
      <c r="D108" s="82"/>
      <c r="E108" s="82"/>
      <c r="F108" s="104"/>
      <c r="G108" s="104"/>
      <c r="H108" s="92" t="s">
        <v>142</v>
      </c>
    </row>
    <row r="109" spans="1:8" x14ac:dyDescent="0.2">
      <c r="A109" s="82"/>
      <c r="B109" s="82"/>
      <c r="C109" s="88" t="s">
        <v>159</v>
      </c>
      <c r="D109" s="82"/>
      <c r="E109" s="82"/>
      <c r="F109" s="104"/>
      <c r="G109" s="104"/>
      <c r="H109" s="92" t="s">
        <v>142</v>
      </c>
    </row>
    <row r="110" spans="1:8" x14ac:dyDescent="0.2">
      <c r="A110" s="99">
        <v>1</v>
      </c>
      <c r="B110" s="90"/>
      <c r="C110" s="90" t="s">
        <v>160</v>
      </c>
      <c r="D110" s="90"/>
      <c r="E110" s="107"/>
      <c r="F110" s="91">
        <v>3366.430934001</v>
      </c>
      <c r="G110" s="81">
        <v>3.6470259999999997E-2</v>
      </c>
      <c r="H110" s="92">
        <v>5.41</v>
      </c>
    </row>
    <row r="111" spans="1:8" x14ac:dyDescent="0.2">
      <c r="A111" s="82"/>
      <c r="B111" s="82"/>
      <c r="C111" s="88" t="s">
        <v>141</v>
      </c>
      <c r="D111" s="82"/>
      <c r="E111" s="82" t="s">
        <v>142</v>
      </c>
      <c r="F111" s="94">
        <v>3366.430934001</v>
      </c>
      <c r="G111" s="102">
        <v>3.6470259999999997E-2</v>
      </c>
      <c r="H111" s="92" t="s">
        <v>142</v>
      </c>
    </row>
    <row r="112" spans="1:8" x14ac:dyDescent="0.2">
      <c r="A112" s="82"/>
      <c r="B112" s="82"/>
      <c r="C112" s="103"/>
      <c r="D112" s="82"/>
      <c r="E112" s="82"/>
      <c r="F112" s="104"/>
      <c r="G112" s="104"/>
      <c r="H112" s="92" t="s">
        <v>142</v>
      </c>
    </row>
    <row r="113" spans="1:8" x14ac:dyDescent="0.2">
      <c r="A113" s="82"/>
      <c r="B113" s="82"/>
      <c r="C113" s="88" t="s">
        <v>161</v>
      </c>
      <c r="D113" s="82"/>
      <c r="E113" s="82"/>
      <c r="F113" s="94">
        <v>3366.430934001</v>
      </c>
      <c r="G113" s="102">
        <v>3.6470259999999997E-2</v>
      </c>
      <c r="H113" s="92" t="s">
        <v>142</v>
      </c>
    </row>
    <row r="114" spans="1:8" x14ac:dyDescent="0.2">
      <c r="A114" s="82"/>
      <c r="B114" s="82"/>
      <c r="C114" s="104"/>
      <c r="D114" s="82"/>
      <c r="E114" s="82"/>
      <c r="F114" s="82"/>
      <c r="G114" s="82"/>
      <c r="H114" s="92" t="s">
        <v>142</v>
      </c>
    </row>
    <row r="115" spans="1:8" x14ac:dyDescent="0.2">
      <c r="A115" s="82"/>
      <c r="B115" s="82"/>
      <c r="C115" s="88" t="s">
        <v>162</v>
      </c>
      <c r="D115" s="82"/>
      <c r="E115" s="82"/>
      <c r="F115" s="82"/>
      <c r="G115" s="82"/>
      <c r="H115" s="92" t="s">
        <v>142</v>
      </c>
    </row>
    <row r="116" spans="1:8" x14ac:dyDescent="0.2">
      <c r="A116" s="82"/>
      <c r="B116" s="82"/>
      <c r="C116" s="88" t="s">
        <v>163</v>
      </c>
      <c r="D116" s="82"/>
      <c r="E116" s="82"/>
      <c r="F116" s="82"/>
      <c r="G116" s="82"/>
      <c r="H116" s="92" t="s">
        <v>142</v>
      </c>
    </row>
    <row r="117" spans="1:8" x14ac:dyDescent="0.2">
      <c r="A117" s="82"/>
      <c r="B117" s="82"/>
      <c r="C117" s="88" t="s">
        <v>141</v>
      </c>
      <c r="D117" s="82"/>
      <c r="E117" s="82" t="s">
        <v>142</v>
      </c>
      <c r="F117" s="105" t="s">
        <v>144</v>
      </c>
      <c r="G117" s="102">
        <v>0</v>
      </c>
      <c r="H117" s="92" t="s">
        <v>142</v>
      </c>
    </row>
    <row r="118" spans="1:8" x14ac:dyDescent="0.2">
      <c r="A118" s="82"/>
      <c r="B118" s="82"/>
      <c r="C118" s="103"/>
      <c r="D118" s="82"/>
      <c r="E118" s="82"/>
      <c r="F118" s="104"/>
      <c r="G118" s="104"/>
      <c r="H118" s="92" t="s">
        <v>142</v>
      </c>
    </row>
    <row r="119" spans="1:8" x14ac:dyDescent="0.2">
      <c r="A119" s="82"/>
      <c r="B119" s="82"/>
      <c r="C119" s="88" t="s">
        <v>164</v>
      </c>
      <c r="D119" s="82"/>
      <c r="E119" s="82"/>
      <c r="F119" s="82"/>
      <c r="G119" s="82"/>
      <c r="H119" s="92" t="s">
        <v>142</v>
      </c>
    </row>
    <row r="120" spans="1:8" x14ac:dyDescent="0.2">
      <c r="A120" s="82"/>
      <c r="B120" s="82"/>
      <c r="C120" s="88" t="s">
        <v>165</v>
      </c>
      <c r="D120" s="82"/>
      <c r="E120" s="82"/>
      <c r="F120" s="82"/>
      <c r="G120" s="82"/>
      <c r="H120" s="92" t="s">
        <v>142</v>
      </c>
    </row>
    <row r="121" spans="1:8" x14ac:dyDescent="0.2">
      <c r="A121" s="82"/>
      <c r="B121" s="82"/>
      <c r="C121" s="88" t="s">
        <v>141</v>
      </c>
      <c r="D121" s="82"/>
      <c r="E121" s="82" t="s">
        <v>142</v>
      </c>
      <c r="F121" s="105" t="s">
        <v>144</v>
      </c>
      <c r="G121" s="102">
        <v>0</v>
      </c>
      <c r="H121" s="92" t="s">
        <v>142</v>
      </c>
    </row>
    <row r="122" spans="1:8" x14ac:dyDescent="0.2">
      <c r="A122" s="82"/>
      <c r="B122" s="82"/>
      <c r="C122" s="103"/>
      <c r="D122" s="82"/>
      <c r="E122" s="82"/>
      <c r="F122" s="104"/>
      <c r="G122" s="104"/>
      <c r="H122" s="92" t="s">
        <v>142</v>
      </c>
    </row>
    <row r="123" spans="1:8" x14ac:dyDescent="0.2">
      <c r="A123" s="82"/>
      <c r="B123" s="82"/>
      <c r="C123" s="88" t="s">
        <v>166</v>
      </c>
      <c r="D123" s="82"/>
      <c r="E123" s="82"/>
      <c r="F123" s="104"/>
      <c r="G123" s="104"/>
      <c r="H123" s="92" t="s">
        <v>142</v>
      </c>
    </row>
    <row r="124" spans="1:8" x14ac:dyDescent="0.2">
      <c r="A124" s="82"/>
      <c r="B124" s="82"/>
      <c r="C124" s="88" t="s">
        <v>141</v>
      </c>
      <c r="D124" s="82"/>
      <c r="E124" s="82" t="s">
        <v>142</v>
      </c>
      <c r="F124" s="105" t="s">
        <v>144</v>
      </c>
      <c r="G124" s="102">
        <v>0</v>
      </c>
      <c r="H124" s="92" t="s">
        <v>142</v>
      </c>
    </row>
    <row r="125" spans="1:8" x14ac:dyDescent="0.2">
      <c r="A125" s="82"/>
      <c r="B125" s="82"/>
      <c r="C125" s="103"/>
      <c r="D125" s="82"/>
      <c r="E125" s="82"/>
      <c r="F125" s="104"/>
      <c r="G125" s="104"/>
      <c r="H125" s="92" t="s">
        <v>142</v>
      </c>
    </row>
    <row r="126" spans="1:8" x14ac:dyDescent="0.2">
      <c r="A126" s="107"/>
      <c r="B126" s="90"/>
      <c r="C126" s="90" t="s">
        <v>167</v>
      </c>
      <c r="D126" s="90"/>
      <c r="E126" s="107"/>
      <c r="F126" s="91">
        <v>1226.9963266100001</v>
      </c>
      <c r="G126" s="81">
        <v>1.3292679999999999E-2</v>
      </c>
      <c r="H126" s="92" t="s">
        <v>142</v>
      </c>
    </row>
    <row r="127" spans="1:8" x14ac:dyDescent="0.2">
      <c r="A127" s="103"/>
      <c r="B127" s="103"/>
      <c r="C127" s="88" t="s">
        <v>168</v>
      </c>
      <c r="D127" s="104"/>
      <c r="E127" s="104"/>
      <c r="F127" s="94">
        <f>F126+F113+F97+F82</f>
        <v>92306.195101610982</v>
      </c>
      <c r="G127" s="108">
        <f>G126+G113+G97+G82</f>
        <v>1.0000000482589733</v>
      </c>
      <c r="H127" s="92" t="s">
        <v>142</v>
      </c>
    </row>
    <row r="128" spans="1:8" ht="12.75" customHeight="1" x14ac:dyDescent="0.2">
      <c r="A128" s="109"/>
      <c r="B128" s="109"/>
      <c r="C128" s="110"/>
      <c r="D128" s="111"/>
      <c r="E128" s="111"/>
      <c r="F128" s="112"/>
      <c r="G128" s="113"/>
      <c r="H128" s="114"/>
    </row>
    <row r="129" spans="1:17" x14ac:dyDescent="0.2">
      <c r="A129" s="109"/>
      <c r="B129" s="221" t="s">
        <v>926</v>
      </c>
      <c r="C129" s="221"/>
      <c r="D129" s="221"/>
      <c r="E129" s="221"/>
      <c r="F129" s="221"/>
      <c r="G129" s="221"/>
      <c r="H129" s="221"/>
      <c r="J129" s="116"/>
    </row>
    <row r="130" spans="1:17" x14ac:dyDescent="0.2">
      <c r="A130" s="109"/>
      <c r="B130" s="221" t="s">
        <v>927</v>
      </c>
      <c r="C130" s="221"/>
      <c r="D130" s="221"/>
      <c r="E130" s="221"/>
      <c r="F130" s="221"/>
      <c r="G130" s="221"/>
      <c r="H130" s="221"/>
      <c r="J130" s="116"/>
    </row>
    <row r="131" spans="1:17" x14ac:dyDescent="0.2">
      <c r="A131" s="109"/>
      <c r="B131" s="221" t="s">
        <v>928</v>
      </c>
      <c r="C131" s="221"/>
      <c r="D131" s="221"/>
      <c r="E131" s="221"/>
      <c r="F131" s="221"/>
      <c r="G131" s="221"/>
      <c r="H131" s="221"/>
      <c r="J131" s="116"/>
    </row>
    <row r="132" spans="1:17" s="118" customFormat="1" ht="66.75" customHeight="1" x14ac:dyDescent="0.25">
      <c r="A132" s="117"/>
      <c r="B132" s="222" t="s">
        <v>929</v>
      </c>
      <c r="C132" s="222"/>
      <c r="D132" s="222"/>
      <c r="E132" s="222"/>
      <c r="F132" s="222"/>
      <c r="G132" s="222"/>
      <c r="H132" s="222"/>
      <c r="I132"/>
      <c r="J132" s="116"/>
      <c r="K132"/>
      <c r="L132"/>
      <c r="M132"/>
      <c r="N132"/>
      <c r="O132"/>
      <c r="P132"/>
      <c r="Q132"/>
    </row>
    <row r="133" spans="1:17" x14ac:dyDescent="0.2">
      <c r="A133" s="109"/>
      <c r="B133" s="221" t="s">
        <v>930</v>
      </c>
      <c r="C133" s="221"/>
      <c r="D133" s="221"/>
      <c r="E133" s="221"/>
      <c r="F133" s="221"/>
      <c r="G133" s="221"/>
      <c r="H133" s="221"/>
      <c r="J133" s="116"/>
    </row>
    <row r="134" spans="1:17" x14ac:dyDescent="0.2">
      <c r="A134" s="109"/>
      <c r="B134" s="109"/>
      <c r="C134" s="109"/>
      <c r="D134" s="111"/>
      <c r="E134" s="111"/>
      <c r="F134" s="111"/>
      <c r="G134" s="111"/>
    </row>
    <row r="135" spans="1:17" x14ac:dyDescent="0.2">
      <c r="A135" s="109"/>
      <c r="B135" s="223" t="s">
        <v>169</v>
      </c>
      <c r="C135" s="224"/>
      <c r="D135" s="225"/>
      <c r="E135" s="119"/>
      <c r="F135" s="111"/>
      <c r="G135" s="111"/>
    </row>
    <row r="136" spans="1:17" ht="27.75" customHeight="1" x14ac:dyDescent="0.2">
      <c r="A136" s="109"/>
      <c r="B136" s="226" t="s">
        <v>170</v>
      </c>
      <c r="C136" s="227"/>
      <c r="D136" s="95" t="s">
        <v>966</v>
      </c>
      <c r="E136" s="119"/>
      <c r="F136" s="111"/>
      <c r="G136" s="111"/>
    </row>
    <row r="137" spans="1:17" ht="12.75" customHeight="1" x14ac:dyDescent="0.2">
      <c r="A137" s="109"/>
      <c r="B137" s="226" t="s">
        <v>931</v>
      </c>
      <c r="C137" s="227"/>
      <c r="D137" s="95" t="str">
        <f>"Rs. "&amp;TEXT(F73,"0.00")&amp;" lacs/ #"</f>
        <v>Rs. 0.00 lacs/ #</v>
      </c>
      <c r="E137" s="119"/>
      <c r="F137" s="111"/>
      <c r="G137" s="111"/>
    </row>
    <row r="138" spans="1:17" x14ac:dyDescent="0.2">
      <c r="A138" s="109"/>
      <c r="B138" s="226" t="s">
        <v>172</v>
      </c>
      <c r="C138" s="227"/>
      <c r="D138" s="120" t="s">
        <v>142</v>
      </c>
      <c r="E138" s="119"/>
      <c r="F138" s="111"/>
      <c r="G138" s="111"/>
    </row>
    <row r="139" spans="1:17" x14ac:dyDescent="0.2">
      <c r="A139" s="121"/>
      <c r="B139" s="122" t="s">
        <v>142</v>
      </c>
      <c r="C139" s="122" t="s">
        <v>932</v>
      </c>
      <c r="D139" s="122" t="s">
        <v>173</v>
      </c>
      <c r="E139" s="121"/>
      <c r="F139" s="121"/>
      <c r="G139" s="121"/>
      <c r="H139" s="121"/>
      <c r="J139" s="116"/>
    </row>
    <row r="140" spans="1:17" x14ac:dyDescent="0.2">
      <c r="A140" s="121"/>
      <c r="B140" s="123" t="s">
        <v>174</v>
      </c>
      <c r="C140" s="124">
        <v>45961</v>
      </c>
      <c r="D140" s="124">
        <v>45991</v>
      </c>
      <c r="E140" s="121"/>
      <c r="F140" s="121"/>
      <c r="G140" s="121"/>
      <c r="J140" s="116"/>
    </row>
    <row r="141" spans="1:17" x14ac:dyDescent="0.2">
      <c r="A141" s="125"/>
      <c r="B141" s="90" t="s">
        <v>175</v>
      </c>
      <c r="C141" s="126">
        <v>151.99209999999999</v>
      </c>
      <c r="D141" s="126">
        <v>153.2088</v>
      </c>
      <c r="E141" s="125"/>
      <c r="F141" s="127"/>
      <c r="G141" s="128"/>
    </row>
    <row r="142" spans="1:17" ht="25.5" x14ac:dyDescent="0.2">
      <c r="A142" s="125"/>
      <c r="B142" s="90" t="s">
        <v>1057</v>
      </c>
      <c r="C142" s="126">
        <v>67.796000000000006</v>
      </c>
      <c r="D142" s="126">
        <v>68.338700000000003</v>
      </c>
      <c r="E142" s="125"/>
      <c r="F142" s="127"/>
      <c r="G142" s="128"/>
    </row>
    <row r="143" spans="1:17" x14ac:dyDescent="0.2">
      <c r="A143" s="125"/>
      <c r="B143" s="90" t="s">
        <v>176</v>
      </c>
      <c r="C143" s="126">
        <v>138.7937</v>
      </c>
      <c r="D143" s="126">
        <v>139.7645</v>
      </c>
      <c r="E143" s="125"/>
      <c r="F143" s="127"/>
      <c r="G143" s="128"/>
    </row>
    <row r="144" spans="1:17" ht="25.5" x14ac:dyDescent="0.2">
      <c r="A144" s="125"/>
      <c r="B144" s="90" t="s">
        <v>1058</v>
      </c>
      <c r="C144" s="126">
        <v>40.360500000000002</v>
      </c>
      <c r="D144" s="126">
        <v>40.642800000000001</v>
      </c>
      <c r="E144" s="125"/>
      <c r="F144" s="127"/>
      <c r="G144" s="128"/>
    </row>
    <row r="145" spans="1:19" x14ac:dyDescent="0.2">
      <c r="A145" s="125"/>
      <c r="B145" s="125"/>
      <c r="C145" s="125"/>
      <c r="D145" s="125"/>
      <c r="E145" s="125"/>
      <c r="F145" s="125"/>
      <c r="G145" s="125"/>
    </row>
    <row r="146" spans="1:19" x14ac:dyDescent="0.2">
      <c r="A146" s="121"/>
      <c r="B146" s="226" t="s">
        <v>933</v>
      </c>
      <c r="C146" s="227"/>
      <c r="D146" s="95" t="s">
        <v>171</v>
      </c>
      <c r="E146" s="121"/>
      <c r="F146" s="121"/>
      <c r="G146" s="121"/>
    </row>
    <row r="147" spans="1:19" x14ac:dyDescent="0.2">
      <c r="A147" s="121"/>
      <c r="B147" s="136"/>
      <c r="C147" s="136"/>
      <c r="D147" s="136"/>
      <c r="E147" s="121"/>
      <c r="F147" s="121"/>
      <c r="G147" s="121"/>
    </row>
    <row r="148" spans="1:19" x14ac:dyDescent="0.2">
      <c r="A148" s="121"/>
      <c r="B148" s="226" t="s">
        <v>177</v>
      </c>
      <c r="C148" s="227"/>
      <c r="D148" s="95" t="s">
        <v>171</v>
      </c>
      <c r="E148" s="131"/>
      <c r="F148" s="121"/>
      <c r="G148" s="121"/>
    </row>
    <row r="149" spans="1:19" x14ac:dyDescent="0.2">
      <c r="A149" s="121"/>
      <c r="B149" s="226" t="s">
        <v>178</v>
      </c>
      <c r="C149" s="227"/>
      <c r="D149" s="95" t="s">
        <v>171</v>
      </c>
      <c r="E149" s="131"/>
      <c r="F149" s="121"/>
      <c r="G149" s="121"/>
    </row>
    <row r="150" spans="1:19" ht="17.100000000000001" customHeight="1" x14ac:dyDescent="0.2">
      <c r="A150" s="121"/>
      <c r="B150" s="226" t="s">
        <v>179</v>
      </c>
      <c r="C150" s="227"/>
      <c r="D150" s="95" t="s">
        <v>171</v>
      </c>
      <c r="E150" s="131"/>
      <c r="F150" s="121"/>
      <c r="G150" s="121"/>
    </row>
    <row r="151" spans="1:19" ht="17.100000000000001" customHeight="1" x14ac:dyDescent="0.2">
      <c r="A151" s="121"/>
      <c r="B151" s="226" t="s">
        <v>180</v>
      </c>
      <c r="C151" s="227"/>
      <c r="D151" s="132">
        <v>0.53680563467680309</v>
      </c>
      <c r="E151" s="121"/>
      <c r="F151" s="115"/>
      <c r="G151" s="133"/>
    </row>
    <row r="153" spans="1:19" s="161" customFormat="1" x14ac:dyDescent="0.2">
      <c r="B153" s="162" t="s">
        <v>1170</v>
      </c>
      <c r="C153" s="162"/>
      <c r="D153" s="162"/>
      <c r="E153" s="3"/>
      <c r="F153" s="4"/>
      <c r="I153"/>
      <c r="J153"/>
      <c r="K153"/>
      <c r="L153"/>
      <c r="M153"/>
      <c r="N153"/>
    </row>
    <row r="154" spans="1:19" s="161" customFormat="1" ht="63.75" x14ac:dyDescent="0.2">
      <c r="B154" s="163" t="s">
        <v>1065</v>
      </c>
      <c r="C154" s="164" t="s">
        <v>1066</v>
      </c>
      <c r="D154" s="164" t="s">
        <v>1067</v>
      </c>
      <c r="E154" s="164" t="s">
        <v>1068</v>
      </c>
      <c r="F154" s="164" t="s">
        <v>1069</v>
      </c>
      <c r="I154"/>
      <c r="J154"/>
      <c r="K154"/>
      <c r="L154"/>
      <c r="M154"/>
      <c r="N154"/>
    </row>
    <row r="155" spans="1:19" s="161" customFormat="1" ht="25.5" x14ac:dyDescent="0.2">
      <c r="B155" s="165" t="s">
        <v>1070</v>
      </c>
      <c r="C155" s="166" t="s">
        <v>1071</v>
      </c>
      <c r="D155" s="5">
        <v>0</v>
      </c>
      <c r="E155" s="6">
        <v>0</v>
      </c>
      <c r="F155" s="167">
        <v>241.97234</v>
      </c>
      <c r="I155"/>
      <c r="J155"/>
      <c r="K155"/>
      <c r="L155"/>
      <c r="M155"/>
      <c r="N155"/>
    </row>
    <row r="156" spans="1:19" s="161" customFormat="1" ht="25.5" x14ac:dyDescent="0.2">
      <c r="B156" s="165" t="s">
        <v>1072</v>
      </c>
      <c r="C156" s="166" t="s">
        <v>1071</v>
      </c>
      <c r="D156" s="5">
        <v>0</v>
      </c>
      <c r="E156" s="6">
        <v>0</v>
      </c>
      <c r="F156" s="167">
        <v>23.186299999999999</v>
      </c>
      <c r="I156"/>
      <c r="J156"/>
      <c r="K156"/>
      <c r="L156"/>
      <c r="M156"/>
      <c r="N156"/>
      <c r="O156"/>
      <c r="P156"/>
      <c r="Q156"/>
      <c r="R156"/>
      <c r="S156"/>
    </row>
    <row r="158" spans="1:19" x14ac:dyDescent="0.2">
      <c r="B158" s="220" t="s">
        <v>934</v>
      </c>
      <c r="C158" s="220"/>
    </row>
    <row r="160" spans="1:19" ht="153.75" customHeight="1" x14ac:dyDescent="0.2"/>
    <row r="163" spans="2:10" x14ac:dyDescent="0.2">
      <c r="B163" s="134" t="s">
        <v>935</v>
      </c>
      <c r="C163" s="135"/>
      <c r="D163" s="134" t="s">
        <v>940</v>
      </c>
    </row>
    <row r="164" spans="2:10" x14ac:dyDescent="0.2">
      <c r="B164" s="134" t="s">
        <v>1073</v>
      </c>
      <c r="D164" s="134" t="s">
        <v>1074</v>
      </c>
    </row>
    <row r="165" spans="2:10" ht="165" customHeight="1" x14ac:dyDescent="0.2"/>
    <row r="167" spans="2:10" x14ac:dyDescent="0.2">
      <c r="J167" s="96"/>
    </row>
    <row r="168" spans="2:10" ht="12.75" customHeight="1" x14ac:dyDescent="0.2"/>
    <row r="169" spans="2:10" ht="12.75" customHeight="1" x14ac:dyDescent="0.2"/>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sheetData>
  <mergeCells count="18">
    <mergeCell ref="A1:H1"/>
    <mergeCell ref="A2:H2"/>
    <mergeCell ref="A3:H3"/>
    <mergeCell ref="B146:C146"/>
    <mergeCell ref="B150:C150"/>
    <mergeCell ref="B129:H129"/>
    <mergeCell ref="B130:H130"/>
    <mergeCell ref="B131:H131"/>
    <mergeCell ref="B132:H132"/>
    <mergeCell ref="B133:H133"/>
    <mergeCell ref="B135:D135"/>
    <mergeCell ref="B136:C136"/>
    <mergeCell ref="B137:C137"/>
    <mergeCell ref="B138:C138"/>
    <mergeCell ref="B148:C148"/>
    <mergeCell ref="B149:C149"/>
    <mergeCell ref="B158:C158"/>
    <mergeCell ref="B151:C151"/>
  </mergeCells>
  <hyperlinks>
    <hyperlink ref="I1" location="Index!B2" display="Index" xr:uid="{77498AC4-8495-4879-8865-C9E7DC31519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3460-F714-4F24-AEE5-F6506C359717}">
  <sheetPr>
    <outlinePr summaryBelow="0" summaryRight="0"/>
  </sheetPr>
  <dimension ref="A1:P225"/>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5" width="7" customWidth="1"/>
  </cols>
  <sheetData>
    <row r="1" spans="1:9" ht="15" x14ac:dyDescent="0.2">
      <c r="A1" s="228" t="s">
        <v>0</v>
      </c>
      <c r="B1" s="228"/>
      <c r="C1" s="228"/>
      <c r="D1" s="228"/>
      <c r="E1" s="228"/>
      <c r="F1" s="228"/>
      <c r="G1" s="228"/>
      <c r="H1" s="228"/>
      <c r="I1" s="100" t="s">
        <v>924</v>
      </c>
    </row>
    <row r="2" spans="1:9" ht="15" x14ac:dyDescent="0.2">
      <c r="A2" s="228" t="s">
        <v>713</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11</v>
      </c>
      <c r="C7" s="90" t="s">
        <v>12</v>
      </c>
      <c r="D7" s="90" t="s">
        <v>13</v>
      </c>
      <c r="E7" s="83">
        <v>565470</v>
      </c>
      <c r="F7" s="91">
        <v>11883.917520000001</v>
      </c>
      <c r="G7" s="81">
        <v>9.8938639999999994E-2</v>
      </c>
      <c r="H7" s="92" t="s">
        <v>142</v>
      </c>
    </row>
    <row r="8" spans="1:9" x14ac:dyDescent="0.2">
      <c r="A8" s="99">
        <v>2</v>
      </c>
      <c r="B8" s="90" t="s">
        <v>17</v>
      </c>
      <c r="C8" s="90" t="s">
        <v>18</v>
      </c>
      <c r="D8" s="90" t="s">
        <v>19</v>
      </c>
      <c r="E8" s="83">
        <v>681071</v>
      </c>
      <c r="F8" s="91">
        <v>10675.787925000001</v>
      </c>
      <c r="G8" s="81">
        <v>8.888045E-2</v>
      </c>
      <c r="H8" s="92" t="s">
        <v>142</v>
      </c>
    </row>
    <row r="9" spans="1:9" x14ac:dyDescent="0.2">
      <c r="A9" s="99">
        <v>3</v>
      </c>
      <c r="B9" s="90" t="s">
        <v>33</v>
      </c>
      <c r="C9" s="90" t="s">
        <v>34</v>
      </c>
      <c r="D9" s="90" t="s">
        <v>35</v>
      </c>
      <c r="E9" s="83">
        <v>633220</v>
      </c>
      <c r="F9" s="91">
        <v>8794.1593599999997</v>
      </c>
      <c r="G9" s="81">
        <v>7.3215100000000005E-2</v>
      </c>
      <c r="H9" s="92" t="s">
        <v>142</v>
      </c>
    </row>
    <row r="10" spans="1:9" x14ac:dyDescent="0.2">
      <c r="A10" s="99">
        <v>4</v>
      </c>
      <c r="B10" s="90" t="s">
        <v>325</v>
      </c>
      <c r="C10" s="90" t="s">
        <v>326</v>
      </c>
      <c r="D10" s="90" t="s">
        <v>35</v>
      </c>
      <c r="E10" s="83">
        <v>627977</v>
      </c>
      <c r="F10" s="91">
        <v>6327.4962519999999</v>
      </c>
      <c r="G10" s="81">
        <v>5.2679080000000003E-2</v>
      </c>
      <c r="H10" s="92" t="s">
        <v>142</v>
      </c>
    </row>
    <row r="11" spans="1:9" x14ac:dyDescent="0.2">
      <c r="A11" s="99">
        <v>5</v>
      </c>
      <c r="B11" s="90" t="s">
        <v>329</v>
      </c>
      <c r="C11" s="90" t="s">
        <v>330</v>
      </c>
      <c r="D11" s="90" t="s">
        <v>35</v>
      </c>
      <c r="E11" s="83">
        <v>374375</v>
      </c>
      <c r="F11" s="91">
        <v>4790.8768749999999</v>
      </c>
      <c r="G11" s="81">
        <v>3.9886079999999997E-2</v>
      </c>
      <c r="H11" s="92" t="s">
        <v>142</v>
      </c>
    </row>
    <row r="12" spans="1:9" x14ac:dyDescent="0.2">
      <c r="A12" s="99">
        <v>6</v>
      </c>
      <c r="B12" s="90" t="s">
        <v>36</v>
      </c>
      <c r="C12" s="90" t="s">
        <v>37</v>
      </c>
      <c r="D12" s="90" t="s">
        <v>35</v>
      </c>
      <c r="E12" s="83">
        <v>482640</v>
      </c>
      <c r="F12" s="91">
        <v>4725.0456000000004</v>
      </c>
      <c r="G12" s="81">
        <v>3.9337999999999998E-2</v>
      </c>
      <c r="H12" s="92" t="s">
        <v>142</v>
      </c>
    </row>
    <row r="13" spans="1:9" x14ac:dyDescent="0.2">
      <c r="A13" s="99">
        <v>7</v>
      </c>
      <c r="B13" s="90" t="s">
        <v>14</v>
      </c>
      <c r="C13" s="90" t="s">
        <v>15</v>
      </c>
      <c r="D13" s="90" t="s">
        <v>16</v>
      </c>
      <c r="E13" s="83">
        <v>83620</v>
      </c>
      <c r="F13" s="91">
        <v>3402.9995199999998</v>
      </c>
      <c r="G13" s="81">
        <v>2.8331410000000001E-2</v>
      </c>
      <c r="H13" s="92" t="s">
        <v>142</v>
      </c>
    </row>
    <row r="14" spans="1:9" x14ac:dyDescent="0.2">
      <c r="A14" s="99">
        <v>8</v>
      </c>
      <c r="B14" s="90" t="s">
        <v>333</v>
      </c>
      <c r="C14" s="90" t="s">
        <v>334</v>
      </c>
      <c r="D14" s="90" t="s">
        <v>237</v>
      </c>
      <c r="E14" s="83">
        <v>87825</v>
      </c>
      <c r="F14" s="91">
        <v>3299.8487249999998</v>
      </c>
      <c r="G14" s="81">
        <v>2.747264E-2</v>
      </c>
      <c r="H14" s="92" t="s">
        <v>142</v>
      </c>
    </row>
    <row r="15" spans="1:9" x14ac:dyDescent="0.2">
      <c r="A15" s="99">
        <v>9</v>
      </c>
      <c r="B15" s="90" t="s">
        <v>331</v>
      </c>
      <c r="C15" s="90" t="s">
        <v>332</v>
      </c>
      <c r="D15" s="90" t="s">
        <v>35</v>
      </c>
      <c r="E15" s="83">
        <v>140795</v>
      </c>
      <c r="F15" s="91">
        <v>2991.04898</v>
      </c>
      <c r="G15" s="81">
        <v>2.490175E-2</v>
      </c>
      <c r="H15" s="92" t="s">
        <v>142</v>
      </c>
    </row>
    <row r="16" spans="1:9" x14ac:dyDescent="0.2">
      <c r="A16" s="99">
        <v>10</v>
      </c>
      <c r="B16" s="90" t="s">
        <v>339</v>
      </c>
      <c r="C16" s="90" t="s">
        <v>340</v>
      </c>
      <c r="D16" s="90" t="s">
        <v>184</v>
      </c>
      <c r="E16" s="83">
        <v>254345</v>
      </c>
      <c r="F16" s="91">
        <v>2638.8293749999998</v>
      </c>
      <c r="G16" s="81">
        <v>2.1969369999999998E-2</v>
      </c>
      <c r="H16" s="92" t="s">
        <v>142</v>
      </c>
    </row>
    <row r="17" spans="1:8" x14ac:dyDescent="0.2">
      <c r="A17" s="99">
        <v>11</v>
      </c>
      <c r="B17" s="90" t="s">
        <v>430</v>
      </c>
      <c r="C17" s="90" t="s">
        <v>431</v>
      </c>
      <c r="D17" s="90" t="s">
        <v>432</v>
      </c>
      <c r="E17" s="83">
        <v>353600</v>
      </c>
      <c r="F17" s="91">
        <v>1429.4280000000001</v>
      </c>
      <c r="G17" s="81">
        <v>1.1900590000000001E-2</v>
      </c>
      <c r="H17" s="92" t="s">
        <v>142</v>
      </c>
    </row>
    <row r="18" spans="1:8" x14ac:dyDescent="0.2">
      <c r="A18" s="99">
        <v>12</v>
      </c>
      <c r="B18" s="90" t="s">
        <v>437</v>
      </c>
      <c r="C18" s="90" t="s">
        <v>438</v>
      </c>
      <c r="D18" s="90" t="s">
        <v>439</v>
      </c>
      <c r="E18" s="83">
        <v>149800</v>
      </c>
      <c r="F18" s="91">
        <v>1210.9831999999999</v>
      </c>
      <c r="G18" s="81">
        <v>1.0081949999999999E-2</v>
      </c>
      <c r="H18" s="92" t="s">
        <v>142</v>
      </c>
    </row>
    <row r="19" spans="1:8" x14ac:dyDescent="0.2">
      <c r="A19" s="99">
        <v>13</v>
      </c>
      <c r="B19" s="90" t="s">
        <v>335</v>
      </c>
      <c r="C19" s="90" t="s">
        <v>336</v>
      </c>
      <c r="D19" s="90" t="s">
        <v>35</v>
      </c>
      <c r="E19" s="83">
        <v>406575</v>
      </c>
      <c r="F19" s="91">
        <v>1178.2543499999999</v>
      </c>
      <c r="G19" s="81">
        <v>9.8094700000000007E-3</v>
      </c>
      <c r="H19" s="92" t="s">
        <v>142</v>
      </c>
    </row>
    <row r="20" spans="1:8" x14ac:dyDescent="0.2">
      <c r="A20" s="99">
        <v>14</v>
      </c>
      <c r="B20" s="90" t="s">
        <v>433</v>
      </c>
      <c r="C20" s="90" t="s">
        <v>434</v>
      </c>
      <c r="D20" s="90" t="s">
        <v>196</v>
      </c>
      <c r="E20" s="83">
        <v>72038</v>
      </c>
      <c r="F20" s="91">
        <v>1170.0411959999999</v>
      </c>
      <c r="G20" s="81">
        <v>9.7410900000000009E-3</v>
      </c>
      <c r="H20" s="92" t="s">
        <v>142</v>
      </c>
    </row>
    <row r="21" spans="1:8" x14ac:dyDescent="0.2">
      <c r="A21" s="99">
        <v>15</v>
      </c>
      <c r="B21" s="90" t="s">
        <v>347</v>
      </c>
      <c r="C21" s="90" t="s">
        <v>348</v>
      </c>
      <c r="D21" s="90" t="s">
        <v>184</v>
      </c>
      <c r="E21" s="83">
        <v>64670</v>
      </c>
      <c r="F21" s="91">
        <v>1122.6712</v>
      </c>
      <c r="G21" s="81">
        <v>9.3467099999999994E-3</v>
      </c>
      <c r="H21" s="92" t="s">
        <v>142</v>
      </c>
    </row>
    <row r="22" spans="1:8" x14ac:dyDescent="0.2">
      <c r="A22" s="99">
        <v>16</v>
      </c>
      <c r="B22" s="90" t="s">
        <v>185</v>
      </c>
      <c r="C22" s="90" t="s">
        <v>186</v>
      </c>
      <c r="D22" s="90" t="s">
        <v>187</v>
      </c>
      <c r="E22" s="83">
        <v>45900</v>
      </c>
      <c r="F22" s="91">
        <v>1093.3839</v>
      </c>
      <c r="G22" s="81">
        <v>9.1028800000000007E-3</v>
      </c>
      <c r="H22" s="92" t="s">
        <v>142</v>
      </c>
    </row>
    <row r="23" spans="1:8" x14ac:dyDescent="0.2">
      <c r="A23" s="99">
        <v>17</v>
      </c>
      <c r="B23" s="90" t="s">
        <v>452</v>
      </c>
      <c r="C23" s="90" t="s">
        <v>453</v>
      </c>
      <c r="D23" s="90" t="s">
        <v>432</v>
      </c>
      <c r="E23" s="83">
        <v>42805</v>
      </c>
      <c r="F23" s="91">
        <v>1055.8281300000001</v>
      </c>
      <c r="G23" s="81">
        <v>8.7902199999999996E-3</v>
      </c>
      <c r="H23" s="92" t="s">
        <v>142</v>
      </c>
    </row>
    <row r="24" spans="1:8" x14ac:dyDescent="0.2">
      <c r="A24" s="99">
        <v>18</v>
      </c>
      <c r="B24" s="90" t="s">
        <v>714</v>
      </c>
      <c r="C24" s="90" t="s">
        <v>715</v>
      </c>
      <c r="D24" s="90" t="s">
        <v>130</v>
      </c>
      <c r="E24" s="83">
        <v>89100</v>
      </c>
      <c r="F24" s="91">
        <v>1033.8272999999999</v>
      </c>
      <c r="G24" s="81">
        <v>8.6070499999999998E-3</v>
      </c>
      <c r="H24" s="92" t="s">
        <v>142</v>
      </c>
    </row>
    <row r="25" spans="1:8" x14ac:dyDescent="0.2">
      <c r="A25" s="99">
        <v>19</v>
      </c>
      <c r="B25" s="90" t="s">
        <v>56</v>
      </c>
      <c r="C25" s="90" t="s">
        <v>57</v>
      </c>
      <c r="D25" s="90" t="s">
        <v>58</v>
      </c>
      <c r="E25" s="83">
        <v>21075</v>
      </c>
      <c r="F25" s="91">
        <v>944.01247499999999</v>
      </c>
      <c r="G25" s="81">
        <v>7.8592999999999996E-3</v>
      </c>
      <c r="H25" s="92" t="s">
        <v>142</v>
      </c>
    </row>
    <row r="26" spans="1:8" x14ac:dyDescent="0.2">
      <c r="A26" s="99">
        <v>20</v>
      </c>
      <c r="B26" s="90" t="s">
        <v>26</v>
      </c>
      <c r="C26" s="90" t="s">
        <v>27</v>
      </c>
      <c r="D26" s="90" t="s">
        <v>28</v>
      </c>
      <c r="E26" s="83">
        <v>224030</v>
      </c>
      <c r="F26" s="91">
        <v>922.44352500000002</v>
      </c>
      <c r="G26" s="81">
        <v>7.6797300000000001E-3</v>
      </c>
      <c r="H26" s="92" t="s">
        <v>142</v>
      </c>
    </row>
    <row r="27" spans="1:8" x14ac:dyDescent="0.2">
      <c r="A27" s="99">
        <v>21</v>
      </c>
      <c r="B27" s="90" t="s">
        <v>59</v>
      </c>
      <c r="C27" s="90" t="s">
        <v>60</v>
      </c>
      <c r="D27" s="90" t="s">
        <v>61</v>
      </c>
      <c r="E27" s="83">
        <v>14787</v>
      </c>
      <c r="F27" s="91">
        <v>872.65480500000001</v>
      </c>
      <c r="G27" s="81">
        <v>7.2652200000000002E-3</v>
      </c>
      <c r="H27" s="92" t="s">
        <v>142</v>
      </c>
    </row>
    <row r="28" spans="1:8" x14ac:dyDescent="0.2">
      <c r="A28" s="99">
        <v>22</v>
      </c>
      <c r="B28" s="90" t="s">
        <v>214</v>
      </c>
      <c r="C28" s="90" t="s">
        <v>215</v>
      </c>
      <c r="D28" s="90" t="s">
        <v>216</v>
      </c>
      <c r="E28" s="83">
        <v>141575</v>
      </c>
      <c r="F28" s="91">
        <v>851.57362499999999</v>
      </c>
      <c r="G28" s="81">
        <v>7.0897099999999999E-3</v>
      </c>
      <c r="H28" s="92" t="s">
        <v>142</v>
      </c>
    </row>
    <row r="29" spans="1:8" x14ac:dyDescent="0.2">
      <c r="A29" s="99">
        <v>23</v>
      </c>
      <c r="B29" s="90" t="s">
        <v>327</v>
      </c>
      <c r="C29" s="90" t="s">
        <v>328</v>
      </c>
      <c r="D29" s="90" t="s">
        <v>196</v>
      </c>
      <c r="E29" s="83">
        <v>54062</v>
      </c>
      <c r="F29" s="91">
        <v>843.42126199999996</v>
      </c>
      <c r="G29" s="81">
        <v>7.0218399999999997E-3</v>
      </c>
      <c r="H29" s="92" t="s">
        <v>142</v>
      </c>
    </row>
    <row r="30" spans="1:8" x14ac:dyDescent="0.2">
      <c r="A30" s="99">
        <v>24</v>
      </c>
      <c r="B30" s="90" t="s">
        <v>201</v>
      </c>
      <c r="C30" s="90" t="s">
        <v>202</v>
      </c>
      <c r="D30" s="90" t="s">
        <v>203</v>
      </c>
      <c r="E30" s="83">
        <v>28920</v>
      </c>
      <c r="F30" s="91">
        <v>839.37408000000005</v>
      </c>
      <c r="G30" s="81">
        <v>6.9881400000000003E-3</v>
      </c>
      <c r="H30" s="92" t="s">
        <v>142</v>
      </c>
    </row>
    <row r="31" spans="1:8" x14ac:dyDescent="0.2">
      <c r="A31" s="99">
        <v>25</v>
      </c>
      <c r="B31" s="90" t="s">
        <v>501</v>
      </c>
      <c r="C31" s="90" t="s">
        <v>502</v>
      </c>
      <c r="D31" s="90" t="s">
        <v>184</v>
      </c>
      <c r="E31" s="83">
        <v>213190</v>
      </c>
      <c r="F31" s="91">
        <v>773.24013000000002</v>
      </c>
      <c r="G31" s="81">
        <v>6.4375500000000002E-3</v>
      </c>
      <c r="H31" s="92" t="s">
        <v>142</v>
      </c>
    </row>
    <row r="32" spans="1:8" ht="25.5" x14ac:dyDescent="0.2">
      <c r="A32" s="99">
        <v>26</v>
      </c>
      <c r="B32" s="90" t="s">
        <v>442</v>
      </c>
      <c r="C32" s="90" t="s">
        <v>443</v>
      </c>
      <c r="D32" s="90" t="s">
        <v>211</v>
      </c>
      <c r="E32" s="83">
        <v>62740</v>
      </c>
      <c r="F32" s="91">
        <v>735.56376</v>
      </c>
      <c r="G32" s="81">
        <v>6.1238799999999999E-3</v>
      </c>
      <c r="H32" s="92" t="s">
        <v>142</v>
      </c>
    </row>
    <row r="33" spans="1:8" ht="25.5" x14ac:dyDescent="0.2">
      <c r="A33" s="99">
        <v>27</v>
      </c>
      <c r="B33" s="90" t="s">
        <v>206</v>
      </c>
      <c r="C33" s="90" t="s">
        <v>207</v>
      </c>
      <c r="D33" s="90" t="s">
        <v>208</v>
      </c>
      <c r="E33" s="83">
        <v>39335</v>
      </c>
      <c r="F33" s="91">
        <v>715.46431500000006</v>
      </c>
      <c r="G33" s="81">
        <v>5.9565399999999998E-3</v>
      </c>
      <c r="H33" s="92" t="s">
        <v>142</v>
      </c>
    </row>
    <row r="34" spans="1:8" x14ac:dyDescent="0.2">
      <c r="A34" s="99">
        <v>28</v>
      </c>
      <c r="B34" s="90" t="s">
        <v>50</v>
      </c>
      <c r="C34" s="90" t="s">
        <v>51</v>
      </c>
      <c r="D34" s="90" t="s">
        <v>52</v>
      </c>
      <c r="E34" s="83">
        <v>9170</v>
      </c>
      <c r="F34" s="91">
        <v>658.49770000000001</v>
      </c>
      <c r="G34" s="81">
        <v>5.48227E-3</v>
      </c>
      <c r="H34" s="92" t="s">
        <v>142</v>
      </c>
    </row>
    <row r="35" spans="1:8" ht="25.5" x14ac:dyDescent="0.2">
      <c r="A35" s="99">
        <v>29</v>
      </c>
      <c r="B35" s="90" t="s">
        <v>716</v>
      </c>
      <c r="C35" s="90" t="s">
        <v>717</v>
      </c>
      <c r="D35" s="90" t="s">
        <v>221</v>
      </c>
      <c r="E35" s="83">
        <v>52250</v>
      </c>
      <c r="F35" s="91">
        <v>640.95074999999997</v>
      </c>
      <c r="G35" s="81">
        <v>5.3361900000000002E-3</v>
      </c>
      <c r="H35" s="92" t="s">
        <v>142</v>
      </c>
    </row>
    <row r="36" spans="1:8" x14ac:dyDescent="0.2">
      <c r="A36" s="99">
        <v>30</v>
      </c>
      <c r="B36" s="90" t="s">
        <v>31</v>
      </c>
      <c r="C36" s="90" t="s">
        <v>32</v>
      </c>
      <c r="D36" s="90" t="s">
        <v>19</v>
      </c>
      <c r="E36" s="83">
        <v>178035</v>
      </c>
      <c r="F36" s="91">
        <v>639.32368499999995</v>
      </c>
      <c r="G36" s="81">
        <v>5.32264E-3</v>
      </c>
      <c r="H36" s="92" t="s">
        <v>142</v>
      </c>
    </row>
    <row r="37" spans="1:8" x14ac:dyDescent="0.2">
      <c r="A37" s="99">
        <v>31</v>
      </c>
      <c r="B37" s="90" t="s">
        <v>503</v>
      </c>
      <c r="C37" s="90" t="s">
        <v>504</v>
      </c>
      <c r="D37" s="90" t="s">
        <v>40</v>
      </c>
      <c r="E37" s="83">
        <v>66216</v>
      </c>
      <c r="F37" s="91">
        <v>630.31010400000002</v>
      </c>
      <c r="G37" s="81">
        <v>5.2475999999999998E-3</v>
      </c>
      <c r="H37" s="92" t="s">
        <v>142</v>
      </c>
    </row>
    <row r="38" spans="1:8" x14ac:dyDescent="0.2">
      <c r="A38" s="99">
        <v>32</v>
      </c>
      <c r="B38" s="90" t="s">
        <v>235</v>
      </c>
      <c r="C38" s="90" t="s">
        <v>236</v>
      </c>
      <c r="D38" s="90" t="s">
        <v>237</v>
      </c>
      <c r="E38" s="83">
        <v>17845</v>
      </c>
      <c r="F38" s="91">
        <v>630.19617500000004</v>
      </c>
      <c r="G38" s="81">
        <v>5.2466500000000003E-3</v>
      </c>
      <c r="H38" s="92" t="s">
        <v>142</v>
      </c>
    </row>
    <row r="39" spans="1:8" x14ac:dyDescent="0.2">
      <c r="A39" s="99">
        <v>33</v>
      </c>
      <c r="B39" s="90" t="s">
        <v>23</v>
      </c>
      <c r="C39" s="90" t="s">
        <v>24</v>
      </c>
      <c r="D39" s="90" t="s">
        <v>25</v>
      </c>
      <c r="E39" s="83">
        <v>5420</v>
      </c>
      <c r="F39" s="91">
        <v>628.72</v>
      </c>
      <c r="G39" s="81">
        <v>5.2343600000000004E-3</v>
      </c>
      <c r="H39" s="92" t="s">
        <v>142</v>
      </c>
    </row>
    <row r="40" spans="1:8" x14ac:dyDescent="0.2">
      <c r="A40" s="99">
        <v>34</v>
      </c>
      <c r="B40" s="90" t="s">
        <v>505</v>
      </c>
      <c r="C40" s="90" t="s">
        <v>506</v>
      </c>
      <c r="D40" s="90" t="s">
        <v>237</v>
      </c>
      <c r="E40" s="83">
        <v>3806</v>
      </c>
      <c r="F40" s="91">
        <v>605.154</v>
      </c>
      <c r="G40" s="81">
        <v>5.0381599999999999E-3</v>
      </c>
      <c r="H40" s="92" t="s">
        <v>142</v>
      </c>
    </row>
    <row r="41" spans="1:8" x14ac:dyDescent="0.2">
      <c r="A41" s="99">
        <v>35</v>
      </c>
      <c r="B41" s="90" t="s">
        <v>20</v>
      </c>
      <c r="C41" s="90" t="s">
        <v>21</v>
      </c>
      <c r="D41" s="90" t="s">
        <v>22</v>
      </c>
      <c r="E41" s="83">
        <v>178500</v>
      </c>
      <c r="F41" s="91">
        <v>582.71325000000002</v>
      </c>
      <c r="G41" s="81">
        <v>4.8513300000000001E-3</v>
      </c>
      <c r="H41" s="92" t="s">
        <v>142</v>
      </c>
    </row>
    <row r="42" spans="1:8" ht="25.5" x14ac:dyDescent="0.2">
      <c r="A42" s="99">
        <v>36</v>
      </c>
      <c r="B42" s="90" t="s">
        <v>272</v>
      </c>
      <c r="C42" s="90" t="s">
        <v>273</v>
      </c>
      <c r="D42" s="90" t="s">
        <v>221</v>
      </c>
      <c r="E42" s="83">
        <v>25705</v>
      </c>
      <c r="F42" s="91">
        <v>578.61955</v>
      </c>
      <c r="G42" s="81">
        <v>4.8172500000000004E-3</v>
      </c>
      <c r="H42" s="92" t="s">
        <v>142</v>
      </c>
    </row>
    <row r="43" spans="1:8" x14ac:dyDescent="0.2">
      <c r="A43" s="99">
        <v>37</v>
      </c>
      <c r="B43" s="90" t="s">
        <v>103</v>
      </c>
      <c r="C43" s="90" t="s">
        <v>104</v>
      </c>
      <c r="D43" s="90" t="s">
        <v>25</v>
      </c>
      <c r="E43" s="83">
        <v>105000</v>
      </c>
      <c r="F43" s="91">
        <v>577.71</v>
      </c>
      <c r="G43" s="81">
        <v>4.8096800000000002E-3</v>
      </c>
      <c r="H43" s="92" t="s">
        <v>142</v>
      </c>
    </row>
    <row r="44" spans="1:8" x14ac:dyDescent="0.2">
      <c r="A44" s="99">
        <v>38</v>
      </c>
      <c r="B44" s="90" t="s">
        <v>349</v>
      </c>
      <c r="C44" s="90" t="s">
        <v>350</v>
      </c>
      <c r="D44" s="90" t="s">
        <v>271</v>
      </c>
      <c r="E44" s="83">
        <v>184300</v>
      </c>
      <c r="F44" s="91">
        <v>553.08429999999998</v>
      </c>
      <c r="G44" s="81">
        <v>4.60466E-3</v>
      </c>
      <c r="H44" s="92" t="s">
        <v>142</v>
      </c>
    </row>
    <row r="45" spans="1:8" x14ac:dyDescent="0.2">
      <c r="A45" s="99">
        <v>39</v>
      </c>
      <c r="B45" s="90" t="s">
        <v>83</v>
      </c>
      <c r="C45" s="90" t="s">
        <v>84</v>
      </c>
      <c r="D45" s="90" t="s">
        <v>25</v>
      </c>
      <c r="E45" s="83">
        <v>8935</v>
      </c>
      <c r="F45" s="91">
        <v>514.47730000000001</v>
      </c>
      <c r="G45" s="81">
        <v>4.2832399999999998E-3</v>
      </c>
      <c r="H45" s="92" t="s">
        <v>142</v>
      </c>
    </row>
    <row r="46" spans="1:8" ht="25.5" x14ac:dyDescent="0.2">
      <c r="A46" s="99">
        <v>40</v>
      </c>
      <c r="B46" s="90" t="s">
        <v>343</v>
      </c>
      <c r="C46" s="90" t="s">
        <v>344</v>
      </c>
      <c r="D46" s="90" t="s">
        <v>221</v>
      </c>
      <c r="E46" s="83">
        <v>28077</v>
      </c>
      <c r="F46" s="91">
        <v>514.258332</v>
      </c>
      <c r="G46" s="81">
        <v>4.2814200000000002E-3</v>
      </c>
      <c r="H46" s="92" t="s">
        <v>142</v>
      </c>
    </row>
    <row r="47" spans="1:8" x14ac:dyDescent="0.2">
      <c r="A47" s="99">
        <v>41</v>
      </c>
      <c r="B47" s="90" t="s">
        <v>48</v>
      </c>
      <c r="C47" s="90" t="s">
        <v>49</v>
      </c>
      <c r="D47" s="90" t="s">
        <v>22</v>
      </c>
      <c r="E47" s="83">
        <v>131380</v>
      </c>
      <c r="F47" s="91">
        <v>512.51337999999998</v>
      </c>
      <c r="G47" s="81">
        <v>4.2668899999999997E-3</v>
      </c>
      <c r="H47" s="92" t="s">
        <v>142</v>
      </c>
    </row>
    <row r="48" spans="1:8" x14ac:dyDescent="0.2">
      <c r="A48" s="99">
        <v>42</v>
      </c>
      <c r="B48" s="90" t="s">
        <v>258</v>
      </c>
      <c r="C48" s="90" t="s">
        <v>259</v>
      </c>
      <c r="D48" s="90" t="s">
        <v>40</v>
      </c>
      <c r="E48" s="83">
        <v>39000</v>
      </c>
      <c r="F48" s="91">
        <v>509.65199999999999</v>
      </c>
      <c r="G48" s="81">
        <v>4.2430699999999998E-3</v>
      </c>
      <c r="H48" s="92" t="s">
        <v>142</v>
      </c>
    </row>
    <row r="49" spans="1:8" x14ac:dyDescent="0.2">
      <c r="A49" s="99">
        <v>43</v>
      </c>
      <c r="B49" s="90" t="s">
        <v>507</v>
      </c>
      <c r="C49" s="90" t="s">
        <v>508</v>
      </c>
      <c r="D49" s="90" t="s">
        <v>237</v>
      </c>
      <c r="E49" s="83">
        <v>5585</v>
      </c>
      <c r="F49" s="91">
        <v>506.754975</v>
      </c>
      <c r="G49" s="81">
        <v>4.21895E-3</v>
      </c>
      <c r="H49" s="92" t="s">
        <v>142</v>
      </c>
    </row>
    <row r="50" spans="1:8" x14ac:dyDescent="0.2">
      <c r="A50" s="99">
        <v>44</v>
      </c>
      <c r="B50" s="90" t="s">
        <v>509</v>
      </c>
      <c r="C50" s="90" t="s">
        <v>510</v>
      </c>
      <c r="D50" s="90" t="s">
        <v>184</v>
      </c>
      <c r="E50" s="83">
        <v>44793</v>
      </c>
      <c r="F50" s="91">
        <v>497.65023000000002</v>
      </c>
      <c r="G50" s="81">
        <v>4.14315E-3</v>
      </c>
      <c r="H50" s="92" t="s">
        <v>142</v>
      </c>
    </row>
    <row r="51" spans="1:8" x14ac:dyDescent="0.2">
      <c r="A51" s="99">
        <v>45</v>
      </c>
      <c r="B51" s="90" t="s">
        <v>299</v>
      </c>
      <c r="C51" s="90" t="s">
        <v>300</v>
      </c>
      <c r="D51" s="90" t="s">
        <v>184</v>
      </c>
      <c r="E51" s="83">
        <v>10940</v>
      </c>
      <c r="F51" s="91">
        <v>483.95278000000002</v>
      </c>
      <c r="G51" s="81">
        <v>4.0291099999999998E-3</v>
      </c>
      <c r="H51" s="92" t="s">
        <v>142</v>
      </c>
    </row>
    <row r="52" spans="1:8" x14ac:dyDescent="0.2">
      <c r="A52" s="99">
        <v>46</v>
      </c>
      <c r="B52" s="90" t="s">
        <v>511</v>
      </c>
      <c r="C52" s="90" t="s">
        <v>512</v>
      </c>
      <c r="D52" s="90" t="s">
        <v>25</v>
      </c>
      <c r="E52" s="83">
        <v>16820</v>
      </c>
      <c r="F52" s="91">
        <v>460.76708000000002</v>
      </c>
      <c r="G52" s="81">
        <v>3.83608E-3</v>
      </c>
      <c r="H52" s="92" t="s">
        <v>142</v>
      </c>
    </row>
    <row r="53" spans="1:8" x14ac:dyDescent="0.2">
      <c r="A53" s="99">
        <v>47</v>
      </c>
      <c r="B53" s="90" t="s">
        <v>482</v>
      </c>
      <c r="C53" s="90" t="s">
        <v>483</v>
      </c>
      <c r="D53" s="90" t="s">
        <v>203</v>
      </c>
      <c r="E53" s="83">
        <v>17290</v>
      </c>
      <c r="F53" s="91">
        <v>427.61628000000002</v>
      </c>
      <c r="G53" s="81">
        <v>3.5600900000000001E-3</v>
      </c>
      <c r="H53" s="92" t="s">
        <v>142</v>
      </c>
    </row>
    <row r="54" spans="1:8" x14ac:dyDescent="0.2">
      <c r="A54" s="99">
        <v>48</v>
      </c>
      <c r="B54" s="90" t="s">
        <v>513</v>
      </c>
      <c r="C54" s="90" t="s">
        <v>514</v>
      </c>
      <c r="D54" s="90" t="s">
        <v>232</v>
      </c>
      <c r="E54" s="83">
        <v>29084</v>
      </c>
      <c r="F54" s="91">
        <v>422.18334399999998</v>
      </c>
      <c r="G54" s="81">
        <v>3.5148599999999999E-3</v>
      </c>
      <c r="H54" s="92" t="s">
        <v>142</v>
      </c>
    </row>
    <row r="55" spans="1:8" ht="25.5" x14ac:dyDescent="0.2">
      <c r="A55" s="99">
        <v>49</v>
      </c>
      <c r="B55" s="90" t="s">
        <v>515</v>
      </c>
      <c r="C55" s="90" t="s">
        <v>516</v>
      </c>
      <c r="D55" s="90" t="s">
        <v>282</v>
      </c>
      <c r="E55" s="83">
        <v>27880</v>
      </c>
      <c r="F55" s="91">
        <v>409.78023999999999</v>
      </c>
      <c r="G55" s="81">
        <v>3.4115899999999999E-3</v>
      </c>
      <c r="H55" s="92" t="s">
        <v>142</v>
      </c>
    </row>
    <row r="56" spans="1:8" x14ac:dyDescent="0.2">
      <c r="A56" s="99">
        <v>50</v>
      </c>
      <c r="B56" s="90" t="s">
        <v>263</v>
      </c>
      <c r="C56" s="90" t="s">
        <v>264</v>
      </c>
      <c r="D56" s="90" t="s">
        <v>98</v>
      </c>
      <c r="E56" s="83">
        <v>22700</v>
      </c>
      <c r="F56" s="91">
        <v>380.74709999999999</v>
      </c>
      <c r="G56" s="81">
        <v>3.1698799999999999E-3</v>
      </c>
      <c r="H56" s="92" t="s">
        <v>142</v>
      </c>
    </row>
    <row r="57" spans="1:8" x14ac:dyDescent="0.2">
      <c r="A57" s="99">
        <v>51</v>
      </c>
      <c r="B57" s="90" t="s">
        <v>517</v>
      </c>
      <c r="C57" s="90" t="s">
        <v>518</v>
      </c>
      <c r="D57" s="90" t="s">
        <v>232</v>
      </c>
      <c r="E57" s="83">
        <v>76745</v>
      </c>
      <c r="F57" s="91">
        <v>369.56554749999998</v>
      </c>
      <c r="G57" s="81">
        <v>3.0767899999999998E-3</v>
      </c>
      <c r="H57" s="92" t="s">
        <v>142</v>
      </c>
    </row>
    <row r="58" spans="1:8" x14ac:dyDescent="0.2">
      <c r="A58" s="99">
        <v>52</v>
      </c>
      <c r="B58" s="90" t="s">
        <v>289</v>
      </c>
      <c r="C58" s="90" t="s">
        <v>290</v>
      </c>
      <c r="D58" s="90" t="s">
        <v>203</v>
      </c>
      <c r="E58" s="83">
        <v>219435</v>
      </c>
      <c r="F58" s="91">
        <v>348.638328</v>
      </c>
      <c r="G58" s="81">
        <v>2.9025600000000002E-3</v>
      </c>
      <c r="H58" s="92" t="s">
        <v>142</v>
      </c>
    </row>
    <row r="59" spans="1:8" x14ac:dyDescent="0.2">
      <c r="A59" s="99">
        <v>53</v>
      </c>
      <c r="B59" s="90" t="s">
        <v>662</v>
      </c>
      <c r="C59" s="90" t="s">
        <v>663</v>
      </c>
      <c r="D59" s="90" t="s">
        <v>184</v>
      </c>
      <c r="E59" s="83">
        <v>16500</v>
      </c>
      <c r="F59" s="91">
        <v>345.51</v>
      </c>
      <c r="G59" s="81">
        <v>2.87652E-3</v>
      </c>
      <c r="H59" s="92" t="s">
        <v>142</v>
      </c>
    </row>
    <row r="60" spans="1:8" x14ac:dyDescent="0.2">
      <c r="A60" s="99">
        <v>54</v>
      </c>
      <c r="B60" s="90" t="s">
        <v>337</v>
      </c>
      <c r="C60" s="90" t="s">
        <v>338</v>
      </c>
      <c r="D60" s="90" t="s">
        <v>28</v>
      </c>
      <c r="E60" s="83">
        <v>7500</v>
      </c>
      <c r="F60" s="91">
        <v>340.68</v>
      </c>
      <c r="G60" s="81">
        <v>2.8363099999999999E-3</v>
      </c>
      <c r="H60" s="92" t="s">
        <v>142</v>
      </c>
    </row>
    <row r="61" spans="1:8" x14ac:dyDescent="0.2">
      <c r="A61" s="99">
        <v>55</v>
      </c>
      <c r="B61" s="90" t="s">
        <v>435</v>
      </c>
      <c r="C61" s="90" t="s">
        <v>436</v>
      </c>
      <c r="D61" s="90" t="s">
        <v>262</v>
      </c>
      <c r="E61" s="83">
        <v>14728</v>
      </c>
      <c r="F61" s="91">
        <v>289.55248</v>
      </c>
      <c r="G61" s="81">
        <v>2.4106499999999999E-3</v>
      </c>
      <c r="H61" s="92" t="s">
        <v>142</v>
      </c>
    </row>
    <row r="62" spans="1:8" x14ac:dyDescent="0.2">
      <c r="A62" s="99">
        <v>56</v>
      </c>
      <c r="B62" s="90" t="s">
        <v>301</v>
      </c>
      <c r="C62" s="90" t="s">
        <v>302</v>
      </c>
      <c r="D62" s="90" t="s">
        <v>111</v>
      </c>
      <c r="E62" s="83">
        <v>54151</v>
      </c>
      <c r="F62" s="91">
        <v>287.70426300000003</v>
      </c>
      <c r="G62" s="81">
        <v>2.3952600000000002E-3</v>
      </c>
      <c r="H62" s="92" t="s">
        <v>142</v>
      </c>
    </row>
    <row r="63" spans="1:8" x14ac:dyDescent="0.2">
      <c r="A63" s="99">
        <v>57</v>
      </c>
      <c r="B63" s="90" t="s">
        <v>188</v>
      </c>
      <c r="C63" s="90" t="s">
        <v>189</v>
      </c>
      <c r="D63" s="90" t="s">
        <v>111</v>
      </c>
      <c r="E63" s="83">
        <v>27925</v>
      </c>
      <c r="F63" s="91">
        <v>256.65867500000002</v>
      </c>
      <c r="G63" s="81">
        <v>2.13679E-3</v>
      </c>
      <c r="H63" s="92" t="s">
        <v>142</v>
      </c>
    </row>
    <row r="64" spans="1:8" x14ac:dyDescent="0.2">
      <c r="A64" s="99">
        <v>58</v>
      </c>
      <c r="B64" s="90" t="s">
        <v>519</v>
      </c>
      <c r="C64" s="90" t="s">
        <v>520</v>
      </c>
      <c r="D64" s="90" t="s">
        <v>196</v>
      </c>
      <c r="E64" s="83">
        <v>16840</v>
      </c>
      <c r="F64" s="91">
        <v>255.51331999999999</v>
      </c>
      <c r="G64" s="81">
        <v>2.1272600000000002E-3</v>
      </c>
      <c r="H64" s="92" t="s">
        <v>142</v>
      </c>
    </row>
    <row r="65" spans="1:8" x14ac:dyDescent="0.2">
      <c r="A65" s="99">
        <v>59</v>
      </c>
      <c r="B65" s="90" t="s">
        <v>194</v>
      </c>
      <c r="C65" s="90" t="s">
        <v>195</v>
      </c>
      <c r="D65" s="90" t="s">
        <v>196</v>
      </c>
      <c r="E65" s="83">
        <v>11325</v>
      </c>
      <c r="F65" s="91">
        <v>216.16027500000001</v>
      </c>
      <c r="G65" s="81">
        <v>1.79963E-3</v>
      </c>
      <c r="H65" s="92" t="s">
        <v>142</v>
      </c>
    </row>
    <row r="66" spans="1:8" x14ac:dyDescent="0.2">
      <c r="A66" s="99">
        <v>60</v>
      </c>
      <c r="B66" s="90" t="s">
        <v>521</v>
      </c>
      <c r="C66" s="90" t="s">
        <v>522</v>
      </c>
      <c r="D66" s="90" t="s">
        <v>216</v>
      </c>
      <c r="E66" s="83">
        <v>26250</v>
      </c>
      <c r="F66" s="91">
        <v>195.37875</v>
      </c>
      <c r="G66" s="81">
        <v>1.6266099999999999E-3</v>
      </c>
      <c r="H66" s="92" t="s">
        <v>142</v>
      </c>
    </row>
    <row r="67" spans="1:8" x14ac:dyDescent="0.2">
      <c r="A67" s="99">
        <v>61</v>
      </c>
      <c r="B67" s="90" t="s">
        <v>91</v>
      </c>
      <c r="C67" s="90" t="s">
        <v>92</v>
      </c>
      <c r="D67" s="90" t="s">
        <v>93</v>
      </c>
      <c r="E67" s="83">
        <v>107000</v>
      </c>
      <c r="F67" s="91">
        <v>188.41630000000001</v>
      </c>
      <c r="G67" s="81">
        <v>1.56865E-3</v>
      </c>
      <c r="H67" s="92" t="s">
        <v>142</v>
      </c>
    </row>
    <row r="68" spans="1:8" x14ac:dyDescent="0.2">
      <c r="A68" s="99">
        <v>62</v>
      </c>
      <c r="B68" s="90" t="s">
        <v>226</v>
      </c>
      <c r="C68" s="90" t="s">
        <v>227</v>
      </c>
      <c r="D68" s="90" t="s">
        <v>58</v>
      </c>
      <c r="E68" s="83">
        <v>2250</v>
      </c>
      <c r="F68" s="91">
        <v>168.07499999999999</v>
      </c>
      <c r="G68" s="81">
        <v>1.3993E-3</v>
      </c>
      <c r="H68" s="92" t="s">
        <v>142</v>
      </c>
    </row>
    <row r="69" spans="1:8" x14ac:dyDescent="0.2">
      <c r="A69" s="82"/>
      <c r="B69" s="82"/>
      <c r="C69" s="88" t="s">
        <v>141</v>
      </c>
      <c r="D69" s="82"/>
      <c r="E69" s="82" t="s">
        <v>142</v>
      </c>
      <c r="F69" s="94">
        <v>91949.660878499999</v>
      </c>
      <c r="G69" s="102">
        <v>0.76551983999999995</v>
      </c>
      <c r="H69" s="92" t="s">
        <v>142</v>
      </c>
    </row>
    <row r="70" spans="1:8" x14ac:dyDescent="0.2">
      <c r="A70" s="82"/>
      <c r="B70" s="82"/>
      <c r="C70" s="103"/>
      <c r="D70" s="82"/>
      <c r="E70" s="82"/>
      <c r="F70" s="104"/>
      <c r="G70" s="104"/>
      <c r="H70" s="92" t="s">
        <v>142</v>
      </c>
    </row>
    <row r="71" spans="1:8" x14ac:dyDescent="0.2">
      <c r="A71" s="82"/>
      <c r="B71" s="82"/>
      <c r="C71" s="88" t="s">
        <v>143</v>
      </c>
      <c r="D71" s="82"/>
      <c r="E71" s="82"/>
      <c r="F71" s="82"/>
      <c r="G71" s="82"/>
      <c r="H71" s="92" t="s">
        <v>142</v>
      </c>
    </row>
    <row r="72" spans="1:8" x14ac:dyDescent="0.2">
      <c r="A72" s="82"/>
      <c r="B72" s="82"/>
      <c r="C72" s="88" t="s">
        <v>141</v>
      </c>
      <c r="D72" s="82"/>
      <c r="E72" s="82" t="s">
        <v>142</v>
      </c>
      <c r="F72" s="105" t="s">
        <v>144</v>
      </c>
      <c r="G72" s="102">
        <v>0</v>
      </c>
      <c r="H72" s="92" t="s">
        <v>142</v>
      </c>
    </row>
    <row r="73" spans="1:8" x14ac:dyDescent="0.2">
      <c r="A73" s="82"/>
      <c r="B73" s="82"/>
      <c r="C73" s="103"/>
      <c r="D73" s="82"/>
      <c r="E73" s="82"/>
      <c r="F73" s="104"/>
      <c r="G73" s="104"/>
      <c r="H73" s="92" t="s">
        <v>142</v>
      </c>
    </row>
    <row r="74" spans="1:8" x14ac:dyDescent="0.2">
      <c r="A74" s="82"/>
      <c r="B74" s="82"/>
      <c r="C74" s="88" t="s">
        <v>145</v>
      </c>
      <c r="D74" s="82"/>
      <c r="E74" s="82"/>
      <c r="F74" s="82"/>
      <c r="G74" s="82"/>
      <c r="H74" s="92" t="s">
        <v>142</v>
      </c>
    </row>
    <row r="75" spans="1:8" x14ac:dyDescent="0.2">
      <c r="A75" s="82"/>
      <c r="B75" s="82"/>
      <c r="C75" s="88" t="s">
        <v>141</v>
      </c>
      <c r="D75" s="82"/>
      <c r="E75" s="82" t="s">
        <v>142</v>
      </c>
      <c r="F75" s="105" t="s">
        <v>144</v>
      </c>
      <c r="G75" s="102">
        <v>0</v>
      </c>
      <c r="H75" s="92" t="s">
        <v>142</v>
      </c>
    </row>
    <row r="76" spans="1:8" x14ac:dyDescent="0.2">
      <c r="A76" s="82"/>
      <c r="B76" s="82"/>
      <c r="C76" s="103"/>
      <c r="D76" s="82"/>
      <c r="E76" s="82"/>
      <c r="F76" s="104"/>
      <c r="G76" s="104"/>
      <c r="H76" s="92" t="s">
        <v>142</v>
      </c>
    </row>
    <row r="77" spans="1:8" x14ac:dyDescent="0.2">
      <c r="A77" s="82"/>
      <c r="B77" s="82"/>
      <c r="C77" s="88" t="s">
        <v>146</v>
      </c>
      <c r="D77" s="82"/>
      <c r="E77" s="82"/>
      <c r="F77" s="82"/>
      <c r="G77" s="82"/>
      <c r="H77" s="92" t="s">
        <v>142</v>
      </c>
    </row>
    <row r="78" spans="1:8" x14ac:dyDescent="0.2">
      <c r="A78" s="82"/>
      <c r="B78" s="82"/>
      <c r="C78" s="88" t="s">
        <v>141</v>
      </c>
      <c r="D78" s="82"/>
      <c r="E78" s="82" t="s">
        <v>142</v>
      </c>
      <c r="F78" s="105" t="s">
        <v>144</v>
      </c>
      <c r="G78" s="102">
        <v>0</v>
      </c>
      <c r="H78" s="92" t="s">
        <v>142</v>
      </c>
    </row>
    <row r="79" spans="1:8" x14ac:dyDescent="0.2">
      <c r="A79" s="82"/>
      <c r="B79" s="82"/>
      <c r="C79" s="103"/>
      <c r="D79" s="82"/>
      <c r="E79" s="82"/>
      <c r="F79" s="104"/>
      <c r="G79" s="104"/>
      <c r="H79" s="92" t="s">
        <v>142</v>
      </c>
    </row>
    <row r="80" spans="1:8" x14ac:dyDescent="0.2">
      <c r="A80" s="82"/>
      <c r="B80" s="82"/>
      <c r="C80" s="88" t="s">
        <v>147</v>
      </c>
      <c r="D80" s="82"/>
      <c r="E80" s="82"/>
      <c r="F80" s="104"/>
      <c r="G80" s="104"/>
      <c r="H80" s="92" t="s">
        <v>142</v>
      </c>
    </row>
    <row r="81" spans="1:8" x14ac:dyDescent="0.2">
      <c r="A81" s="82"/>
      <c r="B81" s="82"/>
      <c r="C81" s="88" t="s">
        <v>141</v>
      </c>
      <c r="D81" s="82"/>
      <c r="E81" s="82" t="s">
        <v>142</v>
      </c>
      <c r="F81" s="105" t="s">
        <v>144</v>
      </c>
      <c r="G81" s="102">
        <v>0</v>
      </c>
      <c r="H81" s="92" t="s">
        <v>142</v>
      </c>
    </row>
    <row r="82" spans="1:8" x14ac:dyDescent="0.2">
      <c r="A82" s="82"/>
      <c r="B82" s="82"/>
      <c r="C82" s="103"/>
      <c r="D82" s="82"/>
      <c r="E82" s="82"/>
      <c r="F82" s="104"/>
      <c r="G82" s="104"/>
      <c r="H82" s="92" t="s">
        <v>142</v>
      </c>
    </row>
    <row r="83" spans="1:8" x14ac:dyDescent="0.2">
      <c r="A83" s="82"/>
      <c r="B83" s="82"/>
      <c r="C83" s="88" t="s">
        <v>148</v>
      </c>
      <c r="D83" s="82"/>
      <c r="E83" s="82"/>
      <c r="F83" s="104"/>
      <c r="G83" s="104"/>
      <c r="H83" s="92" t="s">
        <v>142</v>
      </c>
    </row>
    <row r="84" spans="1:8" x14ac:dyDescent="0.2">
      <c r="A84" s="99">
        <v>1</v>
      </c>
      <c r="B84" s="90"/>
      <c r="C84" s="90" t="s">
        <v>1055</v>
      </c>
      <c r="D84" s="90" t="s">
        <v>496</v>
      </c>
      <c r="E84" s="83">
        <v>-7500</v>
      </c>
      <c r="F84" s="91">
        <v>-343.07249999999999</v>
      </c>
      <c r="G84" s="81">
        <f>F84/$F$168</f>
        <v>-2.8562236969244181E-3</v>
      </c>
      <c r="H84" s="92" t="s">
        <v>142</v>
      </c>
    </row>
    <row r="85" spans="1:8" x14ac:dyDescent="0.2">
      <c r="A85" s="99">
        <v>2</v>
      </c>
      <c r="B85" s="90"/>
      <c r="C85" s="90" t="s">
        <v>1007</v>
      </c>
      <c r="D85" s="90" t="s">
        <v>496</v>
      </c>
      <c r="E85" s="83">
        <v>-16500</v>
      </c>
      <c r="F85" s="91">
        <v>-347.40750000000003</v>
      </c>
      <c r="G85" s="81">
        <f t="shared" ref="G85:G103" si="0">F85/$F$168</f>
        <v>-2.8923144058158844E-3</v>
      </c>
      <c r="H85" s="92" t="s">
        <v>142</v>
      </c>
    </row>
    <row r="86" spans="1:8" x14ac:dyDescent="0.2">
      <c r="A86" s="99">
        <v>3</v>
      </c>
      <c r="B86" s="90"/>
      <c r="C86" s="90" t="s">
        <v>1017</v>
      </c>
      <c r="D86" s="90" t="s">
        <v>496</v>
      </c>
      <c r="E86" s="83">
        <v>-184300</v>
      </c>
      <c r="F86" s="91">
        <v>-557.04674999999997</v>
      </c>
      <c r="G86" s="81">
        <f t="shared" si="0"/>
        <v>-4.6376498484860555E-3</v>
      </c>
      <c r="H86" s="92" t="s">
        <v>142</v>
      </c>
    </row>
    <row r="87" spans="1:8" x14ac:dyDescent="0.2">
      <c r="A87" s="99">
        <v>4</v>
      </c>
      <c r="B87" s="90"/>
      <c r="C87" s="90" t="s">
        <v>1037</v>
      </c>
      <c r="D87" s="90" t="s">
        <v>496</v>
      </c>
      <c r="E87" s="83">
        <v>-105000</v>
      </c>
      <c r="F87" s="91">
        <v>-580.17750000000001</v>
      </c>
      <c r="G87" s="81">
        <f t="shared" si="0"/>
        <v>-4.8302231275382515E-3</v>
      </c>
      <c r="H87" s="92" t="s">
        <v>142</v>
      </c>
    </row>
    <row r="88" spans="1:8" x14ac:dyDescent="0.2">
      <c r="A88" s="99">
        <v>5</v>
      </c>
      <c r="B88" s="90"/>
      <c r="C88" s="90" t="s">
        <v>1075</v>
      </c>
      <c r="D88" s="90" t="s">
        <v>496</v>
      </c>
      <c r="E88" s="83">
        <v>-178500</v>
      </c>
      <c r="F88" s="91">
        <v>-586.64025000000004</v>
      </c>
      <c r="G88" s="81">
        <f t="shared" si="0"/>
        <v>-4.88402825530949E-3</v>
      </c>
      <c r="H88" s="92" t="s">
        <v>142</v>
      </c>
    </row>
    <row r="89" spans="1:8" x14ac:dyDescent="0.2">
      <c r="A89" s="99">
        <v>6</v>
      </c>
      <c r="B89" s="90"/>
      <c r="C89" s="90" t="s">
        <v>1076</v>
      </c>
      <c r="D89" s="90" t="s">
        <v>496</v>
      </c>
      <c r="E89" s="83">
        <v>-52250</v>
      </c>
      <c r="F89" s="91">
        <v>-642.62275</v>
      </c>
      <c r="G89" s="81">
        <f t="shared" si="0"/>
        <v>-5.350106250815021E-3</v>
      </c>
      <c r="H89" s="92" t="s">
        <v>142</v>
      </c>
    </row>
    <row r="90" spans="1:8" x14ac:dyDescent="0.2">
      <c r="A90" s="99">
        <v>7</v>
      </c>
      <c r="B90" s="90"/>
      <c r="C90" s="90" t="s">
        <v>1077</v>
      </c>
      <c r="D90" s="90" t="s">
        <v>496</v>
      </c>
      <c r="E90" s="83">
        <v>-89100</v>
      </c>
      <c r="F90" s="91">
        <v>-1041.4899</v>
      </c>
      <c r="G90" s="81">
        <f t="shared" si="0"/>
        <v>-8.6708440125263398E-3</v>
      </c>
      <c r="H90" s="92" t="s">
        <v>142</v>
      </c>
    </row>
    <row r="91" spans="1:8" x14ac:dyDescent="0.2">
      <c r="A91" s="99">
        <v>8</v>
      </c>
      <c r="B91" s="90"/>
      <c r="C91" s="90" t="s">
        <v>1041</v>
      </c>
      <c r="D91" s="90" t="s">
        <v>496</v>
      </c>
      <c r="E91" s="83">
        <v>-55200</v>
      </c>
      <c r="F91" s="91">
        <v>-1179.9552000000001</v>
      </c>
      <c r="G91" s="81">
        <f t="shared" si="0"/>
        <v>-9.8236262118041873E-3</v>
      </c>
      <c r="H91" s="92" t="s">
        <v>142</v>
      </c>
    </row>
    <row r="92" spans="1:8" x14ac:dyDescent="0.2">
      <c r="A92" s="99">
        <v>9</v>
      </c>
      <c r="B92" s="90"/>
      <c r="C92" s="90" t="s">
        <v>1026</v>
      </c>
      <c r="D92" s="90" t="s">
        <v>496</v>
      </c>
      <c r="E92" s="83">
        <v>-406575</v>
      </c>
      <c r="F92" s="91">
        <v>-1186.5891375000001</v>
      </c>
      <c r="G92" s="81">
        <f t="shared" si="0"/>
        <v>-9.8788565479326004E-3</v>
      </c>
      <c r="H92" s="92" t="s">
        <v>142</v>
      </c>
    </row>
    <row r="93" spans="1:8" x14ac:dyDescent="0.2">
      <c r="A93" s="99">
        <v>10</v>
      </c>
      <c r="B93" s="90"/>
      <c r="C93" s="90" t="s">
        <v>1038</v>
      </c>
      <c r="D93" s="90" t="s">
        <v>496</v>
      </c>
      <c r="E93" s="83">
        <v>-149800</v>
      </c>
      <c r="F93" s="91">
        <v>-1219.5967000000001</v>
      </c>
      <c r="G93" s="81">
        <f t="shared" si="0"/>
        <v>-1.0153658469363825E-2</v>
      </c>
      <c r="H93" s="92" t="s">
        <v>142</v>
      </c>
    </row>
    <row r="94" spans="1:8" x14ac:dyDescent="0.2">
      <c r="A94" s="99">
        <v>11</v>
      </c>
      <c r="B94" s="90"/>
      <c r="C94" s="90" t="s">
        <v>1040</v>
      </c>
      <c r="D94" s="90" t="s">
        <v>496</v>
      </c>
      <c r="E94" s="83">
        <v>-31500</v>
      </c>
      <c r="F94" s="91">
        <v>-1290.6179999999999</v>
      </c>
      <c r="G94" s="81">
        <f t="shared" si="0"/>
        <v>-1.0744940836928634E-2</v>
      </c>
      <c r="H94" s="92" t="s">
        <v>142</v>
      </c>
    </row>
    <row r="95" spans="1:8" x14ac:dyDescent="0.2">
      <c r="A95" s="99">
        <v>12</v>
      </c>
      <c r="B95" s="90"/>
      <c r="C95" s="90" t="s">
        <v>1043</v>
      </c>
      <c r="D95" s="90" t="s">
        <v>496</v>
      </c>
      <c r="E95" s="83">
        <v>-129800</v>
      </c>
      <c r="F95" s="91">
        <v>-1315.5879</v>
      </c>
      <c r="G95" s="81">
        <f t="shared" si="0"/>
        <v>-1.0952825817770389E-2</v>
      </c>
      <c r="H95" s="92" t="s">
        <v>142</v>
      </c>
    </row>
    <row r="96" spans="1:8" x14ac:dyDescent="0.2">
      <c r="A96" s="99">
        <v>13</v>
      </c>
      <c r="B96" s="90"/>
      <c r="C96" s="90" t="s">
        <v>1044</v>
      </c>
      <c r="D96" s="90" t="s">
        <v>496</v>
      </c>
      <c r="E96" s="83">
        <v>-126750</v>
      </c>
      <c r="F96" s="91">
        <v>-1321.749</v>
      </c>
      <c r="G96" s="81">
        <f t="shared" si="0"/>
        <v>-1.1004119581680703E-2</v>
      </c>
      <c r="H96" s="92" t="s">
        <v>142</v>
      </c>
    </row>
    <row r="97" spans="1:8" x14ac:dyDescent="0.2">
      <c r="A97" s="99">
        <v>14</v>
      </c>
      <c r="B97" s="90"/>
      <c r="C97" s="90" t="s">
        <v>1047</v>
      </c>
      <c r="D97" s="90" t="s">
        <v>496</v>
      </c>
      <c r="E97" s="83">
        <v>-353600</v>
      </c>
      <c r="F97" s="91">
        <v>-1436.6768</v>
      </c>
      <c r="G97" s="81">
        <f t="shared" si="0"/>
        <v>-1.1960942136083607E-2</v>
      </c>
      <c r="H97" s="92" t="s">
        <v>142</v>
      </c>
    </row>
    <row r="98" spans="1:8" x14ac:dyDescent="0.2">
      <c r="A98" s="99">
        <v>15</v>
      </c>
      <c r="B98" s="90"/>
      <c r="C98" s="90" t="s">
        <v>1014</v>
      </c>
      <c r="D98" s="90" t="s">
        <v>496</v>
      </c>
      <c r="E98" s="83">
        <v>-39000</v>
      </c>
      <c r="F98" s="91">
        <v>-1475.5260000000001</v>
      </c>
      <c r="G98" s="81">
        <f t="shared" si="0"/>
        <v>-1.2284378160966267E-2</v>
      </c>
      <c r="H98" s="92" t="s">
        <v>142</v>
      </c>
    </row>
    <row r="99" spans="1:8" x14ac:dyDescent="0.2">
      <c r="A99" s="99">
        <v>16</v>
      </c>
      <c r="B99" s="90"/>
      <c r="C99" s="90" t="s">
        <v>1042</v>
      </c>
      <c r="D99" s="90" t="s">
        <v>496</v>
      </c>
      <c r="E99" s="83">
        <v>-364500</v>
      </c>
      <c r="F99" s="91">
        <v>-3590.8717499999998</v>
      </c>
      <c r="G99" s="81">
        <f t="shared" si="0"/>
        <v>-2.9895526411957984E-2</v>
      </c>
      <c r="H99" s="92" t="s">
        <v>142</v>
      </c>
    </row>
    <row r="100" spans="1:8" x14ac:dyDescent="0.2">
      <c r="A100" s="99">
        <v>17</v>
      </c>
      <c r="B100" s="90"/>
      <c r="C100" s="90" t="s">
        <v>1045</v>
      </c>
      <c r="D100" s="90" t="s">
        <v>496</v>
      </c>
      <c r="E100" s="83">
        <v>-374375</v>
      </c>
      <c r="F100" s="91">
        <v>-4815.96</v>
      </c>
      <c r="G100" s="81">
        <f t="shared" si="0"/>
        <v>-4.0094904358233673E-2</v>
      </c>
      <c r="H100" s="92" t="s">
        <v>142</v>
      </c>
    </row>
    <row r="101" spans="1:8" x14ac:dyDescent="0.2">
      <c r="A101" s="99">
        <v>18</v>
      </c>
      <c r="B101" s="90"/>
      <c r="C101" s="90" t="s">
        <v>1048</v>
      </c>
      <c r="D101" s="90" t="s">
        <v>496</v>
      </c>
      <c r="E101" s="83">
        <v>-389900</v>
      </c>
      <c r="F101" s="91">
        <v>-5440.2746999999999</v>
      </c>
      <c r="G101" s="81">
        <f t="shared" si="0"/>
        <v>-4.5292588347706039E-2</v>
      </c>
      <c r="H101" s="92" t="s">
        <v>142</v>
      </c>
    </row>
    <row r="102" spans="1:8" x14ac:dyDescent="0.2">
      <c r="A102" s="99">
        <v>19</v>
      </c>
      <c r="B102" s="90"/>
      <c r="C102" s="90" t="s">
        <v>1049</v>
      </c>
      <c r="D102" s="90" t="s">
        <v>496</v>
      </c>
      <c r="E102" s="83">
        <v>-502000</v>
      </c>
      <c r="F102" s="91">
        <v>-7914.03</v>
      </c>
      <c r="G102" s="81">
        <f t="shared" si="0"/>
        <v>-6.588764772510404E-2</v>
      </c>
      <c r="H102" s="92" t="s">
        <v>142</v>
      </c>
    </row>
    <row r="103" spans="1:8" x14ac:dyDescent="0.2">
      <c r="A103" s="99">
        <v>20</v>
      </c>
      <c r="B103" s="90"/>
      <c r="C103" s="90" t="s">
        <v>1056</v>
      </c>
      <c r="D103" s="90" t="s">
        <v>496</v>
      </c>
      <c r="E103" s="83">
        <v>-439850</v>
      </c>
      <c r="F103" s="91">
        <v>-9303.2673500000001</v>
      </c>
      <c r="G103" s="81">
        <f t="shared" si="0"/>
        <v>-7.7453636371009729E-2</v>
      </c>
      <c r="H103" s="92" t="s">
        <v>142</v>
      </c>
    </row>
    <row r="104" spans="1:8" x14ac:dyDescent="0.2">
      <c r="A104" s="82"/>
      <c r="B104" s="82"/>
      <c r="C104" s="88" t="s">
        <v>141</v>
      </c>
      <c r="D104" s="82"/>
      <c r="E104" s="82" t="s">
        <v>142</v>
      </c>
      <c r="F104" s="94">
        <v>-45589.159687500003</v>
      </c>
      <c r="G104" s="102">
        <v>-0.37954905</v>
      </c>
      <c r="H104" s="92" t="s">
        <v>142</v>
      </c>
    </row>
    <row r="105" spans="1:8" x14ac:dyDescent="0.2">
      <c r="A105" s="82"/>
      <c r="B105" s="82"/>
      <c r="C105" s="103"/>
      <c r="D105" s="82"/>
      <c r="E105" s="82"/>
      <c r="F105" s="104"/>
      <c r="G105" s="104"/>
      <c r="H105" s="92" t="s">
        <v>142</v>
      </c>
    </row>
    <row r="106" spans="1:8" x14ac:dyDescent="0.2">
      <c r="A106" s="82"/>
      <c r="B106" s="82"/>
      <c r="C106" s="88" t="s">
        <v>149</v>
      </c>
      <c r="D106" s="82"/>
      <c r="E106" s="82"/>
      <c r="F106" s="94">
        <f>F69</f>
        <v>91949.660878499999</v>
      </c>
      <c r="G106" s="102">
        <f>G69</f>
        <v>0.76551983999999995</v>
      </c>
      <c r="H106" s="92" t="s">
        <v>142</v>
      </c>
    </row>
    <row r="107" spans="1:8" x14ac:dyDescent="0.2">
      <c r="A107" s="82"/>
      <c r="B107" s="82"/>
      <c r="C107" s="103"/>
      <c r="D107" s="82"/>
      <c r="E107" s="82"/>
      <c r="F107" s="104"/>
      <c r="G107" s="104"/>
      <c r="H107" s="92" t="s">
        <v>142</v>
      </c>
    </row>
    <row r="108" spans="1:8" x14ac:dyDescent="0.2">
      <c r="A108" s="82"/>
      <c r="B108" s="82"/>
      <c r="C108" s="88" t="s">
        <v>150</v>
      </c>
      <c r="D108" s="82"/>
      <c r="E108" s="82"/>
      <c r="F108" s="104"/>
      <c r="G108" s="104"/>
      <c r="H108" s="92" t="s">
        <v>142</v>
      </c>
    </row>
    <row r="109" spans="1:8" x14ac:dyDescent="0.2">
      <c r="A109" s="82"/>
      <c r="B109" s="82"/>
      <c r="C109" s="88" t="s">
        <v>10</v>
      </c>
      <c r="D109" s="82"/>
      <c r="E109" s="82"/>
      <c r="F109" s="104"/>
      <c r="G109" s="104"/>
      <c r="H109" s="92" t="s">
        <v>142</v>
      </c>
    </row>
    <row r="110" spans="1:8" x14ac:dyDescent="0.2">
      <c r="A110" s="99">
        <v>1</v>
      </c>
      <c r="B110" s="90" t="s">
        <v>718</v>
      </c>
      <c r="C110" s="90" t="s">
        <v>719</v>
      </c>
      <c r="D110" s="90" t="s">
        <v>529</v>
      </c>
      <c r="E110" s="83">
        <v>250</v>
      </c>
      <c r="F110" s="91">
        <v>2497.4175</v>
      </c>
      <c r="G110" s="81">
        <v>2.0792060000000001E-2</v>
      </c>
      <c r="H110" s="92">
        <v>6.71</v>
      </c>
    </row>
    <row r="111" spans="1:8" ht="25.5" x14ac:dyDescent="0.2">
      <c r="A111" s="99">
        <v>2</v>
      </c>
      <c r="B111" s="90" t="s">
        <v>544</v>
      </c>
      <c r="C111" s="90" t="s">
        <v>545</v>
      </c>
      <c r="D111" s="90" t="s">
        <v>529</v>
      </c>
      <c r="E111" s="83">
        <v>1500</v>
      </c>
      <c r="F111" s="91">
        <v>1534.548</v>
      </c>
      <c r="G111" s="81">
        <v>1.2775760000000001E-2</v>
      </c>
      <c r="H111" s="92">
        <v>6.7428999999999997</v>
      </c>
    </row>
    <row r="112" spans="1:8" ht="25.5" x14ac:dyDescent="0.2">
      <c r="A112" s="99">
        <v>3</v>
      </c>
      <c r="B112" s="90" t="s">
        <v>527</v>
      </c>
      <c r="C112" s="90" t="s">
        <v>528</v>
      </c>
      <c r="D112" s="90" t="s">
        <v>529</v>
      </c>
      <c r="E112" s="83">
        <v>1000</v>
      </c>
      <c r="F112" s="91">
        <v>1018.987</v>
      </c>
      <c r="G112" s="81">
        <v>8.4834999999999997E-3</v>
      </c>
      <c r="H112" s="92">
        <v>6.6950000000000003</v>
      </c>
    </row>
    <row r="113" spans="1:8" ht="25.5" x14ac:dyDescent="0.2">
      <c r="A113" s="99">
        <v>4</v>
      </c>
      <c r="B113" s="90" t="s">
        <v>720</v>
      </c>
      <c r="C113" s="90" t="s">
        <v>721</v>
      </c>
      <c r="D113" s="90" t="s">
        <v>526</v>
      </c>
      <c r="E113" s="83">
        <v>1000</v>
      </c>
      <c r="F113" s="91">
        <v>1005.7089999999999</v>
      </c>
      <c r="G113" s="81">
        <v>8.3729500000000005E-3</v>
      </c>
      <c r="H113" s="92">
        <v>6.5750000000000002</v>
      </c>
    </row>
    <row r="114" spans="1:8" x14ac:dyDescent="0.2">
      <c r="A114" s="99">
        <v>5</v>
      </c>
      <c r="B114" s="90" t="s">
        <v>722</v>
      </c>
      <c r="C114" s="90" t="s">
        <v>723</v>
      </c>
      <c r="D114" s="90" t="s">
        <v>526</v>
      </c>
      <c r="E114" s="83">
        <v>100</v>
      </c>
      <c r="F114" s="91">
        <v>1005.182</v>
      </c>
      <c r="G114" s="81">
        <v>8.3685700000000005E-3</v>
      </c>
      <c r="H114" s="92">
        <v>6.45</v>
      </c>
    </row>
    <row r="115" spans="1:8" x14ac:dyDescent="0.2">
      <c r="A115" s="82"/>
      <c r="B115" s="82"/>
      <c r="C115" s="88" t="s">
        <v>141</v>
      </c>
      <c r="D115" s="82"/>
      <c r="E115" s="82" t="s">
        <v>142</v>
      </c>
      <c r="F115" s="94">
        <v>7061.8434999999999</v>
      </c>
      <c r="G115" s="102">
        <v>5.8792839999999999E-2</v>
      </c>
      <c r="H115" s="92" t="s">
        <v>142</v>
      </c>
    </row>
    <row r="116" spans="1:8" x14ac:dyDescent="0.2">
      <c r="A116" s="82"/>
      <c r="B116" s="82"/>
      <c r="C116" s="103"/>
      <c r="D116" s="82"/>
      <c r="E116" s="82"/>
      <c r="F116" s="104"/>
      <c r="G116" s="104"/>
      <c r="H116" s="92" t="s">
        <v>142</v>
      </c>
    </row>
    <row r="117" spans="1:8" x14ac:dyDescent="0.2">
      <c r="A117" s="82"/>
      <c r="B117" s="82"/>
      <c r="C117" s="88" t="s">
        <v>151</v>
      </c>
      <c r="D117" s="82"/>
      <c r="E117" s="82"/>
      <c r="F117" s="82"/>
      <c r="G117" s="82"/>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152</v>
      </c>
      <c r="D120" s="82"/>
      <c r="E120" s="82"/>
      <c r="F120" s="82"/>
      <c r="G120" s="82"/>
      <c r="H120" s="92" t="s">
        <v>142</v>
      </c>
    </row>
    <row r="121" spans="1:8" x14ac:dyDescent="0.2">
      <c r="A121" s="99">
        <v>1</v>
      </c>
      <c r="B121" s="90" t="s">
        <v>605</v>
      </c>
      <c r="C121" s="85" t="s">
        <v>1110</v>
      </c>
      <c r="D121" s="90" t="s">
        <v>607</v>
      </c>
      <c r="E121" s="83">
        <v>6500000</v>
      </c>
      <c r="F121" s="91">
        <v>6720.9934999999996</v>
      </c>
      <c r="G121" s="81">
        <v>5.5955110000000002E-2</v>
      </c>
      <c r="H121" s="92">
        <v>6.6706000000000003</v>
      </c>
    </row>
    <row r="122" spans="1:8" x14ac:dyDescent="0.2">
      <c r="A122" s="99">
        <v>2</v>
      </c>
      <c r="B122" s="90" t="s">
        <v>724</v>
      </c>
      <c r="C122" s="85" t="s">
        <v>1117</v>
      </c>
      <c r="D122" s="90" t="s">
        <v>607</v>
      </c>
      <c r="E122" s="83">
        <v>1500000</v>
      </c>
      <c r="F122" s="91">
        <v>1561.1624999999999</v>
      </c>
      <c r="G122" s="81">
        <v>1.299734E-2</v>
      </c>
      <c r="H122" s="92">
        <v>5.9002999999999997</v>
      </c>
    </row>
    <row r="123" spans="1:8" x14ac:dyDescent="0.2">
      <c r="A123" s="99">
        <v>3</v>
      </c>
      <c r="B123" s="90" t="s">
        <v>608</v>
      </c>
      <c r="C123" s="85" t="s">
        <v>1109</v>
      </c>
      <c r="D123" s="90" t="s">
        <v>607</v>
      </c>
      <c r="E123" s="83">
        <v>1500000</v>
      </c>
      <c r="F123" s="91">
        <v>1538.616</v>
      </c>
      <c r="G123" s="81">
        <v>1.2809630000000001E-2</v>
      </c>
      <c r="H123" s="92">
        <v>7.0503999999999998</v>
      </c>
    </row>
    <row r="124" spans="1:8" x14ac:dyDescent="0.2">
      <c r="A124" s="99">
        <v>4</v>
      </c>
      <c r="B124" s="90" t="s">
        <v>726</v>
      </c>
      <c r="C124" s="90" t="s">
        <v>727</v>
      </c>
      <c r="D124" s="90" t="s">
        <v>607</v>
      </c>
      <c r="E124" s="83">
        <v>500000</v>
      </c>
      <c r="F124" s="91">
        <v>516.50049999999999</v>
      </c>
      <c r="G124" s="81">
        <v>4.3000900000000003E-3</v>
      </c>
      <c r="H124" s="92">
        <v>6.0717999999999996</v>
      </c>
    </row>
    <row r="125" spans="1:8" x14ac:dyDescent="0.2">
      <c r="A125" s="82"/>
      <c r="B125" s="82"/>
      <c r="C125" s="88" t="s">
        <v>141</v>
      </c>
      <c r="D125" s="82"/>
      <c r="E125" s="82" t="s">
        <v>142</v>
      </c>
      <c r="F125" s="94">
        <v>10337.272499999999</v>
      </c>
      <c r="G125" s="102">
        <v>8.6062169999999993E-2</v>
      </c>
      <c r="H125" s="92" t="s">
        <v>142</v>
      </c>
    </row>
    <row r="126" spans="1:8" x14ac:dyDescent="0.2">
      <c r="A126" s="82"/>
      <c r="B126" s="82"/>
      <c r="C126" s="103"/>
      <c r="D126" s="82"/>
      <c r="E126" s="82"/>
      <c r="F126" s="104"/>
      <c r="G126" s="104"/>
      <c r="H126" s="92" t="s">
        <v>142</v>
      </c>
    </row>
    <row r="127" spans="1:8" x14ac:dyDescent="0.2">
      <c r="A127" s="82"/>
      <c r="B127" s="82"/>
      <c r="C127" s="88" t="s">
        <v>153</v>
      </c>
      <c r="D127" s="82"/>
      <c r="E127" s="82"/>
      <c r="F127" s="104"/>
      <c r="G127" s="104"/>
      <c r="H127" s="92" t="s">
        <v>142</v>
      </c>
    </row>
    <row r="128" spans="1:8" x14ac:dyDescent="0.2">
      <c r="A128" s="82"/>
      <c r="B128" s="82"/>
      <c r="C128" s="88" t="s">
        <v>141</v>
      </c>
      <c r="D128" s="82"/>
      <c r="E128" s="82" t="s">
        <v>142</v>
      </c>
      <c r="F128" s="105" t="s">
        <v>144</v>
      </c>
      <c r="G128" s="102">
        <v>0</v>
      </c>
      <c r="H128" s="92" t="s">
        <v>142</v>
      </c>
    </row>
    <row r="129" spans="1:8" ht="12.75" customHeight="1" x14ac:dyDescent="0.2">
      <c r="A129" s="87"/>
      <c r="B129" s="87"/>
      <c r="C129" s="95"/>
      <c r="D129" s="87"/>
      <c r="E129" s="87"/>
      <c r="F129" s="148"/>
      <c r="G129" s="139"/>
      <c r="H129" s="92" t="s">
        <v>142</v>
      </c>
    </row>
    <row r="130" spans="1:8" ht="12.75" customHeight="1" x14ac:dyDescent="0.2">
      <c r="A130" s="87"/>
      <c r="B130" s="87"/>
      <c r="C130" s="95" t="s">
        <v>937</v>
      </c>
      <c r="D130" s="87"/>
      <c r="E130" s="87"/>
      <c r="F130" s="87"/>
      <c r="G130" s="87"/>
      <c r="H130" s="92" t="s">
        <v>142</v>
      </c>
    </row>
    <row r="131" spans="1:8" ht="12.75" customHeight="1" x14ac:dyDescent="0.2">
      <c r="A131" s="80">
        <v>1</v>
      </c>
      <c r="B131" s="85" t="s">
        <v>321</v>
      </c>
      <c r="C131" s="85" t="s">
        <v>938</v>
      </c>
      <c r="D131" s="85" t="s">
        <v>237</v>
      </c>
      <c r="E131" s="86">
        <v>36400</v>
      </c>
      <c r="F131" s="97">
        <v>3.6911784000000001</v>
      </c>
      <c r="G131" s="93" t="s">
        <v>140</v>
      </c>
      <c r="H131" s="92">
        <v>6.0350000000000001</v>
      </c>
    </row>
    <row r="132" spans="1:8" ht="12.75" customHeight="1" x14ac:dyDescent="0.2">
      <c r="A132" s="87"/>
      <c r="B132" s="87"/>
      <c r="C132" s="95" t="s">
        <v>141</v>
      </c>
      <c r="D132" s="87"/>
      <c r="E132" s="87" t="s">
        <v>142</v>
      </c>
      <c r="F132" s="138">
        <f>F131</f>
        <v>3.6911784000000001</v>
      </c>
      <c r="G132" s="139">
        <f>SUM(G131)</f>
        <v>0</v>
      </c>
      <c r="H132" s="92" t="s">
        <v>142</v>
      </c>
    </row>
    <row r="133" spans="1:8" x14ac:dyDescent="0.2">
      <c r="A133" s="82"/>
      <c r="B133" s="82"/>
      <c r="C133" s="103"/>
      <c r="D133" s="82"/>
      <c r="E133" s="82"/>
      <c r="F133" s="104"/>
      <c r="G133" s="104"/>
      <c r="H133" s="92" t="s">
        <v>142</v>
      </c>
    </row>
    <row r="134" spans="1:8" x14ac:dyDescent="0.2">
      <c r="A134" s="82"/>
      <c r="B134" s="82"/>
      <c r="C134" s="88" t="s">
        <v>154</v>
      </c>
      <c r="D134" s="82"/>
      <c r="E134" s="82"/>
      <c r="F134" s="94">
        <f>F132+F125+F115</f>
        <v>17402.807178399999</v>
      </c>
      <c r="G134" s="102">
        <f>G132+G125+G115</f>
        <v>0.14485501000000001</v>
      </c>
      <c r="H134" s="92" t="s">
        <v>142</v>
      </c>
    </row>
    <row r="135" spans="1:8" x14ac:dyDescent="0.2">
      <c r="A135" s="82"/>
      <c r="B135" s="82"/>
      <c r="C135" s="103"/>
      <c r="D135" s="82"/>
      <c r="E135" s="82"/>
      <c r="F135" s="104"/>
      <c r="G135" s="104"/>
      <c r="H135" s="92" t="s">
        <v>142</v>
      </c>
    </row>
    <row r="136" spans="1:8" x14ac:dyDescent="0.2">
      <c r="A136" s="82"/>
      <c r="B136" s="82"/>
      <c r="C136" s="88" t="s">
        <v>155</v>
      </c>
      <c r="D136" s="82"/>
      <c r="E136" s="82"/>
      <c r="F136" s="104"/>
      <c r="G136" s="104"/>
      <c r="H136" s="92" t="s">
        <v>142</v>
      </c>
    </row>
    <row r="137" spans="1:8" x14ac:dyDescent="0.2">
      <c r="A137" s="82"/>
      <c r="B137" s="82"/>
      <c r="C137" s="88" t="s">
        <v>156</v>
      </c>
      <c r="D137" s="82"/>
      <c r="E137" s="82"/>
      <c r="F137" s="104"/>
      <c r="G137" s="104"/>
      <c r="H137" s="92" t="s">
        <v>142</v>
      </c>
    </row>
    <row r="138" spans="1:8" x14ac:dyDescent="0.2">
      <c r="A138" s="99">
        <v>1</v>
      </c>
      <c r="B138" s="90" t="s">
        <v>728</v>
      </c>
      <c r="C138" s="90" t="s">
        <v>729</v>
      </c>
      <c r="D138" s="90" t="s">
        <v>629</v>
      </c>
      <c r="E138" s="83">
        <v>500</v>
      </c>
      <c r="F138" s="91">
        <v>2498.8125</v>
      </c>
      <c r="G138" s="81">
        <v>2.080367E-2</v>
      </c>
      <c r="H138" s="92">
        <v>5.7826000000000004</v>
      </c>
    </row>
    <row r="139" spans="1:8" x14ac:dyDescent="0.2">
      <c r="A139" s="99">
        <v>2</v>
      </c>
      <c r="B139" s="90" t="s">
        <v>630</v>
      </c>
      <c r="C139" s="90" t="s">
        <v>631</v>
      </c>
      <c r="D139" s="90" t="s">
        <v>629</v>
      </c>
      <c r="E139" s="83">
        <v>500</v>
      </c>
      <c r="F139" s="91">
        <v>2488.4349999999999</v>
      </c>
      <c r="G139" s="81">
        <v>2.0717269999999999E-2</v>
      </c>
      <c r="H139" s="92">
        <v>5.8498999999999999</v>
      </c>
    </row>
    <row r="140" spans="1:8" x14ac:dyDescent="0.2">
      <c r="A140" s="82"/>
      <c r="B140" s="82"/>
      <c r="C140" s="88" t="s">
        <v>141</v>
      </c>
      <c r="D140" s="82"/>
      <c r="E140" s="82" t="s">
        <v>142</v>
      </c>
      <c r="F140" s="94">
        <v>4987.2475000000004</v>
      </c>
      <c r="G140" s="102">
        <v>4.1520939999999999E-2</v>
      </c>
      <c r="H140" s="92" t="s">
        <v>142</v>
      </c>
    </row>
    <row r="141" spans="1:8" x14ac:dyDescent="0.2">
      <c r="A141" s="82"/>
      <c r="B141" s="82"/>
      <c r="C141" s="103"/>
      <c r="D141" s="82"/>
      <c r="E141" s="82"/>
      <c r="F141" s="104"/>
      <c r="G141" s="104"/>
      <c r="H141" s="92" t="s">
        <v>142</v>
      </c>
    </row>
    <row r="142" spans="1:8" x14ac:dyDescent="0.2">
      <c r="A142" s="82"/>
      <c r="B142" s="82"/>
      <c r="C142" s="88" t="s">
        <v>157</v>
      </c>
      <c r="D142" s="82"/>
      <c r="E142" s="82"/>
      <c r="F142" s="104"/>
      <c r="G142" s="104"/>
      <c r="H142" s="92" t="s">
        <v>142</v>
      </c>
    </row>
    <row r="143" spans="1:8" x14ac:dyDescent="0.2">
      <c r="A143" s="82"/>
      <c r="B143" s="82"/>
      <c r="C143" s="88" t="s">
        <v>141</v>
      </c>
      <c r="D143" s="82"/>
      <c r="E143" s="82" t="s">
        <v>142</v>
      </c>
      <c r="F143" s="105" t="s">
        <v>144</v>
      </c>
      <c r="G143" s="102">
        <v>0</v>
      </c>
      <c r="H143" s="92" t="s">
        <v>142</v>
      </c>
    </row>
    <row r="144" spans="1:8" x14ac:dyDescent="0.2">
      <c r="A144" s="82"/>
      <c r="B144" s="82"/>
      <c r="C144" s="103"/>
      <c r="D144" s="82"/>
      <c r="E144" s="82"/>
      <c r="F144" s="104"/>
      <c r="G144" s="104"/>
      <c r="H144" s="92" t="s">
        <v>142</v>
      </c>
    </row>
    <row r="145" spans="1:8" x14ac:dyDescent="0.2">
      <c r="A145" s="82"/>
      <c r="B145" s="82"/>
      <c r="C145" s="88" t="s">
        <v>158</v>
      </c>
      <c r="D145" s="82"/>
      <c r="E145" s="82"/>
      <c r="F145" s="104"/>
      <c r="G145" s="104"/>
      <c r="H145" s="92" t="s">
        <v>142</v>
      </c>
    </row>
    <row r="146" spans="1:8" x14ac:dyDescent="0.2">
      <c r="A146" s="99">
        <v>1</v>
      </c>
      <c r="B146" s="90" t="s">
        <v>730</v>
      </c>
      <c r="C146" s="90" t="s">
        <v>731</v>
      </c>
      <c r="D146" s="90" t="s">
        <v>607</v>
      </c>
      <c r="E146" s="83">
        <v>2500000</v>
      </c>
      <c r="F146" s="91">
        <v>2493.8674999999998</v>
      </c>
      <c r="G146" s="81">
        <v>2.07625E-2</v>
      </c>
      <c r="H146" s="92">
        <v>5.28</v>
      </c>
    </row>
    <row r="147" spans="1:8" x14ac:dyDescent="0.2">
      <c r="A147" s="82"/>
      <c r="B147" s="82"/>
      <c r="C147" s="88" t="s">
        <v>141</v>
      </c>
      <c r="D147" s="82"/>
      <c r="E147" s="82" t="s">
        <v>142</v>
      </c>
      <c r="F147" s="94">
        <v>2493.8674999999998</v>
      </c>
      <c r="G147" s="102">
        <v>2.07625E-2</v>
      </c>
      <c r="H147" s="92" t="s">
        <v>142</v>
      </c>
    </row>
    <row r="148" spans="1:8" x14ac:dyDescent="0.2">
      <c r="A148" s="82"/>
      <c r="B148" s="82"/>
      <c r="C148" s="103"/>
      <c r="D148" s="82"/>
      <c r="E148" s="82"/>
      <c r="F148" s="104"/>
      <c r="G148" s="104"/>
      <c r="H148" s="92" t="s">
        <v>142</v>
      </c>
    </row>
    <row r="149" spans="1:8" x14ac:dyDescent="0.2">
      <c r="A149" s="82"/>
      <c r="B149" s="82"/>
      <c r="C149" s="88" t="s">
        <v>159</v>
      </c>
      <c r="D149" s="82"/>
      <c r="E149" s="82"/>
      <c r="F149" s="104"/>
      <c r="G149" s="104"/>
      <c r="H149" s="92" t="s">
        <v>142</v>
      </c>
    </row>
    <row r="150" spans="1:8" x14ac:dyDescent="0.2">
      <c r="A150" s="99">
        <v>1</v>
      </c>
      <c r="B150" s="90"/>
      <c r="C150" s="90" t="s">
        <v>160</v>
      </c>
      <c r="D150" s="90"/>
      <c r="E150" s="107"/>
      <c r="F150" s="91">
        <v>2091.3339690060002</v>
      </c>
      <c r="G150" s="81">
        <v>1.7411240000000001E-2</v>
      </c>
      <c r="H150" s="92">
        <v>5.41</v>
      </c>
    </row>
    <row r="151" spans="1:8" x14ac:dyDescent="0.2">
      <c r="A151" s="82"/>
      <c r="B151" s="82"/>
      <c r="C151" s="88" t="s">
        <v>141</v>
      </c>
      <c r="D151" s="82"/>
      <c r="E151" s="82" t="s">
        <v>142</v>
      </c>
      <c r="F151" s="94">
        <v>2091.3339690060002</v>
      </c>
      <c r="G151" s="102">
        <v>1.7411240000000001E-2</v>
      </c>
      <c r="H151" s="92" t="s">
        <v>142</v>
      </c>
    </row>
    <row r="152" spans="1:8" x14ac:dyDescent="0.2">
      <c r="A152" s="82"/>
      <c r="B152" s="82"/>
      <c r="C152" s="103"/>
      <c r="D152" s="82"/>
      <c r="E152" s="82"/>
      <c r="F152" s="104"/>
      <c r="G152" s="104"/>
      <c r="H152" s="92" t="s">
        <v>142</v>
      </c>
    </row>
    <row r="153" spans="1:8" x14ac:dyDescent="0.2">
      <c r="A153" s="82"/>
      <c r="B153" s="82"/>
      <c r="C153" s="88" t="s">
        <v>161</v>
      </c>
      <c r="D153" s="82"/>
      <c r="E153" s="82"/>
      <c r="F153" s="94">
        <v>9572.448969006</v>
      </c>
      <c r="G153" s="102">
        <v>7.9694680000000004E-2</v>
      </c>
      <c r="H153" s="92" t="s">
        <v>142</v>
      </c>
    </row>
    <row r="154" spans="1:8" x14ac:dyDescent="0.2">
      <c r="A154" s="82"/>
      <c r="B154" s="82"/>
      <c r="C154" s="104"/>
      <c r="D154" s="82"/>
      <c r="E154" s="82"/>
      <c r="F154" s="82"/>
      <c r="G154" s="82"/>
      <c r="H154" s="92" t="s">
        <v>142</v>
      </c>
    </row>
    <row r="155" spans="1:8" x14ac:dyDescent="0.2">
      <c r="A155" s="82"/>
      <c r="B155" s="82"/>
      <c r="C155" s="88" t="s">
        <v>162</v>
      </c>
      <c r="D155" s="82"/>
      <c r="E155" s="82"/>
      <c r="F155" s="82"/>
      <c r="G155" s="82"/>
      <c r="H155" s="92" t="s">
        <v>142</v>
      </c>
    </row>
    <row r="156" spans="1:8" x14ac:dyDescent="0.2">
      <c r="A156" s="82"/>
      <c r="B156" s="82"/>
      <c r="C156" s="88" t="s">
        <v>163</v>
      </c>
      <c r="D156" s="82"/>
      <c r="E156" s="82"/>
      <c r="F156" s="82"/>
      <c r="G156" s="82"/>
      <c r="H156" s="92" t="s">
        <v>142</v>
      </c>
    </row>
    <row r="157" spans="1:8" x14ac:dyDescent="0.2">
      <c r="A157" s="82"/>
      <c r="B157" s="82"/>
      <c r="C157" s="88" t="s">
        <v>141</v>
      </c>
      <c r="D157" s="82"/>
      <c r="E157" s="82" t="s">
        <v>142</v>
      </c>
      <c r="F157" s="105" t="s">
        <v>144</v>
      </c>
      <c r="G157" s="102">
        <v>0</v>
      </c>
      <c r="H157" s="92" t="s">
        <v>142</v>
      </c>
    </row>
    <row r="158" spans="1:8" x14ac:dyDescent="0.2">
      <c r="A158" s="82"/>
      <c r="B158" s="82"/>
      <c r="C158" s="103"/>
      <c r="D158" s="82"/>
      <c r="E158" s="82"/>
      <c r="F158" s="104"/>
      <c r="G158" s="104"/>
      <c r="H158" s="92" t="s">
        <v>142</v>
      </c>
    </row>
    <row r="159" spans="1:8" x14ac:dyDescent="0.2">
      <c r="A159" s="82"/>
      <c r="B159" s="82"/>
      <c r="C159" s="88" t="s">
        <v>164</v>
      </c>
      <c r="D159" s="82"/>
      <c r="E159" s="82"/>
      <c r="F159" s="82"/>
      <c r="G159" s="82"/>
      <c r="H159" s="92" t="s">
        <v>142</v>
      </c>
    </row>
    <row r="160" spans="1:8" x14ac:dyDescent="0.2">
      <c r="A160" s="82"/>
      <c r="B160" s="82"/>
      <c r="C160" s="88" t="s">
        <v>165</v>
      </c>
      <c r="D160" s="82"/>
      <c r="E160" s="82"/>
      <c r="F160" s="82"/>
      <c r="G160" s="82"/>
      <c r="H160" s="92" t="s">
        <v>142</v>
      </c>
    </row>
    <row r="161" spans="1:16" x14ac:dyDescent="0.2">
      <c r="A161" s="82"/>
      <c r="B161" s="82"/>
      <c r="C161" s="88" t="s">
        <v>141</v>
      </c>
      <c r="D161" s="82"/>
      <c r="E161" s="82" t="s">
        <v>142</v>
      </c>
      <c r="F161" s="105" t="s">
        <v>144</v>
      </c>
      <c r="G161" s="102">
        <v>0</v>
      </c>
      <c r="H161" s="92" t="s">
        <v>142</v>
      </c>
    </row>
    <row r="162" spans="1:16" x14ac:dyDescent="0.2">
      <c r="A162" s="82"/>
      <c r="B162" s="82"/>
      <c r="C162" s="103"/>
      <c r="D162" s="82"/>
      <c r="E162" s="82"/>
      <c r="F162" s="104"/>
      <c r="G162" s="104"/>
      <c r="H162" s="92" t="s">
        <v>142</v>
      </c>
    </row>
    <row r="163" spans="1:16" x14ac:dyDescent="0.2">
      <c r="A163" s="82"/>
      <c r="B163" s="82"/>
      <c r="C163" s="88" t="s">
        <v>166</v>
      </c>
      <c r="D163" s="82"/>
      <c r="E163" s="82"/>
      <c r="F163" s="104"/>
      <c r="G163" s="104"/>
      <c r="H163" s="92" t="s">
        <v>142</v>
      </c>
    </row>
    <row r="164" spans="1:16" x14ac:dyDescent="0.2">
      <c r="A164" s="82"/>
      <c r="B164" s="82"/>
      <c r="C164" s="88" t="s">
        <v>141</v>
      </c>
      <c r="D164" s="82"/>
      <c r="E164" s="82" t="s">
        <v>142</v>
      </c>
      <c r="F164" s="105" t="s">
        <v>144</v>
      </c>
      <c r="G164" s="102">
        <v>0</v>
      </c>
      <c r="H164" s="92" t="s">
        <v>142</v>
      </c>
    </row>
    <row r="165" spans="1:16" x14ac:dyDescent="0.2">
      <c r="A165" s="82"/>
      <c r="B165" s="82"/>
      <c r="C165" s="103"/>
      <c r="D165" s="82"/>
      <c r="E165" s="82"/>
      <c r="F165" s="104"/>
      <c r="G165" s="104"/>
      <c r="H165" s="92" t="s">
        <v>142</v>
      </c>
    </row>
    <row r="166" spans="1:16" x14ac:dyDescent="0.2">
      <c r="A166" s="107"/>
      <c r="B166" s="90"/>
      <c r="C166" s="90" t="s">
        <v>499</v>
      </c>
      <c r="D166" s="90"/>
      <c r="E166" s="107"/>
      <c r="F166" s="91">
        <v>623.91468269999996</v>
      </c>
      <c r="G166" s="81">
        <v>5.1943500000000004E-3</v>
      </c>
      <c r="H166" s="92" t="s">
        <v>142</v>
      </c>
    </row>
    <row r="167" spans="1:16" x14ac:dyDescent="0.2">
      <c r="A167" s="107"/>
      <c r="B167" s="90"/>
      <c r="C167" s="85" t="s">
        <v>965</v>
      </c>
      <c r="D167" s="90"/>
      <c r="E167" s="107"/>
      <c r="F167" s="91">
        <f>46154.34438784+F104</f>
        <v>565.1847003399962</v>
      </c>
      <c r="G167" s="81">
        <f>F167/F168</f>
        <v>4.705401727769563E-3</v>
      </c>
      <c r="H167" s="92" t="s">
        <v>142</v>
      </c>
    </row>
    <row r="168" spans="1:16" x14ac:dyDescent="0.2">
      <c r="A168" s="103"/>
      <c r="B168" s="103"/>
      <c r="C168" s="88" t="s">
        <v>168</v>
      </c>
      <c r="D168" s="104"/>
      <c r="E168" s="104"/>
      <c r="F168" s="94">
        <v>120114.016408946</v>
      </c>
      <c r="G168" s="108">
        <v>1</v>
      </c>
      <c r="H168" s="92" t="s">
        <v>142</v>
      </c>
    </row>
    <row r="169" spans="1:16" ht="12.75" customHeight="1" x14ac:dyDescent="0.2">
      <c r="A169" s="109"/>
      <c r="B169" s="109"/>
      <c r="C169" s="110"/>
      <c r="D169" s="111"/>
      <c r="E169" s="111"/>
      <c r="F169" s="112"/>
      <c r="G169" s="113"/>
      <c r="H169" s="114"/>
    </row>
    <row r="170" spans="1:16" x14ac:dyDescent="0.2">
      <c r="A170" s="109"/>
      <c r="B170" s="221" t="s">
        <v>926</v>
      </c>
      <c r="C170" s="221"/>
      <c r="D170" s="221"/>
      <c r="E170" s="221"/>
      <c r="F170" s="221"/>
      <c r="G170" s="221"/>
      <c r="H170" s="221"/>
      <c r="J170" s="116"/>
    </row>
    <row r="171" spans="1:16" x14ac:dyDescent="0.2">
      <c r="A171" s="109"/>
      <c r="B171" s="221" t="s">
        <v>927</v>
      </c>
      <c r="C171" s="221"/>
      <c r="D171" s="221"/>
      <c r="E171" s="221"/>
      <c r="F171" s="221"/>
      <c r="G171" s="221"/>
      <c r="H171" s="221"/>
      <c r="J171" s="116"/>
    </row>
    <row r="172" spans="1:16" x14ac:dyDescent="0.2">
      <c r="A172" s="109"/>
      <c r="B172" s="221" t="s">
        <v>928</v>
      </c>
      <c r="C172" s="221"/>
      <c r="D172" s="221"/>
      <c r="E172" s="221"/>
      <c r="F172" s="221"/>
      <c r="G172" s="221"/>
      <c r="H172" s="221"/>
      <c r="J172" s="116"/>
    </row>
    <row r="173" spans="1:16" s="118" customFormat="1" ht="66.75" customHeight="1" x14ac:dyDescent="0.25">
      <c r="A173" s="117"/>
      <c r="B173" s="222" t="s">
        <v>929</v>
      </c>
      <c r="C173" s="222"/>
      <c r="D173" s="222"/>
      <c r="E173" s="222"/>
      <c r="F173" s="222"/>
      <c r="G173" s="222"/>
      <c r="H173" s="222"/>
      <c r="I173"/>
      <c r="J173" s="116"/>
      <c r="K173"/>
      <c r="L173"/>
      <c r="M173"/>
      <c r="N173"/>
      <c r="O173"/>
      <c r="P173"/>
    </row>
    <row r="174" spans="1:16" x14ac:dyDescent="0.2">
      <c r="A174" s="109"/>
      <c r="B174" s="221" t="s">
        <v>930</v>
      </c>
      <c r="C174" s="221"/>
      <c r="D174" s="221"/>
      <c r="E174" s="221"/>
      <c r="F174" s="221"/>
      <c r="G174" s="221"/>
      <c r="H174" s="221"/>
      <c r="J174" s="116"/>
    </row>
    <row r="175" spans="1:16" x14ac:dyDescent="0.2">
      <c r="A175" s="109"/>
      <c r="B175" s="109"/>
      <c r="C175" s="109"/>
      <c r="D175" s="111"/>
      <c r="E175" s="111"/>
      <c r="F175" s="111"/>
      <c r="G175" s="111"/>
    </row>
    <row r="176" spans="1:16" x14ac:dyDescent="0.2">
      <c r="A176" s="109"/>
      <c r="B176" s="223" t="s">
        <v>169</v>
      </c>
      <c r="C176" s="224"/>
      <c r="D176" s="225"/>
      <c r="E176" s="119"/>
      <c r="F176" s="111"/>
      <c r="G176" s="111"/>
    </row>
    <row r="177" spans="1:10" ht="27.75" customHeight="1" x14ac:dyDescent="0.2">
      <c r="A177" s="109"/>
      <c r="B177" s="226" t="s">
        <v>170</v>
      </c>
      <c r="C177" s="227"/>
      <c r="D177" s="95" t="s">
        <v>171</v>
      </c>
      <c r="E177" s="119"/>
      <c r="F177" s="111"/>
      <c r="G177" s="111"/>
    </row>
    <row r="178" spans="1:10" ht="12.75" customHeight="1" x14ac:dyDescent="0.2">
      <c r="A178" s="109"/>
      <c r="B178" s="226" t="s">
        <v>931</v>
      </c>
      <c r="C178" s="227"/>
      <c r="D178" s="95" t="s">
        <v>171</v>
      </c>
      <c r="E178" s="119"/>
      <c r="F178" s="111"/>
      <c r="G178" s="111"/>
    </row>
    <row r="179" spans="1:10" x14ac:dyDescent="0.2">
      <c r="A179" s="109"/>
      <c r="B179" s="226" t="s">
        <v>172</v>
      </c>
      <c r="C179" s="227"/>
      <c r="D179" s="120" t="s">
        <v>142</v>
      </c>
      <c r="E179" s="119"/>
      <c r="F179" s="111"/>
      <c r="G179" s="111"/>
    </row>
    <row r="180" spans="1:10" x14ac:dyDescent="0.2">
      <c r="A180" s="121"/>
      <c r="B180" s="122" t="s">
        <v>142</v>
      </c>
      <c r="C180" s="122" t="s">
        <v>932</v>
      </c>
      <c r="D180" s="122" t="s">
        <v>173</v>
      </c>
      <c r="E180" s="121"/>
      <c r="F180" s="121"/>
      <c r="G180" s="121"/>
      <c r="H180" s="121"/>
      <c r="J180" s="116"/>
    </row>
    <row r="181" spans="1:10" x14ac:dyDescent="0.2">
      <c r="A181" s="121"/>
      <c r="B181" s="123" t="s">
        <v>174</v>
      </c>
      <c r="C181" s="124">
        <v>45961</v>
      </c>
      <c r="D181" s="124">
        <v>45991</v>
      </c>
      <c r="E181" s="121"/>
      <c r="F181" s="121"/>
      <c r="G181" s="121"/>
      <c r="J181" s="116"/>
    </row>
    <row r="182" spans="1:10" x14ac:dyDescent="0.2">
      <c r="A182" s="125"/>
      <c r="B182" s="85" t="s">
        <v>175</v>
      </c>
      <c r="C182" s="126">
        <v>83.5929</v>
      </c>
      <c r="D182" s="126">
        <v>84.491900000000001</v>
      </c>
      <c r="E182" s="125"/>
      <c r="F182" s="127"/>
      <c r="G182" s="128"/>
    </row>
    <row r="183" spans="1:10" ht="25.5" x14ac:dyDescent="0.2">
      <c r="A183" s="125"/>
      <c r="B183" s="85" t="s">
        <v>1078</v>
      </c>
      <c r="C183" s="126">
        <v>17.262899999999998</v>
      </c>
      <c r="D183" s="126">
        <v>17.448499999999999</v>
      </c>
      <c r="E183" s="125"/>
      <c r="F183" s="127"/>
      <c r="G183" s="128"/>
    </row>
    <row r="184" spans="1:10" x14ac:dyDescent="0.2">
      <c r="A184" s="125"/>
      <c r="B184" s="85" t="s">
        <v>176</v>
      </c>
      <c r="C184" s="126">
        <v>71.6935</v>
      </c>
      <c r="D184" s="126">
        <v>72.372900000000001</v>
      </c>
      <c r="E184" s="125"/>
      <c r="F184" s="127"/>
      <c r="G184" s="128"/>
    </row>
    <row r="185" spans="1:10" ht="25.5" x14ac:dyDescent="0.2">
      <c r="A185" s="125"/>
      <c r="B185" s="85" t="s">
        <v>1079</v>
      </c>
      <c r="C185" s="126">
        <v>16.0183</v>
      </c>
      <c r="D185" s="126">
        <v>16.170100000000001</v>
      </c>
      <c r="E185" s="125"/>
      <c r="F185" s="127"/>
      <c r="G185" s="128"/>
    </row>
    <row r="186" spans="1:10" x14ac:dyDescent="0.2">
      <c r="A186" s="125"/>
      <c r="B186" s="125"/>
      <c r="C186" s="125"/>
      <c r="D186" s="125"/>
      <c r="E186" s="125"/>
      <c r="F186" s="125"/>
      <c r="G186" s="125"/>
    </row>
    <row r="187" spans="1:10" x14ac:dyDescent="0.2">
      <c r="A187" s="121"/>
      <c r="B187" s="226" t="s">
        <v>933</v>
      </c>
      <c r="C187" s="227"/>
      <c r="D187" s="95" t="s">
        <v>171</v>
      </c>
      <c r="E187" s="121"/>
      <c r="F187" s="121"/>
      <c r="G187" s="121"/>
    </row>
    <row r="188" spans="1:10" x14ac:dyDescent="0.2">
      <c r="A188" s="121"/>
      <c r="B188" s="136"/>
      <c r="C188" s="136"/>
      <c r="D188" s="136"/>
      <c r="E188" s="121"/>
      <c r="F188" s="121"/>
      <c r="G188" s="121"/>
    </row>
    <row r="189" spans="1:10" x14ac:dyDescent="0.2">
      <c r="A189" s="121"/>
      <c r="B189" s="226" t="s">
        <v>177</v>
      </c>
      <c r="C189" s="227"/>
      <c r="D189" s="95" t="s">
        <v>951</v>
      </c>
      <c r="E189" s="131"/>
      <c r="F189" s="121"/>
      <c r="G189" s="121"/>
    </row>
    <row r="190" spans="1:10" x14ac:dyDescent="0.2">
      <c r="A190" s="121"/>
      <c r="B190" s="226" t="s">
        <v>178</v>
      </c>
      <c r="C190" s="227"/>
      <c r="D190" s="95" t="s">
        <v>171</v>
      </c>
      <c r="E190" s="131"/>
      <c r="F190" s="121"/>
      <c r="G190" s="121"/>
    </row>
    <row r="191" spans="1:10" ht="17.100000000000001" customHeight="1" x14ac:dyDescent="0.2">
      <c r="A191" s="121"/>
      <c r="B191" s="226" t="s">
        <v>179</v>
      </c>
      <c r="C191" s="227"/>
      <c r="D191" s="95" t="s">
        <v>171</v>
      </c>
      <c r="E191" s="131"/>
      <c r="F191" s="121"/>
      <c r="G191" s="121"/>
    </row>
    <row r="192" spans="1:10" ht="17.100000000000001" customHeight="1" x14ac:dyDescent="0.2">
      <c r="A192" s="121"/>
      <c r="B192" s="226" t="s">
        <v>180</v>
      </c>
      <c r="C192" s="227"/>
      <c r="D192" s="132">
        <v>5.3127333284856695</v>
      </c>
      <c r="E192" s="121"/>
      <c r="F192" s="115"/>
      <c r="G192" s="133"/>
    </row>
    <row r="194" spans="2:4" x14ac:dyDescent="0.2">
      <c r="B194" s="242" t="s">
        <v>997</v>
      </c>
      <c r="C194" s="243"/>
      <c r="D194" s="244"/>
    </row>
    <row r="195" spans="2:4" ht="25.5" x14ac:dyDescent="0.2">
      <c r="B195" s="241" t="s">
        <v>998</v>
      </c>
      <c r="C195" s="241"/>
      <c r="D195" s="159" t="s">
        <v>713</v>
      </c>
    </row>
    <row r="196" spans="2:4" x14ac:dyDescent="0.2">
      <c r="B196" s="241" t="s">
        <v>999</v>
      </c>
      <c r="C196" s="241"/>
      <c r="D196" s="142"/>
    </row>
    <row r="197" spans="2:4" x14ac:dyDescent="0.2">
      <c r="B197" s="238"/>
      <c r="C197" s="240"/>
      <c r="D197" s="143"/>
    </row>
    <row r="198" spans="2:4" x14ac:dyDescent="0.2">
      <c r="B198" s="241" t="s">
        <v>1000</v>
      </c>
      <c r="C198" s="241"/>
      <c r="D198" s="144">
        <v>6.2305796799839541</v>
      </c>
    </row>
    <row r="199" spans="2:4" x14ac:dyDescent="0.2">
      <c r="B199" s="238"/>
      <c r="C199" s="240"/>
      <c r="D199" s="143"/>
    </row>
    <row r="200" spans="2:4" x14ac:dyDescent="0.2">
      <c r="B200" s="241" t="s">
        <v>1001</v>
      </c>
      <c r="C200" s="241"/>
      <c r="D200" s="144">
        <v>2.680226994673728</v>
      </c>
    </row>
    <row r="201" spans="2:4" x14ac:dyDescent="0.2">
      <c r="B201" s="241" t="s">
        <v>1002</v>
      </c>
      <c r="C201" s="241"/>
      <c r="D201" s="144">
        <v>3.4610680376074465</v>
      </c>
    </row>
    <row r="202" spans="2:4" x14ac:dyDescent="0.2">
      <c r="B202" s="238"/>
      <c r="C202" s="240"/>
      <c r="D202" s="143"/>
    </row>
    <row r="203" spans="2:4" x14ac:dyDescent="0.2">
      <c r="B203" s="241" t="s">
        <v>1003</v>
      </c>
      <c r="C203" s="241"/>
      <c r="D203" s="145" t="s">
        <v>1172</v>
      </c>
    </row>
    <row r="204" spans="2:4" ht="12.75" customHeight="1" x14ac:dyDescent="0.2">
      <c r="B204" s="238" t="s">
        <v>1004</v>
      </c>
      <c r="C204" s="239"/>
      <c r="D204" s="240"/>
    </row>
    <row r="206" spans="2:4" x14ac:dyDescent="0.2">
      <c r="B206" s="220" t="s">
        <v>934</v>
      </c>
      <c r="C206" s="220"/>
    </row>
    <row r="208" spans="2:4" ht="153.75" customHeight="1" x14ac:dyDescent="0.2"/>
    <row r="211" spans="2:4" x14ac:dyDescent="0.2">
      <c r="B211" s="134" t="s">
        <v>935</v>
      </c>
      <c r="C211" s="135"/>
      <c r="D211" s="134"/>
    </row>
    <row r="212" spans="2:4" x14ac:dyDescent="0.2">
      <c r="B212" s="134" t="s">
        <v>1080</v>
      </c>
      <c r="D212" s="134"/>
    </row>
    <row r="213" spans="2:4" ht="165" customHeight="1" x14ac:dyDescent="0.2"/>
    <row r="214" spans="2:4" ht="12.75" customHeight="1" x14ac:dyDescent="0.2"/>
    <row r="215" spans="2:4" ht="12.75" customHeight="1" x14ac:dyDescent="0.2"/>
    <row r="216" spans="2:4" ht="12.75" customHeight="1" x14ac:dyDescent="0.2"/>
    <row r="217" spans="2:4" ht="12.75" customHeight="1" x14ac:dyDescent="0.2"/>
    <row r="218" spans="2:4" ht="12.75" customHeight="1" x14ac:dyDescent="0.2"/>
    <row r="219" spans="2:4" ht="12.75" customHeight="1" x14ac:dyDescent="0.2"/>
    <row r="220" spans="2:4" ht="12.75" customHeight="1" x14ac:dyDescent="0.2"/>
    <row r="225" customFormat="1" x14ac:dyDescent="0.2"/>
  </sheetData>
  <mergeCells count="29">
    <mergeCell ref="A1:H1"/>
    <mergeCell ref="A2:H2"/>
    <mergeCell ref="A3:H3"/>
    <mergeCell ref="B187:C187"/>
    <mergeCell ref="B191:C191"/>
    <mergeCell ref="B170:H170"/>
    <mergeCell ref="B171:H171"/>
    <mergeCell ref="B172:H172"/>
    <mergeCell ref="B173:H173"/>
    <mergeCell ref="B174:H174"/>
    <mergeCell ref="B176:D176"/>
    <mergeCell ref="B177:C177"/>
    <mergeCell ref="B178:C178"/>
    <mergeCell ref="B179:C179"/>
    <mergeCell ref="B189:C189"/>
    <mergeCell ref="B190:C190"/>
    <mergeCell ref="B194:D194"/>
    <mergeCell ref="B196:C196"/>
    <mergeCell ref="B197:C197"/>
    <mergeCell ref="B195:C195"/>
    <mergeCell ref="B192:C192"/>
    <mergeCell ref="B203:C203"/>
    <mergeCell ref="B204:D204"/>
    <mergeCell ref="B206:C206"/>
    <mergeCell ref="B198:C198"/>
    <mergeCell ref="B199:C199"/>
    <mergeCell ref="B200:C200"/>
    <mergeCell ref="B201:C201"/>
    <mergeCell ref="B202:C202"/>
  </mergeCells>
  <hyperlinks>
    <hyperlink ref="I1" location="Index!B2" display="Index" xr:uid="{F4FFE5BE-C724-43C5-BEBC-CA765840336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F303-2A1B-43F7-82A9-2C3333A18575}">
  <sheetPr>
    <outlinePr summaryBelow="0" summaryRight="0"/>
  </sheetPr>
  <dimension ref="A1:Q151"/>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732</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1050896</v>
      </c>
      <c r="F7" s="91">
        <v>10588.828095999999</v>
      </c>
      <c r="G7" s="81">
        <v>9.6035910000000002E-2</v>
      </c>
      <c r="H7" s="92" t="s">
        <v>142</v>
      </c>
    </row>
    <row r="8" spans="1:9" x14ac:dyDescent="0.2">
      <c r="A8" s="99">
        <v>2</v>
      </c>
      <c r="B8" s="90" t="s">
        <v>33</v>
      </c>
      <c r="C8" s="90" t="s">
        <v>34</v>
      </c>
      <c r="D8" s="90" t="s">
        <v>35</v>
      </c>
      <c r="E8" s="83">
        <v>535836</v>
      </c>
      <c r="F8" s="91">
        <v>7441.6903679999996</v>
      </c>
      <c r="G8" s="81">
        <v>6.7492780000000002E-2</v>
      </c>
      <c r="H8" s="92" t="s">
        <v>142</v>
      </c>
    </row>
    <row r="9" spans="1:9" x14ac:dyDescent="0.2">
      <c r="A9" s="99">
        <v>3</v>
      </c>
      <c r="B9" s="90" t="s">
        <v>11</v>
      </c>
      <c r="C9" s="90" t="s">
        <v>12</v>
      </c>
      <c r="D9" s="90" t="s">
        <v>13</v>
      </c>
      <c r="E9" s="83">
        <v>345000</v>
      </c>
      <c r="F9" s="91">
        <v>7250.52</v>
      </c>
      <c r="G9" s="81">
        <v>6.5758960000000005E-2</v>
      </c>
      <c r="H9" s="92" t="s">
        <v>142</v>
      </c>
    </row>
    <row r="10" spans="1:9" x14ac:dyDescent="0.2">
      <c r="A10" s="99">
        <v>4</v>
      </c>
      <c r="B10" s="90" t="s">
        <v>235</v>
      </c>
      <c r="C10" s="90" t="s">
        <v>236</v>
      </c>
      <c r="D10" s="90" t="s">
        <v>237</v>
      </c>
      <c r="E10" s="83">
        <v>167610</v>
      </c>
      <c r="F10" s="91">
        <v>5919.1471499999998</v>
      </c>
      <c r="G10" s="81">
        <v>5.3684000000000003E-2</v>
      </c>
      <c r="H10" s="92" t="s">
        <v>142</v>
      </c>
    </row>
    <row r="11" spans="1:9" x14ac:dyDescent="0.2">
      <c r="A11" s="99">
        <v>5</v>
      </c>
      <c r="B11" s="90" t="s">
        <v>331</v>
      </c>
      <c r="C11" s="90" t="s">
        <v>332</v>
      </c>
      <c r="D11" s="90" t="s">
        <v>35</v>
      </c>
      <c r="E11" s="83">
        <v>263757</v>
      </c>
      <c r="F11" s="91">
        <v>5603.2537080000002</v>
      </c>
      <c r="G11" s="81">
        <v>5.0818990000000001E-2</v>
      </c>
      <c r="H11" s="92" t="s">
        <v>142</v>
      </c>
    </row>
    <row r="12" spans="1:9" x14ac:dyDescent="0.2">
      <c r="A12" s="99">
        <v>6</v>
      </c>
      <c r="B12" s="90" t="s">
        <v>87</v>
      </c>
      <c r="C12" s="90" t="s">
        <v>88</v>
      </c>
      <c r="D12" s="90" t="s">
        <v>40</v>
      </c>
      <c r="E12" s="83">
        <v>75675</v>
      </c>
      <c r="F12" s="91">
        <v>5315.7903749999996</v>
      </c>
      <c r="G12" s="81">
        <v>4.8211829999999997E-2</v>
      </c>
      <c r="H12" s="92" t="s">
        <v>142</v>
      </c>
    </row>
    <row r="13" spans="1:9" x14ac:dyDescent="0.2">
      <c r="A13" s="99">
        <v>7</v>
      </c>
      <c r="B13" s="90" t="s">
        <v>327</v>
      </c>
      <c r="C13" s="90" t="s">
        <v>328</v>
      </c>
      <c r="D13" s="90" t="s">
        <v>196</v>
      </c>
      <c r="E13" s="83">
        <v>319864</v>
      </c>
      <c r="F13" s="91">
        <v>4990.1982639999997</v>
      </c>
      <c r="G13" s="81">
        <v>4.5258850000000003E-2</v>
      </c>
      <c r="H13" s="92" t="s">
        <v>142</v>
      </c>
    </row>
    <row r="14" spans="1:9" x14ac:dyDescent="0.2">
      <c r="A14" s="99">
        <v>8</v>
      </c>
      <c r="B14" s="90" t="s">
        <v>31</v>
      </c>
      <c r="C14" s="90" t="s">
        <v>32</v>
      </c>
      <c r="D14" s="90" t="s">
        <v>19</v>
      </c>
      <c r="E14" s="83">
        <v>1207590</v>
      </c>
      <c r="F14" s="91">
        <v>4336.4556899999998</v>
      </c>
      <c r="G14" s="81">
        <v>3.9329700000000002E-2</v>
      </c>
      <c r="H14" s="92" t="s">
        <v>142</v>
      </c>
    </row>
    <row r="15" spans="1:9" x14ac:dyDescent="0.2">
      <c r="A15" s="99">
        <v>9</v>
      </c>
      <c r="B15" s="90" t="s">
        <v>733</v>
      </c>
      <c r="C15" s="90" t="s">
        <v>734</v>
      </c>
      <c r="D15" s="90" t="s">
        <v>58</v>
      </c>
      <c r="E15" s="83">
        <v>393192</v>
      </c>
      <c r="F15" s="91">
        <v>4076.2214640000002</v>
      </c>
      <c r="G15" s="81">
        <v>3.6969500000000002E-2</v>
      </c>
      <c r="H15" s="92" t="s">
        <v>142</v>
      </c>
    </row>
    <row r="16" spans="1:9" x14ac:dyDescent="0.2">
      <c r="A16" s="99">
        <v>10</v>
      </c>
      <c r="B16" s="90" t="s">
        <v>735</v>
      </c>
      <c r="C16" s="90" t="s">
        <v>736</v>
      </c>
      <c r="D16" s="90" t="s">
        <v>271</v>
      </c>
      <c r="E16" s="83">
        <v>95945</v>
      </c>
      <c r="F16" s="91">
        <v>3834.4419250000001</v>
      </c>
      <c r="G16" s="81">
        <v>3.4776660000000001E-2</v>
      </c>
      <c r="H16" s="92" t="s">
        <v>142</v>
      </c>
    </row>
    <row r="17" spans="1:8" x14ac:dyDescent="0.2">
      <c r="A17" s="99">
        <v>11</v>
      </c>
      <c r="B17" s="90" t="s">
        <v>59</v>
      </c>
      <c r="C17" s="90" t="s">
        <v>60</v>
      </c>
      <c r="D17" s="90" t="s">
        <v>61</v>
      </c>
      <c r="E17" s="83">
        <v>60260</v>
      </c>
      <c r="F17" s="91">
        <v>3556.2438999999999</v>
      </c>
      <c r="G17" s="81">
        <v>3.2253530000000002E-2</v>
      </c>
      <c r="H17" s="92" t="s">
        <v>142</v>
      </c>
    </row>
    <row r="18" spans="1:8" x14ac:dyDescent="0.2">
      <c r="A18" s="99">
        <v>12</v>
      </c>
      <c r="B18" s="90" t="s">
        <v>435</v>
      </c>
      <c r="C18" s="90" t="s">
        <v>436</v>
      </c>
      <c r="D18" s="90" t="s">
        <v>262</v>
      </c>
      <c r="E18" s="83">
        <v>180000</v>
      </c>
      <c r="F18" s="91">
        <v>3538.8</v>
      </c>
      <c r="G18" s="81">
        <v>3.2095319999999997E-2</v>
      </c>
      <c r="H18" s="92" t="s">
        <v>142</v>
      </c>
    </row>
    <row r="19" spans="1:8" x14ac:dyDescent="0.2">
      <c r="A19" s="99">
        <v>13</v>
      </c>
      <c r="B19" s="90" t="s">
        <v>519</v>
      </c>
      <c r="C19" s="90" t="s">
        <v>520</v>
      </c>
      <c r="D19" s="90" t="s">
        <v>196</v>
      </c>
      <c r="E19" s="83">
        <v>225000</v>
      </c>
      <c r="F19" s="91">
        <v>3413.9250000000002</v>
      </c>
      <c r="G19" s="81">
        <v>3.0962759999999999E-2</v>
      </c>
      <c r="H19" s="92" t="s">
        <v>142</v>
      </c>
    </row>
    <row r="20" spans="1:8" x14ac:dyDescent="0.2">
      <c r="A20" s="99">
        <v>14</v>
      </c>
      <c r="B20" s="90" t="s">
        <v>109</v>
      </c>
      <c r="C20" s="90" t="s">
        <v>110</v>
      </c>
      <c r="D20" s="90" t="s">
        <v>111</v>
      </c>
      <c r="E20" s="83">
        <v>44916</v>
      </c>
      <c r="F20" s="91">
        <v>3294.8131800000001</v>
      </c>
      <c r="G20" s="81">
        <v>2.9882470000000001E-2</v>
      </c>
      <c r="H20" s="92" t="s">
        <v>142</v>
      </c>
    </row>
    <row r="21" spans="1:8" x14ac:dyDescent="0.2">
      <c r="A21" s="99">
        <v>15</v>
      </c>
      <c r="B21" s="90" t="s">
        <v>107</v>
      </c>
      <c r="C21" s="90" t="s">
        <v>108</v>
      </c>
      <c r="D21" s="90" t="s">
        <v>43</v>
      </c>
      <c r="E21" s="83">
        <v>592632</v>
      </c>
      <c r="F21" s="91">
        <v>3181.8412079999998</v>
      </c>
      <c r="G21" s="81">
        <v>2.8857870000000001E-2</v>
      </c>
      <c r="H21" s="92" t="s">
        <v>142</v>
      </c>
    </row>
    <row r="22" spans="1:8" x14ac:dyDescent="0.2">
      <c r="A22" s="99">
        <v>16</v>
      </c>
      <c r="B22" s="90" t="s">
        <v>291</v>
      </c>
      <c r="C22" s="90" t="s">
        <v>292</v>
      </c>
      <c r="D22" s="90" t="s">
        <v>187</v>
      </c>
      <c r="E22" s="83">
        <v>92223</v>
      </c>
      <c r="F22" s="91">
        <v>3131.5241879999999</v>
      </c>
      <c r="G22" s="81">
        <v>2.840152E-2</v>
      </c>
      <c r="H22" s="92" t="s">
        <v>142</v>
      </c>
    </row>
    <row r="23" spans="1:8" x14ac:dyDescent="0.2">
      <c r="A23" s="99">
        <v>17</v>
      </c>
      <c r="B23" s="90" t="s">
        <v>737</v>
      </c>
      <c r="C23" s="90" t="s">
        <v>738</v>
      </c>
      <c r="D23" s="90" t="s">
        <v>35</v>
      </c>
      <c r="E23" s="83">
        <v>1155130</v>
      </c>
      <c r="F23" s="91">
        <v>3131.3264039999999</v>
      </c>
      <c r="G23" s="81">
        <v>2.839972E-2</v>
      </c>
      <c r="H23" s="92" t="s">
        <v>142</v>
      </c>
    </row>
    <row r="24" spans="1:8" ht="25.5" x14ac:dyDescent="0.2">
      <c r="A24" s="99">
        <v>18</v>
      </c>
      <c r="B24" s="90" t="s">
        <v>442</v>
      </c>
      <c r="C24" s="90" t="s">
        <v>443</v>
      </c>
      <c r="D24" s="90" t="s">
        <v>211</v>
      </c>
      <c r="E24" s="83">
        <v>244574</v>
      </c>
      <c r="F24" s="91">
        <v>2867.3855760000001</v>
      </c>
      <c r="G24" s="81">
        <v>2.6005899999999998E-2</v>
      </c>
      <c r="H24" s="92" t="s">
        <v>142</v>
      </c>
    </row>
    <row r="25" spans="1:8" x14ac:dyDescent="0.2">
      <c r="A25" s="99">
        <v>19</v>
      </c>
      <c r="B25" s="90" t="s">
        <v>303</v>
      </c>
      <c r="C25" s="90" t="s">
        <v>304</v>
      </c>
      <c r="D25" s="90" t="s">
        <v>271</v>
      </c>
      <c r="E25" s="83">
        <v>201908</v>
      </c>
      <c r="F25" s="91">
        <v>2685.7802160000001</v>
      </c>
      <c r="G25" s="81">
        <v>2.435882E-2</v>
      </c>
      <c r="H25" s="92" t="s">
        <v>142</v>
      </c>
    </row>
    <row r="26" spans="1:8" x14ac:dyDescent="0.2">
      <c r="A26" s="99">
        <v>20</v>
      </c>
      <c r="B26" s="90" t="s">
        <v>50</v>
      </c>
      <c r="C26" s="90" t="s">
        <v>51</v>
      </c>
      <c r="D26" s="90" t="s">
        <v>52</v>
      </c>
      <c r="E26" s="83">
        <v>34296</v>
      </c>
      <c r="F26" s="91">
        <v>2462.79576</v>
      </c>
      <c r="G26" s="81">
        <v>2.2336450000000001E-2</v>
      </c>
      <c r="H26" s="92" t="s">
        <v>142</v>
      </c>
    </row>
    <row r="27" spans="1:8" x14ac:dyDescent="0.2">
      <c r="A27" s="99">
        <v>21</v>
      </c>
      <c r="B27" s="90" t="s">
        <v>739</v>
      </c>
      <c r="C27" s="90" t="s">
        <v>740</v>
      </c>
      <c r="D27" s="90" t="s">
        <v>262</v>
      </c>
      <c r="E27" s="83">
        <v>621851</v>
      </c>
      <c r="F27" s="91">
        <v>2227.1593564999998</v>
      </c>
      <c r="G27" s="81">
        <v>2.0199330000000001E-2</v>
      </c>
      <c r="H27" s="92" t="s">
        <v>142</v>
      </c>
    </row>
    <row r="28" spans="1:8" x14ac:dyDescent="0.2">
      <c r="A28" s="99">
        <v>22</v>
      </c>
      <c r="B28" s="90" t="s">
        <v>329</v>
      </c>
      <c r="C28" s="90" t="s">
        <v>330</v>
      </c>
      <c r="D28" s="90" t="s">
        <v>35</v>
      </c>
      <c r="E28" s="83">
        <v>172372</v>
      </c>
      <c r="F28" s="91">
        <v>2205.8444840000002</v>
      </c>
      <c r="G28" s="81">
        <v>2.0006019999999999E-2</v>
      </c>
      <c r="H28" s="92" t="s">
        <v>142</v>
      </c>
    </row>
    <row r="29" spans="1:8" x14ac:dyDescent="0.2">
      <c r="A29" s="99">
        <v>23</v>
      </c>
      <c r="B29" s="90" t="s">
        <v>253</v>
      </c>
      <c r="C29" s="90" t="s">
        <v>254</v>
      </c>
      <c r="D29" s="90" t="s">
        <v>255</v>
      </c>
      <c r="E29" s="83">
        <v>98689</v>
      </c>
      <c r="F29" s="91">
        <v>2140.1696539999998</v>
      </c>
      <c r="G29" s="81">
        <v>1.9410380000000001E-2</v>
      </c>
      <c r="H29" s="92" t="s">
        <v>142</v>
      </c>
    </row>
    <row r="30" spans="1:8" ht="25.5" x14ac:dyDescent="0.2">
      <c r="A30" s="99">
        <v>24</v>
      </c>
      <c r="B30" s="90" t="s">
        <v>741</v>
      </c>
      <c r="C30" s="90" t="s">
        <v>742</v>
      </c>
      <c r="D30" s="90" t="s">
        <v>221</v>
      </c>
      <c r="E30" s="83">
        <v>167892</v>
      </c>
      <c r="F30" s="91">
        <v>2113.4244960000001</v>
      </c>
      <c r="G30" s="81">
        <v>1.916781E-2</v>
      </c>
      <c r="H30" s="92" t="s">
        <v>142</v>
      </c>
    </row>
    <row r="31" spans="1:8" x14ac:dyDescent="0.2">
      <c r="A31" s="99">
        <v>25</v>
      </c>
      <c r="B31" s="90" t="s">
        <v>507</v>
      </c>
      <c r="C31" s="90" t="s">
        <v>508</v>
      </c>
      <c r="D31" s="90" t="s">
        <v>237</v>
      </c>
      <c r="E31" s="83">
        <v>22619</v>
      </c>
      <c r="F31" s="91">
        <v>2052.334965</v>
      </c>
      <c r="G31" s="81">
        <v>1.861376E-2</v>
      </c>
      <c r="H31" s="92" t="s">
        <v>142</v>
      </c>
    </row>
    <row r="32" spans="1:8" x14ac:dyDescent="0.2">
      <c r="A32" s="99">
        <v>26</v>
      </c>
      <c r="B32" s="90" t="s">
        <v>743</v>
      </c>
      <c r="C32" s="90" t="s">
        <v>744</v>
      </c>
      <c r="D32" s="90" t="s">
        <v>271</v>
      </c>
      <c r="E32" s="83">
        <v>46886</v>
      </c>
      <c r="F32" s="91">
        <v>1992.8425440000001</v>
      </c>
      <c r="G32" s="81">
        <v>1.807419E-2</v>
      </c>
      <c r="H32" s="92" t="s">
        <v>142</v>
      </c>
    </row>
    <row r="33" spans="1:8" x14ac:dyDescent="0.2">
      <c r="A33" s="99">
        <v>27</v>
      </c>
      <c r="B33" s="90" t="s">
        <v>745</v>
      </c>
      <c r="C33" s="90" t="s">
        <v>746</v>
      </c>
      <c r="D33" s="90" t="s">
        <v>16</v>
      </c>
      <c r="E33" s="83">
        <v>246480</v>
      </c>
      <c r="F33" s="91">
        <v>1690.2366</v>
      </c>
      <c r="G33" s="81">
        <v>1.532969E-2</v>
      </c>
      <c r="H33" s="92" t="s">
        <v>142</v>
      </c>
    </row>
    <row r="34" spans="1:8" x14ac:dyDescent="0.2">
      <c r="A34" s="99">
        <v>28</v>
      </c>
      <c r="B34" s="90" t="s">
        <v>433</v>
      </c>
      <c r="C34" s="90" t="s">
        <v>434</v>
      </c>
      <c r="D34" s="90" t="s">
        <v>196</v>
      </c>
      <c r="E34" s="83">
        <v>101625</v>
      </c>
      <c r="F34" s="91">
        <v>1650.5932499999999</v>
      </c>
      <c r="G34" s="81">
        <v>1.497014E-2</v>
      </c>
      <c r="H34" s="92" t="s">
        <v>142</v>
      </c>
    </row>
    <row r="35" spans="1:8" x14ac:dyDescent="0.2">
      <c r="A35" s="99">
        <v>29</v>
      </c>
      <c r="B35" s="90" t="s">
        <v>747</v>
      </c>
      <c r="C35" s="90" t="s">
        <v>748</v>
      </c>
      <c r="D35" s="90" t="s">
        <v>52</v>
      </c>
      <c r="E35" s="83">
        <v>92424</v>
      </c>
      <c r="F35" s="91">
        <v>990.87770399999999</v>
      </c>
      <c r="G35" s="81">
        <v>8.9868199999999995E-3</v>
      </c>
      <c r="H35" s="92" t="s">
        <v>142</v>
      </c>
    </row>
    <row r="36" spans="1:8" x14ac:dyDescent="0.2">
      <c r="A36" s="99">
        <v>30</v>
      </c>
      <c r="B36" s="90" t="s">
        <v>749</v>
      </c>
      <c r="C36" s="90" t="s">
        <v>750</v>
      </c>
      <c r="D36" s="90" t="s">
        <v>184</v>
      </c>
      <c r="E36" s="83">
        <v>15297</v>
      </c>
      <c r="F36" s="91">
        <v>236.568105</v>
      </c>
      <c r="G36" s="81">
        <v>2.1455699999999999E-3</v>
      </c>
      <c r="H36" s="92" t="s">
        <v>142</v>
      </c>
    </row>
    <row r="37" spans="1:8" x14ac:dyDescent="0.2">
      <c r="A37" s="82"/>
      <c r="B37" s="82"/>
      <c r="C37" s="88" t="s">
        <v>141</v>
      </c>
      <c r="D37" s="82"/>
      <c r="E37" s="82" t="s">
        <v>142</v>
      </c>
      <c r="F37" s="94">
        <f>SUM(F7:F36)</f>
        <v>107921.03363050001</v>
      </c>
      <c r="G37" s="102">
        <f>SUM(G7:G36)</f>
        <v>0.97879524999999978</v>
      </c>
      <c r="H37" s="92" t="s">
        <v>142</v>
      </c>
    </row>
    <row r="38" spans="1:8" x14ac:dyDescent="0.2">
      <c r="A38" s="82"/>
      <c r="B38" s="82"/>
      <c r="C38" s="103"/>
      <c r="D38" s="82"/>
      <c r="E38" s="82"/>
      <c r="F38" s="104"/>
      <c r="G38" s="104"/>
      <c r="H38" s="92" t="s">
        <v>142</v>
      </c>
    </row>
    <row r="39" spans="1:8" x14ac:dyDescent="0.2">
      <c r="A39" s="82"/>
      <c r="B39" s="82"/>
      <c r="C39" s="88" t="s">
        <v>143</v>
      </c>
      <c r="D39" s="82"/>
      <c r="E39" s="82"/>
      <c r="F39" s="82"/>
      <c r="G39" s="82"/>
      <c r="H39" s="92" t="s">
        <v>142</v>
      </c>
    </row>
    <row r="40" spans="1:8" x14ac:dyDescent="0.2">
      <c r="A40" s="82"/>
      <c r="B40" s="82"/>
      <c r="C40" s="88" t="s">
        <v>141</v>
      </c>
      <c r="D40" s="82"/>
      <c r="E40" s="82" t="s">
        <v>142</v>
      </c>
      <c r="F40" s="105" t="s">
        <v>144</v>
      </c>
      <c r="G40" s="102">
        <v>0</v>
      </c>
      <c r="H40" s="92" t="s">
        <v>142</v>
      </c>
    </row>
    <row r="41" spans="1:8" x14ac:dyDescent="0.2">
      <c r="A41" s="82"/>
      <c r="B41" s="82"/>
      <c r="C41" s="103"/>
      <c r="D41" s="82"/>
      <c r="E41" s="82"/>
      <c r="F41" s="104"/>
      <c r="G41" s="104"/>
      <c r="H41" s="92" t="s">
        <v>142</v>
      </c>
    </row>
    <row r="42" spans="1:8" x14ac:dyDescent="0.2">
      <c r="A42" s="82"/>
      <c r="B42" s="82"/>
      <c r="C42" s="88" t="s">
        <v>145</v>
      </c>
      <c r="D42" s="82"/>
      <c r="E42" s="82"/>
      <c r="F42" s="82"/>
      <c r="G42" s="82"/>
      <c r="H42" s="92" t="s">
        <v>142</v>
      </c>
    </row>
    <row r="43" spans="1:8" x14ac:dyDescent="0.2">
      <c r="A43" s="82"/>
      <c r="B43" s="82"/>
      <c r="C43" s="88" t="s">
        <v>141</v>
      </c>
      <c r="D43" s="82"/>
      <c r="E43" s="82" t="s">
        <v>142</v>
      </c>
      <c r="F43" s="105" t="s">
        <v>144</v>
      </c>
      <c r="G43" s="102">
        <v>0</v>
      </c>
      <c r="H43" s="92" t="s">
        <v>142</v>
      </c>
    </row>
    <row r="44" spans="1:8" x14ac:dyDescent="0.2">
      <c r="A44" s="82"/>
      <c r="B44" s="82"/>
      <c r="C44" s="103"/>
      <c r="D44" s="82"/>
      <c r="E44" s="82"/>
      <c r="F44" s="104"/>
      <c r="G44" s="104"/>
      <c r="H44" s="92" t="s">
        <v>142</v>
      </c>
    </row>
    <row r="45" spans="1:8" x14ac:dyDescent="0.2">
      <c r="A45" s="82"/>
      <c r="B45" s="82"/>
      <c r="C45" s="88" t="s">
        <v>146</v>
      </c>
      <c r="D45" s="82"/>
      <c r="E45" s="82"/>
      <c r="F45" s="82"/>
      <c r="G45" s="82"/>
      <c r="H45" s="92" t="s">
        <v>142</v>
      </c>
    </row>
    <row r="46" spans="1:8" x14ac:dyDescent="0.2">
      <c r="A46" s="82"/>
      <c r="B46" s="82"/>
      <c r="C46" s="88" t="s">
        <v>141</v>
      </c>
      <c r="D46" s="82"/>
      <c r="E46" s="82" t="s">
        <v>142</v>
      </c>
      <c r="F46" s="105" t="s">
        <v>144</v>
      </c>
      <c r="G46" s="102">
        <v>0</v>
      </c>
      <c r="H46" s="92" t="s">
        <v>142</v>
      </c>
    </row>
    <row r="47" spans="1:8" x14ac:dyDescent="0.2">
      <c r="A47" s="82"/>
      <c r="B47" s="82"/>
      <c r="C47" s="103"/>
      <c r="D47" s="82"/>
      <c r="E47" s="82"/>
      <c r="F47" s="104"/>
      <c r="G47" s="104"/>
      <c r="H47" s="92" t="s">
        <v>142</v>
      </c>
    </row>
    <row r="48" spans="1:8" x14ac:dyDescent="0.2">
      <c r="A48" s="82"/>
      <c r="B48" s="82"/>
      <c r="C48" s="88" t="s">
        <v>147</v>
      </c>
      <c r="D48" s="82"/>
      <c r="E48" s="82"/>
      <c r="F48" s="104"/>
      <c r="G48" s="104"/>
      <c r="H48" s="92" t="s">
        <v>142</v>
      </c>
    </row>
    <row r="49" spans="1:8" x14ac:dyDescent="0.2">
      <c r="A49" s="82"/>
      <c r="B49" s="82"/>
      <c r="C49" s="88" t="s">
        <v>141</v>
      </c>
      <c r="D49" s="82"/>
      <c r="E49" s="82" t="s">
        <v>142</v>
      </c>
      <c r="F49" s="105" t="s">
        <v>144</v>
      </c>
      <c r="G49" s="102">
        <v>0</v>
      </c>
      <c r="H49" s="92" t="s">
        <v>142</v>
      </c>
    </row>
    <row r="50" spans="1:8" x14ac:dyDescent="0.2">
      <c r="A50" s="82"/>
      <c r="B50" s="82"/>
      <c r="C50" s="103"/>
      <c r="D50" s="82"/>
      <c r="E50" s="82"/>
      <c r="F50" s="104"/>
      <c r="G50" s="104"/>
      <c r="H50" s="92" t="s">
        <v>142</v>
      </c>
    </row>
    <row r="51" spans="1:8" x14ac:dyDescent="0.2">
      <c r="A51" s="82"/>
      <c r="B51" s="82"/>
      <c r="C51" s="88" t="s">
        <v>148</v>
      </c>
      <c r="D51" s="82"/>
      <c r="E51" s="82"/>
      <c r="F51" s="104"/>
      <c r="G51" s="104"/>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149</v>
      </c>
      <c r="D54" s="82"/>
      <c r="E54" s="82"/>
      <c r="F54" s="94">
        <f>F37</f>
        <v>107921.03363050001</v>
      </c>
      <c r="G54" s="102">
        <f>G37</f>
        <v>0.97879524999999978</v>
      </c>
      <c r="H54" s="92" t="s">
        <v>142</v>
      </c>
    </row>
    <row r="55" spans="1:8" x14ac:dyDescent="0.2">
      <c r="A55" s="82"/>
      <c r="B55" s="82"/>
      <c r="C55" s="103"/>
      <c r="D55" s="82"/>
      <c r="E55" s="82"/>
      <c r="F55" s="104"/>
      <c r="G55" s="104"/>
      <c r="H55" s="92" t="s">
        <v>142</v>
      </c>
    </row>
    <row r="56" spans="1:8" x14ac:dyDescent="0.2">
      <c r="A56" s="82"/>
      <c r="B56" s="82"/>
      <c r="C56" s="88" t="s">
        <v>150</v>
      </c>
      <c r="D56" s="82"/>
      <c r="E56" s="82"/>
      <c r="F56" s="104"/>
      <c r="G56" s="104"/>
      <c r="H56" s="92" t="s">
        <v>142</v>
      </c>
    </row>
    <row r="57" spans="1:8" x14ac:dyDescent="0.2">
      <c r="A57" s="82"/>
      <c r="B57" s="82"/>
      <c r="C57" s="88" t="s">
        <v>10</v>
      </c>
      <c r="D57" s="82"/>
      <c r="E57" s="82"/>
      <c r="F57" s="104"/>
      <c r="G57" s="104"/>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151</v>
      </c>
      <c r="D60" s="82"/>
      <c r="E60" s="82"/>
      <c r="F60" s="82"/>
      <c r="G60" s="82"/>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152</v>
      </c>
      <c r="D63" s="82"/>
      <c r="E63" s="82"/>
      <c r="F63" s="82"/>
      <c r="G63" s="82"/>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153</v>
      </c>
      <c r="D66" s="82"/>
      <c r="E66" s="82"/>
      <c r="F66" s="104"/>
      <c r="G66" s="104"/>
      <c r="H66" s="92" t="s">
        <v>142</v>
      </c>
    </row>
    <row r="67" spans="1:8" x14ac:dyDescent="0.2">
      <c r="A67" s="82"/>
      <c r="B67" s="82"/>
      <c r="C67" s="88" t="s">
        <v>141</v>
      </c>
      <c r="D67" s="82"/>
      <c r="E67" s="82" t="s">
        <v>142</v>
      </c>
      <c r="F67" s="105" t="s">
        <v>144</v>
      </c>
      <c r="G67" s="102">
        <v>0</v>
      </c>
      <c r="H67" s="92" t="s">
        <v>142</v>
      </c>
    </row>
    <row r="68" spans="1:8" ht="12.75" customHeight="1" x14ac:dyDescent="0.2">
      <c r="A68" s="87"/>
      <c r="B68" s="87"/>
      <c r="C68" s="95"/>
      <c r="D68" s="87"/>
      <c r="E68" s="87"/>
      <c r="F68" s="148"/>
      <c r="G68" s="139"/>
      <c r="H68" s="92" t="s">
        <v>142</v>
      </c>
    </row>
    <row r="69" spans="1:8" ht="12.75" customHeight="1" x14ac:dyDescent="0.2">
      <c r="A69" s="87"/>
      <c r="B69" s="87"/>
      <c r="C69" s="95" t="s">
        <v>937</v>
      </c>
      <c r="D69" s="87"/>
      <c r="E69" s="87"/>
      <c r="F69" s="87"/>
      <c r="G69" s="87"/>
      <c r="H69" s="92" t="s">
        <v>142</v>
      </c>
    </row>
    <row r="70" spans="1:8" ht="12.75" customHeight="1" x14ac:dyDescent="0.2">
      <c r="A70" s="80">
        <v>1</v>
      </c>
      <c r="B70" s="85" t="s">
        <v>321</v>
      </c>
      <c r="C70" s="85" t="s">
        <v>938</v>
      </c>
      <c r="D70" s="85" t="s">
        <v>237</v>
      </c>
      <c r="E70" s="86">
        <v>670440</v>
      </c>
      <c r="F70" s="97">
        <v>67.986638639999995</v>
      </c>
      <c r="G70" s="93">
        <v>6.1660999999999997E-4</v>
      </c>
      <c r="H70" s="92">
        <v>6.0350000000000001</v>
      </c>
    </row>
    <row r="71" spans="1:8" ht="12.75" customHeight="1" x14ac:dyDescent="0.2">
      <c r="A71" s="87"/>
      <c r="B71" s="87"/>
      <c r="C71" s="95" t="s">
        <v>141</v>
      </c>
      <c r="D71" s="87"/>
      <c r="E71" s="87" t="s">
        <v>142</v>
      </c>
      <c r="F71" s="138">
        <f>F70</f>
        <v>67.986638639999995</v>
      </c>
      <c r="G71" s="139">
        <f>G70</f>
        <v>6.1660999999999997E-4</v>
      </c>
      <c r="H71" s="92" t="s">
        <v>142</v>
      </c>
    </row>
    <row r="72" spans="1:8" x14ac:dyDescent="0.2">
      <c r="A72" s="82"/>
      <c r="B72" s="82"/>
      <c r="C72" s="103"/>
      <c r="D72" s="82"/>
      <c r="E72" s="82"/>
      <c r="F72" s="104"/>
      <c r="G72" s="104"/>
      <c r="H72" s="92" t="s">
        <v>142</v>
      </c>
    </row>
    <row r="73" spans="1:8" x14ac:dyDescent="0.2">
      <c r="A73" s="82"/>
      <c r="B73" s="82"/>
      <c r="C73" s="88" t="s">
        <v>154</v>
      </c>
      <c r="D73" s="82"/>
      <c r="E73" s="82"/>
      <c r="F73" s="94">
        <v>0</v>
      </c>
      <c r="G73" s="102">
        <v>0</v>
      </c>
      <c r="H73" s="92" t="s">
        <v>142</v>
      </c>
    </row>
    <row r="74" spans="1:8" x14ac:dyDescent="0.2">
      <c r="A74" s="82"/>
      <c r="B74" s="82"/>
      <c r="C74" s="103"/>
      <c r="D74" s="82"/>
      <c r="E74" s="82"/>
      <c r="F74" s="104"/>
      <c r="G74" s="104"/>
      <c r="H74" s="92" t="s">
        <v>142</v>
      </c>
    </row>
    <row r="75" spans="1:8" x14ac:dyDescent="0.2">
      <c r="A75" s="82"/>
      <c r="B75" s="82"/>
      <c r="C75" s="88" t="s">
        <v>155</v>
      </c>
      <c r="D75" s="82"/>
      <c r="E75" s="82"/>
      <c r="F75" s="104"/>
      <c r="G75" s="104"/>
      <c r="H75" s="92" t="s">
        <v>142</v>
      </c>
    </row>
    <row r="76" spans="1:8" x14ac:dyDescent="0.2">
      <c r="A76" s="82"/>
      <c r="B76" s="82"/>
      <c r="C76" s="88" t="s">
        <v>156</v>
      </c>
      <c r="D76" s="82"/>
      <c r="E76" s="82"/>
      <c r="F76" s="104"/>
      <c r="G76" s="104"/>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157</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158</v>
      </c>
      <c r="D82" s="82"/>
      <c r="E82" s="82"/>
      <c r="F82" s="104"/>
      <c r="G82" s="104"/>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159</v>
      </c>
      <c r="D85" s="82"/>
      <c r="E85" s="82"/>
      <c r="F85" s="104"/>
      <c r="G85" s="104"/>
      <c r="H85" s="92" t="s">
        <v>142</v>
      </c>
    </row>
    <row r="86" spans="1:8" x14ac:dyDescent="0.2">
      <c r="A86" s="99">
        <v>1</v>
      </c>
      <c r="B86" s="90"/>
      <c r="C86" s="90" t="s">
        <v>160</v>
      </c>
      <c r="D86" s="90"/>
      <c r="E86" s="107"/>
      <c r="F86" s="91">
        <v>1536.1839029959999</v>
      </c>
      <c r="G86" s="81">
        <v>1.39325E-2</v>
      </c>
      <c r="H86" s="92">
        <v>5.41</v>
      </c>
    </row>
    <row r="87" spans="1:8" x14ac:dyDescent="0.2">
      <c r="A87" s="82"/>
      <c r="B87" s="82"/>
      <c r="C87" s="88" t="s">
        <v>141</v>
      </c>
      <c r="D87" s="82"/>
      <c r="E87" s="82" t="s">
        <v>142</v>
      </c>
      <c r="F87" s="94">
        <v>1536.1839029959999</v>
      </c>
      <c r="G87" s="102">
        <v>1.39325E-2</v>
      </c>
      <c r="H87" s="92" t="s">
        <v>142</v>
      </c>
    </row>
    <row r="88" spans="1:8" x14ac:dyDescent="0.2">
      <c r="A88" s="82"/>
      <c r="B88" s="82"/>
      <c r="C88" s="103"/>
      <c r="D88" s="82"/>
      <c r="E88" s="82"/>
      <c r="F88" s="104"/>
      <c r="G88" s="104"/>
      <c r="H88" s="92" t="s">
        <v>142</v>
      </c>
    </row>
    <row r="89" spans="1:8" x14ac:dyDescent="0.2">
      <c r="A89" s="82"/>
      <c r="B89" s="82"/>
      <c r="C89" s="88" t="s">
        <v>161</v>
      </c>
      <c r="D89" s="82"/>
      <c r="E89" s="82"/>
      <c r="F89" s="94">
        <v>1536.1839029959999</v>
      </c>
      <c r="G89" s="102">
        <v>1.39325E-2</v>
      </c>
      <c r="H89" s="92" t="s">
        <v>142</v>
      </c>
    </row>
    <row r="90" spans="1:8" x14ac:dyDescent="0.2">
      <c r="A90" s="82"/>
      <c r="B90" s="82"/>
      <c r="C90" s="104"/>
      <c r="D90" s="82"/>
      <c r="E90" s="82"/>
      <c r="F90" s="82"/>
      <c r="G90" s="82"/>
      <c r="H90" s="92" t="s">
        <v>142</v>
      </c>
    </row>
    <row r="91" spans="1:8" x14ac:dyDescent="0.2">
      <c r="A91" s="82"/>
      <c r="B91" s="82"/>
      <c r="C91" s="88" t="s">
        <v>162</v>
      </c>
      <c r="D91" s="82"/>
      <c r="E91" s="82"/>
      <c r="F91" s="82"/>
      <c r="G91" s="82"/>
      <c r="H91" s="92" t="s">
        <v>142</v>
      </c>
    </row>
    <row r="92" spans="1:8" x14ac:dyDescent="0.2">
      <c r="A92" s="82"/>
      <c r="B92" s="82"/>
      <c r="C92" s="88" t="s">
        <v>163</v>
      </c>
      <c r="D92" s="82"/>
      <c r="E92" s="82"/>
      <c r="F92" s="82"/>
      <c r="G92" s="82"/>
      <c r="H92" s="92" t="s">
        <v>142</v>
      </c>
    </row>
    <row r="93" spans="1:8" x14ac:dyDescent="0.2">
      <c r="A93" s="82"/>
      <c r="B93" s="82"/>
      <c r="C93" s="88" t="s">
        <v>141</v>
      </c>
      <c r="D93" s="82"/>
      <c r="E93" s="82" t="s">
        <v>142</v>
      </c>
      <c r="F93" s="105" t="s">
        <v>144</v>
      </c>
      <c r="G93" s="102">
        <v>0</v>
      </c>
      <c r="H93" s="92" t="s">
        <v>142</v>
      </c>
    </row>
    <row r="94" spans="1:8" x14ac:dyDescent="0.2">
      <c r="A94" s="82"/>
      <c r="B94" s="82"/>
      <c r="C94" s="103"/>
      <c r="D94" s="82"/>
      <c r="E94" s="82"/>
      <c r="F94" s="104"/>
      <c r="G94" s="104"/>
      <c r="H94" s="92" t="s">
        <v>142</v>
      </c>
    </row>
    <row r="95" spans="1:8" x14ac:dyDescent="0.2">
      <c r="A95" s="82"/>
      <c r="B95" s="82"/>
      <c r="C95" s="88" t="s">
        <v>164</v>
      </c>
      <c r="D95" s="82"/>
      <c r="E95" s="82"/>
      <c r="F95" s="82"/>
      <c r="G95" s="82"/>
      <c r="H95" s="92" t="s">
        <v>142</v>
      </c>
    </row>
    <row r="96" spans="1:8" x14ac:dyDescent="0.2">
      <c r="A96" s="82"/>
      <c r="B96" s="82"/>
      <c r="C96" s="88" t="s">
        <v>165</v>
      </c>
      <c r="D96" s="82"/>
      <c r="E96" s="82"/>
      <c r="F96" s="82"/>
      <c r="G96" s="82"/>
      <c r="H96" s="92" t="s">
        <v>142</v>
      </c>
    </row>
    <row r="97" spans="1:17" x14ac:dyDescent="0.2">
      <c r="A97" s="82"/>
      <c r="B97" s="82"/>
      <c r="C97" s="88" t="s">
        <v>141</v>
      </c>
      <c r="D97" s="82"/>
      <c r="E97" s="82" t="s">
        <v>142</v>
      </c>
      <c r="F97" s="105" t="s">
        <v>144</v>
      </c>
      <c r="G97" s="102">
        <v>0</v>
      </c>
      <c r="H97" s="92" t="s">
        <v>142</v>
      </c>
    </row>
    <row r="98" spans="1:17" x14ac:dyDescent="0.2">
      <c r="A98" s="82"/>
      <c r="B98" s="82"/>
      <c r="C98" s="103"/>
      <c r="D98" s="82"/>
      <c r="E98" s="82"/>
      <c r="F98" s="104"/>
      <c r="G98" s="104"/>
      <c r="H98" s="92" t="s">
        <v>142</v>
      </c>
    </row>
    <row r="99" spans="1:17" x14ac:dyDescent="0.2">
      <c r="A99" s="82"/>
      <c r="B99" s="82"/>
      <c r="C99" s="88" t="s">
        <v>166</v>
      </c>
      <c r="D99" s="82"/>
      <c r="E99" s="82"/>
      <c r="F99" s="104"/>
      <c r="G99" s="104"/>
      <c r="H99" s="92" t="s">
        <v>142</v>
      </c>
    </row>
    <row r="100" spans="1:17" x14ac:dyDescent="0.2">
      <c r="A100" s="82"/>
      <c r="B100" s="82"/>
      <c r="C100" s="88" t="s">
        <v>141</v>
      </c>
      <c r="D100" s="82"/>
      <c r="E100" s="82" t="s">
        <v>142</v>
      </c>
      <c r="F100" s="105" t="s">
        <v>144</v>
      </c>
      <c r="G100" s="102">
        <v>0</v>
      </c>
      <c r="H100" s="92" t="s">
        <v>142</v>
      </c>
    </row>
    <row r="101" spans="1:17" x14ac:dyDescent="0.2">
      <c r="A101" s="82"/>
      <c r="B101" s="82"/>
      <c r="C101" s="103"/>
      <c r="D101" s="82"/>
      <c r="E101" s="82"/>
      <c r="F101" s="104"/>
      <c r="G101" s="104"/>
      <c r="H101" s="92" t="s">
        <v>142</v>
      </c>
    </row>
    <row r="102" spans="1:17" x14ac:dyDescent="0.2">
      <c r="A102" s="107"/>
      <c r="B102" s="90"/>
      <c r="C102" s="90" t="s">
        <v>167</v>
      </c>
      <c r="D102" s="90"/>
      <c r="E102" s="107"/>
      <c r="F102" s="91">
        <v>733.84757776000004</v>
      </c>
      <c r="G102" s="81">
        <v>6.6556699999999998E-3</v>
      </c>
      <c r="H102" s="92" t="s">
        <v>142</v>
      </c>
    </row>
    <row r="103" spans="1:17" x14ac:dyDescent="0.2">
      <c r="A103" s="103"/>
      <c r="B103" s="103"/>
      <c r="C103" s="88" t="s">
        <v>168</v>
      </c>
      <c r="D103" s="104"/>
      <c r="E103" s="104"/>
      <c r="F103" s="94">
        <v>110259.051749896</v>
      </c>
      <c r="G103" s="108">
        <v>1.00000003</v>
      </c>
      <c r="H103" s="92" t="s">
        <v>142</v>
      </c>
    </row>
    <row r="104" spans="1:17" ht="12.75" customHeight="1" x14ac:dyDescent="0.2">
      <c r="A104" s="109"/>
      <c r="B104" s="109"/>
      <c r="C104" s="110"/>
      <c r="D104" s="111"/>
      <c r="E104" s="111"/>
      <c r="F104" s="112"/>
      <c r="G104" s="113"/>
      <c r="H104" s="114"/>
    </row>
    <row r="105" spans="1:17" x14ac:dyDescent="0.2">
      <c r="A105" s="109"/>
      <c r="B105" s="221" t="s">
        <v>926</v>
      </c>
      <c r="C105" s="221"/>
      <c r="D105" s="221"/>
      <c r="E105" s="221"/>
      <c r="F105" s="221"/>
      <c r="G105" s="221"/>
      <c r="H105" s="221"/>
      <c r="J105" s="116"/>
    </row>
    <row r="106" spans="1:17" x14ac:dyDescent="0.2">
      <c r="A106" s="109"/>
      <c r="B106" s="221" t="s">
        <v>927</v>
      </c>
      <c r="C106" s="221"/>
      <c r="D106" s="221"/>
      <c r="E106" s="221"/>
      <c r="F106" s="221"/>
      <c r="G106" s="221"/>
      <c r="H106" s="221"/>
      <c r="J106" s="116"/>
    </row>
    <row r="107" spans="1:17" x14ac:dyDescent="0.2">
      <c r="A107" s="109"/>
      <c r="B107" s="221" t="s">
        <v>928</v>
      </c>
      <c r="C107" s="221"/>
      <c r="D107" s="221"/>
      <c r="E107" s="221"/>
      <c r="F107" s="221"/>
      <c r="G107" s="221"/>
      <c r="H107" s="221"/>
      <c r="J107" s="116"/>
    </row>
    <row r="108" spans="1:17" s="118" customFormat="1" ht="66.75" customHeight="1" x14ac:dyDescent="0.25">
      <c r="A108" s="117"/>
      <c r="B108" s="222" t="s">
        <v>929</v>
      </c>
      <c r="C108" s="222"/>
      <c r="D108" s="222"/>
      <c r="E108" s="222"/>
      <c r="F108" s="222"/>
      <c r="G108" s="222"/>
      <c r="H108" s="222"/>
      <c r="I108"/>
      <c r="J108" s="116"/>
      <c r="K108"/>
      <c r="L108"/>
      <c r="M108"/>
      <c r="N108"/>
      <c r="O108"/>
      <c r="P108"/>
      <c r="Q108"/>
    </row>
    <row r="109" spans="1:17" x14ac:dyDescent="0.2">
      <c r="A109" s="109"/>
      <c r="B109" s="221" t="s">
        <v>930</v>
      </c>
      <c r="C109" s="221"/>
      <c r="D109" s="221"/>
      <c r="E109" s="221"/>
      <c r="F109" s="221"/>
      <c r="G109" s="221"/>
      <c r="H109" s="221"/>
      <c r="J109" s="116"/>
    </row>
    <row r="110" spans="1:17" x14ac:dyDescent="0.2">
      <c r="A110" s="109"/>
      <c r="B110" s="109"/>
      <c r="C110" s="109"/>
      <c r="D110" s="111"/>
      <c r="E110" s="111"/>
      <c r="F110" s="111"/>
      <c r="G110" s="111"/>
    </row>
    <row r="111" spans="1:17" x14ac:dyDescent="0.2">
      <c r="A111" s="109"/>
      <c r="B111" s="223" t="s">
        <v>169</v>
      </c>
      <c r="C111" s="224"/>
      <c r="D111" s="225"/>
      <c r="E111" s="119"/>
      <c r="F111" s="111"/>
      <c r="G111" s="111"/>
    </row>
    <row r="112" spans="1:17" ht="27.75" customHeight="1" x14ac:dyDescent="0.2">
      <c r="A112" s="109"/>
      <c r="B112" s="226" t="s">
        <v>170</v>
      </c>
      <c r="C112" s="227"/>
      <c r="D112" s="95" t="s">
        <v>171</v>
      </c>
      <c r="E112" s="119"/>
      <c r="F112" s="111"/>
      <c r="G112" s="111"/>
    </row>
    <row r="113" spans="1:10" ht="12.75" customHeight="1" x14ac:dyDescent="0.2">
      <c r="A113" s="109"/>
      <c r="B113" s="226" t="s">
        <v>931</v>
      </c>
      <c r="C113" s="227"/>
      <c r="D113" s="95" t="s">
        <v>171</v>
      </c>
      <c r="E113" s="119"/>
      <c r="F113" s="111"/>
      <c r="G113" s="111"/>
    </row>
    <row r="114" spans="1:10" x14ac:dyDescent="0.2">
      <c r="A114" s="109"/>
      <c r="B114" s="226" t="s">
        <v>172</v>
      </c>
      <c r="C114" s="227"/>
      <c r="D114" s="120" t="s">
        <v>142</v>
      </c>
      <c r="E114" s="119"/>
      <c r="F114" s="111"/>
      <c r="G114" s="111"/>
    </row>
    <row r="115" spans="1:10" x14ac:dyDescent="0.2">
      <c r="A115" s="121"/>
      <c r="B115" s="122" t="s">
        <v>142</v>
      </c>
      <c r="C115" s="122" t="s">
        <v>932</v>
      </c>
      <c r="D115" s="122" t="s">
        <v>173</v>
      </c>
      <c r="E115" s="121"/>
      <c r="F115" s="121"/>
      <c r="G115" s="121"/>
      <c r="H115" s="121"/>
      <c r="J115" s="116"/>
    </row>
    <row r="116" spans="1:10" x14ac:dyDescent="0.2">
      <c r="A116" s="121"/>
      <c r="B116" s="123" t="s">
        <v>174</v>
      </c>
      <c r="C116" s="124">
        <v>45961</v>
      </c>
      <c r="D116" s="124">
        <v>45991</v>
      </c>
      <c r="E116" s="121"/>
      <c r="F116" s="121"/>
      <c r="G116" s="121"/>
      <c r="J116" s="116"/>
    </row>
    <row r="117" spans="1:10" x14ac:dyDescent="0.2">
      <c r="A117" s="125"/>
      <c r="B117" s="90" t="s">
        <v>175</v>
      </c>
      <c r="C117" s="126">
        <v>179.50880000000001</v>
      </c>
      <c r="D117" s="126">
        <v>181.12729999999999</v>
      </c>
      <c r="E117" s="125"/>
      <c r="F117" s="127"/>
      <c r="G117" s="128"/>
    </row>
    <row r="118" spans="1:10" ht="25.5" x14ac:dyDescent="0.2">
      <c r="A118" s="125"/>
      <c r="B118" s="90" t="s">
        <v>1057</v>
      </c>
      <c r="C118" s="126">
        <v>45.646299999999997</v>
      </c>
      <c r="D118" s="126">
        <v>46.0578</v>
      </c>
      <c r="E118" s="125"/>
      <c r="F118" s="127"/>
      <c r="G118" s="128"/>
    </row>
    <row r="119" spans="1:10" x14ac:dyDescent="0.2">
      <c r="A119" s="125"/>
      <c r="B119" s="90" t="s">
        <v>176</v>
      </c>
      <c r="C119" s="126">
        <v>161.6499</v>
      </c>
      <c r="D119" s="126">
        <v>162.97749999999999</v>
      </c>
      <c r="E119" s="125"/>
      <c r="F119" s="127"/>
      <c r="G119" s="128"/>
    </row>
    <row r="120" spans="1:10" ht="25.5" x14ac:dyDescent="0.2">
      <c r="A120" s="125"/>
      <c r="B120" s="90" t="s">
        <v>1058</v>
      </c>
      <c r="C120" s="126">
        <v>41.861600000000003</v>
      </c>
      <c r="D120" s="126">
        <v>42.205399999999997</v>
      </c>
      <c r="E120" s="125"/>
      <c r="F120" s="127"/>
      <c r="G120" s="128"/>
    </row>
    <row r="121" spans="1:10" x14ac:dyDescent="0.2">
      <c r="A121" s="125"/>
      <c r="B121" s="125"/>
      <c r="C121" s="125"/>
      <c r="D121" s="125"/>
      <c r="E121" s="125"/>
      <c r="F121" s="125"/>
      <c r="G121" s="125"/>
    </row>
    <row r="122" spans="1:10" x14ac:dyDescent="0.2">
      <c r="A122" s="121"/>
      <c r="B122" s="226" t="s">
        <v>933</v>
      </c>
      <c r="C122" s="227"/>
      <c r="D122" s="95" t="s">
        <v>171</v>
      </c>
      <c r="E122" s="121"/>
      <c r="F122" s="121"/>
      <c r="G122" s="121"/>
    </row>
    <row r="123" spans="1:10" x14ac:dyDescent="0.2">
      <c r="A123" s="121"/>
      <c r="B123" s="136"/>
      <c r="C123" s="136"/>
      <c r="D123" s="136"/>
      <c r="E123" s="121"/>
      <c r="F123" s="121"/>
      <c r="G123" s="121"/>
    </row>
    <row r="124" spans="1:10" x14ac:dyDescent="0.2">
      <c r="A124" s="121"/>
      <c r="B124" s="226" t="s">
        <v>177</v>
      </c>
      <c r="C124" s="227"/>
      <c r="D124" s="95" t="s">
        <v>171</v>
      </c>
      <c r="E124" s="131"/>
      <c r="F124" s="121"/>
      <c r="G124" s="121"/>
    </row>
    <row r="125" spans="1:10" x14ac:dyDescent="0.2">
      <c r="A125" s="121"/>
      <c r="B125" s="226" t="s">
        <v>178</v>
      </c>
      <c r="C125" s="227"/>
      <c r="D125" s="95" t="s">
        <v>171</v>
      </c>
      <c r="E125" s="131"/>
      <c r="F125" s="121"/>
      <c r="G125" s="121"/>
    </row>
    <row r="126" spans="1:10" ht="17.100000000000001" customHeight="1" x14ac:dyDescent="0.2">
      <c r="A126" s="121"/>
      <c r="B126" s="226" t="s">
        <v>179</v>
      </c>
      <c r="C126" s="227"/>
      <c r="D126" s="95" t="s">
        <v>171</v>
      </c>
      <c r="E126" s="131"/>
      <c r="F126" s="121"/>
      <c r="G126" s="121"/>
    </row>
    <row r="127" spans="1:10" ht="17.100000000000001" customHeight="1" x14ac:dyDescent="0.2">
      <c r="A127" s="121"/>
      <c r="B127" s="226" t="s">
        <v>180</v>
      </c>
      <c r="C127" s="227"/>
      <c r="D127" s="132">
        <v>0.61492209078035065</v>
      </c>
      <c r="E127" s="121"/>
      <c r="F127" s="115"/>
      <c r="G127" s="133"/>
    </row>
    <row r="129" spans="2:4" x14ac:dyDescent="0.2">
      <c r="B129" s="220" t="s">
        <v>934</v>
      </c>
      <c r="C129" s="220"/>
    </row>
    <row r="131" spans="2:4" ht="153.75" customHeight="1" x14ac:dyDescent="0.2"/>
    <row r="134" spans="2:4" x14ac:dyDescent="0.2">
      <c r="B134" s="134" t="s">
        <v>935</v>
      </c>
      <c r="C134" s="135"/>
      <c r="D134" s="134" t="s">
        <v>940</v>
      </c>
    </row>
    <row r="135" spans="2:4" x14ac:dyDescent="0.2">
      <c r="B135" s="134" t="s">
        <v>1081</v>
      </c>
      <c r="D135" s="134" t="s">
        <v>1082</v>
      </c>
    </row>
    <row r="136" spans="2:4" ht="165" customHeigh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sheetData>
  <mergeCells count="18">
    <mergeCell ref="B129:C129"/>
    <mergeCell ref="B127:C127"/>
    <mergeCell ref="A1:H1"/>
    <mergeCell ref="A2:H2"/>
    <mergeCell ref="A3:H3"/>
    <mergeCell ref="B122:C122"/>
    <mergeCell ref="B126:C126"/>
    <mergeCell ref="B105:H105"/>
    <mergeCell ref="B106:H106"/>
    <mergeCell ref="B113:C113"/>
    <mergeCell ref="B114:C114"/>
    <mergeCell ref="B124:C124"/>
    <mergeCell ref="B125:C125"/>
    <mergeCell ref="B107:H107"/>
    <mergeCell ref="B108:H108"/>
    <mergeCell ref="B109:H109"/>
    <mergeCell ref="B111:D111"/>
    <mergeCell ref="B112:C112"/>
  </mergeCells>
  <hyperlinks>
    <hyperlink ref="I1" location="Index!B2" display="Index" xr:uid="{1F155847-C8DF-43EA-8703-80B42A7F3AF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62572-1D42-4C94-82F1-2D35C3DDDDDF}">
  <sheetPr>
    <outlinePr summaryBelow="0" summaryRight="0"/>
  </sheetPr>
  <dimension ref="A1:Q172"/>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1</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11</v>
      </c>
      <c r="C7" s="90" t="s">
        <v>12</v>
      </c>
      <c r="D7" s="90" t="s">
        <v>13</v>
      </c>
      <c r="E7" s="83">
        <v>415000</v>
      </c>
      <c r="F7" s="91">
        <v>8721.64</v>
      </c>
      <c r="G7" s="81">
        <v>9.0738299999999994E-2</v>
      </c>
      <c r="H7" s="92" t="s">
        <v>142</v>
      </c>
    </row>
    <row r="8" spans="1:9" x14ac:dyDescent="0.2">
      <c r="A8" s="99">
        <v>2</v>
      </c>
      <c r="B8" s="90" t="s">
        <v>14</v>
      </c>
      <c r="C8" s="90" t="s">
        <v>15</v>
      </c>
      <c r="D8" s="90" t="s">
        <v>16</v>
      </c>
      <c r="E8" s="83">
        <v>210000</v>
      </c>
      <c r="F8" s="91">
        <v>8546.16</v>
      </c>
      <c r="G8" s="81">
        <v>8.8912640000000001E-2</v>
      </c>
      <c r="H8" s="92" t="s">
        <v>142</v>
      </c>
    </row>
    <row r="9" spans="1:9" x14ac:dyDescent="0.2">
      <c r="A9" s="99">
        <v>3</v>
      </c>
      <c r="B9" s="90" t="s">
        <v>17</v>
      </c>
      <c r="C9" s="90" t="s">
        <v>18</v>
      </c>
      <c r="D9" s="90" t="s">
        <v>19</v>
      </c>
      <c r="E9" s="83">
        <v>510000</v>
      </c>
      <c r="F9" s="91">
        <v>7994.25</v>
      </c>
      <c r="G9" s="81">
        <v>8.3170670000000002E-2</v>
      </c>
      <c r="H9" s="92" t="s">
        <v>142</v>
      </c>
    </row>
    <row r="10" spans="1:9" x14ac:dyDescent="0.2">
      <c r="A10" s="99">
        <v>4</v>
      </c>
      <c r="B10" s="90" t="s">
        <v>20</v>
      </c>
      <c r="C10" s="90" t="s">
        <v>21</v>
      </c>
      <c r="D10" s="90" t="s">
        <v>22</v>
      </c>
      <c r="E10" s="83">
        <v>1340000</v>
      </c>
      <c r="F10" s="91">
        <v>4374.43</v>
      </c>
      <c r="G10" s="81">
        <v>4.5510750000000003E-2</v>
      </c>
      <c r="H10" s="92" t="s">
        <v>142</v>
      </c>
    </row>
    <row r="11" spans="1:9" x14ac:dyDescent="0.2">
      <c r="A11" s="99">
        <v>5</v>
      </c>
      <c r="B11" s="90" t="s">
        <v>23</v>
      </c>
      <c r="C11" s="90" t="s">
        <v>24</v>
      </c>
      <c r="D11" s="90" t="s">
        <v>25</v>
      </c>
      <c r="E11" s="83">
        <v>28000</v>
      </c>
      <c r="F11" s="91">
        <v>3248</v>
      </c>
      <c r="G11" s="81">
        <v>3.3791580000000002E-2</v>
      </c>
      <c r="H11" s="92" t="s">
        <v>142</v>
      </c>
    </row>
    <row r="12" spans="1:9" x14ac:dyDescent="0.2">
      <c r="A12" s="99">
        <v>6</v>
      </c>
      <c r="B12" s="90" t="s">
        <v>26</v>
      </c>
      <c r="C12" s="90" t="s">
        <v>27</v>
      </c>
      <c r="D12" s="90" t="s">
        <v>28</v>
      </c>
      <c r="E12" s="83">
        <v>675000</v>
      </c>
      <c r="F12" s="91">
        <v>2779.3125</v>
      </c>
      <c r="G12" s="81">
        <v>2.8915449999999999E-2</v>
      </c>
      <c r="H12" s="92" t="s">
        <v>142</v>
      </c>
    </row>
    <row r="13" spans="1:9" x14ac:dyDescent="0.2">
      <c r="A13" s="99">
        <v>7</v>
      </c>
      <c r="B13" s="90" t="s">
        <v>29</v>
      </c>
      <c r="C13" s="90" t="s">
        <v>30</v>
      </c>
      <c r="D13" s="90" t="s">
        <v>22</v>
      </c>
      <c r="E13" s="83">
        <v>800000</v>
      </c>
      <c r="F13" s="91">
        <v>2159.6</v>
      </c>
      <c r="G13" s="81">
        <v>2.246807E-2</v>
      </c>
      <c r="H13" s="92" t="s">
        <v>142</v>
      </c>
    </row>
    <row r="14" spans="1:9" x14ac:dyDescent="0.2">
      <c r="A14" s="99">
        <v>8</v>
      </c>
      <c r="B14" s="90" t="s">
        <v>31</v>
      </c>
      <c r="C14" s="90" t="s">
        <v>32</v>
      </c>
      <c r="D14" s="90" t="s">
        <v>19</v>
      </c>
      <c r="E14" s="83">
        <v>575000</v>
      </c>
      <c r="F14" s="91">
        <v>2064.8249999999998</v>
      </c>
      <c r="G14" s="81">
        <v>2.1482049999999999E-2</v>
      </c>
      <c r="H14" s="92" t="s">
        <v>142</v>
      </c>
    </row>
    <row r="15" spans="1:9" x14ac:dyDescent="0.2">
      <c r="A15" s="99">
        <v>9</v>
      </c>
      <c r="B15" s="90" t="s">
        <v>33</v>
      </c>
      <c r="C15" s="90" t="s">
        <v>34</v>
      </c>
      <c r="D15" s="90" t="s">
        <v>35</v>
      </c>
      <c r="E15" s="83">
        <v>145000</v>
      </c>
      <c r="F15" s="91">
        <v>2013.76</v>
      </c>
      <c r="G15" s="81">
        <v>2.0950779999999999E-2</v>
      </c>
      <c r="H15" s="92" t="s">
        <v>142</v>
      </c>
    </row>
    <row r="16" spans="1:9" x14ac:dyDescent="0.2">
      <c r="A16" s="99">
        <v>10</v>
      </c>
      <c r="B16" s="90" t="s">
        <v>36</v>
      </c>
      <c r="C16" s="90" t="s">
        <v>37</v>
      </c>
      <c r="D16" s="90" t="s">
        <v>35</v>
      </c>
      <c r="E16" s="83">
        <v>200000</v>
      </c>
      <c r="F16" s="91">
        <v>1958</v>
      </c>
      <c r="G16" s="81">
        <v>2.0370659999999999E-2</v>
      </c>
      <c r="H16" s="92" t="s">
        <v>142</v>
      </c>
    </row>
    <row r="17" spans="1:8" x14ac:dyDescent="0.2">
      <c r="A17" s="99">
        <v>11</v>
      </c>
      <c r="B17" s="90" t="s">
        <v>38</v>
      </c>
      <c r="C17" s="90" t="s">
        <v>39</v>
      </c>
      <c r="D17" s="90" t="s">
        <v>40</v>
      </c>
      <c r="E17" s="83">
        <v>100000</v>
      </c>
      <c r="F17" s="91">
        <v>1695.1</v>
      </c>
      <c r="G17" s="81">
        <v>1.7635499999999998E-2</v>
      </c>
      <c r="H17" s="92" t="s">
        <v>142</v>
      </c>
    </row>
    <row r="18" spans="1:8" x14ac:dyDescent="0.2">
      <c r="A18" s="99">
        <v>12</v>
      </c>
      <c r="B18" s="90" t="s">
        <v>41</v>
      </c>
      <c r="C18" s="90" t="s">
        <v>42</v>
      </c>
      <c r="D18" s="90" t="s">
        <v>43</v>
      </c>
      <c r="E18" s="83">
        <v>58500</v>
      </c>
      <c r="F18" s="91">
        <v>1685.6189999999999</v>
      </c>
      <c r="G18" s="81">
        <v>1.7536860000000001E-2</v>
      </c>
      <c r="H18" s="92" t="s">
        <v>142</v>
      </c>
    </row>
    <row r="19" spans="1:8" x14ac:dyDescent="0.2">
      <c r="A19" s="99">
        <v>13</v>
      </c>
      <c r="B19" s="90" t="s">
        <v>44</v>
      </c>
      <c r="C19" s="90" t="s">
        <v>45</v>
      </c>
      <c r="D19" s="90" t="s">
        <v>16</v>
      </c>
      <c r="E19" s="83">
        <v>138000</v>
      </c>
      <c r="F19" s="91">
        <v>1655.586</v>
      </c>
      <c r="G19" s="81">
        <v>1.7224409999999999E-2</v>
      </c>
      <c r="H19" s="92" t="s">
        <v>142</v>
      </c>
    </row>
    <row r="20" spans="1:8" x14ac:dyDescent="0.2">
      <c r="A20" s="99">
        <v>14</v>
      </c>
      <c r="B20" s="90" t="s">
        <v>46</v>
      </c>
      <c r="C20" s="90" t="s">
        <v>47</v>
      </c>
      <c r="D20" s="90" t="s">
        <v>43</v>
      </c>
      <c r="E20" s="83">
        <v>7500</v>
      </c>
      <c r="F20" s="91">
        <v>1654.2</v>
      </c>
      <c r="G20" s="81">
        <v>1.7209990000000001E-2</v>
      </c>
      <c r="H20" s="92" t="s">
        <v>142</v>
      </c>
    </row>
    <row r="21" spans="1:8" x14ac:dyDescent="0.2">
      <c r="A21" s="99">
        <v>15</v>
      </c>
      <c r="B21" s="90" t="s">
        <v>48</v>
      </c>
      <c r="C21" s="90" t="s">
        <v>49</v>
      </c>
      <c r="D21" s="90" t="s">
        <v>22</v>
      </c>
      <c r="E21" s="83">
        <v>415000</v>
      </c>
      <c r="F21" s="91">
        <v>1618.915</v>
      </c>
      <c r="G21" s="81">
        <v>1.6842889999999999E-2</v>
      </c>
      <c r="H21" s="92" t="s">
        <v>142</v>
      </c>
    </row>
    <row r="22" spans="1:8" x14ac:dyDescent="0.2">
      <c r="A22" s="99">
        <v>16</v>
      </c>
      <c r="B22" s="90" t="s">
        <v>50</v>
      </c>
      <c r="C22" s="90" t="s">
        <v>51</v>
      </c>
      <c r="D22" s="90" t="s">
        <v>52</v>
      </c>
      <c r="E22" s="83">
        <v>21500</v>
      </c>
      <c r="F22" s="91">
        <v>1543.915</v>
      </c>
      <c r="G22" s="81">
        <v>1.60626E-2</v>
      </c>
      <c r="H22" s="92" t="s">
        <v>142</v>
      </c>
    </row>
    <row r="23" spans="1:8" x14ac:dyDescent="0.2">
      <c r="A23" s="99">
        <v>17</v>
      </c>
      <c r="B23" s="90" t="s">
        <v>53</v>
      </c>
      <c r="C23" s="90" t="s">
        <v>54</v>
      </c>
      <c r="D23" s="90" t="s">
        <v>55</v>
      </c>
      <c r="E23" s="83">
        <v>100000</v>
      </c>
      <c r="F23" s="91">
        <v>1516.9</v>
      </c>
      <c r="G23" s="81">
        <v>1.578154E-2</v>
      </c>
      <c r="H23" s="92" t="s">
        <v>142</v>
      </c>
    </row>
    <row r="24" spans="1:8" x14ac:dyDescent="0.2">
      <c r="A24" s="99">
        <v>18</v>
      </c>
      <c r="B24" s="90" t="s">
        <v>56</v>
      </c>
      <c r="C24" s="90" t="s">
        <v>57</v>
      </c>
      <c r="D24" s="90" t="s">
        <v>58</v>
      </c>
      <c r="E24" s="83">
        <v>33000</v>
      </c>
      <c r="F24" s="91">
        <v>1478.1690000000001</v>
      </c>
      <c r="G24" s="81">
        <v>1.5378589999999999E-2</v>
      </c>
      <c r="H24" s="92" t="s">
        <v>142</v>
      </c>
    </row>
    <row r="25" spans="1:8" x14ac:dyDescent="0.2">
      <c r="A25" s="99">
        <v>19</v>
      </c>
      <c r="B25" s="90" t="s">
        <v>59</v>
      </c>
      <c r="C25" s="90" t="s">
        <v>60</v>
      </c>
      <c r="D25" s="90" t="s">
        <v>61</v>
      </c>
      <c r="E25" s="83">
        <v>25000</v>
      </c>
      <c r="F25" s="91">
        <v>1475.375</v>
      </c>
      <c r="G25" s="81">
        <v>1.534952E-2</v>
      </c>
      <c r="H25" s="92" t="s">
        <v>142</v>
      </c>
    </row>
    <row r="26" spans="1:8" x14ac:dyDescent="0.2">
      <c r="A26" s="99">
        <v>20</v>
      </c>
      <c r="B26" s="90" t="s">
        <v>62</v>
      </c>
      <c r="C26" s="90" t="s">
        <v>63</v>
      </c>
      <c r="D26" s="90" t="s">
        <v>58</v>
      </c>
      <c r="E26" s="83">
        <v>25000</v>
      </c>
      <c r="F26" s="91">
        <v>1415.0250000000001</v>
      </c>
      <c r="G26" s="81">
        <v>1.4721649999999999E-2</v>
      </c>
      <c r="H26" s="92" t="s">
        <v>142</v>
      </c>
    </row>
    <row r="27" spans="1:8" x14ac:dyDescent="0.2">
      <c r="A27" s="99">
        <v>21</v>
      </c>
      <c r="B27" s="90" t="s">
        <v>64</v>
      </c>
      <c r="C27" s="90" t="s">
        <v>65</v>
      </c>
      <c r="D27" s="90" t="s">
        <v>43</v>
      </c>
      <c r="E27" s="83">
        <v>2500000</v>
      </c>
      <c r="F27" s="91">
        <v>1350.25</v>
      </c>
      <c r="G27" s="81">
        <v>1.4047749999999999E-2</v>
      </c>
      <c r="H27" s="92" t="s">
        <v>142</v>
      </c>
    </row>
    <row r="28" spans="1:8" x14ac:dyDescent="0.2">
      <c r="A28" s="99">
        <v>22</v>
      </c>
      <c r="B28" s="90" t="s">
        <v>66</v>
      </c>
      <c r="C28" s="90" t="s">
        <v>67</v>
      </c>
      <c r="D28" s="90" t="s">
        <v>68</v>
      </c>
      <c r="E28" s="83">
        <v>550000</v>
      </c>
      <c r="F28" s="91">
        <v>1337.875</v>
      </c>
      <c r="G28" s="81">
        <v>1.3919000000000001E-2</v>
      </c>
      <c r="H28" s="92" t="s">
        <v>142</v>
      </c>
    </row>
    <row r="29" spans="1:8" x14ac:dyDescent="0.2">
      <c r="A29" s="99">
        <v>23</v>
      </c>
      <c r="B29" s="90" t="s">
        <v>69</v>
      </c>
      <c r="C29" s="90" t="s">
        <v>70</v>
      </c>
      <c r="D29" s="90" t="s">
        <v>13</v>
      </c>
      <c r="E29" s="83">
        <v>325000</v>
      </c>
      <c r="F29" s="91">
        <v>1303.4124999999999</v>
      </c>
      <c r="G29" s="81">
        <v>1.356046E-2</v>
      </c>
      <c r="H29" s="92" t="s">
        <v>142</v>
      </c>
    </row>
    <row r="30" spans="1:8" x14ac:dyDescent="0.2">
      <c r="A30" s="99">
        <v>24</v>
      </c>
      <c r="B30" s="90" t="s">
        <v>71</v>
      </c>
      <c r="C30" s="90" t="s">
        <v>72</v>
      </c>
      <c r="D30" s="90" t="s">
        <v>58</v>
      </c>
      <c r="E30" s="83">
        <v>31000</v>
      </c>
      <c r="F30" s="91">
        <v>1285.136</v>
      </c>
      <c r="G30" s="81">
        <v>1.337031E-2</v>
      </c>
      <c r="H30" s="92" t="s">
        <v>142</v>
      </c>
    </row>
    <row r="31" spans="1:8" x14ac:dyDescent="0.2">
      <c r="A31" s="99">
        <v>25</v>
      </c>
      <c r="B31" s="90" t="s">
        <v>73</v>
      </c>
      <c r="C31" s="90" t="s">
        <v>74</v>
      </c>
      <c r="D31" s="90" t="s">
        <v>58</v>
      </c>
      <c r="E31" s="83">
        <v>112000</v>
      </c>
      <c r="F31" s="91">
        <v>1259.8320000000001</v>
      </c>
      <c r="G31" s="81">
        <v>1.310706E-2</v>
      </c>
      <c r="H31" s="92" t="s">
        <v>142</v>
      </c>
    </row>
    <row r="32" spans="1:8" x14ac:dyDescent="0.2">
      <c r="A32" s="99">
        <v>26</v>
      </c>
      <c r="B32" s="90" t="s">
        <v>75</v>
      </c>
      <c r="C32" s="90" t="s">
        <v>76</v>
      </c>
      <c r="D32" s="90" t="s">
        <v>40</v>
      </c>
      <c r="E32" s="83">
        <v>9500</v>
      </c>
      <c r="F32" s="91">
        <v>1254.3800000000001</v>
      </c>
      <c r="G32" s="81">
        <v>1.3050330000000001E-2</v>
      </c>
      <c r="H32" s="92" t="s">
        <v>142</v>
      </c>
    </row>
    <row r="33" spans="1:8" x14ac:dyDescent="0.2">
      <c r="A33" s="99">
        <v>27</v>
      </c>
      <c r="B33" s="90" t="s">
        <v>77</v>
      </c>
      <c r="C33" s="90" t="s">
        <v>78</v>
      </c>
      <c r="D33" s="90" t="s">
        <v>43</v>
      </c>
      <c r="E33" s="83">
        <v>160000</v>
      </c>
      <c r="F33" s="91">
        <v>1243.1199999999999</v>
      </c>
      <c r="G33" s="81">
        <v>1.2933190000000001E-2</v>
      </c>
      <c r="H33" s="92" t="s">
        <v>142</v>
      </c>
    </row>
    <row r="34" spans="1:8" x14ac:dyDescent="0.2">
      <c r="A34" s="99">
        <v>28</v>
      </c>
      <c r="B34" s="90" t="s">
        <v>79</v>
      </c>
      <c r="C34" s="90" t="s">
        <v>80</v>
      </c>
      <c r="D34" s="90" t="s">
        <v>58</v>
      </c>
      <c r="E34" s="83">
        <v>155000</v>
      </c>
      <c r="F34" s="91">
        <v>1190.1675</v>
      </c>
      <c r="G34" s="81">
        <v>1.2382280000000001E-2</v>
      </c>
      <c r="H34" s="92" t="s">
        <v>142</v>
      </c>
    </row>
    <row r="35" spans="1:8" x14ac:dyDescent="0.2">
      <c r="A35" s="99">
        <v>29</v>
      </c>
      <c r="B35" s="90" t="s">
        <v>81</v>
      </c>
      <c r="C35" s="90" t="s">
        <v>82</v>
      </c>
      <c r="D35" s="90" t="s">
        <v>22</v>
      </c>
      <c r="E35" s="83">
        <v>88000</v>
      </c>
      <c r="F35" s="91">
        <v>1156.76</v>
      </c>
      <c r="G35" s="81">
        <v>1.2034710000000001E-2</v>
      </c>
      <c r="H35" s="92" t="s">
        <v>142</v>
      </c>
    </row>
    <row r="36" spans="1:8" x14ac:dyDescent="0.2">
      <c r="A36" s="99">
        <v>30</v>
      </c>
      <c r="B36" s="90" t="s">
        <v>83</v>
      </c>
      <c r="C36" s="90" t="s">
        <v>84</v>
      </c>
      <c r="D36" s="90" t="s">
        <v>25</v>
      </c>
      <c r="E36" s="83">
        <v>20000</v>
      </c>
      <c r="F36" s="91">
        <v>1151.5999999999999</v>
      </c>
      <c r="G36" s="81">
        <v>1.198103E-2</v>
      </c>
      <c r="H36" s="92" t="s">
        <v>142</v>
      </c>
    </row>
    <row r="37" spans="1:8" x14ac:dyDescent="0.2">
      <c r="A37" s="99">
        <v>31</v>
      </c>
      <c r="B37" s="90" t="s">
        <v>85</v>
      </c>
      <c r="C37" s="90" t="s">
        <v>86</v>
      </c>
      <c r="D37" s="90" t="s">
        <v>13</v>
      </c>
      <c r="E37" s="83">
        <v>65000</v>
      </c>
      <c r="F37" s="91">
        <v>1149.395</v>
      </c>
      <c r="G37" s="81">
        <v>1.1958089999999999E-2</v>
      </c>
      <c r="H37" s="92" t="s">
        <v>142</v>
      </c>
    </row>
    <row r="38" spans="1:8" x14ac:dyDescent="0.2">
      <c r="A38" s="99">
        <v>32</v>
      </c>
      <c r="B38" s="90" t="s">
        <v>87</v>
      </c>
      <c r="C38" s="90" t="s">
        <v>88</v>
      </c>
      <c r="D38" s="90" t="s">
        <v>40</v>
      </c>
      <c r="E38" s="83">
        <v>16000</v>
      </c>
      <c r="F38" s="91">
        <v>1123.92</v>
      </c>
      <c r="G38" s="81">
        <v>1.169305E-2</v>
      </c>
      <c r="H38" s="92" t="s">
        <v>142</v>
      </c>
    </row>
    <row r="39" spans="1:8" x14ac:dyDescent="0.2">
      <c r="A39" s="99">
        <v>33</v>
      </c>
      <c r="B39" s="90" t="s">
        <v>89</v>
      </c>
      <c r="C39" s="90" t="s">
        <v>90</v>
      </c>
      <c r="D39" s="90" t="s">
        <v>61</v>
      </c>
      <c r="E39" s="83">
        <v>260000</v>
      </c>
      <c r="F39" s="91">
        <v>1108.1199999999999</v>
      </c>
      <c r="G39" s="81">
        <v>1.152867E-2</v>
      </c>
      <c r="H39" s="92" t="s">
        <v>142</v>
      </c>
    </row>
    <row r="40" spans="1:8" x14ac:dyDescent="0.2">
      <c r="A40" s="99">
        <v>34</v>
      </c>
      <c r="B40" s="90" t="s">
        <v>91</v>
      </c>
      <c r="C40" s="90" t="s">
        <v>92</v>
      </c>
      <c r="D40" s="90" t="s">
        <v>93</v>
      </c>
      <c r="E40" s="83">
        <v>625000</v>
      </c>
      <c r="F40" s="91">
        <v>1100.5625</v>
      </c>
      <c r="G40" s="81">
        <v>1.145005E-2</v>
      </c>
      <c r="H40" s="92" t="s">
        <v>142</v>
      </c>
    </row>
    <row r="41" spans="1:8" x14ac:dyDescent="0.2">
      <c r="A41" s="99">
        <v>35</v>
      </c>
      <c r="B41" s="90" t="s">
        <v>94</v>
      </c>
      <c r="C41" s="90" t="s">
        <v>95</v>
      </c>
      <c r="D41" s="90" t="s">
        <v>43</v>
      </c>
      <c r="E41" s="83">
        <v>33000</v>
      </c>
      <c r="F41" s="91">
        <v>1088.01</v>
      </c>
      <c r="G41" s="81">
        <v>1.131945E-2</v>
      </c>
      <c r="H41" s="92" t="s">
        <v>142</v>
      </c>
    </row>
    <row r="42" spans="1:8" x14ac:dyDescent="0.2">
      <c r="A42" s="99">
        <v>36</v>
      </c>
      <c r="B42" s="90" t="s">
        <v>96</v>
      </c>
      <c r="C42" s="90" t="s">
        <v>97</v>
      </c>
      <c r="D42" s="90" t="s">
        <v>98</v>
      </c>
      <c r="E42" s="83">
        <v>120000</v>
      </c>
      <c r="F42" s="91">
        <v>1074.1199999999999</v>
      </c>
      <c r="G42" s="81">
        <v>1.117494E-2</v>
      </c>
      <c r="H42" s="92" t="s">
        <v>142</v>
      </c>
    </row>
    <row r="43" spans="1:8" x14ac:dyDescent="0.2">
      <c r="A43" s="99">
        <v>37</v>
      </c>
      <c r="B43" s="90" t="s">
        <v>99</v>
      </c>
      <c r="C43" s="90" t="s">
        <v>100</v>
      </c>
      <c r="D43" s="90" t="s">
        <v>98</v>
      </c>
      <c r="E43" s="83">
        <v>67000</v>
      </c>
      <c r="F43" s="91">
        <v>1029.991</v>
      </c>
      <c r="G43" s="81">
        <v>1.0715830000000001E-2</v>
      </c>
      <c r="H43" s="92" t="s">
        <v>142</v>
      </c>
    </row>
    <row r="44" spans="1:8" x14ac:dyDescent="0.2">
      <c r="A44" s="99">
        <v>38</v>
      </c>
      <c r="B44" s="90" t="s">
        <v>101</v>
      </c>
      <c r="C44" s="90" t="s">
        <v>102</v>
      </c>
      <c r="D44" s="90" t="s">
        <v>40</v>
      </c>
      <c r="E44" s="83">
        <v>25000</v>
      </c>
      <c r="F44" s="91">
        <v>974.85</v>
      </c>
      <c r="G44" s="81">
        <v>1.0142160000000001E-2</v>
      </c>
      <c r="H44" s="92" t="s">
        <v>142</v>
      </c>
    </row>
    <row r="45" spans="1:8" x14ac:dyDescent="0.2">
      <c r="A45" s="99">
        <v>39</v>
      </c>
      <c r="B45" s="90" t="s">
        <v>103</v>
      </c>
      <c r="C45" s="90" t="s">
        <v>104</v>
      </c>
      <c r="D45" s="90" t="s">
        <v>25</v>
      </c>
      <c r="E45" s="83">
        <v>175000</v>
      </c>
      <c r="F45" s="91">
        <v>962.85</v>
      </c>
      <c r="G45" s="81">
        <v>1.001731E-2</v>
      </c>
      <c r="H45" s="92" t="s">
        <v>142</v>
      </c>
    </row>
    <row r="46" spans="1:8" x14ac:dyDescent="0.2">
      <c r="A46" s="99">
        <v>40</v>
      </c>
      <c r="B46" s="90" t="s">
        <v>105</v>
      </c>
      <c r="C46" s="90" t="s">
        <v>106</v>
      </c>
      <c r="D46" s="90" t="s">
        <v>43</v>
      </c>
      <c r="E46" s="83">
        <v>325000</v>
      </c>
      <c r="F46" s="91">
        <v>945.26250000000005</v>
      </c>
      <c r="G46" s="81">
        <v>9.8343300000000005E-3</v>
      </c>
      <c r="H46" s="92" t="s">
        <v>142</v>
      </c>
    </row>
    <row r="47" spans="1:8" x14ac:dyDescent="0.2">
      <c r="A47" s="99">
        <v>41</v>
      </c>
      <c r="B47" s="90" t="s">
        <v>107</v>
      </c>
      <c r="C47" s="90" t="s">
        <v>108</v>
      </c>
      <c r="D47" s="90" t="s">
        <v>43</v>
      </c>
      <c r="E47" s="83">
        <v>171524</v>
      </c>
      <c r="F47" s="91">
        <v>920.91235600000005</v>
      </c>
      <c r="G47" s="81">
        <v>9.5809999999999992E-3</v>
      </c>
      <c r="H47" s="92" t="s">
        <v>142</v>
      </c>
    </row>
    <row r="48" spans="1:8" x14ac:dyDescent="0.2">
      <c r="A48" s="99">
        <v>42</v>
      </c>
      <c r="B48" s="90" t="s">
        <v>109</v>
      </c>
      <c r="C48" s="90" t="s">
        <v>110</v>
      </c>
      <c r="D48" s="90" t="s">
        <v>111</v>
      </c>
      <c r="E48" s="83">
        <v>12500</v>
      </c>
      <c r="F48" s="91">
        <v>916.9375</v>
      </c>
      <c r="G48" s="81">
        <v>9.5396500000000002E-3</v>
      </c>
      <c r="H48" s="92" t="s">
        <v>142</v>
      </c>
    </row>
    <row r="49" spans="1:8" x14ac:dyDescent="0.2">
      <c r="A49" s="99">
        <v>43</v>
      </c>
      <c r="B49" s="90" t="s">
        <v>112</v>
      </c>
      <c r="C49" s="90" t="s">
        <v>113</v>
      </c>
      <c r="D49" s="90" t="s">
        <v>43</v>
      </c>
      <c r="E49" s="83">
        <v>175000</v>
      </c>
      <c r="F49" s="91">
        <v>882.78750000000002</v>
      </c>
      <c r="G49" s="81">
        <v>9.1843600000000008E-3</v>
      </c>
      <c r="H49" s="92" t="s">
        <v>142</v>
      </c>
    </row>
    <row r="50" spans="1:8" x14ac:dyDescent="0.2">
      <c r="A50" s="99">
        <v>44</v>
      </c>
      <c r="B50" s="90" t="s">
        <v>114</v>
      </c>
      <c r="C50" s="90" t="s">
        <v>115</v>
      </c>
      <c r="D50" s="90" t="s">
        <v>43</v>
      </c>
      <c r="E50" s="83">
        <v>16000</v>
      </c>
      <c r="F50" s="91">
        <v>828</v>
      </c>
      <c r="G50" s="81">
        <v>8.6143599999999997E-3</v>
      </c>
      <c r="H50" s="92" t="s">
        <v>142</v>
      </c>
    </row>
    <row r="51" spans="1:8" x14ac:dyDescent="0.2">
      <c r="A51" s="99">
        <v>45</v>
      </c>
      <c r="B51" s="90" t="s">
        <v>116</v>
      </c>
      <c r="C51" s="90" t="s">
        <v>117</v>
      </c>
      <c r="D51" s="90" t="s">
        <v>58</v>
      </c>
      <c r="E51" s="83">
        <v>60000</v>
      </c>
      <c r="F51" s="91">
        <v>652.08000000000004</v>
      </c>
      <c r="G51" s="81">
        <v>6.7841200000000003E-3</v>
      </c>
      <c r="H51" s="92" t="s">
        <v>142</v>
      </c>
    </row>
    <row r="52" spans="1:8" x14ac:dyDescent="0.2">
      <c r="A52" s="99">
        <v>46</v>
      </c>
      <c r="B52" s="90" t="s">
        <v>118</v>
      </c>
      <c r="C52" s="90" t="s">
        <v>119</v>
      </c>
      <c r="D52" s="90" t="s">
        <v>16</v>
      </c>
      <c r="E52" s="83">
        <v>70000</v>
      </c>
      <c r="F52" s="91">
        <v>605.67499999999995</v>
      </c>
      <c r="G52" s="81">
        <v>6.30133E-3</v>
      </c>
      <c r="H52" s="92" t="s">
        <v>142</v>
      </c>
    </row>
    <row r="53" spans="1:8" x14ac:dyDescent="0.2">
      <c r="A53" s="99">
        <v>47</v>
      </c>
      <c r="B53" s="90" t="s">
        <v>120</v>
      </c>
      <c r="C53" s="90" t="s">
        <v>121</v>
      </c>
      <c r="D53" s="90" t="s">
        <v>52</v>
      </c>
      <c r="E53" s="83">
        <v>4000</v>
      </c>
      <c r="F53" s="91">
        <v>584.04</v>
      </c>
      <c r="G53" s="81">
        <v>6.0762400000000001E-3</v>
      </c>
      <c r="H53" s="92" t="s">
        <v>142</v>
      </c>
    </row>
    <row r="54" spans="1:8" x14ac:dyDescent="0.2">
      <c r="A54" s="99">
        <v>48</v>
      </c>
      <c r="B54" s="90" t="s">
        <v>122</v>
      </c>
      <c r="C54" s="90" t="s">
        <v>123</v>
      </c>
      <c r="D54" s="90" t="s">
        <v>43</v>
      </c>
      <c r="E54" s="83">
        <v>20000</v>
      </c>
      <c r="F54" s="91">
        <v>584.02</v>
      </c>
      <c r="G54" s="81">
        <v>6.0760299999999996E-3</v>
      </c>
      <c r="H54" s="92" t="s">
        <v>142</v>
      </c>
    </row>
    <row r="55" spans="1:8" x14ac:dyDescent="0.2">
      <c r="A55" s="99">
        <v>49</v>
      </c>
      <c r="B55" s="90" t="s">
        <v>124</v>
      </c>
      <c r="C55" s="90" t="s">
        <v>125</v>
      </c>
      <c r="D55" s="90" t="s">
        <v>61</v>
      </c>
      <c r="E55" s="83">
        <v>112500</v>
      </c>
      <c r="F55" s="91">
        <v>575.15625</v>
      </c>
      <c r="G55" s="81">
        <v>5.9838199999999999E-3</v>
      </c>
      <c r="H55" s="92" t="s">
        <v>142</v>
      </c>
    </row>
    <row r="56" spans="1:8" x14ac:dyDescent="0.2">
      <c r="A56" s="99">
        <v>50</v>
      </c>
      <c r="B56" s="90" t="s">
        <v>126</v>
      </c>
      <c r="C56" s="90" t="s">
        <v>127</v>
      </c>
      <c r="D56" s="90" t="s">
        <v>43</v>
      </c>
      <c r="E56" s="83">
        <v>18000</v>
      </c>
      <c r="F56" s="91">
        <v>568.72799999999995</v>
      </c>
      <c r="G56" s="81">
        <v>5.9169399999999999E-3</v>
      </c>
      <c r="H56" s="92" t="s">
        <v>142</v>
      </c>
    </row>
    <row r="57" spans="1:8" x14ac:dyDescent="0.2">
      <c r="A57" s="99">
        <v>51</v>
      </c>
      <c r="B57" s="90" t="s">
        <v>128</v>
      </c>
      <c r="C57" s="90" t="s">
        <v>129</v>
      </c>
      <c r="D57" s="90" t="s">
        <v>130</v>
      </c>
      <c r="E57" s="83">
        <v>50000</v>
      </c>
      <c r="F57" s="91">
        <v>522.20000000000005</v>
      </c>
      <c r="G57" s="81">
        <v>5.4328700000000002E-3</v>
      </c>
      <c r="H57" s="92" t="s">
        <v>142</v>
      </c>
    </row>
    <row r="58" spans="1:8" x14ac:dyDescent="0.2">
      <c r="A58" s="99">
        <v>52</v>
      </c>
      <c r="B58" s="90" t="s">
        <v>131</v>
      </c>
      <c r="C58" s="90" t="s">
        <v>132</v>
      </c>
      <c r="D58" s="90" t="s">
        <v>16</v>
      </c>
      <c r="E58" s="83">
        <v>300000</v>
      </c>
      <c r="F58" s="91">
        <v>514.23</v>
      </c>
      <c r="G58" s="81">
        <v>5.34995E-3</v>
      </c>
      <c r="H58" s="92" t="s">
        <v>142</v>
      </c>
    </row>
    <row r="59" spans="1:8" x14ac:dyDescent="0.2">
      <c r="A59" s="99">
        <v>53</v>
      </c>
      <c r="B59" s="90" t="s">
        <v>133</v>
      </c>
      <c r="C59" s="90" t="s">
        <v>134</v>
      </c>
      <c r="D59" s="90" t="s">
        <v>135</v>
      </c>
      <c r="E59" s="83">
        <v>8500</v>
      </c>
      <c r="F59" s="91">
        <v>466.65</v>
      </c>
      <c r="G59" s="81">
        <v>4.8549400000000003E-3</v>
      </c>
      <c r="H59" s="92" t="s">
        <v>142</v>
      </c>
    </row>
    <row r="60" spans="1:8" x14ac:dyDescent="0.2">
      <c r="A60" s="99">
        <v>54</v>
      </c>
      <c r="B60" s="90" t="s">
        <v>136</v>
      </c>
      <c r="C60" s="90" t="s">
        <v>137</v>
      </c>
      <c r="D60" s="90" t="s">
        <v>135</v>
      </c>
      <c r="E60" s="83">
        <v>115000</v>
      </c>
      <c r="F60" s="91">
        <v>363.63</v>
      </c>
      <c r="G60" s="81">
        <v>3.7831399999999999E-3</v>
      </c>
      <c r="H60" s="92" t="s">
        <v>142</v>
      </c>
    </row>
    <row r="61" spans="1:8" x14ac:dyDescent="0.2">
      <c r="A61" s="82"/>
      <c r="B61" s="82"/>
      <c r="C61" s="88" t="s">
        <v>141</v>
      </c>
      <c r="D61" s="82"/>
      <c r="E61" s="82" t="s">
        <v>142</v>
      </c>
      <c r="F61" s="94">
        <v>91673.442117188999</v>
      </c>
      <c r="G61" s="102">
        <v>0.95375325</v>
      </c>
      <c r="H61" s="92" t="s">
        <v>142</v>
      </c>
    </row>
    <row r="62" spans="1:8" x14ac:dyDescent="0.2">
      <c r="A62" s="82"/>
      <c r="B62" s="82"/>
      <c r="C62" s="103"/>
      <c r="D62" s="82"/>
      <c r="E62" s="82"/>
      <c r="F62" s="104"/>
      <c r="G62" s="104"/>
      <c r="H62" s="92" t="s">
        <v>142</v>
      </c>
    </row>
    <row r="63" spans="1:8" x14ac:dyDescent="0.2">
      <c r="A63" s="82"/>
      <c r="B63" s="82"/>
      <c r="C63" s="88" t="s">
        <v>143</v>
      </c>
      <c r="D63" s="82"/>
      <c r="E63" s="82"/>
      <c r="F63" s="82"/>
      <c r="G63" s="82"/>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145</v>
      </c>
      <c r="D66" s="82"/>
      <c r="E66" s="82"/>
      <c r="F66" s="82"/>
      <c r="G66" s="82"/>
      <c r="H66" s="92" t="s">
        <v>142</v>
      </c>
    </row>
    <row r="67" spans="1:8" x14ac:dyDescent="0.2">
      <c r="A67" s="99">
        <v>1</v>
      </c>
      <c r="B67" s="90" t="s">
        <v>138</v>
      </c>
      <c r="C67" s="106" t="s">
        <v>954</v>
      </c>
      <c r="D67" s="90" t="s">
        <v>139</v>
      </c>
      <c r="E67" s="83">
        <v>559425</v>
      </c>
      <c r="F67" s="91">
        <v>1.1189000000000001E-5</v>
      </c>
      <c r="G67" s="107" t="s">
        <v>140</v>
      </c>
      <c r="H67" s="92" t="s">
        <v>142</v>
      </c>
    </row>
    <row r="68" spans="1:8" x14ac:dyDescent="0.2">
      <c r="A68" s="82"/>
      <c r="B68" s="82"/>
      <c r="C68" s="88" t="s">
        <v>141</v>
      </c>
      <c r="D68" s="82"/>
      <c r="E68" s="82" t="s">
        <v>142</v>
      </c>
      <c r="F68" s="105" t="s">
        <v>144</v>
      </c>
      <c r="G68" s="102">
        <v>0</v>
      </c>
      <c r="H68" s="92" t="s">
        <v>142</v>
      </c>
    </row>
    <row r="69" spans="1:8" x14ac:dyDescent="0.2">
      <c r="A69" s="82"/>
      <c r="B69" s="82"/>
      <c r="C69" s="103"/>
      <c r="D69" s="82"/>
      <c r="E69" s="82"/>
      <c r="F69" s="104"/>
      <c r="G69" s="104"/>
      <c r="H69" s="92" t="s">
        <v>142</v>
      </c>
    </row>
    <row r="70" spans="1:8" x14ac:dyDescent="0.2">
      <c r="A70" s="82"/>
      <c r="B70" s="82"/>
      <c r="C70" s="88" t="s">
        <v>146</v>
      </c>
      <c r="D70" s="82"/>
      <c r="E70" s="82"/>
      <c r="F70" s="82"/>
      <c r="G70" s="82"/>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147</v>
      </c>
      <c r="D73" s="82"/>
      <c r="E73" s="82"/>
      <c r="F73" s="104"/>
      <c r="G73" s="104"/>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148</v>
      </c>
      <c r="D76" s="82"/>
      <c r="E76" s="82"/>
      <c r="F76" s="104"/>
      <c r="G76" s="104"/>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149</v>
      </c>
      <c r="D79" s="82"/>
      <c r="E79" s="82"/>
      <c r="F79" s="94">
        <v>91673.442117188999</v>
      </c>
      <c r="G79" s="102">
        <v>0.95375325</v>
      </c>
      <c r="H79" s="92" t="s">
        <v>142</v>
      </c>
    </row>
    <row r="80" spans="1:8" x14ac:dyDescent="0.2">
      <c r="A80" s="82"/>
      <c r="B80" s="82"/>
      <c r="C80" s="103"/>
      <c r="D80" s="82"/>
      <c r="E80" s="82"/>
      <c r="F80" s="104"/>
      <c r="G80" s="104"/>
      <c r="H80" s="92" t="s">
        <v>142</v>
      </c>
    </row>
    <row r="81" spans="1:8" x14ac:dyDescent="0.2">
      <c r="A81" s="82"/>
      <c r="B81" s="82"/>
      <c r="C81" s="88" t="s">
        <v>150</v>
      </c>
      <c r="D81" s="82"/>
      <c r="E81" s="82"/>
      <c r="F81" s="104"/>
      <c r="G81" s="104"/>
      <c r="H81" s="92" t="s">
        <v>142</v>
      </c>
    </row>
    <row r="82" spans="1:8" x14ac:dyDescent="0.2">
      <c r="A82" s="82"/>
      <c r="B82" s="82"/>
      <c r="C82" s="88" t="s">
        <v>10</v>
      </c>
      <c r="D82" s="82"/>
      <c r="E82" s="82"/>
      <c r="F82" s="104"/>
      <c r="G82" s="104"/>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151</v>
      </c>
      <c r="D85" s="82"/>
      <c r="E85" s="82"/>
      <c r="F85" s="82"/>
      <c r="G85" s="82"/>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152</v>
      </c>
      <c r="D88" s="82"/>
      <c r="E88" s="82"/>
      <c r="F88" s="82"/>
      <c r="G88" s="82"/>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153</v>
      </c>
      <c r="D91" s="82"/>
      <c r="E91" s="82"/>
      <c r="F91" s="104"/>
      <c r="G91" s="104"/>
      <c r="H91" s="92" t="s">
        <v>142</v>
      </c>
    </row>
    <row r="92" spans="1:8" x14ac:dyDescent="0.2">
      <c r="A92" s="82"/>
      <c r="B92" s="82"/>
      <c r="C92" s="88" t="s">
        <v>141</v>
      </c>
      <c r="D92" s="82"/>
      <c r="E92" s="82" t="s">
        <v>142</v>
      </c>
      <c r="F92" s="105" t="s">
        <v>144</v>
      </c>
      <c r="G92" s="102">
        <v>0</v>
      </c>
      <c r="H92" s="92" t="s">
        <v>142</v>
      </c>
    </row>
    <row r="93" spans="1:8" x14ac:dyDescent="0.2">
      <c r="A93" s="82"/>
      <c r="B93" s="82"/>
      <c r="C93" s="103"/>
      <c r="D93" s="82"/>
      <c r="E93" s="82"/>
      <c r="F93" s="104"/>
      <c r="G93" s="104"/>
      <c r="H93" s="92" t="s">
        <v>142</v>
      </c>
    </row>
    <row r="94" spans="1:8" x14ac:dyDescent="0.2">
      <c r="A94" s="82"/>
      <c r="B94" s="82"/>
      <c r="C94" s="88" t="s">
        <v>154</v>
      </c>
      <c r="D94" s="82"/>
      <c r="E94" s="82"/>
      <c r="F94" s="94">
        <v>0</v>
      </c>
      <c r="G94" s="102">
        <v>0</v>
      </c>
      <c r="H94" s="92" t="s">
        <v>142</v>
      </c>
    </row>
    <row r="95" spans="1:8" x14ac:dyDescent="0.2">
      <c r="A95" s="82"/>
      <c r="B95" s="82"/>
      <c r="C95" s="103"/>
      <c r="D95" s="82"/>
      <c r="E95" s="82"/>
      <c r="F95" s="104"/>
      <c r="G95" s="104"/>
      <c r="H95" s="92" t="s">
        <v>142</v>
      </c>
    </row>
    <row r="96" spans="1:8" x14ac:dyDescent="0.2">
      <c r="A96" s="82"/>
      <c r="B96" s="82"/>
      <c r="C96" s="88" t="s">
        <v>155</v>
      </c>
      <c r="D96" s="82"/>
      <c r="E96" s="82"/>
      <c r="F96" s="104"/>
      <c r="G96" s="104"/>
      <c r="H96" s="92" t="s">
        <v>142</v>
      </c>
    </row>
    <row r="97" spans="1:8" x14ac:dyDescent="0.2">
      <c r="A97" s="82"/>
      <c r="B97" s="82"/>
      <c r="C97" s="88" t="s">
        <v>156</v>
      </c>
      <c r="D97" s="82"/>
      <c r="E97" s="82"/>
      <c r="F97" s="104"/>
      <c r="G97" s="104"/>
      <c r="H97" s="92" t="s">
        <v>142</v>
      </c>
    </row>
    <row r="98" spans="1:8" x14ac:dyDescent="0.2">
      <c r="A98" s="82"/>
      <c r="B98" s="82"/>
      <c r="C98" s="88" t="s">
        <v>141</v>
      </c>
      <c r="D98" s="82"/>
      <c r="E98" s="82" t="s">
        <v>142</v>
      </c>
      <c r="F98" s="105" t="s">
        <v>144</v>
      </c>
      <c r="G98" s="102">
        <v>0</v>
      </c>
      <c r="H98" s="92" t="s">
        <v>142</v>
      </c>
    </row>
    <row r="99" spans="1:8" x14ac:dyDescent="0.2">
      <c r="A99" s="82"/>
      <c r="B99" s="82"/>
      <c r="C99" s="103"/>
      <c r="D99" s="82"/>
      <c r="E99" s="82"/>
      <c r="F99" s="104"/>
      <c r="G99" s="104"/>
      <c r="H99" s="92" t="s">
        <v>142</v>
      </c>
    </row>
    <row r="100" spans="1:8" x14ac:dyDescent="0.2">
      <c r="A100" s="82"/>
      <c r="B100" s="82"/>
      <c r="C100" s="88" t="s">
        <v>157</v>
      </c>
      <c r="D100" s="82"/>
      <c r="E100" s="82"/>
      <c r="F100" s="104"/>
      <c r="G100" s="104"/>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158</v>
      </c>
      <c r="D103" s="82"/>
      <c r="E103" s="82"/>
      <c r="F103" s="104"/>
      <c r="G103" s="104"/>
      <c r="H103" s="92" t="s">
        <v>142</v>
      </c>
    </row>
    <row r="104" spans="1:8" x14ac:dyDescent="0.2">
      <c r="A104" s="82"/>
      <c r="B104" s="82"/>
      <c r="C104" s="88" t="s">
        <v>141</v>
      </c>
      <c r="D104" s="82"/>
      <c r="E104" s="82" t="s">
        <v>142</v>
      </c>
      <c r="F104" s="105" t="s">
        <v>144</v>
      </c>
      <c r="G104" s="102">
        <v>0</v>
      </c>
      <c r="H104" s="92" t="s">
        <v>142</v>
      </c>
    </row>
    <row r="105" spans="1:8" x14ac:dyDescent="0.2">
      <c r="A105" s="82"/>
      <c r="B105" s="82"/>
      <c r="C105" s="103"/>
      <c r="D105" s="82"/>
      <c r="E105" s="82"/>
      <c r="F105" s="104"/>
      <c r="G105" s="104"/>
      <c r="H105" s="92" t="s">
        <v>142</v>
      </c>
    </row>
    <row r="106" spans="1:8" x14ac:dyDescent="0.2">
      <c r="A106" s="82"/>
      <c r="B106" s="82"/>
      <c r="C106" s="88" t="s">
        <v>159</v>
      </c>
      <c r="D106" s="82"/>
      <c r="E106" s="82"/>
      <c r="F106" s="104"/>
      <c r="G106" s="104"/>
      <c r="H106" s="92" t="s">
        <v>142</v>
      </c>
    </row>
    <row r="107" spans="1:8" x14ac:dyDescent="0.2">
      <c r="A107" s="99">
        <v>1</v>
      </c>
      <c r="B107" s="90"/>
      <c r="C107" s="90" t="s">
        <v>160</v>
      </c>
      <c r="D107" s="90"/>
      <c r="E107" s="107"/>
      <c r="F107" s="91">
        <v>3748.7325809939998</v>
      </c>
      <c r="G107" s="81">
        <v>3.9001109999999999E-2</v>
      </c>
      <c r="H107" s="92">
        <v>5.41</v>
      </c>
    </row>
    <row r="108" spans="1:8" x14ac:dyDescent="0.2">
      <c r="A108" s="82"/>
      <c r="B108" s="82"/>
      <c r="C108" s="88" t="s">
        <v>141</v>
      </c>
      <c r="D108" s="82"/>
      <c r="E108" s="82" t="s">
        <v>142</v>
      </c>
      <c r="F108" s="94">
        <v>3748.7325809939998</v>
      </c>
      <c r="G108" s="102">
        <v>3.9001109999999999E-2</v>
      </c>
      <c r="H108" s="92" t="s">
        <v>142</v>
      </c>
    </row>
    <row r="109" spans="1:8" x14ac:dyDescent="0.2">
      <c r="A109" s="82"/>
      <c r="B109" s="82"/>
      <c r="C109" s="103"/>
      <c r="D109" s="82"/>
      <c r="E109" s="82"/>
      <c r="F109" s="104"/>
      <c r="G109" s="104"/>
      <c r="H109" s="92" t="s">
        <v>142</v>
      </c>
    </row>
    <row r="110" spans="1:8" x14ac:dyDescent="0.2">
      <c r="A110" s="82"/>
      <c r="B110" s="82"/>
      <c r="C110" s="88" t="s">
        <v>161</v>
      </c>
      <c r="D110" s="82"/>
      <c r="E110" s="82"/>
      <c r="F110" s="94">
        <v>3748.7325809939998</v>
      </c>
      <c r="G110" s="102">
        <v>3.9001109999999999E-2</v>
      </c>
      <c r="H110" s="92" t="s">
        <v>142</v>
      </c>
    </row>
    <row r="111" spans="1:8" x14ac:dyDescent="0.2">
      <c r="A111" s="82"/>
      <c r="B111" s="82"/>
      <c r="C111" s="104"/>
      <c r="D111" s="82"/>
      <c r="E111" s="82"/>
      <c r="F111" s="82"/>
      <c r="G111" s="82"/>
      <c r="H111" s="92" t="s">
        <v>142</v>
      </c>
    </row>
    <row r="112" spans="1:8" x14ac:dyDescent="0.2">
      <c r="A112" s="82"/>
      <c r="B112" s="82"/>
      <c r="C112" s="88" t="s">
        <v>162</v>
      </c>
      <c r="D112" s="82"/>
      <c r="E112" s="82"/>
      <c r="F112" s="82"/>
      <c r="G112" s="82"/>
      <c r="H112" s="92" t="s">
        <v>142</v>
      </c>
    </row>
    <row r="113" spans="1:10" x14ac:dyDescent="0.2">
      <c r="A113" s="82"/>
      <c r="B113" s="82"/>
      <c r="C113" s="88" t="s">
        <v>163</v>
      </c>
      <c r="D113" s="82"/>
      <c r="E113" s="82"/>
      <c r="F113" s="82"/>
      <c r="G113" s="82"/>
      <c r="H113" s="92" t="s">
        <v>142</v>
      </c>
    </row>
    <row r="114" spans="1:10" x14ac:dyDescent="0.2">
      <c r="A114" s="82"/>
      <c r="B114" s="82"/>
      <c r="C114" s="88" t="s">
        <v>141</v>
      </c>
      <c r="D114" s="82"/>
      <c r="E114" s="82" t="s">
        <v>142</v>
      </c>
      <c r="F114" s="105" t="s">
        <v>144</v>
      </c>
      <c r="G114" s="102">
        <v>0</v>
      </c>
      <c r="H114" s="92" t="s">
        <v>142</v>
      </c>
    </row>
    <row r="115" spans="1:10" x14ac:dyDescent="0.2">
      <c r="A115" s="82"/>
      <c r="B115" s="82"/>
      <c r="C115" s="103"/>
      <c r="D115" s="82"/>
      <c r="E115" s="82"/>
      <c r="F115" s="104"/>
      <c r="G115" s="104"/>
      <c r="H115" s="92" t="s">
        <v>142</v>
      </c>
    </row>
    <row r="116" spans="1:10" x14ac:dyDescent="0.2">
      <c r="A116" s="82"/>
      <c r="B116" s="82"/>
      <c r="C116" s="88" t="s">
        <v>164</v>
      </c>
      <c r="D116" s="82"/>
      <c r="E116" s="82"/>
      <c r="F116" s="82"/>
      <c r="G116" s="82"/>
      <c r="H116" s="92" t="s">
        <v>142</v>
      </c>
    </row>
    <row r="117" spans="1:10" x14ac:dyDescent="0.2">
      <c r="A117" s="82"/>
      <c r="B117" s="82"/>
      <c r="C117" s="88" t="s">
        <v>165</v>
      </c>
      <c r="D117" s="82"/>
      <c r="E117" s="82"/>
      <c r="F117" s="82"/>
      <c r="G117" s="82"/>
      <c r="H117" s="92" t="s">
        <v>142</v>
      </c>
    </row>
    <row r="118" spans="1:10" x14ac:dyDescent="0.2">
      <c r="A118" s="82"/>
      <c r="B118" s="82"/>
      <c r="C118" s="88" t="s">
        <v>141</v>
      </c>
      <c r="D118" s="82"/>
      <c r="E118" s="82" t="s">
        <v>142</v>
      </c>
      <c r="F118" s="105" t="s">
        <v>144</v>
      </c>
      <c r="G118" s="102">
        <v>0</v>
      </c>
      <c r="H118" s="92" t="s">
        <v>142</v>
      </c>
    </row>
    <row r="119" spans="1:10" x14ac:dyDescent="0.2">
      <c r="A119" s="82"/>
      <c r="B119" s="82"/>
      <c r="C119" s="103"/>
      <c r="D119" s="82"/>
      <c r="E119" s="82"/>
      <c r="F119" s="104"/>
      <c r="G119" s="104"/>
      <c r="H119" s="92" t="s">
        <v>142</v>
      </c>
    </row>
    <row r="120" spans="1:10" x14ac:dyDescent="0.2">
      <c r="A120" s="82"/>
      <c r="B120" s="82"/>
      <c r="C120" s="88" t="s">
        <v>166</v>
      </c>
      <c r="D120" s="82"/>
      <c r="E120" s="82"/>
      <c r="F120" s="104"/>
      <c r="G120" s="104"/>
      <c r="H120" s="92" t="s">
        <v>142</v>
      </c>
    </row>
    <row r="121" spans="1:10" x14ac:dyDescent="0.2">
      <c r="A121" s="82"/>
      <c r="B121" s="82"/>
      <c r="C121" s="88" t="s">
        <v>141</v>
      </c>
      <c r="D121" s="82"/>
      <c r="E121" s="82" t="s">
        <v>142</v>
      </c>
      <c r="F121" s="105" t="s">
        <v>144</v>
      </c>
      <c r="G121" s="102">
        <v>0</v>
      </c>
      <c r="H121" s="92" t="s">
        <v>142</v>
      </c>
    </row>
    <row r="122" spans="1:10" x14ac:dyDescent="0.2">
      <c r="A122" s="82"/>
      <c r="B122" s="82"/>
      <c r="C122" s="103"/>
      <c r="D122" s="82"/>
      <c r="E122" s="82"/>
      <c r="F122" s="104"/>
      <c r="G122" s="104"/>
      <c r="H122" s="92" t="s">
        <v>142</v>
      </c>
    </row>
    <row r="123" spans="1:10" x14ac:dyDescent="0.2">
      <c r="A123" s="107"/>
      <c r="B123" s="90"/>
      <c r="C123" s="90" t="s">
        <v>167</v>
      </c>
      <c r="D123" s="90"/>
      <c r="E123" s="107"/>
      <c r="F123" s="91">
        <v>696.44055975000003</v>
      </c>
      <c r="G123" s="81">
        <v>7.2456400000000002E-3</v>
      </c>
      <c r="H123" s="92" t="s">
        <v>142</v>
      </c>
    </row>
    <row r="124" spans="1:10" x14ac:dyDescent="0.2">
      <c r="A124" s="103"/>
      <c r="B124" s="103"/>
      <c r="C124" s="88" t="s">
        <v>168</v>
      </c>
      <c r="D124" s="104"/>
      <c r="E124" s="104"/>
      <c r="F124" s="94">
        <v>96118.615257932994</v>
      </c>
      <c r="G124" s="108">
        <v>1</v>
      </c>
      <c r="H124" s="92" t="s">
        <v>142</v>
      </c>
    </row>
    <row r="125" spans="1:10" ht="12.75" customHeight="1" x14ac:dyDescent="0.2">
      <c r="A125" s="109"/>
      <c r="B125" s="109"/>
      <c r="C125" s="110"/>
      <c r="D125" s="111"/>
      <c r="E125" s="111"/>
      <c r="F125" s="112"/>
      <c r="G125" s="113"/>
      <c r="H125" s="114"/>
    </row>
    <row r="126" spans="1:10" x14ac:dyDescent="0.2">
      <c r="A126" s="109"/>
      <c r="B126" s="221" t="s">
        <v>926</v>
      </c>
      <c r="C126" s="221"/>
      <c r="D126" s="221"/>
      <c r="E126" s="221"/>
      <c r="F126" s="221"/>
      <c r="G126" s="221"/>
      <c r="H126" s="221"/>
      <c r="J126" s="116"/>
    </row>
    <row r="127" spans="1:10" x14ac:dyDescent="0.2">
      <c r="A127" s="109"/>
      <c r="B127" s="221" t="s">
        <v>927</v>
      </c>
      <c r="C127" s="221"/>
      <c r="D127" s="221"/>
      <c r="E127" s="221"/>
      <c r="F127" s="221"/>
      <c r="G127" s="221"/>
      <c r="H127" s="221"/>
      <c r="J127" s="116"/>
    </row>
    <row r="128" spans="1:10" x14ac:dyDescent="0.2">
      <c r="A128" s="109"/>
      <c r="B128" s="221" t="s">
        <v>928</v>
      </c>
      <c r="C128" s="221"/>
      <c r="D128" s="221"/>
      <c r="E128" s="221"/>
      <c r="F128" s="221"/>
      <c r="G128" s="221"/>
      <c r="H128" s="221"/>
      <c r="J128" s="116"/>
    </row>
    <row r="129" spans="1:17" s="118" customFormat="1" ht="66.75" customHeight="1" x14ac:dyDescent="0.25">
      <c r="A129" s="117"/>
      <c r="B129" s="222" t="s">
        <v>929</v>
      </c>
      <c r="C129" s="222"/>
      <c r="D129" s="222"/>
      <c r="E129" s="222"/>
      <c r="F129" s="222"/>
      <c r="G129" s="222"/>
      <c r="H129" s="222"/>
      <c r="I129"/>
      <c r="J129" s="116"/>
      <c r="K129"/>
      <c r="L129"/>
      <c r="M129"/>
      <c r="N129"/>
      <c r="O129"/>
      <c r="P129"/>
      <c r="Q129"/>
    </row>
    <row r="130" spans="1:17" x14ac:dyDescent="0.2">
      <c r="A130" s="109"/>
      <c r="B130" s="221" t="s">
        <v>930</v>
      </c>
      <c r="C130" s="221"/>
      <c r="D130" s="221"/>
      <c r="E130" s="221"/>
      <c r="F130" s="221"/>
      <c r="G130" s="221"/>
      <c r="H130" s="221"/>
      <c r="J130" s="116"/>
    </row>
    <row r="131" spans="1:17" x14ac:dyDescent="0.2">
      <c r="A131" s="109"/>
      <c r="B131" s="109"/>
      <c r="C131" s="109"/>
      <c r="D131" s="111"/>
      <c r="E131" s="111"/>
      <c r="F131" s="111"/>
      <c r="G131" s="111"/>
    </row>
    <row r="132" spans="1:17" x14ac:dyDescent="0.2">
      <c r="A132" s="109"/>
      <c r="B132" s="223" t="s">
        <v>169</v>
      </c>
      <c r="C132" s="224"/>
      <c r="D132" s="225"/>
      <c r="E132" s="119"/>
      <c r="F132" s="111"/>
      <c r="G132" s="111"/>
    </row>
    <row r="133" spans="1:17" ht="27.75" customHeight="1" x14ac:dyDescent="0.2">
      <c r="A133" s="109"/>
      <c r="B133" s="226" t="s">
        <v>170</v>
      </c>
      <c r="C133" s="227"/>
      <c r="D133" s="95" t="s">
        <v>171</v>
      </c>
      <c r="E133" s="119"/>
      <c r="F133" s="111"/>
      <c r="G133" s="111"/>
    </row>
    <row r="134" spans="1:17" ht="12.75" customHeight="1" x14ac:dyDescent="0.2">
      <c r="A134" s="109"/>
      <c r="B134" s="226" t="s">
        <v>931</v>
      </c>
      <c r="C134" s="227"/>
      <c r="D134" s="95" t="str">
        <f>"Rs. "&amp;TEXT(F69,"0.00")&amp;" lacs/ "&amp;IF(ROUND((G69*100),2) = 0,"#",(TEXT((G69*100),"0.00")&amp;"%"))</f>
        <v>Rs. 0.00 lacs/ #</v>
      </c>
      <c r="E134" s="119"/>
      <c r="F134" s="111"/>
      <c r="G134" s="111"/>
    </row>
    <row r="135" spans="1:17" x14ac:dyDescent="0.2">
      <c r="A135" s="109"/>
      <c r="B135" s="226" t="s">
        <v>172</v>
      </c>
      <c r="C135" s="227"/>
      <c r="D135" s="120" t="s">
        <v>142</v>
      </c>
      <c r="E135" s="119"/>
      <c r="F135" s="111"/>
      <c r="G135" s="111"/>
    </row>
    <row r="136" spans="1:17" x14ac:dyDescent="0.2">
      <c r="A136" s="121"/>
      <c r="B136" s="122" t="s">
        <v>142</v>
      </c>
      <c r="C136" s="122" t="s">
        <v>932</v>
      </c>
      <c r="D136" s="122" t="s">
        <v>173</v>
      </c>
      <c r="E136" s="121"/>
      <c r="F136" s="121"/>
      <c r="G136" s="121"/>
      <c r="H136" s="121"/>
      <c r="J136" s="116"/>
    </row>
    <row r="137" spans="1:17" x14ac:dyDescent="0.2">
      <c r="A137" s="121"/>
      <c r="B137" s="123" t="s">
        <v>174</v>
      </c>
      <c r="C137" s="124">
        <v>45961</v>
      </c>
      <c r="D137" s="124">
        <v>45991</v>
      </c>
      <c r="E137" s="121"/>
      <c r="F137" s="121"/>
      <c r="G137" s="121"/>
      <c r="J137" s="116"/>
    </row>
    <row r="138" spans="1:17" x14ac:dyDescent="0.2">
      <c r="A138" s="125"/>
      <c r="B138" s="90" t="s">
        <v>175</v>
      </c>
      <c r="C138" s="126">
        <v>104.6926</v>
      </c>
      <c r="D138" s="126">
        <v>104.63330000000001</v>
      </c>
      <c r="E138" s="125"/>
      <c r="F138" s="127"/>
      <c r="G138" s="128"/>
    </row>
    <row r="139" spans="1:17" x14ac:dyDescent="0.2">
      <c r="A139" s="125"/>
      <c r="B139" s="90" t="s">
        <v>1119</v>
      </c>
      <c r="C139" s="126">
        <v>60.279000000000003</v>
      </c>
      <c r="D139" s="126">
        <v>60.244900000000001</v>
      </c>
      <c r="E139" s="125"/>
      <c r="F139" s="127"/>
      <c r="G139" s="128"/>
    </row>
    <row r="140" spans="1:17" x14ac:dyDescent="0.2">
      <c r="A140" s="125"/>
      <c r="B140" s="90" t="s">
        <v>176</v>
      </c>
      <c r="C140" s="126">
        <v>97.828699999999998</v>
      </c>
      <c r="D140" s="126">
        <v>97.731499999999997</v>
      </c>
      <c r="E140" s="125"/>
      <c r="F140" s="127"/>
      <c r="G140" s="128"/>
    </row>
    <row r="141" spans="1:17" x14ac:dyDescent="0.2">
      <c r="A141" s="125"/>
      <c r="B141" s="90" t="s">
        <v>1120</v>
      </c>
      <c r="C141" s="126">
        <v>56.025599999999997</v>
      </c>
      <c r="D141" s="126">
        <v>55.969900000000003</v>
      </c>
      <c r="E141" s="125"/>
      <c r="F141" s="127"/>
      <c r="G141" s="128"/>
    </row>
    <row r="142" spans="1:17" x14ac:dyDescent="0.2">
      <c r="A142" s="125"/>
      <c r="B142" s="125"/>
      <c r="C142" s="125"/>
      <c r="D142" s="125"/>
      <c r="E142" s="125"/>
      <c r="F142" s="125"/>
      <c r="G142" s="125"/>
    </row>
    <row r="143" spans="1:17" x14ac:dyDescent="0.2">
      <c r="A143" s="125"/>
      <c r="B143" s="229" t="s">
        <v>933</v>
      </c>
      <c r="C143" s="230"/>
      <c r="D143" s="88" t="s">
        <v>171</v>
      </c>
      <c r="E143" s="125"/>
      <c r="F143" s="125"/>
      <c r="G143" s="125"/>
    </row>
    <row r="144" spans="1:17" x14ac:dyDescent="0.2">
      <c r="A144" s="125"/>
      <c r="B144" s="129"/>
      <c r="C144" s="129"/>
      <c r="D144" s="130"/>
      <c r="E144" s="125"/>
      <c r="F144" s="127"/>
      <c r="G144" s="128"/>
    </row>
    <row r="145" spans="1:10" x14ac:dyDescent="0.2">
      <c r="A145" s="121"/>
      <c r="B145" s="226" t="s">
        <v>177</v>
      </c>
      <c r="C145" s="227"/>
      <c r="D145" s="95" t="s">
        <v>171</v>
      </c>
      <c r="E145" s="131"/>
      <c r="F145" s="121"/>
      <c r="G145" s="121"/>
      <c r="J145" s="116"/>
    </row>
    <row r="146" spans="1:10" x14ac:dyDescent="0.2">
      <c r="A146" s="121"/>
      <c r="B146" s="226" t="s">
        <v>178</v>
      </c>
      <c r="C146" s="227"/>
      <c r="D146" s="95" t="s">
        <v>171</v>
      </c>
      <c r="E146" s="131"/>
      <c r="F146" s="121"/>
      <c r="G146" s="121"/>
      <c r="J146" s="116"/>
    </row>
    <row r="147" spans="1:10" x14ac:dyDescent="0.2">
      <c r="A147" s="121"/>
      <c r="B147" s="226" t="s">
        <v>179</v>
      </c>
      <c r="C147" s="227"/>
      <c r="D147" s="95" t="s">
        <v>171</v>
      </c>
      <c r="E147" s="131"/>
      <c r="F147" s="121"/>
      <c r="G147" s="121"/>
      <c r="J147" s="116"/>
    </row>
    <row r="148" spans="1:10" x14ac:dyDescent="0.2">
      <c r="A148" s="121"/>
      <c r="B148" s="226" t="s">
        <v>180</v>
      </c>
      <c r="C148" s="227"/>
      <c r="D148" s="132">
        <v>0.30387818357199381</v>
      </c>
      <c r="E148" s="121"/>
      <c r="F148" s="115"/>
      <c r="G148" s="133"/>
      <c r="J148" s="116"/>
    </row>
    <row r="149" spans="1:10" x14ac:dyDescent="0.2">
      <c r="J149" s="116"/>
    </row>
    <row r="150" spans="1:10" x14ac:dyDescent="0.2">
      <c r="B150" s="220" t="s">
        <v>934</v>
      </c>
      <c r="C150" s="220"/>
    </row>
    <row r="152" spans="1:10" ht="153.75" customHeight="1" x14ac:dyDescent="0.2"/>
    <row r="155" spans="1:10" x14ac:dyDescent="0.2">
      <c r="B155" s="134" t="s">
        <v>935</v>
      </c>
      <c r="C155" s="135"/>
      <c r="D155" s="134"/>
    </row>
    <row r="156" spans="1:10" x14ac:dyDescent="0.2">
      <c r="B156" s="134" t="s">
        <v>936</v>
      </c>
      <c r="D156" s="134"/>
    </row>
    <row r="157" spans="1:10" ht="165" customHeight="1" x14ac:dyDescent="0.2"/>
    <row r="159" spans="1:10" x14ac:dyDescent="0.2">
      <c r="J159" s="96"/>
    </row>
    <row r="160" spans="1:10" x14ac:dyDescent="0.2">
      <c r="J160" s="96"/>
    </row>
    <row r="161" spans="10:10" x14ac:dyDescent="0.2">
      <c r="J161" s="96"/>
    </row>
    <row r="169" spans="10:10" ht="14.25" customHeight="1" x14ac:dyDescent="0.2"/>
    <row r="170" spans="10:10" ht="14.25" customHeight="1" x14ac:dyDescent="0.2"/>
    <row r="171" spans="10:10" ht="14.25" customHeight="1" x14ac:dyDescent="0.2"/>
    <row r="172" spans="10:10" ht="14.25" customHeight="1" x14ac:dyDescent="0.2"/>
  </sheetData>
  <mergeCells count="18">
    <mergeCell ref="A1:H1"/>
    <mergeCell ref="A2:H2"/>
    <mergeCell ref="A3:H3"/>
    <mergeCell ref="B143:C143"/>
    <mergeCell ref="B145:C145"/>
    <mergeCell ref="B126:H126"/>
    <mergeCell ref="B127:H127"/>
    <mergeCell ref="B134:C134"/>
    <mergeCell ref="B135:C135"/>
    <mergeCell ref="B150:C150"/>
    <mergeCell ref="B128:H128"/>
    <mergeCell ref="B129:H129"/>
    <mergeCell ref="B130:H130"/>
    <mergeCell ref="B132:D132"/>
    <mergeCell ref="B133:C133"/>
    <mergeCell ref="B148:C148"/>
    <mergeCell ref="B147:C147"/>
    <mergeCell ref="B146:C146"/>
  </mergeCells>
  <hyperlinks>
    <hyperlink ref="I1" location="Index!B2" display="Index" xr:uid="{9FFBA4C6-252F-4F31-82E1-1EB156EFE88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4293F-4E23-477F-A4D5-A1BD6E345B2E}">
  <sheetPr>
    <outlinePr summaryBelow="0" summaryRight="0"/>
  </sheetPr>
  <dimension ref="A1:Q181"/>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751</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2030957</v>
      </c>
      <c r="F7" s="91">
        <v>20463.922731999999</v>
      </c>
      <c r="G7" s="81">
        <v>7.0194190000000004E-2</v>
      </c>
      <c r="H7" s="92" t="s">
        <v>142</v>
      </c>
    </row>
    <row r="8" spans="1:9" x14ac:dyDescent="0.2">
      <c r="A8" s="99">
        <v>2</v>
      </c>
      <c r="B8" s="90" t="s">
        <v>33</v>
      </c>
      <c r="C8" s="90" t="s">
        <v>34</v>
      </c>
      <c r="D8" s="90" t="s">
        <v>35</v>
      </c>
      <c r="E8" s="83">
        <v>1098746</v>
      </c>
      <c r="F8" s="91">
        <v>15259.384448000001</v>
      </c>
      <c r="G8" s="81">
        <v>5.2341869999999999E-2</v>
      </c>
      <c r="H8" s="92" t="s">
        <v>142</v>
      </c>
    </row>
    <row r="9" spans="1:9" x14ac:dyDescent="0.2">
      <c r="A9" s="99">
        <v>3</v>
      </c>
      <c r="B9" s="90" t="s">
        <v>14</v>
      </c>
      <c r="C9" s="90" t="s">
        <v>15</v>
      </c>
      <c r="D9" s="90" t="s">
        <v>16</v>
      </c>
      <c r="E9" s="83">
        <v>297963</v>
      </c>
      <c r="F9" s="91">
        <v>12125.902248</v>
      </c>
      <c r="G9" s="81">
        <v>4.1593579999999998E-2</v>
      </c>
      <c r="H9" s="92" t="s">
        <v>142</v>
      </c>
    </row>
    <row r="10" spans="1:9" x14ac:dyDescent="0.2">
      <c r="A10" s="99">
        <v>4</v>
      </c>
      <c r="B10" s="90" t="s">
        <v>331</v>
      </c>
      <c r="C10" s="90" t="s">
        <v>332</v>
      </c>
      <c r="D10" s="90" t="s">
        <v>35</v>
      </c>
      <c r="E10" s="83">
        <v>532044</v>
      </c>
      <c r="F10" s="91">
        <v>11302.742736</v>
      </c>
      <c r="G10" s="81">
        <v>3.8770029999999997E-2</v>
      </c>
      <c r="H10" s="92" t="s">
        <v>142</v>
      </c>
    </row>
    <row r="11" spans="1:9" x14ac:dyDescent="0.2">
      <c r="A11" s="99">
        <v>5</v>
      </c>
      <c r="B11" s="90" t="s">
        <v>11</v>
      </c>
      <c r="C11" s="90" t="s">
        <v>12</v>
      </c>
      <c r="D11" s="90" t="s">
        <v>13</v>
      </c>
      <c r="E11" s="83">
        <v>452129</v>
      </c>
      <c r="F11" s="91">
        <v>9501.9430639999991</v>
      </c>
      <c r="G11" s="81">
        <v>3.2593030000000002E-2</v>
      </c>
      <c r="H11" s="92" t="s">
        <v>142</v>
      </c>
    </row>
    <row r="12" spans="1:9" x14ac:dyDescent="0.2">
      <c r="A12" s="99">
        <v>6</v>
      </c>
      <c r="B12" s="90" t="s">
        <v>17</v>
      </c>
      <c r="C12" s="90" t="s">
        <v>18</v>
      </c>
      <c r="D12" s="90" t="s">
        <v>19</v>
      </c>
      <c r="E12" s="83">
        <v>592907</v>
      </c>
      <c r="F12" s="91">
        <v>9293.8172250000007</v>
      </c>
      <c r="G12" s="81">
        <v>3.1879119999999997E-2</v>
      </c>
      <c r="H12" s="92" t="s">
        <v>142</v>
      </c>
    </row>
    <row r="13" spans="1:9" x14ac:dyDescent="0.2">
      <c r="A13" s="99">
        <v>7</v>
      </c>
      <c r="B13" s="90" t="s">
        <v>182</v>
      </c>
      <c r="C13" s="90" t="s">
        <v>183</v>
      </c>
      <c r="D13" s="90" t="s">
        <v>184</v>
      </c>
      <c r="E13" s="83">
        <v>2058790</v>
      </c>
      <c r="F13" s="91">
        <v>7655.6106149999996</v>
      </c>
      <c r="G13" s="81">
        <v>2.625984E-2</v>
      </c>
      <c r="H13" s="92" t="s">
        <v>142</v>
      </c>
    </row>
    <row r="14" spans="1:9" x14ac:dyDescent="0.2">
      <c r="A14" s="99">
        <v>8</v>
      </c>
      <c r="B14" s="90" t="s">
        <v>461</v>
      </c>
      <c r="C14" s="90" t="s">
        <v>462</v>
      </c>
      <c r="D14" s="90" t="s">
        <v>35</v>
      </c>
      <c r="E14" s="83">
        <v>3919350</v>
      </c>
      <c r="F14" s="91">
        <v>7194.7507949999999</v>
      </c>
      <c r="G14" s="81">
        <v>2.4679030000000001E-2</v>
      </c>
      <c r="H14" s="92" t="s">
        <v>142</v>
      </c>
    </row>
    <row r="15" spans="1:9" x14ac:dyDescent="0.2">
      <c r="A15" s="99">
        <v>9</v>
      </c>
      <c r="B15" s="90" t="s">
        <v>71</v>
      </c>
      <c r="C15" s="90" t="s">
        <v>72</v>
      </c>
      <c r="D15" s="90" t="s">
        <v>58</v>
      </c>
      <c r="E15" s="83">
        <v>147730</v>
      </c>
      <c r="F15" s="91">
        <v>6124.2948800000004</v>
      </c>
      <c r="G15" s="81">
        <v>2.1007209999999998E-2</v>
      </c>
      <c r="H15" s="92" t="s">
        <v>142</v>
      </c>
    </row>
    <row r="16" spans="1:9" x14ac:dyDescent="0.2">
      <c r="A16" s="99">
        <v>10</v>
      </c>
      <c r="B16" s="90" t="s">
        <v>333</v>
      </c>
      <c r="C16" s="90" t="s">
        <v>334</v>
      </c>
      <c r="D16" s="90" t="s">
        <v>237</v>
      </c>
      <c r="E16" s="83">
        <v>160863</v>
      </c>
      <c r="F16" s="91">
        <v>6044.1054990000002</v>
      </c>
      <c r="G16" s="81">
        <v>2.0732150000000001E-2</v>
      </c>
      <c r="H16" s="92" t="s">
        <v>142</v>
      </c>
    </row>
    <row r="17" spans="1:8" x14ac:dyDescent="0.2">
      <c r="A17" s="99">
        <v>11</v>
      </c>
      <c r="B17" s="90" t="s">
        <v>204</v>
      </c>
      <c r="C17" s="90" t="s">
        <v>205</v>
      </c>
      <c r="D17" s="90" t="s">
        <v>35</v>
      </c>
      <c r="E17" s="83">
        <v>673117</v>
      </c>
      <c r="F17" s="91">
        <v>5857.8006925</v>
      </c>
      <c r="G17" s="81">
        <v>2.0093099999999999E-2</v>
      </c>
      <c r="H17" s="92" t="s">
        <v>142</v>
      </c>
    </row>
    <row r="18" spans="1:8" x14ac:dyDescent="0.2">
      <c r="A18" s="99">
        <v>12</v>
      </c>
      <c r="B18" s="90" t="s">
        <v>214</v>
      </c>
      <c r="C18" s="90" t="s">
        <v>215</v>
      </c>
      <c r="D18" s="90" t="s">
        <v>216</v>
      </c>
      <c r="E18" s="83">
        <v>946607</v>
      </c>
      <c r="F18" s="91">
        <v>5693.8411050000004</v>
      </c>
      <c r="G18" s="81">
        <v>1.953069E-2</v>
      </c>
      <c r="H18" s="92" t="s">
        <v>142</v>
      </c>
    </row>
    <row r="19" spans="1:8" x14ac:dyDescent="0.2">
      <c r="A19" s="99">
        <v>13</v>
      </c>
      <c r="B19" s="90" t="s">
        <v>222</v>
      </c>
      <c r="C19" s="90" t="s">
        <v>223</v>
      </c>
      <c r="D19" s="90" t="s">
        <v>184</v>
      </c>
      <c r="E19" s="83">
        <v>39406</v>
      </c>
      <c r="F19" s="91">
        <v>5649.2441600000002</v>
      </c>
      <c r="G19" s="81">
        <v>1.9377720000000001E-2</v>
      </c>
      <c r="H19" s="92" t="s">
        <v>142</v>
      </c>
    </row>
    <row r="20" spans="1:8" x14ac:dyDescent="0.2">
      <c r="A20" s="99">
        <v>14</v>
      </c>
      <c r="B20" s="90" t="s">
        <v>188</v>
      </c>
      <c r="C20" s="90" t="s">
        <v>189</v>
      </c>
      <c r="D20" s="90" t="s">
        <v>111</v>
      </c>
      <c r="E20" s="83">
        <v>587554</v>
      </c>
      <c r="F20" s="91">
        <v>5400.2088139999996</v>
      </c>
      <c r="G20" s="81">
        <v>1.852349E-2</v>
      </c>
      <c r="H20" s="92" t="s">
        <v>142</v>
      </c>
    </row>
    <row r="21" spans="1:8" x14ac:dyDescent="0.2">
      <c r="A21" s="99">
        <v>15</v>
      </c>
      <c r="B21" s="90" t="s">
        <v>433</v>
      </c>
      <c r="C21" s="90" t="s">
        <v>434</v>
      </c>
      <c r="D21" s="90" t="s">
        <v>196</v>
      </c>
      <c r="E21" s="83">
        <v>327370</v>
      </c>
      <c r="F21" s="91">
        <v>5317.14354</v>
      </c>
      <c r="G21" s="81">
        <v>1.8238560000000001E-2</v>
      </c>
      <c r="H21" s="92" t="s">
        <v>142</v>
      </c>
    </row>
    <row r="22" spans="1:8" x14ac:dyDescent="0.2">
      <c r="A22" s="99">
        <v>16</v>
      </c>
      <c r="B22" s="90" t="s">
        <v>199</v>
      </c>
      <c r="C22" s="90" t="s">
        <v>200</v>
      </c>
      <c r="D22" s="90" t="s">
        <v>19</v>
      </c>
      <c r="E22" s="83">
        <v>1161716</v>
      </c>
      <c r="F22" s="91">
        <v>5314.8507</v>
      </c>
      <c r="G22" s="81">
        <v>1.8230699999999999E-2</v>
      </c>
      <c r="H22" s="92" t="s">
        <v>142</v>
      </c>
    </row>
    <row r="23" spans="1:8" x14ac:dyDescent="0.2">
      <c r="A23" s="99">
        <v>17</v>
      </c>
      <c r="B23" s="90" t="s">
        <v>26</v>
      </c>
      <c r="C23" s="90" t="s">
        <v>27</v>
      </c>
      <c r="D23" s="90" t="s">
        <v>28</v>
      </c>
      <c r="E23" s="83">
        <v>1280435</v>
      </c>
      <c r="F23" s="91">
        <v>5272.1911124999997</v>
      </c>
      <c r="G23" s="81">
        <v>1.8084369999999999E-2</v>
      </c>
      <c r="H23" s="92" t="s">
        <v>142</v>
      </c>
    </row>
    <row r="24" spans="1:8" x14ac:dyDescent="0.2">
      <c r="A24" s="99">
        <v>18</v>
      </c>
      <c r="B24" s="90" t="s">
        <v>345</v>
      </c>
      <c r="C24" s="90" t="s">
        <v>346</v>
      </c>
      <c r="D24" s="90" t="s">
        <v>246</v>
      </c>
      <c r="E24" s="83">
        <v>312249</v>
      </c>
      <c r="F24" s="91">
        <v>5186.1436409999997</v>
      </c>
      <c r="G24" s="81">
        <v>1.7789220000000001E-2</v>
      </c>
      <c r="H24" s="92" t="s">
        <v>142</v>
      </c>
    </row>
    <row r="25" spans="1:8" x14ac:dyDescent="0.2">
      <c r="A25" s="99">
        <v>19</v>
      </c>
      <c r="B25" s="90" t="s">
        <v>752</v>
      </c>
      <c r="C25" s="90" t="s">
        <v>753</v>
      </c>
      <c r="D25" s="90" t="s">
        <v>754</v>
      </c>
      <c r="E25" s="83">
        <v>1666372</v>
      </c>
      <c r="F25" s="91">
        <v>4999.9491859999998</v>
      </c>
      <c r="G25" s="81">
        <v>1.7150539999999999E-2</v>
      </c>
      <c r="H25" s="92" t="s">
        <v>142</v>
      </c>
    </row>
    <row r="26" spans="1:8" x14ac:dyDescent="0.2">
      <c r="A26" s="99">
        <v>20</v>
      </c>
      <c r="B26" s="90" t="s">
        <v>96</v>
      </c>
      <c r="C26" s="90" t="s">
        <v>97</v>
      </c>
      <c r="D26" s="90" t="s">
        <v>98</v>
      </c>
      <c r="E26" s="83">
        <v>548186</v>
      </c>
      <c r="F26" s="91">
        <v>4906.8128859999997</v>
      </c>
      <c r="G26" s="81">
        <v>1.683107E-2</v>
      </c>
      <c r="H26" s="92" t="s">
        <v>142</v>
      </c>
    </row>
    <row r="27" spans="1:8" x14ac:dyDescent="0.2">
      <c r="A27" s="99">
        <v>21</v>
      </c>
      <c r="B27" s="90" t="s">
        <v>503</v>
      </c>
      <c r="C27" s="90" t="s">
        <v>504</v>
      </c>
      <c r="D27" s="90" t="s">
        <v>40</v>
      </c>
      <c r="E27" s="83">
        <v>513604</v>
      </c>
      <c r="F27" s="91">
        <v>4888.9964760000003</v>
      </c>
      <c r="G27" s="81">
        <v>1.676996E-2</v>
      </c>
      <c r="H27" s="92" t="s">
        <v>142</v>
      </c>
    </row>
    <row r="28" spans="1:8" x14ac:dyDescent="0.2">
      <c r="A28" s="99">
        <v>22</v>
      </c>
      <c r="B28" s="90" t="s">
        <v>83</v>
      </c>
      <c r="C28" s="90" t="s">
        <v>84</v>
      </c>
      <c r="D28" s="90" t="s">
        <v>25</v>
      </c>
      <c r="E28" s="83">
        <v>84516</v>
      </c>
      <c r="F28" s="91">
        <v>4866.4312799999998</v>
      </c>
      <c r="G28" s="81">
        <v>1.6692559999999999E-2</v>
      </c>
      <c r="H28" s="92" t="s">
        <v>142</v>
      </c>
    </row>
    <row r="29" spans="1:8" x14ac:dyDescent="0.2">
      <c r="A29" s="99">
        <v>23</v>
      </c>
      <c r="B29" s="90" t="s">
        <v>56</v>
      </c>
      <c r="C29" s="90" t="s">
        <v>57</v>
      </c>
      <c r="D29" s="90" t="s">
        <v>58</v>
      </c>
      <c r="E29" s="83">
        <v>108339</v>
      </c>
      <c r="F29" s="91">
        <v>4852.8288270000003</v>
      </c>
      <c r="G29" s="81">
        <v>1.6645900000000002E-2</v>
      </c>
      <c r="H29" s="92" t="s">
        <v>142</v>
      </c>
    </row>
    <row r="30" spans="1:8" x14ac:dyDescent="0.2">
      <c r="A30" s="99">
        <v>24</v>
      </c>
      <c r="B30" s="90" t="s">
        <v>194</v>
      </c>
      <c r="C30" s="90" t="s">
        <v>195</v>
      </c>
      <c r="D30" s="90" t="s">
        <v>196</v>
      </c>
      <c r="E30" s="83">
        <v>250906</v>
      </c>
      <c r="F30" s="91">
        <v>4789.0428220000003</v>
      </c>
      <c r="G30" s="81">
        <v>1.64271E-2</v>
      </c>
      <c r="H30" s="92" t="s">
        <v>142</v>
      </c>
    </row>
    <row r="31" spans="1:8" x14ac:dyDescent="0.2">
      <c r="A31" s="99">
        <v>25</v>
      </c>
      <c r="B31" s="90" t="s">
        <v>50</v>
      </c>
      <c r="C31" s="90" t="s">
        <v>51</v>
      </c>
      <c r="D31" s="90" t="s">
        <v>52</v>
      </c>
      <c r="E31" s="83">
        <v>66236</v>
      </c>
      <c r="F31" s="91">
        <v>4756.4071599999997</v>
      </c>
      <c r="G31" s="81">
        <v>1.6315159999999999E-2</v>
      </c>
      <c r="H31" s="92" t="s">
        <v>142</v>
      </c>
    </row>
    <row r="32" spans="1:8" x14ac:dyDescent="0.2">
      <c r="A32" s="99">
        <v>26</v>
      </c>
      <c r="B32" s="90" t="s">
        <v>87</v>
      </c>
      <c r="C32" s="90" t="s">
        <v>88</v>
      </c>
      <c r="D32" s="90" t="s">
        <v>40</v>
      </c>
      <c r="E32" s="83">
        <v>63972</v>
      </c>
      <c r="F32" s="91">
        <v>4493.7131399999998</v>
      </c>
      <c r="G32" s="81">
        <v>1.541408E-2</v>
      </c>
      <c r="H32" s="92" t="s">
        <v>142</v>
      </c>
    </row>
    <row r="33" spans="1:8" x14ac:dyDescent="0.2">
      <c r="A33" s="99">
        <v>27</v>
      </c>
      <c r="B33" s="90" t="s">
        <v>73</v>
      </c>
      <c r="C33" s="90" t="s">
        <v>74</v>
      </c>
      <c r="D33" s="90" t="s">
        <v>58</v>
      </c>
      <c r="E33" s="83">
        <v>396735</v>
      </c>
      <c r="F33" s="91">
        <v>4462.6736474999998</v>
      </c>
      <c r="G33" s="81">
        <v>1.5307609999999999E-2</v>
      </c>
      <c r="H33" s="92" t="s">
        <v>142</v>
      </c>
    </row>
    <row r="34" spans="1:8" x14ac:dyDescent="0.2">
      <c r="A34" s="99">
        <v>28</v>
      </c>
      <c r="B34" s="90" t="s">
        <v>23</v>
      </c>
      <c r="C34" s="90" t="s">
        <v>24</v>
      </c>
      <c r="D34" s="90" t="s">
        <v>25</v>
      </c>
      <c r="E34" s="83">
        <v>38374</v>
      </c>
      <c r="F34" s="91">
        <v>4451.384</v>
      </c>
      <c r="G34" s="81">
        <v>1.526889E-2</v>
      </c>
      <c r="H34" s="92" t="s">
        <v>142</v>
      </c>
    </row>
    <row r="35" spans="1:8" x14ac:dyDescent="0.2">
      <c r="A35" s="99">
        <v>29</v>
      </c>
      <c r="B35" s="90" t="s">
        <v>48</v>
      </c>
      <c r="C35" s="90" t="s">
        <v>49</v>
      </c>
      <c r="D35" s="90" t="s">
        <v>22</v>
      </c>
      <c r="E35" s="83">
        <v>1094203</v>
      </c>
      <c r="F35" s="91">
        <v>4268.4859029999998</v>
      </c>
      <c r="G35" s="81">
        <v>1.464152E-2</v>
      </c>
      <c r="H35" s="92" t="s">
        <v>142</v>
      </c>
    </row>
    <row r="36" spans="1:8" x14ac:dyDescent="0.2">
      <c r="A36" s="99">
        <v>30</v>
      </c>
      <c r="B36" s="90" t="s">
        <v>368</v>
      </c>
      <c r="C36" s="90" t="s">
        <v>369</v>
      </c>
      <c r="D36" s="90" t="s">
        <v>196</v>
      </c>
      <c r="E36" s="83">
        <v>585264</v>
      </c>
      <c r="F36" s="91">
        <v>4158.0080879999996</v>
      </c>
      <c r="G36" s="81">
        <v>1.4262560000000001E-2</v>
      </c>
      <c r="H36" s="92" t="s">
        <v>142</v>
      </c>
    </row>
    <row r="37" spans="1:8" x14ac:dyDescent="0.2">
      <c r="A37" s="99">
        <v>31</v>
      </c>
      <c r="B37" s="90" t="s">
        <v>303</v>
      </c>
      <c r="C37" s="90" t="s">
        <v>304</v>
      </c>
      <c r="D37" s="90" t="s">
        <v>271</v>
      </c>
      <c r="E37" s="83">
        <v>300775</v>
      </c>
      <c r="F37" s="91">
        <v>4000.9090500000002</v>
      </c>
      <c r="G37" s="81">
        <v>1.372369E-2</v>
      </c>
      <c r="H37" s="92" t="s">
        <v>142</v>
      </c>
    </row>
    <row r="38" spans="1:8" ht="25.5" x14ac:dyDescent="0.2">
      <c r="A38" s="99">
        <v>32</v>
      </c>
      <c r="B38" s="90" t="s">
        <v>209</v>
      </c>
      <c r="C38" s="90" t="s">
        <v>210</v>
      </c>
      <c r="D38" s="90" t="s">
        <v>211</v>
      </c>
      <c r="E38" s="83">
        <v>552997</v>
      </c>
      <c r="F38" s="91">
        <v>3967.2004780000002</v>
      </c>
      <c r="G38" s="81">
        <v>1.360807E-2</v>
      </c>
      <c r="H38" s="92" t="s">
        <v>142</v>
      </c>
    </row>
    <row r="39" spans="1:8" x14ac:dyDescent="0.2">
      <c r="A39" s="99">
        <v>33</v>
      </c>
      <c r="B39" s="90" t="s">
        <v>233</v>
      </c>
      <c r="C39" s="90" t="s">
        <v>234</v>
      </c>
      <c r="D39" s="90" t="s">
        <v>216</v>
      </c>
      <c r="E39" s="83">
        <v>416636</v>
      </c>
      <c r="F39" s="91">
        <v>3693.0615039999998</v>
      </c>
      <c r="G39" s="81">
        <v>1.266773E-2</v>
      </c>
      <c r="H39" s="92" t="s">
        <v>142</v>
      </c>
    </row>
    <row r="40" spans="1:8" x14ac:dyDescent="0.2">
      <c r="A40" s="99">
        <v>34</v>
      </c>
      <c r="B40" s="90" t="s">
        <v>240</v>
      </c>
      <c r="C40" s="90" t="s">
        <v>241</v>
      </c>
      <c r="D40" s="90" t="s">
        <v>203</v>
      </c>
      <c r="E40" s="83">
        <v>293071</v>
      </c>
      <c r="F40" s="91">
        <v>3467.6160719999998</v>
      </c>
      <c r="G40" s="81">
        <v>1.1894419999999999E-2</v>
      </c>
      <c r="H40" s="92" t="s">
        <v>142</v>
      </c>
    </row>
    <row r="41" spans="1:8" x14ac:dyDescent="0.2">
      <c r="A41" s="99">
        <v>35</v>
      </c>
      <c r="B41" s="90" t="s">
        <v>755</v>
      </c>
      <c r="C41" s="90" t="s">
        <v>756</v>
      </c>
      <c r="D41" s="90" t="s">
        <v>111</v>
      </c>
      <c r="E41" s="83">
        <v>174800</v>
      </c>
      <c r="F41" s="91">
        <v>3375.3879999999999</v>
      </c>
      <c r="G41" s="81">
        <v>1.1578059999999999E-2</v>
      </c>
      <c r="H41" s="92" t="s">
        <v>142</v>
      </c>
    </row>
    <row r="42" spans="1:8" x14ac:dyDescent="0.2">
      <c r="A42" s="99">
        <v>36</v>
      </c>
      <c r="B42" s="90" t="s">
        <v>287</v>
      </c>
      <c r="C42" s="90" t="s">
        <v>288</v>
      </c>
      <c r="D42" s="90" t="s">
        <v>216</v>
      </c>
      <c r="E42" s="83">
        <v>2407581</v>
      </c>
      <c r="F42" s="91">
        <v>3265.6428684000002</v>
      </c>
      <c r="G42" s="81">
        <v>1.1201620000000001E-2</v>
      </c>
      <c r="H42" s="92" t="s">
        <v>142</v>
      </c>
    </row>
    <row r="43" spans="1:8" x14ac:dyDescent="0.2">
      <c r="A43" s="99">
        <v>37</v>
      </c>
      <c r="B43" s="90" t="s">
        <v>654</v>
      </c>
      <c r="C43" s="90" t="s">
        <v>655</v>
      </c>
      <c r="D43" s="90" t="s">
        <v>412</v>
      </c>
      <c r="E43" s="83">
        <v>54047</v>
      </c>
      <c r="F43" s="91">
        <v>3159.5876199999998</v>
      </c>
      <c r="G43" s="81">
        <v>1.083784E-2</v>
      </c>
      <c r="H43" s="92" t="s">
        <v>142</v>
      </c>
    </row>
    <row r="44" spans="1:8" x14ac:dyDescent="0.2">
      <c r="A44" s="99">
        <v>38</v>
      </c>
      <c r="B44" s="90" t="s">
        <v>662</v>
      </c>
      <c r="C44" s="90" t="s">
        <v>663</v>
      </c>
      <c r="D44" s="90" t="s">
        <v>184</v>
      </c>
      <c r="E44" s="83">
        <v>150509</v>
      </c>
      <c r="F44" s="91">
        <v>3151.6584600000001</v>
      </c>
      <c r="G44" s="81">
        <v>1.081064E-2</v>
      </c>
      <c r="H44" s="92" t="s">
        <v>142</v>
      </c>
    </row>
    <row r="45" spans="1:8" ht="25.5" x14ac:dyDescent="0.2">
      <c r="A45" s="99">
        <v>39</v>
      </c>
      <c r="B45" s="90" t="s">
        <v>219</v>
      </c>
      <c r="C45" s="90" t="s">
        <v>220</v>
      </c>
      <c r="D45" s="90" t="s">
        <v>221</v>
      </c>
      <c r="E45" s="83">
        <v>151301</v>
      </c>
      <c r="F45" s="91">
        <v>3150.3894220000002</v>
      </c>
      <c r="G45" s="81">
        <v>1.080629E-2</v>
      </c>
      <c r="H45" s="92" t="s">
        <v>142</v>
      </c>
    </row>
    <row r="46" spans="1:8" x14ac:dyDescent="0.2">
      <c r="A46" s="99">
        <v>40</v>
      </c>
      <c r="B46" s="90" t="s">
        <v>278</v>
      </c>
      <c r="C46" s="90" t="s">
        <v>279</v>
      </c>
      <c r="D46" s="90" t="s">
        <v>58</v>
      </c>
      <c r="E46" s="83">
        <v>182448</v>
      </c>
      <c r="F46" s="91">
        <v>3136.0986720000001</v>
      </c>
      <c r="G46" s="81">
        <v>1.0757269999999999E-2</v>
      </c>
      <c r="H46" s="92" t="s">
        <v>142</v>
      </c>
    </row>
    <row r="47" spans="1:8" x14ac:dyDescent="0.2">
      <c r="A47" s="99">
        <v>41</v>
      </c>
      <c r="B47" s="90" t="s">
        <v>410</v>
      </c>
      <c r="C47" s="90" t="s">
        <v>411</v>
      </c>
      <c r="D47" s="90" t="s">
        <v>412</v>
      </c>
      <c r="E47" s="83">
        <v>303948</v>
      </c>
      <c r="F47" s="91">
        <v>3133.3999319999998</v>
      </c>
      <c r="G47" s="81">
        <v>1.0748010000000001E-2</v>
      </c>
      <c r="H47" s="92" t="s">
        <v>142</v>
      </c>
    </row>
    <row r="48" spans="1:8" x14ac:dyDescent="0.2">
      <c r="A48" s="99">
        <v>42</v>
      </c>
      <c r="B48" s="90" t="s">
        <v>251</v>
      </c>
      <c r="C48" s="90" t="s">
        <v>252</v>
      </c>
      <c r="D48" s="90" t="s">
        <v>184</v>
      </c>
      <c r="E48" s="83">
        <v>562025</v>
      </c>
      <c r="F48" s="91">
        <v>3086.0792750000001</v>
      </c>
      <c r="G48" s="81">
        <v>1.058569E-2</v>
      </c>
      <c r="H48" s="92" t="s">
        <v>142</v>
      </c>
    </row>
    <row r="49" spans="1:8" x14ac:dyDescent="0.2">
      <c r="A49" s="99">
        <v>43</v>
      </c>
      <c r="B49" s="90" t="s">
        <v>242</v>
      </c>
      <c r="C49" s="90" t="s">
        <v>243</v>
      </c>
      <c r="D49" s="90" t="s">
        <v>40</v>
      </c>
      <c r="E49" s="83">
        <v>582599</v>
      </c>
      <c r="F49" s="91">
        <v>2981.4503825000002</v>
      </c>
      <c r="G49" s="81">
        <v>1.0226799999999999E-2</v>
      </c>
      <c r="H49" s="92" t="s">
        <v>142</v>
      </c>
    </row>
    <row r="50" spans="1:8" ht="25.5" x14ac:dyDescent="0.2">
      <c r="A50" s="99">
        <v>44</v>
      </c>
      <c r="B50" s="90" t="s">
        <v>376</v>
      </c>
      <c r="C50" s="90" t="s">
        <v>377</v>
      </c>
      <c r="D50" s="90" t="s">
        <v>221</v>
      </c>
      <c r="E50" s="83">
        <v>166051</v>
      </c>
      <c r="F50" s="91">
        <v>2941.2613630000001</v>
      </c>
      <c r="G50" s="81">
        <v>1.0088949999999999E-2</v>
      </c>
      <c r="H50" s="92" t="s">
        <v>142</v>
      </c>
    </row>
    <row r="51" spans="1:8" x14ac:dyDescent="0.2">
      <c r="A51" s="99">
        <v>45</v>
      </c>
      <c r="B51" s="90" t="s">
        <v>197</v>
      </c>
      <c r="C51" s="90" t="s">
        <v>198</v>
      </c>
      <c r="D51" s="90" t="s">
        <v>52</v>
      </c>
      <c r="E51" s="83">
        <v>553760</v>
      </c>
      <c r="F51" s="91">
        <v>2798.42616</v>
      </c>
      <c r="G51" s="81">
        <v>9.5989999999999999E-3</v>
      </c>
      <c r="H51" s="92" t="s">
        <v>142</v>
      </c>
    </row>
    <row r="52" spans="1:8" x14ac:dyDescent="0.2">
      <c r="A52" s="99">
        <v>46</v>
      </c>
      <c r="B52" s="90" t="s">
        <v>452</v>
      </c>
      <c r="C52" s="90" t="s">
        <v>453</v>
      </c>
      <c r="D52" s="90" t="s">
        <v>432</v>
      </c>
      <c r="E52" s="83">
        <v>113230</v>
      </c>
      <c r="F52" s="91">
        <v>2792.93118</v>
      </c>
      <c r="G52" s="81">
        <v>9.5801500000000008E-3</v>
      </c>
      <c r="H52" s="92" t="s">
        <v>142</v>
      </c>
    </row>
    <row r="53" spans="1:8" x14ac:dyDescent="0.2">
      <c r="A53" s="99">
        <v>47</v>
      </c>
      <c r="B53" s="90" t="s">
        <v>230</v>
      </c>
      <c r="C53" s="90" t="s">
        <v>231</v>
      </c>
      <c r="D53" s="90" t="s">
        <v>232</v>
      </c>
      <c r="E53" s="83">
        <v>164757</v>
      </c>
      <c r="F53" s="91">
        <v>2785.3818419999998</v>
      </c>
      <c r="G53" s="81">
        <v>9.5542600000000002E-3</v>
      </c>
      <c r="H53" s="92" t="s">
        <v>142</v>
      </c>
    </row>
    <row r="54" spans="1:8" ht="25.5" x14ac:dyDescent="0.2">
      <c r="A54" s="99">
        <v>48</v>
      </c>
      <c r="B54" s="90" t="s">
        <v>206</v>
      </c>
      <c r="C54" s="90" t="s">
        <v>207</v>
      </c>
      <c r="D54" s="90" t="s">
        <v>208</v>
      </c>
      <c r="E54" s="83">
        <v>148988</v>
      </c>
      <c r="F54" s="91">
        <v>2709.942732</v>
      </c>
      <c r="G54" s="81">
        <v>9.29549E-3</v>
      </c>
      <c r="H54" s="92" t="s">
        <v>142</v>
      </c>
    </row>
    <row r="55" spans="1:8" x14ac:dyDescent="0.2">
      <c r="A55" s="99">
        <v>49</v>
      </c>
      <c r="B55" s="90" t="s">
        <v>307</v>
      </c>
      <c r="C55" s="90" t="s">
        <v>308</v>
      </c>
      <c r="D55" s="90" t="s">
        <v>309</v>
      </c>
      <c r="E55" s="83">
        <v>88054</v>
      </c>
      <c r="F55" s="91">
        <v>2384.8545359999998</v>
      </c>
      <c r="G55" s="81">
        <v>8.1803899999999992E-3</v>
      </c>
      <c r="H55" s="92" t="s">
        <v>142</v>
      </c>
    </row>
    <row r="56" spans="1:8" x14ac:dyDescent="0.2">
      <c r="A56" s="99">
        <v>50</v>
      </c>
      <c r="B56" s="90" t="s">
        <v>53</v>
      </c>
      <c r="C56" s="90" t="s">
        <v>54</v>
      </c>
      <c r="D56" s="90" t="s">
        <v>55</v>
      </c>
      <c r="E56" s="83">
        <v>156942</v>
      </c>
      <c r="F56" s="91">
        <v>2380.653198</v>
      </c>
      <c r="G56" s="81">
        <v>8.1659799999999998E-3</v>
      </c>
      <c r="H56" s="92" t="s">
        <v>142</v>
      </c>
    </row>
    <row r="57" spans="1:8" x14ac:dyDescent="0.2">
      <c r="A57" s="99">
        <v>51</v>
      </c>
      <c r="B57" s="90" t="s">
        <v>757</v>
      </c>
      <c r="C57" s="90" t="s">
        <v>758</v>
      </c>
      <c r="D57" s="90" t="s">
        <v>271</v>
      </c>
      <c r="E57" s="83">
        <v>426098</v>
      </c>
      <c r="F57" s="91">
        <v>2208.4659339999998</v>
      </c>
      <c r="G57" s="81">
        <v>7.5753499999999998E-3</v>
      </c>
      <c r="H57" s="92" t="s">
        <v>142</v>
      </c>
    </row>
    <row r="58" spans="1:8" x14ac:dyDescent="0.2">
      <c r="A58" s="99">
        <v>52</v>
      </c>
      <c r="B58" s="90" t="s">
        <v>291</v>
      </c>
      <c r="C58" s="90" t="s">
        <v>292</v>
      </c>
      <c r="D58" s="90" t="s">
        <v>187</v>
      </c>
      <c r="E58" s="83">
        <v>62427</v>
      </c>
      <c r="F58" s="91">
        <v>2119.7712120000001</v>
      </c>
      <c r="G58" s="81">
        <v>7.2711199999999998E-3</v>
      </c>
      <c r="H58" s="92" t="s">
        <v>142</v>
      </c>
    </row>
    <row r="59" spans="1:8" ht="25.5" x14ac:dyDescent="0.2">
      <c r="A59" s="99">
        <v>53</v>
      </c>
      <c r="B59" s="90" t="s">
        <v>759</v>
      </c>
      <c r="C59" s="90" t="s">
        <v>760</v>
      </c>
      <c r="D59" s="90" t="s">
        <v>208</v>
      </c>
      <c r="E59" s="83">
        <v>634574</v>
      </c>
      <c r="F59" s="91">
        <v>1896.1071119999999</v>
      </c>
      <c r="G59" s="81">
        <v>6.5039199999999998E-3</v>
      </c>
      <c r="H59" s="92" t="s">
        <v>142</v>
      </c>
    </row>
    <row r="60" spans="1:8" ht="25.5" x14ac:dyDescent="0.2">
      <c r="A60" s="99">
        <v>54</v>
      </c>
      <c r="B60" s="90" t="s">
        <v>274</v>
      </c>
      <c r="C60" s="90" t="s">
        <v>275</v>
      </c>
      <c r="D60" s="90" t="s">
        <v>221</v>
      </c>
      <c r="E60" s="83">
        <v>99324</v>
      </c>
      <c r="F60" s="91">
        <v>1747.7051039999999</v>
      </c>
      <c r="G60" s="81">
        <v>5.9948800000000002E-3</v>
      </c>
      <c r="H60" s="92" t="s">
        <v>142</v>
      </c>
    </row>
    <row r="61" spans="1:8" x14ac:dyDescent="0.2">
      <c r="A61" s="99">
        <v>55</v>
      </c>
      <c r="B61" s="90" t="s">
        <v>479</v>
      </c>
      <c r="C61" s="90" t="s">
        <v>480</v>
      </c>
      <c r="D61" s="90" t="s">
        <v>481</v>
      </c>
      <c r="E61" s="83">
        <v>471575</v>
      </c>
      <c r="F61" s="91">
        <v>1652.870375</v>
      </c>
      <c r="G61" s="81">
        <v>5.6695799999999996E-3</v>
      </c>
      <c r="H61" s="92" t="s">
        <v>142</v>
      </c>
    </row>
    <row r="62" spans="1:8" x14ac:dyDescent="0.2">
      <c r="A62" s="99">
        <v>56</v>
      </c>
      <c r="B62" s="90" t="s">
        <v>761</v>
      </c>
      <c r="C62" s="90" t="s">
        <v>762</v>
      </c>
      <c r="D62" s="90" t="s">
        <v>52</v>
      </c>
      <c r="E62" s="83">
        <v>90702</v>
      </c>
      <c r="F62" s="91">
        <v>1601.2531080000001</v>
      </c>
      <c r="G62" s="81">
        <v>5.4925299999999998E-3</v>
      </c>
      <c r="H62" s="92" t="s">
        <v>142</v>
      </c>
    </row>
    <row r="63" spans="1:8" x14ac:dyDescent="0.2">
      <c r="A63" s="99">
        <v>57</v>
      </c>
      <c r="B63" s="90" t="s">
        <v>312</v>
      </c>
      <c r="C63" s="90" t="s">
        <v>313</v>
      </c>
      <c r="D63" s="90" t="s">
        <v>40</v>
      </c>
      <c r="E63" s="83">
        <v>82318</v>
      </c>
      <c r="F63" s="91">
        <v>1576.8836080000001</v>
      </c>
      <c r="G63" s="81">
        <v>5.4089400000000001E-3</v>
      </c>
      <c r="H63" s="92" t="s">
        <v>142</v>
      </c>
    </row>
    <row r="64" spans="1:8" x14ac:dyDescent="0.2">
      <c r="A64" s="99">
        <v>58</v>
      </c>
      <c r="B64" s="90" t="s">
        <v>473</v>
      </c>
      <c r="C64" s="90" t="s">
        <v>474</v>
      </c>
      <c r="D64" s="90" t="s">
        <v>135</v>
      </c>
      <c r="E64" s="83">
        <v>67627</v>
      </c>
      <c r="F64" s="91">
        <v>1308.988212</v>
      </c>
      <c r="G64" s="81">
        <v>4.4900199999999999E-3</v>
      </c>
      <c r="H64" s="92" t="s">
        <v>142</v>
      </c>
    </row>
    <row r="65" spans="1:8" x14ac:dyDescent="0.2">
      <c r="A65" s="99">
        <v>59</v>
      </c>
      <c r="B65" s="90" t="s">
        <v>477</v>
      </c>
      <c r="C65" s="90" t="s">
        <v>478</v>
      </c>
      <c r="D65" s="90" t="s">
        <v>246</v>
      </c>
      <c r="E65" s="83">
        <v>87387</v>
      </c>
      <c r="F65" s="91">
        <v>981.88033199999995</v>
      </c>
      <c r="G65" s="81">
        <v>3.36799E-3</v>
      </c>
      <c r="H65" s="92" t="s">
        <v>142</v>
      </c>
    </row>
    <row r="66" spans="1:8" x14ac:dyDescent="0.2">
      <c r="A66" s="99">
        <v>60</v>
      </c>
      <c r="B66" s="90" t="s">
        <v>201</v>
      </c>
      <c r="C66" s="90" t="s">
        <v>202</v>
      </c>
      <c r="D66" s="90" t="s">
        <v>203</v>
      </c>
      <c r="E66" s="83">
        <v>32547</v>
      </c>
      <c r="F66" s="91">
        <v>944.64412800000002</v>
      </c>
      <c r="G66" s="81">
        <v>3.24027E-3</v>
      </c>
      <c r="H66" s="92" t="s">
        <v>142</v>
      </c>
    </row>
    <row r="67" spans="1:8" x14ac:dyDescent="0.2">
      <c r="A67" s="99">
        <v>61</v>
      </c>
      <c r="B67" s="90" t="s">
        <v>101</v>
      </c>
      <c r="C67" s="90" t="s">
        <v>102</v>
      </c>
      <c r="D67" s="90" t="s">
        <v>40</v>
      </c>
      <c r="E67" s="83">
        <v>22462</v>
      </c>
      <c r="F67" s="91">
        <v>875.88322800000003</v>
      </c>
      <c r="G67" s="81">
        <v>3.0044099999999999E-3</v>
      </c>
      <c r="H67" s="92" t="s">
        <v>142</v>
      </c>
    </row>
    <row r="68" spans="1:8" x14ac:dyDescent="0.2">
      <c r="A68" s="99">
        <v>62</v>
      </c>
      <c r="B68" s="90" t="s">
        <v>41</v>
      </c>
      <c r="C68" s="90" t="s">
        <v>42</v>
      </c>
      <c r="D68" s="90" t="s">
        <v>43</v>
      </c>
      <c r="E68" s="83">
        <v>25094</v>
      </c>
      <c r="F68" s="91">
        <v>723.05851600000005</v>
      </c>
      <c r="G68" s="81">
        <v>2.4801900000000002E-3</v>
      </c>
      <c r="H68" s="92" t="s">
        <v>142</v>
      </c>
    </row>
    <row r="69" spans="1:8" x14ac:dyDescent="0.2">
      <c r="A69" s="99">
        <v>63</v>
      </c>
      <c r="B69" s="90" t="s">
        <v>59</v>
      </c>
      <c r="C69" s="90" t="s">
        <v>60</v>
      </c>
      <c r="D69" s="90" t="s">
        <v>61</v>
      </c>
      <c r="E69" s="83">
        <v>10490</v>
      </c>
      <c r="F69" s="91">
        <v>619.06735000000003</v>
      </c>
      <c r="G69" s="81">
        <v>2.12349E-3</v>
      </c>
      <c r="H69" s="92" t="s">
        <v>142</v>
      </c>
    </row>
    <row r="70" spans="1:8" x14ac:dyDescent="0.2">
      <c r="A70" s="99">
        <v>64</v>
      </c>
      <c r="B70" s="90" t="s">
        <v>75</v>
      </c>
      <c r="C70" s="90" t="s">
        <v>76</v>
      </c>
      <c r="D70" s="90" t="s">
        <v>40</v>
      </c>
      <c r="E70" s="83">
        <v>3004</v>
      </c>
      <c r="F70" s="91">
        <v>396.64816000000002</v>
      </c>
      <c r="G70" s="81">
        <v>1.36056E-3</v>
      </c>
      <c r="H70" s="92" t="s">
        <v>142</v>
      </c>
    </row>
    <row r="71" spans="1:8" x14ac:dyDescent="0.2">
      <c r="A71" s="82"/>
      <c r="B71" s="82"/>
      <c r="C71" s="88" t="s">
        <v>141</v>
      </c>
      <c r="D71" s="82"/>
      <c r="E71" s="82" t="s">
        <v>142</v>
      </c>
      <c r="F71" s="94">
        <f>SUM(F7:F70)</f>
        <v>285567.79054839996</v>
      </c>
      <c r="G71" s="102">
        <f>SUM(G7:G70)</f>
        <v>0.97953844999999973</v>
      </c>
      <c r="H71" s="92" t="s">
        <v>142</v>
      </c>
    </row>
    <row r="72" spans="1:8" x14ac:dyDescent="0.2">
      <c r="A72" s="82"/>
      <c r="B72" s="82"/>
      <c r="C72" s="103"/>
      <c r="D72" s="82"/>
      <c r="E72" s="82"/>
      <c r="F72" s="104"/>
      <c r="G72" s="104"/>
      <c r="H72" s="92" t="s">
        <v>142</v>
      </c>
    </row>
    <row r="73" spans="1:8" x14ac:dyDescent="0.2">
      <c r="A73" s="82"/>
      <c r="B73" s="82"/>
      <c r="C73" s="88" t="s">
        <v>143</v>
      </c>
      <c r="D73" s="82"/>
      <c r="E73" s="82"/>
      <c r="F73" s="82"/>
      <c r="G73" s="82"/>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145</v>
      </c>
      <c r="D76" s="82"/>
      <c r="E76" s="82"/>
      <c r="F76" s="82"/>
      <c r="G76" s="82"/>
      <c r="H76" s="92" t="s">
        <v>142</v>
      </c>
    </row>
    <row r="77" spans="1:8" x14ac:dyDescent="0.2">
      <c r="A77" s="99">
        <v>1</v>
      </c>
      <c r="B77" s="90" t="s">
        <v>523</v>
      </c>
      <c r="C77" s="90" t="s">
        <v>958</v>
      </c>
      <c r="D77" s="90" t="s">
        <v>216</v>
      </c>
      <c r="E77" s="83">
        <v>511578</v>
      </c>
      <c r="F77" s="91">
        <v>76.071648600000003</v>
      </c>
      <c r="G77" s="81">
        <v>2.6093999999999998E-4</v>
      </c>
      <c r="H77" s="92" t="s">
        <v>142</v>
      </c>
    </row>
    <row r="78" spans="1:8" x14ac:dyDescent="0.2">
      <c r="A78" s="99">
        <v>2</v>
      </c>
      <c r="B78" s="90" t="s">
        <v>763</v>
      </c>
      <c r="C78" s="90" t="s">
        <v>1083</v>
      </c>
      <c r="D78" s="90" t="s">
        <v>203</v>
      </c>
      <c r="E78" s="83">
        <v>39500</v>
      </c>
      <c r="F78" s="91">
        <v>9.1876999999999995</v>
      </c>
      <c r="G78" s="107" t="s">
        <v>140</v>
      </c>
      <c r="H78" s="92" t="s">
        <v>142</v>
      </c>
    </row>
    <row r="79" spans="1:8" x14ac:dyDescent="0.2">
      <c r="A79" s="99">
        <v>3</v>
      </c>
      <c r="B79" s="90" t="s">
        <v>767</v>
      </c>
      <c r="C79" s="90" t="s">
        <v>1084</v>
      </c>
      <c r="D79" s="90"/>
      <c r="E79" s="83">
        <v>54000</v>
      </c>
      <c r="F79" s="91">
        <v>5.4000000000000002E-7</v>
      </c>
      <c r="G79" s="107" t="s">
        <v>140</v>
      </c>
      <c r="H79" s="92" t="s">
        <v>142</v>
      </c>
    </row>
    <row r="80" spans="1:8" x14ac:dyDescent="0.2">
      <c r="A80" s="99">
        <v>4</v>
      </c>
      <c r="B80" s="90" t="s">
        <v>764</v>
      </c>
      <c r="C80" s="90" t="s">
        <v>1085</v>
      </c>
      <c r="D80" s="90"/>
      <c r="E80" s="83">
        <v>200</v>
      </c>
      <c r="F80" s="91">
        <v>2.0000000000000001E-9</v>
      </c>
      <c r="G80" s="107" t="s">
        <v>140</v>
      </c>
      <c r="H80" s="92" t="s">
        <v>142</v>
      </c>
    </row>
    <row r="81" spans="1:8" x14ac:dyDescent="0.2">
      <c r="A81" s="99">
        <v>5</v>
      </c>
      <c r="B81" s="90" t="s">
        <v>769</v>
      </c>
      <c r="C81" s="90" t="s">
        <v>1086</v>
      </c>
      <c r="D81" s="90"/>
      <c r="E81" s="83">
        <v>176305</v>
      </c>
      <c r="F81" s="91">
        <v>1.7630000000000001E-6</v>
      </c>
      <c r="G81" s="107" t="s">
        <v>140</v>
      </c>
      <c r="H81" s="92" t="s">
        <v>142</v>
      </c>
    </row>
    <row r="82" spans="1:8" x14ac:dyDescent="0.2">
      <c r="A82" s="99">
        <v>6</v>
      </c>
      <c r="B82" s="90" t="s">
        <v>768</v>
      </c>
      <c r="C82" s="90" t="s">
        <v>1087</v>
      </c>
      <c r="D82" s="90"/>
      <c r="E82" s="83">
        <v>93200</v>
      </c>
      <c r="F82" s="91">
        <v>9.3200000000000003E-7</v>
      </c>
      <c r="G82" s="107" t="s">
        <v>140</v>
      </c>
      <c r="H82" s="92" t="s">
        <v>142</v>
      </c>
    </row>
    <row r="83" spans="1:8" ht="25.5" x14ac:dyDescent="0.2">
      <c r="A83" s="99">
        <v>7</v>
      </c>
      <c r="B83" s="90" t="s">
        <v>765</v>
      </c>
      <c r="C83" s="90" t="s">
        <v>1088</v>
      </c>
      <c r="D83" s="90" t="s">
        <v>766</v>
      </c>
      <c r="E83" s="83">
        <v>200000</v>
      </c>
      <c r="F83" s="91">
        <v>1.9999999999999999E-6</v>
      </c>
      <c r="G83" s="107" t="s">
        <v>140</v>
      </c>
      <c r="H83" s="92" t="s">
        <v>142</v>
      </c>
    </row>
    <row r="84" spans="1:8" ht="25.5" x14ac:dyDescent="0.2">
      <c r="A84" s="99">
        <v>8</v>
      </c>
      <c r="B84" s="90" t="s">
        <v>770</v>
      </c>
      <c r="C84" s="90" t="s">
        <v>1089</v>
      </c>
      <c r="D84" s="90" t="s">
        <v>771</v>
      </c>
      <c r="E84" s="83">
        <v>50800</v>
      </c>
      <c r="F84" s="91">
        <v>5.0800000000000005E-7</v>
      </c>
      <c r="G84" s="107" t="s">
        <v>140</v>
      </c>
      <c r="H84" s="92" t="s">
        <v>142</v>
      </c>
    </row>
    <row r="85" spans="1:8" x14ac:dyDescent="0.2">
      <c r="A85" s="82"/>
      <c r="B85" s="82"/>
      <c r="C85" s="88" t="s">
        <v>141</v>
      </c>
      <c r="D85" s="82"/>
      <c r="E85" s="82" t="s">
        <v>142</v>
      </c>
      <c r="F85" s="94">
        <f>SUM(F77:F84)</f>
        <v>85.259354345000006</v>
      </c>
      <c r="G85" s="102">
        <f>SUM(G77:G84)</f>
        <v>2.6093999999999998E-4</v>
      </c>
      <c r="H85" s="92" t="s">
        <v>142</v>
      </c>
    </row>
    <row r="86" spans="1:8" x14ac:dyDescent="0.2">
      <c r="A86" s="82"/>
      <c r="B86" s="82"/>
      <c r="C86" s="103"/>
      <c r="D86" s="82"/>
      <c r="E86" s="82"/>
      <c r="F86" s="104"/>
      <c r="G86" s="104"/>
      <c r="H86" s="92" t="s">
        <v>142</v>
      </c>
    </row>
    <row r="87" spans="1:8" x14ac:dyDescent="0.2">
      <c r="A87" s="82"/>
      <c r="B87" s="82"/>
      <c r="C87" s="88" t="s">
        <v>146</v>
      </c>
      <c r="D87" s="82"/>
      <c r="E87" s="82"/>
      <c r="F87" s="82"/>
      <c r="G87" s="82"/>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147</v>
      </c>
      <c r="D90" s="82"/>
      <c r="E90" s="82"/>
      <c r="F90" s="104"/>
      <c r="G90" s="104"/>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148</v>
      </c>
      <c r="D93" s="82"/>
      <c r="E93" s="82"/>
      <c r="F93" s="104"/>
      <c r="G93" s="104"/>
      <c r="H93" s="92" t="s">
        <v>142</v>
      </c>
    </row>
    <row r="94" spans="1:8" x14ac:dyDescent="0.2">
      <c r="A94" s="82"/>
      <c r="B94" s="82"/>
      <c r="C94" s="88" t="s">
        <v>141</v>
      </c>
      <c r="D94" s="82"/>
      <c r="E94" s="82" t="s">
        <v>142</v>
      </c>
      <c r="F94" s="105" t="s">
        <v>144</v>
      </c>
      <c r="G94" s="102">
        <v>0</v>
      </c>
      <c r="H94" s="92" t="s">
        <v>142</v>
      </c>
    </row>
    <row r="95" spans="1:8" x14ac:dyDescent="0.2">
      <c r="A95" s="82"/>
      <c r="B95" s="82"/>
      <c r="C95" s="103"/>
      <c r="D95" s="82"/>
      <c r="E95" s="82"/>
      <c r="F95" s="104"/>
      <c r="G95" s="104"/>
      <c r="H95" s="92" t="s">
        <v>142</v>
      </c>
    </row>
    <row r="96" spans="1:8" x14ac:dyDescent="0.2">
      <c r="A96" s="82"/>
      <c r="B96" s="82"/>
      <c r="C96" s="88" t="s">
        <v>149</v>
      </c>
      <c r="D96" s="82"/>
      <c r="E96" s="82"/>
      <c r="F96" s="94">
        <v>285653.049902745</v>
      </c>
      <c r="G96" s="102">
        <v>0.97983091</v>
      </c>
      <c r="H96" s="92" t="s">
        <v>142</v>
      </c>
    </row>
    <row r="97" spans="1:8" x14ac:dyDescent="0.2">
      <c r="A97" s="82"/>
      <c r="B97" s="82"/>
      <c r="C97" s="103"/>
      <c r="D97" s="82"/>
      <c r="E97" s="82"/>
      <c r="F97" s="104"/>
      <c r="G97" s="104"/>
      <c r="H97" s="92" t="s">
        <v>142</v>
      </c>
    </row>
    <row r="98" spans="1:8" x14ac:dyDescent="0.2">
      <c r="A98" s="82"/>
      <c r="B98" s="82"/>
      <c r="C98" s="88" t="s">
        <v>150</v>
      </c>
      <c r="D98" s="82"/>
      <c r="E98" s="82"/>
      <c r="F98" s="104"/>
      <c r="G98" s="104"/>
      <c r="H98" s="92" t="s">
        <v>142</v>
      </c>
    </row>
    <row r="99" spans="1:8" x14ac:dyDescent="0.2">
      <c r="A99" s="82"/>
      <c r="B99" s="82"/>
      <c r="C99" s="88" t="s">
        <v>10</v>
      </c>
      <c r="D99" s="82"/>
      <c r="E99" s="82"/>
      <c r="F99" s="104"/>
      <c r="G99" s="104"/>
      <c r="H99" s="92" t="s">
        <v>142</v>
      </c>
    </row>
    <row r="100" spans="1:8" x14ac:dyDescent="0.2">
      <c r="A100" s="82"/>
      <c r="B100" s="82"/>
      <c r="C100" s="88" t="s">
        <v>141</v>
      </c>
      <c r="D100" s="82"/>
      <c r="E100" s="82" t="s">
        <v>142</v>
      </c>
      <c r="F100" s="105" t="s">
        <v>144</v>
      </c>
      <c r="G100" s="102">
        <v>0</v>
      </c>
      <c r="H100" s="92" t="s">
        <v>142</v>
      </c>
    </row>
    <row r="101" spans="1:8" x14ac:dyDescent="0.2">
      <c r="A101" s="82"/>
      <c r="B101" s="82"/>
      <c r="C101" s="103"/>
      <c r="D101" s="82"/>
      <c r="E101" s="82"/>
      <c r="F101" s="104"/>
      <c r="G101" s="104"/>
      <c r="H101" s="92" t="s">
        <v>142</v>
      </c>
    </row>
    <row r="102" spans="1:8" x14ac:dyDescent="0.2">
      <c r="A102" s="82"/>
      <c r="B102" s="82"/>
      <c r="C102" s="88" t="s">
        <v>151</v>
      </c>
      <c r="D102" s="82"/>
      <c r="E102" s="82"/>
      <c r="F102" s="82"/>
      <c r="G102" s="82"/>
      <c r="H102" s="92" t="s">
        <v>142</v>
      </c>
    </row>
    <row r="103" spans="1:8" x14ac:dyDescent="0.2">
      <c r="A103" s="82"/>
      <c r="B103" s="82"/>
      <c r="C103" s="88" t="s">
        <v>141</v>
      </c>
      <c r="D103" s="82"/>
      <c r="E103" s="82" t="s">
        <v>142</v>
      </c>
      <c r="F103" s="105" t="s">
        <v>144</v>
      </c>
      <c r="G103" s="102">
        <v>0</v>
      </c>
      <c r="H103" s="92" t="s">
        <v>142</v>
      </c>
    </row>
    <row r="104" spans="1:8" x14ac:dyDescent="0.2">
      <c r="A104" s="82"/>
      <c r="B104" s="82"/>
      <c r="C104" s="103"/>
      <c r="D104" s="82"/>
      <c r="E104" s="82"/>
      <c r="F104" s="104"/>
      <c r="G104" s="104"/>
      <c r="H104" s="92" t="s">
        <v>142</v>
      </c>
    </row>
    <row r="105" spans="1:8" x14ac:dyDescent="0.2">
      <c r="A105" s="82"/>
      <c r="B105" s="82"/>
      <c r="C105" s="88" t="s">
        <v>152</v>
      </c>
      <c r="D105" s="82"/>
      <c r="E105" s="82"/>
      <c r="F105" s="82"/>
      <c r="G105" s="82"/>
      <c r="H105" s="92" t="s">
        <v>142</v>
      </c>
    </row>
    <row r="106" spans="1:8" x14ac:dyDescent="0.2">
      <c r="A106" s="82"/>
      <c r="B106" s="82"/>
      <c r="C106" s="88" t="s">
        <v>141</v>
      </c>
      <c r="D106" s="82"/>
      <c r="E106" s="82" t="s">
        <v>142</v>
      </c>
      <c r="F106" s="105" t="s">
        <v>144</v>
      </c>
      <c r="G106" s="102">
        <v>0</v>
      </c>
      <c r="H106" s="92" t="s">
        <v>142</v>
      </c>
    </row>
    <row r="107" spans="1:8" x14ac:dyDescent="0.2">
      <c r="A107" s="82"/>
      <c r="B107" s="82"/>
      <c r="C107" s="103"/>
      <c r="D107" s="82"/>
      <c r="E107" s="82"/>
      <c r="F107" s="104"/>
      <c r="G107" s="104"/>
      <c r="H107" s="92" t="s">
        <v>142</v>
      </c>
    </row>
    <row r="108" spans="1:8" x14ac:dyDescent="0.2">
      <c r="A108" s="82"/>
      <c r="B108" s="82"/>
      <c r="C108" s="88" t="s">
        <v>153</v>
      </c>
      <c r="D108" s="82"/>
      <c r="E108" s="82"/>
      <c r="F108" s="104"/>
      <c r="G108" s="104"/>
      <c r="H108" s="92" t="s">
        <v>142</v>
      </c>
    </row>
    <row r="109" spans="1:8" x14ac:dyDescent="0.2">
      <c r="A109" s="82"/>
      <c r="B109" s="82"/>
      <c r="C109" s="88" t="s">
        <v>141</v>
      </c>
      <c r="D109" s="82"/>
      <c r="E109" s="82" t="s">
        <v>142</v>
      </c>
      <c r="F109" s="105" t="s">
        <v>144</v>
      </c>
      <c r="G109" s="102">
        <v>0</v>
      </c>
      <c r="H109" s="92" t="s">
        <v>142</v>
      </c>
    </row>
    <row r="110" spans="1:8" x14ac:dyDescent="0.2">
      <c r="A110" s="82"/>
      <c r="B110" s="82"/>
      <c r="C110" s="103"/>
      <c r="D110" s="82"/>
      <c r="E110" s="82"/>
      <c r="F110" s="104"/>
      <c r="G110" s="104"/>
      <c r="H110" s="92" t="s">
        <v>142</v>
      </c>
    </row>
    <row r="111" spans="1:8" x14ac:dyDescent="0.2">
      <c r="A111" s="82"/>
      <c r="B111" s="82"/>
      <c r="C111" s="88" t="s">
        <v>154</v>
      </c>
      <c r="D111" s="82"/>
      <c r="E111" s="82"/>
      <c r="F111" s="94">
        <v>0</v>
      </c>
      <c r="G111" s="102">
        <v>0</v>
      </c>
      <c r="H111" s="92" t="s">
        <v>142</v>
      </c>
    </row>
    <row r="112" spans="1:8" x14ac:dyDescent="0.2">
      <c r="A112" s="82"/>
      <c r="B112" s="82"/>
      <c r="C112" s="103"/>
      <c r="D112" s="82"/>
      <c r="E112" s="82"/>
      <c r="F112" s="104"/>
      <c r="G112" s="104"/>
      <c r="H112" s="92" t="s">
        <v>142</v>
      </c>
    </row>
    <row r="113" spans="1:8" x14ac:dyDescent="0.2">
      <c r="A113" s="82"/>
      <c r="B113" s="82"/>
      <c r="C113" s="88" t="s">
        <v>155</v>
      </c>
      <c r="D113" s="82"/>
      <c r="E113" s="82"/>
      <c r="F113" s="104"/>
      <c r="G113" s="104"/>
      <c r="H113" s="92" t="s">
        <v>142</v>
      </c>
    </row>
    <row r="114" spans="1:8" x14ac:dyDescent="0.2">
      <c r="A114" s="82"/>
      <c r="B114" s="82"/>
      <c r="C114" s="88" t="s">
        <v>156</v>
      </c>
      <c r="D114" s="82"/>
      <c r="E114" s="82"/>
      <c r="F114" s="104"/>
      <c r="G114" s="104"/>
      <c r="H114" s="92" t="s">
        <v>142</v>
      </c>
    </row>
    <row r="115" spans="1:8" x14ac:dyDescent="0.2">
      <c r="A115" s="82"/>
      <c r="B115" s="82"/>
      <c r="C115" s="88" t="s">
        <v>141</v>
      </c>
      <c r="D115" s="82"/>
      <c r="E115" s="82" t="s">
        <v>142</v>
      </c>
      <c r="F115" s="105" t="s">
        <v>144</v>
      </c>
      <c r="G115" s="102">
        <v>0</v>
      </c>
      <c r="H115" s="92" t="s">
        <v>142</v>
      </c>
    </row>
    <row r="116" spans="1:8" x14ac:dyDescent="0.2">
      <c r="A116" s="82"/>
      <c r="B116" s="82"/>
      <c r="C116" s="103"/>
      <c r="D116" s="82"/>
      <c r="E116" s="82"/>
      <c r="F116" s="104"/>
      <c r="G116" s="104"/>
      <c r="H116" s="92" t="s">
        <v>142</v>
      </c>
    </row>
    <row r="117" spans="1:8" x14ac:dyDescent="0.2">
      <c r="A117" s="82"/>
      <c r="B117" s="82"/>
      <c r="C117" s="88" t="s">
        <v>157</v>
      </c>
      <c r="D117" s="82"/>
      <c r="E117" s="82"/>
      <c r="F117" s="104"/>
      <c r="G117" s="104"/>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158</v>
      </c>
      <c r="D120" s="82"/>
      <c r="E120" s="82"/>
      <c r="F120" s="104"/>
      <c r="G120" s="104"/>
      <c r="H120" s="92" t="s">
        <v>142</v>
      </c>
    </row>
    <row r="121" spans="1:8" x14ac:dyDescent="0.2">
      <c r="A121" s="82"/>
      <c r="B121" s="82"/>
      <c r="C121" s="88" t="s">
        <v>141</v>
      </c>
      <c r="D121" s="82"/>
      <c r="E121" s="82" t="s">
        <v>142</v>
      </c>
      <c r="F121" s="105" t="s">
        <v>144</v>
      </c>
      <c r="G121" s="102">
        <v>0</v>
      </c>
      <c r="H121" s="92" t="s">
        <v>142</v>
      </c>
    </row>
    <row r="122" spans="1:8" x14ac:dyDescent="0.2">
      <c r="A122" s="82"/>
      <c r="B122" s="82"/>
      <c r="C122" s="103"/>
      <c r="D122" s="82"/>
      <c r="E122" s="82"/>
      <c r="F122" s="104"/>
      <c r="G122" s="104"/>
      <c r="H122" s="92" t="s">
        <v>142</v>
      </c>
    </row>
    <row r="123" spans="1:8" x14ac:dyDescent="0.2">
      <c r="A123" s="82"/>
      <c r="B123" s="82"/>
      <c r="C123" s="88" t="s">
        <v>159</v>
      </c>
      <c r="D123" s="82"/>
      <c r="E123" s="82"/>
      <c r="F123" s="104"/>
      <c r="G123" s="104"/>
      <c r="H123" s="92" t="s">
        <v>142</v>
      </c>
    </row>
    <row r="124" spans="1:8" x14ac:dyDescent="0.2">
      <c r="A124" s="99">
        <v>1</v>
      </c>
      <c r="B124" s="90"/>
      <c r="C124" s="90" t="s">
        <v>160</v>
      </c>
      <c r="D124" s="90"/>
      <c r="E124" s="107"/>
      <c r="F124" s="91">
        <v>4985.6637290170002</v>
      </c>
      <c r="G124" s="81">
        <v>1.7101539999999998E-2</v>
      </c>
      <c r="H124" s="92">
        <v>5.41</v>
      </c>
    </row>
    <row r="125" spans="1:8" x14ac:dyDescent="0.2">
      <c r="A125" s="82"/>
      <c r="B125" s="82"/>
      <c r="C125" s="88" t="s">
        <v>141</v>
      </c>
      <c r="D125" s="82"/>
      <c r="E125" s="82" t="s">
        <v>142</v>
      </c>
      <c r="F125" s="94">
        <v>4985.6637290170002</v>
      </c>
      <c r="G125" s="102">
        <v>1.7101539999999998E-2</v>
      </c>
      <c r="H125" s="92" t="s">
        <v>142</v>
      </c>
    </row>
    <row r="126" spans="1:8" x14ac:dyDescent="0.2">
      <c r="A126" s="82"/>
      <c r="B126" s="82"/>
      <c r="C126" s="103"/>
      <c r="D126" s="82"/>
      <c r="E126" s="82"/>
      <c r="F126" s="104"/>
      <c r="G126" s="104"/>
      <c r="H126" s="92" t="s">
        <v>142</v>
      </c>
    </row>
    <row r="127" spans="1:8" x14ac:dyDescent="0.2">
      <c r="A127" s="82"/>
      <c r="B127" s="82"/>
      <c r="C127" s="88" t="s">
        <v>161</v>
      </c>
      <c r="D127" s="82"/>
      <c r="E127" s="82"/>
      <c r="F127" s="94">
        <v>4985.6637290170002</v>
      </c>
      <c r="G127" s="102">
        <v>1.7101539999999998E-2</v>
      </c>
      <c r="H127" s="92" t="s">
        <v>142</v>
      </c>
    </row>
    <row r="128" spans="1:8" x14ac:dyDescent="0.2">
      <c r="A128" s="82"/>
      <c r="B128" s="82"/>
      <c r="C128" s="104"/>
      <c r="D128" s="82"/>
      <c r="E128" s="82"/>
      <c r="F128" s="82"/>
      <c r="G128" s="82"/>
      <c r="H128" s="92" t="s">
        <v>142</v>
      </c>
    </row>
    <row r="129" spans="1:10" x14ac:dyDescent="0.2">
      <c r="A129" s="82"/>
      <c r="B129" s="82"/>
      <c r="C129" s="88" t="s">
        <v>162</v>
      </c>
      <c r="D129" s="82"/>
      <c r="E129" s="82"/>
      <c r="F129" s="82"/>
      <c r="G129" s="82"/>
      <c r="H129" s="92" t="s">
        <v>142</v>
      </c>
    </row>
    <row r="130" spans="1:10" x14ac:dyDescent="0.2">
      <c r="A130" s="82"/>
      <c r="B130" s="82"/>
      <c r="C130" s="88" t="s">
        <v>163</v>
      </c>
      <c r="D130" s="82"/>
      <c r="E130" s="82"/>
      <c r="F130" s="82"/>
      <c r="G130" s="82"/>
      <c r="H130" s="92" t="s">
        <v>142</v>
      </c>
    </row>
    <row r="131" spans="1:10" x14ac:dyDescent="0.2">
      <c r="A131" s="82"/>
      <c r="B131" s="82"/>
      <c r="C131" s="88" t="s">
        <v>141</v>
      </c>
      <c r="D131" s="82"/>
      <c r="E131" s="82" t="s">
        <v>142</v>
      </c>
      <c r="F131" s="105" t="s">
        <v>144</v>
      </c>
      <c r="G131" s="102">
        <v>0</v>
      </c>
      <c r="H131" s="92" t="s">
        <v>142</v>
      </c>
    </row>
    <row r="132" spans="1:10" x14ac:dyDescent="0.2">
      <c r="A132" s="82"/>
      <c r="B132" s="82"/>
      <c r="C132" s="103"/>
      <c r="D132" s="82"/>
      <c r="E132" s="82"/>
      <c r="F132" s="104"/>
      <c r="G132" s="104"/>
      <c r="H132" s="92" t="s">
        <v>142</v>
      </c>
    </row>
    <row r="133" spans="1:10" x14ac:dyDescent="0.2">
      <c r="A133" s="82"/>
      <c r="B133" s="82"/>
      <c r="C133" s="88" t="s">
        <v>164</v>
      </c>
      <c r="D133" s="82"/>
      <c r="E133" s="82"/>
      <c r="F133" s="82"/>
      <c r="G133" s="82"/>
      <c r="H133" s="92" t="s">
        <v>142</v>
      </c>
    </row>
    <row r="134" spans="1:10" x14ac:dyDescent="0.2">
      <c r="A134" s="82"/>
      <c r="B134" s="82"/>
      <c r="C134" s="88" t="s">
        <v>165</v>
      </c>
      <c r="D134" s="82"/>
      <c r="E134" s="82"/>
      <c r="F134" s="82"/>
      <c r="G134" s="82"/>
      <c r="H134" s="92" t="s">
        <v>142</v>
      </c>
    </row>
    <row r="135" spans="1:10" x14ac:dyDescent="0.2">
      <c r="A135" s="82"/>
      <c r="B135" s="82"/>
      <c r="C135" s="88" t="s">
        <v>141</v>
      </c>
      <c r="D135" s="82"/>
      <c r="E135" s="82" t="s">
        <v>142</v>
      </c>
      <c r="F135" s="105" t="s">
        <v>144</v>
      </c>
      <c r="G135" s="102">
        <v>0</v>
      </c>
      <c r="H135" s="92" t="s">
        <v>142</v>
      </c>
    </row>
    <row r="136" spans="1:10" x14ac:dyDescent="0.2">
      <c r="A136" s="82"/>
      <c r="B136" s="82"/>
      <c r="C136" s="103"/>
      <c r="D136" s="82"/>
      <c r="E136" s="82"/>
      <c r="F136" s="104"/>
      <c r="G136" s="104"/>
      <c r="H136" s="92" t="s">
        <v>142</v>
      </c>
    </row>
    <row r="137" spans="1:10" x14ac:dyDescent="0.2">
      <c r="A137" s="82"/>
      <c r="B137" s="82"/>
      <c r="C137" s="88" t="s">
        <v>166</v>
      </c>
      <c r="D137" s="82"/>
      <c r="E137" s="82"/>
      <c r="F137" s="104"/>
      <c r="G137" s="104"/>
      <c r="H137" s="92" t="s">
        <v>142</v>
      </c>
    </row>
    <row r="138" spans="1:10" x14ac:dyDescent="0.2">
      <c r="A138" s="82"/>
      <c r="B138" s="82"/>
      <c r="C138" s="88" t="s">
        <v>141</v>
      </c>
      <c r="D138" s="82"/>
      <c r="E138" s="82" t="s">
        <v>142</v>
      </c>
      <c r="F138" s="105" t="s">
        <v>144</v>
      </c>
      <c r="G138" s="102">
        <v>0</v>
      </c>
      <c r="H138" s="92" t="s">
        <v>142</v>
      </c>
    </row>
    <row r="139" spans="1:10" x14ac:dyDescent="0.2">
      <c r="A139" s="82"/>
      <c r="B139" s="90"/>
      <c r="C139" s="90"/>
      <c r="D139" s="88"/>
      <c r="E139" s="82"/>
      <c r="F139" s="90"/>
      <c r="G139" s="107"/>
      <c r="H139" s="92" t="s">
        <v>142</v>
      </c>
    </row>
    <row r="140" spans="1:10" x14ac:dyDescent="0.2">
      <c r="A140" s="107"/>
      <c r="B140" s="90"/>
      <c r="C140" s="90" t="s">
        <v>167</v>
      </c>
      <c r="D140" s="90"/>
      <c r="E140" s="107"/>
      <c r="F140" s="91">
        <v>894.30357233999996</v>
      </c>
      <c r="G140" s="81">
        <v>3.0675899999999998E-3</v>
      </c>
      <c r="H140" s="92" t="s">
        <v>142</v>
      </c>
    </row>
    <row r="141" spans="1:10" x14ac:dyDescent="0.2">
      <c r="A141" s="103"/>
      <c r="B141" s="103"/>
      <c r="C141" s="88" t="s">
        <v>168</v>
      </c>
      <c r="D141" s="104"/>
      <c r="E141" s="104"/>
      <c r="F141" s="94">
        <v>291533.01720410201</v>
      </c>
      <c r="G141" s="108">
        <v>1.00000004</v>
      </c>
      <c r="H141" s="92" t="s">
        <v>142</v>
      </c>
    </row>
    <row r="142" spans="1:10" ht="12.75" customHeight="1" x14ac:dyDescent="0.2">
      <c r="A142" s="109"/>
      <c r="B142" s="109"/>
      <c r="C142" s="110"/>
      <c r="D142" s="111"/>
      <c r="E142" s="111"/>
      <c r="F142" s="112"/>
      <c r="G142" s="113"/>
      <c r="H142" s="114"/>
    </row>
    <row r="143" spans="1:10" x14ac:dyDescent="0.2">
      <c r="A143" s="109"/>
      <c r="B143" s="221" t="s">
        <v>926</v>
      </c>
      <c r="C143" s="221"/>
      <c r="D143" s="221"/>
      <c r="E143" s="221"/>
      <c r="F143" s="221"/>
      <c r="G143" s="221"/>
      <c r="H143" s="221"/>
      <c r="J143" s="116"/>
    </row>
    <row r="144" spans="1:10" x14ac:dyDescent="0.2">
      <c r="A144" s="109"/>
      <c r="B144" s="221" t="s">
        <v>927</v>
      </c>
      <c r="C144" s="221"/>
      <c r="D144" s="221"/>
      <c r="E144" s="221"/>
      <c r="F144" s="221"/>
      <c r="G144" s="221"/>
      <c r="H144" s="221"/>
      <c r="J144" s="116"/>
    </row>
    <row r="145" spans="1:17" x14ac:dyDescent="0.2">
      <c r="A145" s="109"/>
      <c r="B145" s="221" t="s">
        <v>928</v>
      </c>
      <c r="C145" s="221"/>
      <c r="D145" s="221"/>
      <c r="E145" s="221"/>
      <c r="F145" s="221"/>
      <c r="G145" s="221"/>
      <c r="H145" s="221"/>
      <c r="J145" s="116"/>
    </row>
    <row r="146" spans="1:17" s="118" customFormat="1" ht="66.75" customHeight="1" x14ac:dyDescent="0.25">
      <c r="A146" s="117"/>
      <c r="B146" s="222" t="s">
        <v>929</v>
      </c>
      <c r="C146" s="222"/>
      <c r="D146" s="222"/>
      <c r="E146" s="222"/>
      <c r="F146" s="222"/>
      <c r="G146" s="222"/>
      <c r="H146" s="222"/>
      <c r="I146"/>
      <c r="J146" s="116"/>
      <c r="K146"/>
      <c r="L146"/>
      <c r="M146"/>
      <c r="N146"/>
      <c r="O146"/>
      <c r="P146"/>
      <c r="Q146"/>
    </row>
    <row r="147" spans="1:17" x14ac:dyDescent="0.2">
      <c r="A147" s="109"/>
      <c r="B147" s="221" t="s">
        <v>930</v>
      </c>
      <c r="C147" s="221"/>
      <c r="D147" s="221"/>
      <c r="E147" s="221"/>
      <c r="F147" s="221"/>
      <c r="G147" s="221"/>
      <c r="H147" s="221"/>
      <c r="J147" s="116"/>
    </row>
    <row r="148" spans="1:17" x14ac:dyDescent="0.2">
      <c r="A148" s="109"/>
      <c r="B148" s="109"/>
      <c r="C148" s="109"/>
      <c r="D148" s="111"/>
      <c r="E148" s="111"/>
      <c r="F148" s="111"/>
      <c r="G148" s="111"/>
    </row>
    <row r="149" spans="1:17" x14ac:dyDescent="0.2">
      <c r="A149" s="109"/>
      <c r="B149" s="223" t="s">
        <v>169</v>
      </c>
      <c r="C149" s="224"/>
      <c r="D149" s="225"/>
      <c r="E149" s="119"/>
      <c r="F149" s="111"/>
      <c r="G149" s="111"/>
    </row>
    <row r="150" spans="1:17" ht="27.75" customHeight="1" x14ac:dyDescent="0.2">
      <c r="A150" s="109"/>
      <c r="B150" s="226" t="s">
        <v>170</v>
      </c>
      <c r="C150" s="227"/>
      <c r="D150" s="95" t="s">
        <v>966</v>
      </c>
      <c r="E150" s="119"/>
      <c r="F150" s="111"/>
      <c r="G150" s="111"/>
    </row>
    <row r="151" spans="1:17" ht="12.75" customHeight="1" x14ac:dyDescent="0.2">
      <c r="A151" s="109"/>
      <c r="B151" s="226" t="s">
        <v>931</v>
      </c>
      <c r="C151" s="227"/>
      <c r="D151" s="95" t="str">
        <f>"Rs. "&amp;TEXT(F85,"0.00")&amp;" lacs/ "&amp;IF(ROUND((G85*100),2) = 0,"#",(TEXT((G85*100),"0.00")&amp;"%"))</f>
        <v>Rs. 85.26 lacs/ 0.03%</v>
      </c>
      <c r="E151" s="119"/>
      <c r="F151" s="111"/>
      <c r="G151" s="111"/>
    </row>
    <row r="152" spans="1:17" x14ac:dyDescent="0.2">
      <c r="A152" s="109"/>
      <c r="B152" s="226" t="s">
        <v>172</v>
      </c>
      <c r="C152" s="227"/>
      <c r="D152" s="120" t="s">
        <v>142</v>
      </c>
      <c r="E152" s="119"/>
      <c r="F152" s="111"/>
      <c r="G152" s="111"/>
    </row>
    <row r="153" spans="1:17" x14ac:dyDescent="0.2">
      <c r="A153" s="121"/>
      <c r="B153" s="122" t="s">
        <v>142</v>
      </c>
      <c r="C153" s="122" t="s">
        <v>932</v>
      </c>
      <c r="D153" s="122" t="s">
        <v>173</v>
      </c>
      <c r="E153" s="121"/>
      <c r="F153" s="121"/>
      <c r="G153" s="121"/>
      <c r="H153" s="121"/>
      <c r="J153" s="116"/>
    </row>
    <row r="154" spans="1:17" x14ac:dyDescent="0.2">
      <c r="A154" s="121"/>
      <c r="B154" s="123" t="s">
        <v>174</v>
      </c>
      <c r="C154" s="124">
        <v>45961</v>
      </c>
      <c r="D154" s="124">
        <v>45991</v>
      </c>
      <c r="E154" s="121"/>
      <c r="F154" s="121"/>
      <c r="G154" s="121"/>
      <c r="J154" s="116"/>
    </row>
    <row r="155" spans="1:17" x14ac:dyDescent="0.2">
      <c r="A155" s="125"/>
      <c r="B155" s="90" t="s">
        <v>175</v>
      </c>
      <c r="C155" s="126">
        <v>440.73930000000001</v>
      </c>
      <c r="D155" s="126">
        <v>439.93770000000001</v>
      </c>
      <c r="E155" s="125"/>
      <c r="F155" s="127"/>
      <c r="G155" s="128"/>
    </row>
    <row r="156" spans="1:17" ht="25.5" x14ac:dyDescent="0.2">
      <c r="A156" s="125"/>
      <c r="B156" s="90" t="s">
        <v>1057</v>
      </c>
      <c r="C156" s="126">
        <v>87.437100000000001</v>
      </c>
      <c r="D156" s="126">
        <v>87.278099999999995</v>
      </c>
      <c r="E156" s="125"/>
      <c r="F156" s="127"/>
      <c r="G156" s="128"/>
    </row>
    <row r="157" spans="1:17" x14ac:dyDescent="0.2">
      <c r="A157" s="125"/>
      <c r="B157" s="90" t="s">
        <v>176</v>
      </c>
      <c r="C157" s="126">
        <v>394.72890000000001</v>
      </c>
      <c r="D157" s="126">
        <v>393.67099999999999</v>
      </c>
      <c r="E157" s="125"/>
      <c r="F157" s="127"/>
      <c r="G157" s="128"/>
    </row>
    <row r="158" spans="1:17" ht="25.5" x14ac:dyDescent="0.2">
      <c r="A158" s="125"/>
      <c r="B158" s="90" t="s">
        <v>1058</v>
      </c>
      <c r="C158" s="126">
        <v>64.612099999999998</v>
      </c>
      <c r="D158" s="126">
        <v>64.438999999999993</v>
      </c>
      <c r="E158" s="125"/>
      <c r="F158" s="127"/>
      <c r="G158" s="128"/>
    </row>
    <row r="159" spans="1:17" x14ac:dyDescent="0.2">
      <c r="A159" s="125"/>
      <c r="B159" s="125"/>
      <c r="C159" s="125"/>
      <c r="D159" s="125"/>
      <c r="E159" s="125"/>
      <c r="F159" s="125"/>
      <c r="G159" s="125"/>
    </row>
    <row r="160" spans="1:17" x14ac:dyDescent="0.2">
      <c r="A160" s="125"/>
      <c r="B160" s="229" t="s">
        <v>933</v>
      </c>
      <c r="C160" s="230"/>
      <c r="D160" s="88" t="s">
        <v>171</v>
      </c>
      <c r="E160" s="125"/>
      <c r="F160" s="125"/>
      <c r="G160" s="125"/>
    </row>
    <row r="161" spans="1:7" x14ac:dyDescent="0.2">
      <c r="A161" s="125"/>
      <c r="B161" s="136"/>
      <c r="C161" s="136"/>
      <c r="D161" s="136"/>
      <c r="E161" s="125"/>
      <c r="F161" s="125"/>
      <c r="G161" s="125"/>
    </row>
    <row r="162" spans="1:7" x14ac:dyDescent="0.2">
      <c r="A162" s="121"/>
      <c r="B162" s="226" t="s">
        <v>177</v>
      </c>
      <c r="C162" s="227"/>
      <c r="D162" s="95" t="s">
        <v>171</v>
      </c>
      <c r="E162" s="131"/>
      <c r="F162" s="121"/>
      <c r="G162" s="121"/>
    </row>
    <row r="163" spans="1:7" x14ac:dyDescent="0.2">
      <c r="A163" s="121"/>
      <c r="B163" s="226" t="s">
        <v>178</v>
      </c>
      <c r="C163" s="227"/>
      <c r="D163" s="95" t="s">
        <v>171</v>
      </c>
      <c r="E163" s="131"/>
      <c r="F163" s="121"/>
      <c r="G163" s="121"/>
    </row>
    <row r="164" spans="1:7" ht="17.100000000000001" customHeight="1" x14ac:dyDescent="0.2">
      <c r="A164" s="121"/>
      <c r="B164" s="226" t="s">
        <v>179</v>
      </c>
      <c r="C164" s="227"/>
      <c r="D164" s="95" t="s">
        <v>171</v>
      </c>
      <c r="E164" s="131"/>
      <c r="F164" s="121"/>
      <c r="G164" s="121"/>
    </row>
    <row r="165" spans="1:7" ht="17.100000000000001" customHeight="1" x14ac:dyDescent="0.2">
      <c r="A165" s="121"/>
      <c r="B165" s="226" t="s">
        <v>180</v>
      </c>
      <c r="C165" s="227"/>
      <c r="D165" s="132">
        <v>0.57105977776412264</v>
      </c>
      <c r="E165" s="121"/>
      <c r="F165" s="115"/>
      <c r="G165" s="133"/>
    </row>
    <row r="167" spans="1:7" x14ac:dyDescent="0.2">
      <c r="B167" s="149" t="s">
        <v>1170</v>
      </c>
    </row>
    <row r="168" spans="1:7" ht="67.5" x14ac:dyDescent="0.2">
      <c r="B168" s="155" t="s">
        <v>1065</v>
      </c>
      <c r="C168" s="155" t="s">
        <v>1066</v>
      </c>
      <c r="D168" s="155" t="s">
        <v>1067</v>
      </c>
      <c r="E168" s="155" t="s">
        <v>1068</v>
      </c>
      <c r="F168" s="155" t="s">
        <v>1069</v>
      </c>
    </row>
    <row r="169" spans="1:7" ht="13.5" x14ac:dyDescent="0.2">
      <c r="B169" s="156" t="s">
        <v>1090</v>
      </c>
      <c r="C169" s="157" t="s">
        <v>1071</v>
      </c>
      <c r="D169" s="7">
        <v>0</v>
      </c>
      <c r="E169" s="8">
        <v>0</v>
      </c>
      <c r="F169" s="158">
        <v>29.407129999999999</v>
      </c>
    </row>
    <row r="171" spans="1:7" x14ac:dyDescent="0.2">
      <c r="B171" s="220" t="s">
        <v>934</v>
      </c>
      <c r="C171" s="220"/>
    </row>
    <row r="173" spans="1:7" ht="153.75" customHeight="1" x14ac:dyDescent="0.2"/>
    <row r="176" spans="1:7" x14ac:dyDescent="0.2">
      <c r="B176" s="134" t="s">
        <v>935</v>
      </c>
      <c r="C176" s="135"/>
      <c r="D176" s="134"/>
    </row>
    <row r="177" spans="2:4" x14ac:dyDescent="0.2">
      <c r="B177" s="134" t="s">
        <v>1091</v>
      </c>
      <c r="D177" s="134"/>
    </row>
    <row r="178" spans="2:4" ht="165" customHeight="1" x14ac:dyDescent="0.2"/>
    <row r="179" spans="2:4" ht="12.75" customHeight="1" x14ac:dyDescent="0.2"/>
    <row r="180" spans="2:4" ht="12.75" customHeight="1" x14ac:dyDescent="0.2"/>
    <row r="181" spans="2:4" ht="12.75" customHeight="1" x14ac:dyDescent="0.2"/>
  </sheetData>
  <mergeCells count="18">
    <mergeCell ref="A1:H1"/>
    <mergeCell ref="A2:H2"/>
    <mergeCell ref="A3:H3"/>
    <mergeCell ref="B160:C160"/>
    <mergeCell ref="B164:C164"/>
    <mergeCell ref="B143:H143"/>
    <mergeCell ref="B144:H144"/>
    <mergeCell ref="B145:H145"/>
    <mergeCell ref="B146:H146"/>
    <mergeCell ref="B147:H147"/>
    <mergeCell ref="B149:D149"/>
    <mergeCell ref="B150:C150"/>
    <mergeCell ref="B151:C151"/>
    <mergeCell ref="B152:C152"/>
    <mergeCell ref="B162:C162"/>
    <mergeCell ref="B163:C163"/>
    <mergeCell ref="B171:C171"/>
    <mergeCell ref="B165:C165"/>
  </mergeCells>
  <hyperlinks>
    <hyperlink ref="I1" location="Index!B2" display="Index" xr:uid="{0D6D0864-F36E-4602-A1B6-B59E7E295F5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8B36-7EEF-4CF6-9D2F-7BECCEF10835}">
  <sheetPr>
    <outlinePr summaryBelow="0" summaryRight="0"/>
  </sheetPr>
  <dimension ref="A1:Q219"/>
  <sheetViews>
    <sheetView showGridLines="0" workbookViewId="0">
      <selection activeCell="I1" sqref="I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772</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314</v>
      </c>
      <c r="C7" s="90" t="s">
        <v>315</v>
      </c>
      <c r="D7" s="90" t="s">
        <v>184</v>
      </c>
      <c r="E7" s="83">
        <v>20913</v>
      </c>
      <c r="F7" s="91">
        <v>178.10556450000001</v>
      </c>
      <c r="G7" s="81">
        <v>1.349506E-2</v>
      </c>
      <c r="H7" s="92" t="s">
        <v>142</v>
      </c>
    </row>
    <row r="8" spans="1:9" x14ac:dyDescent="0.2">
      <c r="A8" s="99">
        <v>2</v>
      </c>
      <c r="B8" s="90" t="s">
        <v>650</v>
      </c>
      <c r="C8" s="90" t="s">
        <v>651</v>
      </c>
      <c r="D8" s="90" t="s">
        <v>35</v>
      </c>
      <c r="E8" s="83">
        <v>105007</v>
      </c>
      <c r="F8" s="91">
        <v>159.1696106</v>
      </c>
      <c r="G8" s="81">
        <v>1.206028E-2</v>
      </c>
      <c r="H8" s="92" t="s">
        <v>142</v>
      </c>
    </row>
    <row r="9" spans="1:9" x14ac:dyDescent="0.2">
      <c r="A9" s="99">
        <v>3</v>
      </c>
      <c r="B9" s="90" t="s">
        <v>703</v>
      </c>
      <c r="C9" s="90" t="s">
        <v>704</v>
      </c>
      <c r="D9" s="90" t="s">
        <v>52</v>
      </c>
      <c r="E9" s="83">
        <v>5321</v>
      </c>
      <c r="F9" s="91">
        <v>152.94682399999999</v>
      </c>
      <c r="G9" s="81">
        <v>1.158878E-2</v>
      </c>
      <c r="H9" s="92" t="s">
        <v>142</v>
      </c>
    </row>
    <row r="10" spans="1:9" x14ac:dyDescent="0.2">
      <c r="A10" s="99">
        <v>4</v>
      </c>
      <c r="B10" s="90" t="s">
        <v>691</v>
      </c>
      <c r="C10" s="90" t="s">
        <v>692</v>
      </c>
      <c r="D10" s="90" t="s">
        <v>196</v>
      </c>
      <c r="E10" s="83">
        <v>2473</v>
      </c>
      <c r="F10" s="91">
        <v>150.766445</v>
      </c>
      <c r="G10" s="81">
        <v>1.1423569999999999E-2</v>
      </c>
      <c r="H10" s="92" t="s">
        <v>142</v>
      </c>
    </row>
    <row r="11" spans="1:9" x14ac:dyDescent="0.2">
      <c r="A11" s="99">
        <v>5</v>
      </c>
      <c r="B11" s="90" t="s">
        <v>428</v>
      </c>
      <c r="C11" s="90" t="s">
        <v>429</v>
      </c>
      <c r="D11" s="90" t="s">
        <v>52</v>
      </c>
      <c r="E11" s="83">
        <v>3788</v>
      </c>
      <c r="F11" s="91">
        <v>148.02367599999999</v>
      </c>
      <c r="G11" s="81">
        <v>1.121575E-2</v>
      </c>
      <c r="H11" s="92" t="s">
        <v>142</v>
      </c>
    </row>
    <row r="12" spans="1:9" x14ac:dyDescent="0.2">
      <c r="A12" s="99">
        <v>6</v>
      </c>
      <c r="B12" s="90" t="s">
        <v>335</v>
      </c>
      <c r="C12" s="90" t="s">
        <v>336</v>
      </c>
      <c r="D12" s="90" t="s">
        <v>35</v>
      </c>
      <c r="E12" s="83">
        <v>50433</v>
      </c>
      <c r="F12" s="91">
        <v>146.15483399999999</v>
      </c>
      <c r="G12" s="81">
        <v>1.107415E-2</v>
      </c>
      <c r="H12" s="92" t="s">
        <v>142</v>
      </c>
    </row>
    <row r="13" spans="1:9" x14ac:dyDescent="0.2">
      <c r="A13" s="99">
        <v>7</v>
      </c>
      <c r="B13" s="90" t="s">
        <v>433</v>
      </c>
      <c r="C13" s="90" t="s">
        <v>434</v>
      </c>
      <c r="D13" s="90" t="s">
        <v>196</v>
      </c>
      <c r="E13" s="83">
        <v>8991</v>
      </c>
      <c r="F13" s="91">
        <v>146.03182200000001</v>
      </c>
      <c r="G13" s="81">
        <v>1.1064829999999999E-2</v>
      </c>
      <c r="H13" s="92" t="s">
        <v>142</v>
      </c>
    </row>
    <row r="14" spans="1:9" x14ac:dyDescent="0.2">
      <c r="A14" s="99">
        <v>8</v>
      </c>
      <c r="B14" s="90" t="s">
        <v>17</v>
      </c>
      <c r="C14" s="90" t="s">
        <v>18</v>
      </c>
      <c r="D14" s="90" t="s">
        <v>19</v>
      </c>
      <c r="E14" s="83">
        <v>9314</v>
      </c>
      <c r="F14" s="91">
        <v>145.99695</v>
      </c>
      <c r="G14" s="81">
        <v>1.106219E-2</v>
      </c>
      <c r="H14" s="92" t="s">
        <v>142</v>
      </c>
    </row>
    <row r="15" spans="1:9" x14ac:dyDescent="0.2">
      <c r="A15" s="99">
        <v>9</v>
      </c>
      <c r="B15" s="90" t="s">
        <v>36</v>
      </c>
      <c r="C15" s="90" t="s">
        <v>37</v>
      </c>
      <c r="D15" s="90" t="s">
        <v>35</v>
      </c>
      <c r="E15" s="83">
        <v>14879</v>
      </c>
      <c r="F15" s="91">
        <v>145.66541000000001</v>
      </c>
      <c r="G15" s="81">
        <v>1.103707E-2</v>
      </c>
      <c r="H15" s="92" t="s">
        <v>142</v>
      </c>
    </row>
    <row r="16" spans="1:9" x14ac:dyDescent="0.2">
      <c r="A16" s="99">
        <v>10</v>
      </c>
      <c r="B16" s="90" t="s">
        <v>637</v>
      </c>
      <c r="C16" s="90" t="s">
        <v>638</v>
      </c>
      <c r="D16" s="90" t="s">
        <v>639</v>
      </c>
      <c r="E16" s="83">
        <v>27590</v>
      </c>
      <c r="F16" s="91">
        <v>145.1234</v>
      </c>
      <c r="G16" s="81">
        <v>1.0996000000000001E-2</v>
      </c>
      <c r="H16" s="92" t="s">
        <v>142</v>
      </c>
    </row>
    <row r="17" spans="1:8" x14ac:dyDescent="0.2">
      <c r="A17" s="99">
        <v>11</v>
      </c>
      <c r="B17" s="90" t="s">
        <v>773</v>
      </c>
      <c r="C17" s="90" t="s">
        <v>774</v>
      </c>
      <c r="D17" s="90" t="s">
        <v>35</v>
      </c>
      <c r="E17" s="83">
        <v>115149</v>
      </c>
      <c r="F17" s="91">
        <v>143.36050499999999</v>
      </c>
      <c r="G17" s="81">
        <v>1.0862419999999999E-2</v>
      </c>
      <c r="H17" s="92" t="s">
        <v>142</v>
      </c>
    </row>
    <row r="18" spans="1:8" x14ac:dyDescent="0.2">
      <c r="A18" s="99">
        <v>12</v>
      </c>
      <c r="B18" s="90" t="s">
        <v>14</v>
      </c>
      <c r="C18" s="90" t="s">
        <v>15</v>
      </c>
      <c r="D18" s="90" t="s">
        <v>16</v>
      </c>
      <c r="E18" s="83">
        <v>3513</v>
      </c>
      <c r="F18" s="91">
        <v>142.965048</v>
      </c>
      <c r="G18" s="81">
        <v>1.083246E-2</v>
      </c>
      <c r="H18" s="92" t="s">
        <v>142</v>
      </c>
    </row>
    <row r="19" spans="1:8" ht="25.5" x14ac:dyDescent="0.2">
      <c r="A19" s="99">
        <v>13</v>
      </c>
      <c r="B19" s="90" t="s">
        <v>343</v>
      </c>
      <c r="C19" s="90" t="s">
        <v>344</v>
      </c>
      <c r="D19" s="90" t="s">
        <v>221</v>
      </c>
      <c r="E19" s="83">
        <v>7784</v>
      </c>
      <c r="F19" s="91">
        <v>142.571744</v>
      </c>
      <c r="G19" s="81">
        <v>1.080266E-2</v>
      </c>
      <c r="H19" s="92" t="s">
        <v>142</v>
      </c>
    </row>
    <row r="20" spans="1:8" x14ac:dyDescent="0.2">
      <c r="A20" s="99">
        <v>14</v>
      </c>
      <c r="B20" s="90" t="s">
        <v>775</v>
      </c>
      <c r="C20" s="90" t="s">
        <v>776</v>
      </c>
      <c r="D20" s="90" t="s">
        <v>22</v>
      </c>
      <c r="E20" s="83">
        <v>14259</v>
      </c>
      <c r="F20" s="91">
        <v>141.8128845</v>
      </c>
      <c r="G20" s="81">
        <v>1.074516E-2</v>
      </c>
      <c r="H20" s="92" t="s">
        <v>142</v>
      </c>
    </row>
    <row r="21" spans="1:8" x14ac:dyDescent="0.2">
      <c r="A21" s="99">
        <v>15</v>
      </c>
      <c r="B21" s="90" t="s">
        <v>777</v>
      </c>
      <c r="C21" s="90" t="s">
        <v>778</v>
      </c>
      <c r="D21" s="90" t="s">
        <v>40</v>
      </c>
      <c r="E21" s="83">
        <v>121645</v>
      </c>
      <c r="F21" s="91">
        <v>141.4852995</v>
      </c>
      <c r="G21" s="81">
        <v>1.072034E-2</v>
      </c>
      <c r="H21" s="92" t="s">
        <v>142</v>
      </c>
    </row>
    <row r="22" spans="1:8" x14ac:dyDescent="0.2">
      <c r="A22" s="99">
        <v>16</v>
      </c>
      <c r="B22" s="90" t="s">
        <v>693</v>
      </c>
      <c r="C22" s="90" t="s">
        <v>694</v>
      </c>
      <c r="D22" s="90" t="s">
        <v>19</v>
      </c>
      <c r="E22" s="83">
        <v>87271</v>
      </c>
      <c r="F22" s="91">
        <v>141.1608425</v>
      </c>
      <c r="G22" s="81">
        <v>1.069576E-2</v>
      </c>
      <c r="H22" s="92" t="s">
        <v>142</v>
      </c>
    </row>
    <row r="23" spans="1:8" x14ac:dyDescent="0.2">
      <c r="A23" s="99">
        <v>17</v>
      </c>
      <c r="B23" s="90" t="s">
        <v>347</v>
      </c>
      <c r="C23" s="90" t="s">
        <v>348</v>
      </c>
      <c r="D23" s="90" t="s">
        <v>184</v>
      </c>
      <c r="E23" s="83">
        <v>8112</v>
      </c>
      <c r="F23" s="91">
        <v>140.82432</v>
      </c>
      <c r="G23" s="81">
        <v>1.0670260000000001E-2</v>
      </c>
      <c r="H23" s="92" t="s">
        <v>142</v>
      </c>
    </row>
    <row r="24" spans="1:8" ht="25.5" x14ac:dyDescent="0.2">
      <c r="A24" s="99">
        <v>18</v>
      </c>
      <c r="B24" s="90" t="s">
        <v>779</v>
      </c>
      <c r="C24" s="90" t="s">
        <v>780</v>
      </c>
      <c r="D24" s="90" t="s">
        <v>221</v>
      </c>
      <c r="E24" s="83">
        <v>2170</v>
      </c>
      <c r="F24" s="91">
        <v>140.55090000000001</v>
      </c>
      <c r="G24" s="81">
        <v>1.0649540000000001E-2</v>
      </c>
      <c r="H24" s="92" t="s">
        <v>142</v>
      </c>
    </row>
    <row r="25" spans="1:8" x14ac:dyDescent="0.2">
      <c r="A25" s="99">
        <v>19</v>
      </c>
      <c r="B25" s="90" t="s">
        <v>329</v>
      </c>
      <c r="C25" s="90" t="s">
        <v>330</v>
      </c>
      <c r="D25" s="90" t="s">
        <v>35</v>
      </c>
      <c r="E25" s="83">
        <v>10973</v>
      </c>
      <c r="F25" s="91">
        <v>140.421481</v>
      </c>
      <c r="G25" s="81">
        <v>1.063973E-2</v>
      </c>
      <c r="H25" s="92" t="s">
        <v>142</v>
      </c>
    </row>
    <row r="26" spans="1:8" x14ac:dyDescent="0.2">
      <c r="A26" s="99">
        <v>20</v>
      </c>
      <c r="B26" s="90" t="s">
        <v>513</v>
      </c>
      <c r="C26" s="90" t="s">
        <v>514</v>
      </c>
      <c r="D26" s="90" t="s">
        <v>232</v>
      </c>
      <c r="E26" s="83">
        <v>9648</v>
      </c>
      <c r="F26" s="91">
        <v>140.05036799999999</v>
      </c>
      <c r="G26" s="81">
        <v>1.061161E-2</v>
      </c>
      <c r="H26" s="92" t="s">
        <v>142</v>
      </c>
    </row>
    <row r="27" spans="1:8" x14ac:dyDescent="0.2">
      <c r="A27" s="99">
        <v>21</v>
      </c>
      <c r="B27" s="90" t="s">
        <v>11</v>
      </c>
      <c r="C27" s="90" t="s">
        <v>12</v>
      </c>
      <c r="D27" s="90" t="s">
        <v>13</v>
      </c>
      <c r="E27" s="83">
        <v>6654</v>
      </c>
      <c r="F27" s="91">
        <v>139.840464</v>
      </c>
      <c r="G27" s="81">
        <v>1.059571E-2</v>
      </c>
      <c r="H27" s="92" t="s">
        <v>142</v>
      </c>
    </row>
    <row r="28" spans="1:8" x14ac:dyDescent="0.2">
      <c r="A28" s="99">
        <v>22</v>
      </c>
      <c r="B28" s="90" t="s">
        <v>435</v>
      </c>
      <c r="C28" s="90" t="s">
        <v>436</v>
      </c>
      <c r="D28" s="90" t="s">
        <v>262</v>
      </c>
      <c r="E28" s="83">
        <v>7109</v>
      </c>
      <c r="F28" s="91">
        <v>139.76293999999999</v>
      </c>
      <c r="G28" s="81">
        <v>1.058984E-2</v>
      </c>
      <c r="H28" s="92" t="s">
        <v>142</v>
      </c>
    </row>
    <row r="29" spans="1:8" x14ac:dyDescent="0.2">
      <c r="A29" s="99">
        <v>23</v>
      </c>
      <c r="B29" s="90" t="s">
        <v>31</v>
      </c>
      <c r="C29" s="90" t="s">
        <v>32</v>
      </c>
      <c r="D29" s="90" t="s">
        <v>19</v>
      </c>
      <c r="E29" s="83">
        <v>38713</v>
      </c>
      <c r="F29" s="91">
        <v>139.018383</v>
      </c>
      <c r="G29" s="81">
        <v>1.053342E-2</v>
      </c>
      <c r="H29" s="92" t="s">
        <v>142</v>
      </c>
    </row>
    <row r="30" spans="1:8" x14ac:dyDescent="0.2">
      <c r="A30" s="99">
        <v>24</v>
      </c>
      <c r="B30" s="90" t="s">
        <v>437</v>
      </c>
      <c r="C30" s="90" t="s">
        <v>438</v>
      </c>
      <c r="D30" s="90" t="s">
        <v>439</v>
      </c>
      <c r="E30" s="83">
        <v>17183</v>
      </c>
      <c r="F30" s="91">
        <v>138.90737200000001</v>
      </c>
      <c r="G30" s="81">
        <v>1.052501E-2</v>
      </c>
      <c r="H30" s="92" t="s">
        <v>142</v>
      </c>
    </row>
    <row r="31" spans="1:8" x14ac:dyDescent="0.2">
      <c r="A31" s="99">
        <v>25</v>
      </c>
      <c r="B31" s="90" t="s">
        <v>53</v>
      </c>
      <c r="C31" s="90" t="s">
        <v>54</v>
      </c>
      <c r="D31" s="90" t="s">
        <v>55</v>
      </c>
      <c r="E31" s="83">
        <v>9087</v>
      </c>
      <c r="F31" s="91">
        <v>137.84070299999999</v>
      </c>
      <c r="G31" s="81">
        <v>1.0444190000000001E-2</v>
      </c>
      <c r="H31" s="92" t="s">
        <v>142</v>
      </c>
    </row>
    <row r="32" spans="1:8" x14ac:dyDescent="0.2">
      <c r="A32" s="99">
        <v>26</v>
      </c>
      <c r="B32" s="90" t="s">
        <v>781</v>
      </c>
      <c r="C32" s="90" t="s">
        <v>782</v>
      </c>
      <c r="D32" s="90" t="s">
        <v>412</v>
      </c>
      <c r="E32" s="83">
        <v>10869</v>
      </c>
      <c r="F32" s="91">
        <v>137.06895900000001</v>
      </c>
      <c r="G32" s="81">
        <v>1.0385709999999999E-2</v>
      </c>
      <c r="H32" s="92" t="s">
        <v>142</v>
      </c>
    </row>
    <row r="33" spans="1:8" x14ac:dyDescent="0.2">
      <c r="A33" s="99">
        <v>27</v>
      </c>
      <c r="B33" s="90" t="s">
        <v>333</v>
      </c>
      <c r="C33" s="90" t="s">
        <v>334</v>
      </c>
      <c r="D33" s="90" t="s">
        <v>237</v>
      </c>
      <c r="E33" s="83">
        <v>3635</v>
      </c>
      <c r="F33" s="91">
        <v>136.577855</v>
      </c>
      <c r="G33" s="81">
        <v>1.03485E-2</v>
      </c>
      <c r="H33" s="92" t="s">
        <v>142</v>
      </c>
    </row>
    <row r="34" spans="1:8" x14ac:dyDescent="0.2">
      <c r="A34" s="99">
        <v>28</v>
      </c>
      <c r="B34" s="90" t="s">
        <v>517</v>
      </c>
      <c r="C34" s="90" t="s">
        <v>518</v>
      </c>
      <c r="D34" s="90" t="s">
        <v>232</v>
      </c>
      <c r="E34" s="83">
        <v>28278</v>
      </c>
      <c r="F34" s="91">
        <v>136.172709</v>
      </c>
      <c r="G34" s="81">
        <v>1.03178E-2</v>
      </c>
      <c r="H34" s="92" t="s">
        <v>142</v>
      </c>
    </row>
    <row r="35" spans="1:8" x14ac:dyDescent="0.2">
      <c r="A35" s="99">
        <v>29</v>
      </c>
      <c r="B35" s="90" t="s">
        <v>440</v>
      </c>
      <c r="C35" s="90" t="s">
        <v>441</v>
      </c>
      <c r="D35" s="90" t="s">
        <v>196</v>
      </c>
      <c r="E35" s="83">
        <v>4326</v>
      </c>
      <c r="F35" s="91">
        <v>135.72825</v>
      </c>
      <c r="G35" s="81">
        <v>1.0284130000000001E-2</v>
      </c>
      <c r="H35" s="92" t="s">
        <v>142</v>
      </c>
    </row>
    <row r="36" spans="1:8" x14ac:dyDescent="0.2">
      <c r="A36" s="99">
        <v>30</v>
      </c>
      <c r="B36" s="90" t="s">
        <v>325</v>
      </c>
      <c r="C36" s="90" t="s">
        <v>326</v>
      </c>
      <c r="D36" s="90" t="s">
        <v>35</v>
      </c>
      <c r="E36" s="83">
        <v>13463</v>
      </c>
      <c r="F36" s="91">
        <v>135.653188</v>
      </c>
      <c r="G36" s="81">
        <v>1.027844E-2</v>
      </c>
      <c r="H36" s="92" t="s">
        <v>142</v>
      </c>
    </row>
    <row r="37" spans="1:8" x14ac:dyDescent="0.2">
      <c r="A37" s="99">
        <v>31</v>
      </c>
      <c r="B37" s="90" t="s">
        <v>331</v>
      </c>
      <c r="C37" s="90" t="s">
        <v>332</v>
      </c>
      <c r="D37" s="90" t="s">
        <v>35</v>
      </c>
      <c r="E37" s="83">
        <v>6382</v>
      </c>
      <c r="F37" s="91">
        <v>135.57920799999999</v>
      </c>
      <c r="G37" s="81">
        <v>1.027283E-2</v>
      </c>
      <c r="H37" s="92" t="s">
        <v>142</v>
      </c>
    </row>
    <row r="38" spans="1:8" x14ac:dyDescent="0.2">
      <c r="A38" s="99">
        <v>32</v>
      </c>
      <c r="B38" s="90" t="s">
        <v>783</v>
      </c>
      <c r="C38" s="90" t="s">
        <v>784</v>
      </c>
      <c r="D38" s="90" t="s">
        <v>262</v>
      </c>
      <c r="E38" s="83">
        <v>6865</v>
      </c>
      <c r="F38" s="91">
        <v>135.27482499999999</v>
      </c>
      <c r="G38" s="81">
        <v>1.024977E-2</v>
      </c>
      <c r="H38" s="92" t="s">
        <v>142</v>
      </c>
    </row>
    <row r="39" spans="1:8" ht="25.5" x14ac:dyDescent="0.2">
      <c r="A39" s="99">
        <v>33</v>
      </c>
      <c r="B39" s="90" t="s">
        <v>785</v>
      </c>
      <c r="C39" s="90" t="s">
        <v>786</v>
      </c>
      <c r="D39" s="90" t="s">
        <v>221</v>
      </c>
      <c r="E39" s="83">
        <v>3626</v>
      </c>
      <c r="F39" s="91">
        <v>134.90895599999999</v>
      </c>
      <c r="G39" s="81">
        <v>1.022205E-2</v>
      </c>
      <c r="H39" s="92" t="s">
        <v>142</v>
      </c>
    </row>
    <row r="40" spans="1:8" x14ac:dyDescent="0.2">
      <c r="A40" s="99">
        <v>34</v>
      </c>
      <c r="B40" s="90" t="s">
        <v>519</v>
      </c>
      <c r="C40" s="90" t="s">
        <v>520</v>
      </c>
      <c r="D40" s="90" t="s">
        <v>196</v>
      </c>
      <c r="E40" s="83">
        <v>8865</v>
      </c>
      <c r="F40" s="91">
        <v>134.508645</v>
      </c>
      <c r="G40" s="81">
        <v>1.019172E-2</v>
      </c>
      <c r="H40" s="92" t="s">
        <v>142</v>
      </c>
    </row>
    <row r="41" spans="1:8" x14ac:dyDescent="0.2">
      <c r="A41" s="99">
        <v>35</v>
      </c>
      <c r="B41" s="90" t="s">
        <v>327</v>
      </c>
      <c r="C41" s="90" t="s">
        <v>328</v>
      </c>
      <c r="D41" s="90" t="s">
        <v>196</v>
      </c>
      <c r="E41" s="83">
        <v>8602</v>
      </c>
      <c r="F41" s="91">
        <v>134.19980200000001</v>
      </c>
      <c r="G41" s="81">
        <v>1.016832E-2</v>
      </c>
      <c r="H41" s="92" t="s">
        <v>142</v>
      </c>
    </row>
    <row r="42" spans="1:8" x14ac:dyDescent="0.2">
      <c r="A42" s="99">
        <v>36</v>
      </c>
      <c r="B42" s="90" t="s">
        <v>59</v>
      </c>
      <c r="C42" s="90" t="s">
        <v>60</v>
      </c>
      <c r="D42" s="90" t="s">
        <v>61</v>
      </c>
      <c r="E42" s="83">
        <v>2268</v>
      </c>
      <c r="F42" s="91">
        <v>133.84602000000001</v>
      </c>
      <c r="G42" s="81">
        <v>1.0141509999999999E-2</v>
      </c>
      <c r="H42" s="92" t="s">
        <v>142</v>
      </c>
    </row>
    <row r="43" spans="1:8" x14ac:dyDescent="0.2">
      <c r="A43" s="99">
        <v>37</v>
      </c>
      <c r="B43" s="90" t="s">
        <v>94</v>
      </c>
      <c r="C43" s="90" t="s">
        <v>95</v>
      </c>
      <c r="D43" s="90" t="s">
        <v>43</v>
      </c>
      <c r="E43" s="83">
        <v>4050</v>
      </c>
      <c r="F43" s="91">
        <v>133.52850000000001</v>
      </c>
      <c r="G43" s="81">
        <v>1.011745E-2</v>
      </c>
      <c r="H43" s="92" t="s">
        <v>142</v>
      </c>
    </row>
    <row r="44" spans="1:8" x14ac:dyDescent="0.2">
      <c r="A44" s="99">
        <v>38</v>
      </c>
      <c r="B44" s="90" t="s">
        <v>787</v>
      </c>
      <c r="C44" s="90" t="s">
        <v>788</v>
      </c>
      <c r="D44" s="90" t="s">
        <v>439</v>
      </c>
      <c r="E44" s="83">
        <v>27300</v>
      </c>
      <c r="F44" s="91">
        <v>132.45959999999999</v>
      </c>
      <c r="G44" s="81">
        <v>1.0036460000000001E-2</v>
      </c>
      <c r="H44" s="92" t="s">
        <v>142</v>
      </c>
    </row>
    <row r="45" spans="1:8" ht="25.5" x14ac:dyDescent="0.2">
      <c r="A45" s="99">
        <v>39</v>
      </c>
      <c r="B45" s="90" t="s">
        <v>442</v>
      </c>
      <c r="C45" s="90" t="s">
        <v>443</v>
      </c>
      <c r="D45" s="90" t="s">
        <v>211</v>
      </c>
      <c r="E45" s="83">
        <v>11296</v>
      </c>
      <c r="F45" s="91">
        <v>132.434304</v>
      </c>
      <c r="G45" s="81">
        <v>1.003455E-2</v>
      </c>
      <c r="H45" s="92" t="s">
        <v>142</v>
      </c>
    </row>
    <row r="46" spans="1:8" x14ac:dyDescent="0.2">
      <c r="A46" s="99">
        <v>40</v>
      </c>
      <c r="B46" s="90" t="s">
        <v>235</v>
      </c>
      <c r="C46" s="90" t="s">
        <v>236</v>
      </c>
      <c r="D46" s="90" t="s">
        <v>237</v>
      </c>
      <c r="E46" s="83">
        <v>3748</v>
      </c>
      <c r="F46" s="91">
        <v>132.36062000000001</v>
      </c>
      <c r="G46" s="81">
        <v>1.002896E-2</v>
      </c>
      <c r="H46" s="92" t="s">
        <v>142</v>
      </c>
    </row>
    <row r="47" spans="1:8" x14ac:dyDescent="0.2">
      <c r="A47" s="99">
        <v>41</v>
      </c>
      <c r="B47" s="90" t="s">
        <v>339</v>
      </c>
      <c r="C47" s="90" t="s">
        <v>340</v>
      </c>
      <c r="D47" s="90" t="s">
        <v>184</v>
      </c>
      <c r="E47" s="83">
        <v>12744</v>
      </c>
      <c r="F47" s="91">
        <v>132.21899999999999</v>
      </c>
      <c r="G47" s="81">
        <v>1.0018229999999999E-2</v>
      </c>
      <c r="H47" s="92" t="s">
        <v>142</v>
      </c>
    </row>
    <row r="48" spans="1:8" x14ac:dyDescent="0.2">
      <c r="A48" s="99">
        <v>42</v>
      </c>
      <c r="B48" s="90" t="s">
        <v>454</v>
      </c>
      <c r="C48" s="90" t="s">
        <v>455</v>
      </c>
      <c r="D48" s="90" t="s">
        <v>196</v>
      </c>
      <c r="E48" s="83">
        <v>52806</v>
      </c>
      <c r="F48" s="91">
        <v>131.7668118</v>
      </c>
      <c r="G48" s="81">
        <v>9.98397E-3</v>
      </c>
      <c r="H48" s="92" t="s">
        <v>142</v>
      </c>
    </row>
    <row r="49" spans="1:8" x14ac:dyDescent="0.2">
      <c r="A49" s="99">
        <v>43</v>
      </c>
      <c r="B49" s="90" t="s">
        <v>662</v>
      </c>
      <c r="C49" s="90" t="s">
        <v>663</v>
      </c>
      <c r="D49" s="90" t="s">
        <v>184</v>
      </c>
      <c r="E49" s="83">
        <v>6284</v>
      </c>
      <c r="F49" s="91">
        <v>131.58696</v>
      </c>
      <c r="G49" s="81">
        <v>9.9703399999999994E-3</v>
      </c>
      <c r="H49" s="92" t="s">
        <v>142</v>
      </c>
    </row>
    <row r="50" spans="1:8" x14ac:dyDescent="0.2">
      <c r="A50" s="99">
        <v>44</v>
      </c>
      <c r="B50" s="90" t="s">
        <v>26</v>
      </c>
      <c r="C50" s="90" t="s">
        <v>27</v>
      </c>
      <c r="D50" s="90" t="s">
        <v>28</v>
      </c>
      <c r="E50" s="83">
        <v>31934</v>
      </c>
      <c r="F50" s="91">
        <v>131.48824500000001</v>
      </c>
      <c r="G50" s="81">
        <v>9.9628600000000005E-3</v>
      </c>
      <c r="H50" s="92" t="s">
        <v>142</v>
      </c>
    </row>
    <row r="51" spans="1:8" x14ac:dyDescent="0.2">
      <c r="A51" s="99">
        <v>45</v>
      </c>
      <c r="B51" s="90" t="s">
        <v>507</v>
      </c>
      <c r="C51" s="90" t="s">
        <v>508</v>
      </c>
      <c r="D51" s="90" t="s">
        <v>237</v>
      </c>
      <c r="E51" s="83">
        <v>1440</v>
      </c>
      <c r="F51" s="91">
        <v>130.6584</v>
      </c>
      <c r="G51" s="81">
        <v>9.8999899999999991E-3</v>
      </c>
      <c r="H51" s="92" t="s">
        <v>142</v>
      </c>
    </row>
    <row r="52" spans="1:8" x14ac:dyDescent="0.2">
      <c r="A52" s="99">
        <v>46</v>
      </c>
      <c r="B52" s="90" t="s">
        <v>521</v>
      </c>
      <c r="C52" s="90" t="s">
        <v>522</v>
      </c>
      <c r="D52" s="90" t="s">
        <v>216</v>
      </c>
      <c r="E52" s="83">
        <v>17538</v>
      </c>
      <c r="F52" s="91">
        <v>130.53533400000001</v>
      </c>
      <c r="G52" s="81">
        <v>9.8906600000000008E-3</v>
      </c>
      <c r="H52" s="92" t="s">
        <v>142</v>
      </c>
    </row>
    <row r="53" spans="1:8" x14ac:dyDescent="0.2">
      <c r="A53" s="99">
        <v>47</v>
      </c>
      <c r="B53" s="90" t="s">
        <v>66</v>
      </c>
      <c r="C53" s="90" t="s">
        <v>67</v>
      </c>
      <c r="D53" s="90" t="s">
        <v>68</v>
      </c>
      <c r="E53" s="83">
        <v>53662</v>
      </c>
      <c r="F53" s="91">
        <v>130.532815</v>
      </c>
      <c r="G53" s="81">
        <v>9.8904700000000002E-3</v>
      </c>
      <c r="H53" s="92" t="s">
        <v>142</v>
      </c>
    </row>
    <row r="54" spans="1:8" x14ac:dyDescent="0.2">
      <c r="A54" s="99">
        <v>48</v>
      </c>
      <c r="B54" s="90" t="s">
        <v>228</v>
      </c>
      <c r="C54" s="90" t="s">
        <v>229</v>
      </c>
      <c r="D54" s="90" t="s">
        <v>111</v>
      </c>
      <c r="E54" s="83">
        <v>11210</v>
      </c>
      <c r="F54" s="91">
        <v>130.34988000000001</v>
      </c>
      <c r="G54" s="81">
        <v>9.8766099999999992E-3</v>
      </c>
      <c r="H54" s="92" t="s">
        <v>142</v>
      </c>
    </row>
    <row r="55" spans="1:8" x14ac:dyDescent="0.2">
      <c r="A55" s="99">
        <v>49</v>
      </c>
      <c r="B55" s="90" t="s">
        <v>91</v>
      </c>
      <c r="C55" s="90" t="s">
        <v>92</v>
      </c>
      <c r="D55" s="90" t="s">
        <v>93</v>
      </c>
      <c r="E55" s="83">
        <v>73706</v>
      </c>
      <c r="F55" s="91">
        <v>129.7888954</v>
      </c>
      <c r="G55" s="81">
        <v>9.8341000000000001E-3</v>
      </c>
      <c r="H55" s="92" t="s">
        <v>142</v>
      </c>
    </row>
    <row r="56" spans="1:8" ht="25.5" x14ac:dyDescent="0.2">
      <c r="A56" s="99">
        <v>50</v>
      </c>
      <c r="B56" s="90" t="s">
        <v>444</v>
      </c>
      <c r="C56" s="90" t="s">
        <v>445</v>
      </c>
      <c r="D56" s="90" t="s">
        <v>221</v>
      </c>
      <c r="E56" s="83">
        <v>8475</v>
      </c>
      <c r="F56" s="91">
        <v>129.77767499999999</v>
      </c>
      <c r="G56" s="81">
        <v>9.83325E-3</v>
      </c>
      <c r="H56" s="92" t="s">
        <v>142</v>
      </c>
    </row>
    <row r="57" spans="1:8" x14ac:dyDescent="0.2">
      <c r="A57" s="99">
        <v>51</v>
      </c>
      <c r="B57" s="90" t="s">
        <v>664</v>
      </c>
      <c r="C57" s="90" t="s">
        <v>665</v>
      </c>
      <c r="D57" s="90" t="s">
        <v>184</v>
      </c>
      <c r="E57" s="83">
        <v>42366</v>
      </c>
      <c r="F57" s="91">
        <v>129.724692</v>
      </c>
      <c r="G57" s="81">
        <v>9.8292399999999995E-3</v>
      </c>
      <c r="H57" s="92" t="s">
        <v>142</v>
      </c>
    </row>
    <row r="58" spans="1:8" x14ac:dyDescent="0.2">
      <c r="A58" s="99">
        <v>52</v>
      </c>
      <c r="B58" s="90" t="s">
        <v>48</v>
      </c>
      <c r="C58" s="90" t="s">
        <v>49</v>
      </c>
      <c r="D58" s="90" t="s">
        <v>22</v>
      </c>
      <c r="E58" s="83">
        <v>33192</v>
      </c>
      <c r="F58" s="91">
        <v>129.48199199999999</v>
      </c>
      <c r="G58" s="81">
        <v>9.8108499999999994E-3</v>
      </c>
      <c r="H58" s="92" t="s">
        <v>142</v>
      </c>
    </row>
    <row r="59" spans="1:8" x14ac:dyDescent="0.2">
      <c r="A59" s="99">
        <v>53</v>
      </c>
      <c r="B59" s="90" t="s">
        <v>789</v>
      </c>
      <c r="C59" s="90" t="s">
        <v>790</v>
      </c>
      <c r="D59" s="90" t="s">
        <v>237</v>
      </c>
      <c r="E59" s="83">
        <v>1835</v>
      </c>
      <c r="F59" s="91">
        <v>129.431725</v>
      </c>
      <c r="G59" s="81">
        <v>9.8070399999999995E-3</v>
      </c>
      <c r="H59" s="92" t="s">
        <v>142</v>
      </c>
    </row>
    <row r="60" spans="1:8" x14ac:dyDescent="0.2">
      <c r="A60" s="99">
        <v>54</v>
      </c>
      <c r="B60" s="90" t="s">
        <v>33</v>
      </c>
      <c r="C60" s="90" t="s">
        <v>34</v>
      </c>
      <c r="D60" s="90" t="s">
        <v>35</v>
      </c>
      <c r="E60" s="83">
        <v>9311</v>
      </c>
      <c r="F60" s="91">
        <v>129.31116800000001</v>
      </c>
      <c r="G60" s="81">
        <v>9.79791E-3</v>
      </c>
      <c r="H60" s="92" t="s">
        <v>142</v>
      </c>
    </row>
    <row r="61" spans="1:8" x14ac:dyDescent="0.2">
      <c r="A61" s="99">
        <v>55</v>
      </c>
      <c r="B61" s="90" t="s">
        <v>430</v>
      </c>
      <c r="C61" s="90" t="s">
        <v>431</v>
      </c>
      <c r="D61" s="90" t="s">
        <v>432</v>
      </c>
      <c r="E61" s="83">
        <v>31958</v>
      </c>
      <c r="F61" s="91">
        <v>129.19021499999999</v>
      </c>
      <c r="G61" s="81">
        <v>9.7887400000000006E-3</v>
      </c>
      <c r="H61" s="92" t="s">
        <v>142</v>
      </c>
    </row>
    <row r="62" spans="1:8" x14ac:dyDescent="0.2">
      <c r="A62" s="99">
        <v>56</v>
      </c>
      <c r="B62" s="90" t="s">
        <v>714</v>
      </c>
      <c r="C62" s="90" t="s">
        <v>715</v>
      </c>
      <c r="D62" s="90" t="s">
        <v>130</v>
      </c>
      <c r="E62" s="83">
        <v>11133</v>
      </c>
      <c r="F62" s="91">
        <v>129.176199</v>
      </c>
      <c r="G62" s="81">
        <v>9.78768E-3</v>
      </c>
      <c r="H62" s="92" t="s">
        <v>142</v>
      </c>
    </row>
    <row r="63" spans="1:8" x14ac:dyDescent="0.2">
      <c r="A63" s="99">
        <v>57</v>
      </c>
      <c r="B63" s="90" t="s">
        <v>791</v>
      </c>
      <c r="C63" s="90" t="s">
        <v>792</v>
      </c>
      <c r="D63" s="90" t="s">
        <v>262</v>
      </c>
      <c r="E63" s="83">
        <v>14423</v>
      </c>
      <c r="F63" s="91">
        <v>129.00652349999999</v>
      </c>
      <c r="G63" s="81">
        <v>9.77482E-3</v>
      </c>
      <c r="H63" s="92" t="s">
        <v>142</v>
      </c>
    </row>
    <row r="64" spans="1:8" x14ac:dyDescent="0.2">
      <c r="A64" s="99">
        <v>58</v>
      </c>
      <c r="B64" s="90" t="s">
        <v>793</v>
      </c>
      <c r="C64" s="90" t="s">
        <v>794</v>
      </c>
      <c r="D64" s="90" t="s">
        <v>262</v>
      </c>
      <c r="E64" s="83">
        <v>16818</v>
      </c>
      <c r="F64" s="91">
        <v>128.539974</v>
      </c>
      <c r="G64" s="81">
        <v>9.7394700000000001E-3</v>
      </c>
      <c r="H64" s="92" t="s">
        <v>142</v>
      </c>
    </row>
    <row r="65" spans="1:8" x14ac:dyDescent="0.2">
      <c r="A65" s="99">
        <v>59</v>
      </c>
      <c r="B65" s="90" t="s">
        <v>660</v>
      </c>
      <c r="C65" s="90" t="s">
        <v>661</v>
      </c>
      <c r="D65" s="90" t="s">
        <v>98</v>
      </c>
      <c r="E65" s="83">
        <v>17756</v>
      </c>
      <c r="F65" s="91">
        <v>128.482416</v>
      </c>
      <c r="G65" s="81">
        <v>9.7351099999999999E-3</v>
      </c>
      <c r="H65" s="92" t="s">
        <v>142</v>
      </c>
    </row>
    <row r="66" spans="1:8" x14ac:dyDescent="0.2">
      <c r="A66" s="99">
        <v>60</v>
      </c>
      <c r="B66" s="90" t="s">
        <v>114</v>
      </c>
      <c r="C66" s="90" t="s">
        <v>115</v>
      </c>
      <c r="D66" s="90" t="s">
        <v>43</v>
      </c>
      <c r="E66" s="83">
        <v>2461</v>
      </c>
      <c r="F66" s="91">
        <v>127.35675000000001</v>
      </c>
      <c r="G66" s="81">
        <v>9.6498199999999999E-3</v>
      </c>
      <c r="H66" s="92" t="s">
        <v>142</v>
      </c>
    </row>
    <row r="67" spans="1:8" x14ac:dyDescent="0.2">
      <c r="A67" s="99">
        <v>61</v>
      </c>
      <c r="B67" s="90" t="s">
        <v>795</v>
      </c>
      <c r="C67" s="90" t="s">
        <v>796</v>
      </c>
      <c r="D67" s="90" t="s">
        <v>98</v>
      </c>
      <c r="E67" s="83">
        <v>11091</v>
      </c>
      <c r="F67" s="91">
        <v>127.346862</v>
      </c>
      <c r="G67" s="81">
        <v>9.6490699999999992E-3</v>
      </c>
      <c r="H67" s="92" t="s">
        <v>142</v>
      </c>
    </row>
    <row r="68" spans="1:8" x14ac:dyDescent="0.2">
      <c r="A68" s="99">
        <v>62</v>
      </c>
      <c r="B68" s="90" t="s">
        <v>128</v>
      </c>
      <c r="C68" s="90" t="s">
        <v>129</v>
      </c>
      <c r="D68" s="90" t="s">
        <v>130</v>
      </c>
      <c r="E68" s="83">
        <v>12181</v>
      </c>
      <c r="F68" s="91">
        <v>127.21836399999999</v>
      </c>
      <c r="G68" s="81">
        <v>9.6393299999999998E-3</v>
      </c>
      <c r="H68" s="92" t="s">
        <v>142</v>
      </c>
    </row>
    <row r="69" spans="1:8" x14ac:dyDescent="0.2">
      <c r="A69" s="99">
        <v>63</v>
      </c>
      <c r="B69" s="90" t="s">
        <v>797</v>
      </c>
      <c r="C69" s="90" t="s">
        <v>798</v>
      </c>
      <c r="D69" s="90" t="s">
        <v>22</v>
      </c>
      <c r="E69" s="83">
        <v>85814</v>
      </c>
      <c r="F69" s="91">
        <v>126.5670686</v>
      </c>
      <c r="G69" s="81">
        <v>9.5899899999999996E-3</v>
      </c>
      <c r="H69" s="92" t="s">
        <v>142</v>
      </c>
    </row>
    <row r="70" spans="1:8" x14ac:dyDescent="0.2">
      <c r="A70" s="99">
        <v>64</v>
      </c>
      <c r="B70" s="90" t="s">
        <v>654</v>
      </c>
      <c r="C70" s="90" t="s">
        <v>655</v>
      </c>
      <c r="D70" s="90" t="s">
        <v>412</v>
      </c>
      <c r="E70" s="83">
        <v>2161</v>
      </c>
      <c r="F70" s="91">
        <v>126.33206</v>
      </c>
      <c r="G70" s="81">
        <v>9.5721799999999996E-3</v>
      </c>
      <c r="H70" s="92" t="s">
        <v>142</v>
      </c>
    </row>
    <row r="71" spans="1:8" ht="25.5" x14ac:dyDescent="0.2">
      <c r="A71" s="99">
        <v>65</v>
      </c>
      <c r="B71" s="90" t="s">
        <v>741</v>
      </c>
      <c r="C71" s="90" t="s">
        <v>742</v>
      </c>
      <c r="D71" s="90" t="s">
        <v>221</v>
      </c>
      <c r="E71" s="83">
        <v>10012</v>
      </c>
      <c r="F71" s="91">
        <v>126.03105600000001</v>
      </c>
      <c r="G71" s="81">
        <v>9.5493699999999997E-3</v>
      </c>
      <c r="H71" s="92" t="s">
        <v>142</v>
      </c>
    </row>
    <row r="72" spans="1:8" ht="25.5" x14ac:dyDescent="0.2">
      <c r="A72" s="99">
        <v>66</v>
      </c>
      <c r="B72" s="90" t="s">
        <v>515</v>
      </c>
      <c r="C72" s="90" t="s">
        <v>516</v>
      </c>
      <c r="D72" s="90" t="s">
        <v>282</v>
      </c>
      <c r="E72" s="83">
        <v>8559</v>
      </c>
      <c r="F72" s="91">
        <v>125.80018200000001</v>
      </c>
      <c r="G72" s="81">
        <v>9.5318799999999995E-3</v>
      </c>
      <c r="H72" s="92" t="s">
        <v>142</v>
      </c>
    </row>
    <row r="73" spans="1:8" x14ac:dyDescent="0.2">
      <c r="A73" s="99">
        <v>67</v>
      </c>
      <c r="B73" s="90" t="s">
        <v>511</v>
      </c>
      <c r="C73" s="90" t="s">
        <v>512</v>
      </c>
      <c r="D73" s="90" t="s">
        <v>25</v>
      </c>
      <c r="E73" s="83">
        <v>4591</v>
      </c>
      <c r="F73" s="91">
        <v>125.765854</v>
      </c>
      <c r="G73" s="81">
        <v>9.5292799999999993E-3</v>
      </c>
      <c r="H73" s="92" t="s">
        <v>142</v>
      </c>
    </row>
    <row r="74" spans="1:8" x14ac:dyDescent="0.2">
      <c r="A74" s="99">
        <v>68</v>
      </c>
      <c r="B74" s="90" t="s">
        <v>303</v>
      </c>
      <c r="C74" s="90" t="s">
        <v>304</v>
      </c>
      <c r="D74" s="90" t="s">
        <v>271</v>
      </c>
      <c r="E74" s="83">
        <v>9428</v>
      </c>
      <c r="F74" s="91">
        <v>125.41125599999999</v>
      </c>
      <c r="G74" s="81">
        <v>9.5024099999999993E-3</v>
      </c>
      <c r="H74" s="92" t="s">
        <v>142</v>
      </c>
    </row>
    <row r="75" spans="1:8" x14ac:dyDescent="0.2">
      <c r="A75" s="99">
        <v>69</v>
      </c>
      <c r="B75" s="90" t="s">
        <v>505</v>
      </c>
      <c r="C75" s="90" t="s">
        <v>506</v>
      </c>
      <c r="D75" s="90" t="s">
        <v>237</v>
      </c>
      <c r="E75" s="83">
        <v>787</v>
      </c>
      <c r="F75" s="91">
        <v>125.133</v>
      </c>
      <c r="G75" s="81">
        <v>9.4813299999999996E-3</v>
      </c>
      <c r="H75" s="92" t="s">
        <v>142</v>
      </c>
    </row>
    <row r="76" spans="1:8" x14ac:dyDescent="0.2">
      <c r="A76" s="99">
        <v>70</v>
      </c>
      <c r="B76" s="90" t="s">
        <v>402</v>
      </c>
      <c r="C76" s="90" t="s">
        <v>403</v>
      </c>
      <c r="D76" s="90" t="s">
        <v>130</v>
      </c>
      <c r="E76" s="83">
        <v>74227</v>
      </c>
      <c r="F76" s="91">
        <v>124.6716692</v>
      </c>
      <c r="G76" s="81">
        <v>9.4463700000000008E-3</v>
      </c>
      <c r="H76" s="92" t="s">
        <v>142</v>
      </c>
    </row>
    <row r="77" spans="1:8" x14ac:dyDescent="0.2">
      <c r="A77" s="99">
        <v>71</v>
      </c>
      <c r="B77" s="90" t="s">
        <v>452</v>
      </c>
      <c r="C77" s="90" t="s">
        <v>453</v>
      </c>
      <c r="D77" s="90" t="s">
        <v>432</v>
      </c>
      <c r="E77" s="83">
        <v>5044</v>
      </c>
      <c r="F77" s="91">
        <v>124.41530400000001</v>
      </c>
      <c r="G77" s="81">
        <v>9.4269499999999999E-3</v>
      </c>
      <c r="H77" s="92" t="s">
        <v>142</v>
      </c>
    </row>
    <row r="78" spans="1:8" x14ac:dyDescent="0.2">
      <c r="A78" s="99">
        <v>72</v>
      </c>
      <c r="B78" s="90" t="s">
        <v>799</v>
      </c>
      <c r="C78" s="90" t="s">
        <v>800</v>
      </c>
      <c r="D78" s="90" t="s">
        <v>22</v>
      </c>
      <c r="E78" s="83">
        <v>11809</v>
      </c>
      <c r="F78" s="91">
        <v>123.781938</v>
      </c>
      <c r="G78" s="81">
        <v>9.3789600000000004E-3</v>
      </c>
      <c r="H78" s="92" t="s">
        <v>142</v>
      </c>
    </row>
    <row r="79" spans="1:8" x14ac:dyDescent="0.2">
      <c r="A79" s="99">
        <v>73</v>
      </c>
      <c r="B79" s="90" t="s">
        <v>648</v>
      </c>
      <c r="C79" s="90" t="s">
        <v>649</v>
      </c>
      <c r="D79" s="90" t="s">
        <v>184</v>
      </c>
      <c r="E79" s="83">
        <v>34208</v>
      </c>
      <c r="F79" s="91">
        <v>123.456672</v>
      </c>
      <c r="G79" s="81">
        <v>9.3543099999999994E-3</v>
      </c>
      <c r="H79" s="92" t="s">
        <v>142</v>
      </c>
    </row>
    <row r="80" spans="1:8" x14ac:dyDescent="0.2">
      <c r="A80" s="99">
        <v>74</v>
      </c>
      <c r="B80" s="90" t="s">
        <v>701</v>
      </c>
      <c r="C80" s="90" t="s">
        <v>702</v>
      </c>
      <c r="D80" s="90" t="s">
        <v>255</v>
      </c>
      <c r="E80" s="83">
        <v>10753</v>
      </c>
      <c r="F80" s="91">
        <v>123.186368</v>
      </c>
      <c r="G80" s="81">
        <v>9.3338299999999996E-3</v>
      </c>
      <c r="H80" s="92" t="s">
        <v>142</v>
      </c>
    </row>
    <row r="81" spans="1:8" x14ac:dyDescent="0.2">
      <c r="A81" s="99">
        <v>75</v>
      </c>
      <c r="B81" s="90" t="s">
        <v>109</v>
      </c>
      <c r="C81" s="90" t="s">
        <v>110</v>
      </c>
      <c r="D81" s="90" t="s">
        <v>111</v>
      </c>
      <c r="E81" s="83">
        <v>1678</v>
      </c>
      <c r="F81" s="91">
        <v>123.08969</v>
      </c>
      <c r="G81" s="81">
        <v>9.3264999999999997E-3</v>
      </c>
      <c r="H81" s="92" t="s">
        <v>142</v>
      </c>
    </row>
    <row r="82" spans="1:8" x14ac:dyDescent="0.2">
      <c r="A82" s="99">
        <v>76</v>
      </c>
      <c r="B82" s="90" t="s">
        <v>20</v>
      </c>
      <c r="C82" s="90" t="s">
        <v>21</v>
      </c>
      <c r="D82" s="90" t="s">
        <v>22</v>
      </c>
      <c r="E82" s="83">
        <v>37644</v>
      </c>
      <c r="F82" s="91">
        <v>122.88883800000001</v>
      </c>
      <c r="G82" s="81">
        <v>9.3112899999999998E-3</v>
      </c>
      <c r="H82" s="92" t="s">
        <v>142</v>
      </c>
    </row>
    <row r="83" spans="1:8" x14ac:dyDescent="0.2">
      <c r="A83" s="99">
        <v>77</v>
      </c>
      <c r="B83" s="90" t="s">
        <v>684</v>
      </c>
      <c r="C83" s="90" t="s">
        <v>685</v>
      </c>
      <c r="D83" s="90" t="s">
        <v>686</v>
      </c>
      <c r="E83" s="83">
        <v>32655</v>
      </c>
      <c r="F83" s="91">
        <v>122.8317825</v>
      </c>
      <c r="G83" s="81">
        <v>9.3069599999999995E-3</v>
      </c>
      <c r="H83" s="92" t="s">
        <v>142</v>
      </c>
    </row>
    <row r="84" spans="1:8" x14ac:dyDescent="0.2">
      <c r="A84" s="99">
        <v>78</v>
      </c>
      <c r="B84" s="90" t="s">
        <v>337</v>
      </c>
      <c r="C84" s="90" t="s">
        <v>338</v>
      </c>
      <c r="D84" s="90" t="s">
        <v>28</v>
      </c>
      <c r="E84" s="83">
        <v>2689</v>
      </c>
      <c r="F84" s="91">
        <v>122.14513599999999</v>
      </c>
      <c r="G84" s="81">
        <v>9.2549399999999997E-3</v>
      </c>
      <c r="H84" s="92" t="s">
        <v>142</v>
      </c>
    </row>
    <row r="85" spans="1:8" x14ac:dyDescent="0.2">
      <c r="A85" s="99">
        <v>79</v>
      </c>
      <c r="B85" s="90" t="s">
        <v>23</v>
      </c>
      <c r="C85" s="90" t="s">
        <v>24</v>
      </c>
      <c r="D85" s="90" t="s">
        <v>25</v>
      </c>
      <c r="E85" s="83">
        <v>1049</v>
      </c>
      <c r="F85" s="91">
        <v>121.684</v>
      </c>
      <c r="G85" s="81">
        <v>9.2200000000000008E-3</v>
      </c>
      <c r="H85" s="92" t="s">
        <v>142</v>
      </c>
    </row>
    <row r="86" spans="1:8" x14ac:dyDescent="0.2">
      <c r="A86" s="99">
        <v>80</v>
      </c>
      <c r="B86" s="90" t="s">
        <v>801</v>
      </c>
      <c r="C86" s="90" t="s">
        <v>802</v>
      </c>
      <c r="D86" s="90" t="s">
        <v>184</v>
      </c>
      <c r="E86" s="83">
        <v>103271</v>
      </c>
      <c r="F86" s="91">
        <v>121.4157147</v>
      </c>
      <c r="G86" s="81">
        <v>9.1996700000000001E-3</v>
      </c>
      <c r="H86" s="92" t="s">
        <v>142</v>
      </c>
    </row>
    <row r="87" spans="1:8" x14ac:dyDescent="0.2">
      <c r="A87" s="99">
        <v>81</v>
      </c>
      <c r="B87" s="90" t="s">
        <v>29</v>
      </c>
      <c r="C87" s="90" t="s">
        <v>30</v>
      </c>
      <c r="D87" s="90" t="s">
        <v>22</v>
      </c>
      <c r="E87" s="83">
        <v>44931</v>
      </c>
      <c r="F87" s="91">
        <v>121.2912345</v>
      </c>
      <c r="G87" s="81">
        <v>9.1902400000000006E-3</v>
      </c>
      <c r="H87" s="92" t="s">
        <v>142</v>
      </c>
    </row>
    <row r="88" spans="1:8" x14ac:dyDescent="0.2">
      <c r="A88" s="99">
        <v>82</v>
      </c>
      <c r="B88" s="90" t="s">
        <v>103</v>
      </c>
      <c r="C88" s="90" t="s">
        <v>104</v>
      </c>
      <c r="D88" s="90" t="s">
        <v>25</v>
      </c>
      <c r="E88" s="83">
        <v>22033</v>
      </c>
      <c r="F88" s="91">
        <v>121.225566</v>
      </c>
      <c r="G88" s="81">
        <v>9.1852600000000006E-3</v>
      </c>
      <c r="H88" s="92" t="s">
        <v>142</v>
      </c>
    </row>
    <row r="89" spans="1:8" ht="25.5" x14ac:dyDescent="0.2">
      <c r="A89" s="99">
        <v>83</v>
      </c>
      <c r="B89" s="90" t="s">
        <v>803</v>
      </c>
      <c r="C89" s="90" t="s">
        <v>804</v>
      </c>
      <c r="D89" s="90" t="s">
        <v>282</v>
      </c>
      <c r="E89" s="83">
        <v>912</v>
      </c>
      <c r="F89" s="91">
        <v>121.04064</v>
      </c>
      <c r="G89" s="81">
        <v>9.1712500000000006E-3</v>
      </c>
      <c r="H89" s="92" t="s">
        <v>142</v>
      </c>
    </row>
    <row r="90" spans="1:8" x14ac:dyDescent="0.2">
      <c r="A90" s="99">
        <v>84</v>
      </c>
      <c r="B90" s="90" t="s">
        <v>805</v>
      </c>
      <c r="C90" s="90" t="s">
        <v>806</v>
      </c>
      <c r="D90" s="90" t="s">
        <v>184</v>
      </c>
      <c r="E90" s="83">
        <v>115161</v>
      </c>
      <c r="F90" s="91">
        <v>120.9996627</v>
      </c>
      <c r="G90" s="81">
        <v>9.16814E-3</v>
      </c>
      <c r="H90" s="92" t="s">
        <v>142</v>
      </c>
    </row>
    <row r="91" spans="1:8" x14ac:dyDescent="0.2">
      <c r="A91" s="99">
        <v>85</v>
      </c>
      <c r="B91" s="90" t="s">
        <v>652</v>
      </c>
      <c r="C91" s="90" t="s">
        <v>653</v>
      </c>
      <c r="D91" s="90" t="s">
        <v>52</v>
      </c>
      <c r="E91" s="83">
        <v>8321</v>
      </c>
      <c r="F91" s="91">
        <v>119.98049899999999</v>
      </c>
      <c r="G91" s="81">
        <v>9.0909200000000006E-3</v>
      </c>
      <c r="H91" s="92" t="s">
        <v>142</v>
      </c>
    </row>
    <row r="92" spans="1:8" x14ac:dyDescent="0.2">
      <c r="A92" s="99">
        <v>86</v>
      </c>
      <c r="B92" s="90" t="s">
        <v>807</v>
      </c>
      <c r="C92" s="90" t="s">
        <v>808</v>
      </c>
      <c r="D92" s="90" t="s">
        <v>40</v>
      </c>
      <c r="E92" s="83">
        <v>332</v>
      </c>
      <c r="F92" s="91">
        <v>119.8852</v>
      </c>
      <c r="G92" s="81">
        <v>9.0837000000000001E-3</v>
      </c>
      <c r="H92" s="92" t="s">
        <v>142</v>
      </c>
    </row>
    <row r="93" spans="1:8" ht="25.5" x14ac:dyDescent="0.2">
      <c r="A93" s="99">
        <v>87</v>
      </c>
      <c r="B93" s="90" t="s">
        <v>305</v>
      </c>
      <c r="C93" s="90" t="s">
        <v>306</v>
      </c>
      <c r="D93" s="90" t="s">
        <v>221</v>
      </c>
      <c r="E93" s="83">
        <v>12581</v>
      </c>
      <c r="F93" s="91">
        <v>118.575925</v>
      </c>
      <c r="G93" s="81">
        <v>8.9844999999999994E-3</v>
      </c>
      <c r="H93" s="92" t="s">
        <v>142</v>
      </c>
    </row>
    <row r="94" spans="1:8" x14ac:dyDescent="0.2">
      <c r="A94" s="99">
        <v>88</v>
      </c>
      <c r="B94" s="90" t="s">
        <v>658</v>
      </c>
      <c r="C94" s="90" t="s">
        <v>659</v>
      </c>
      <c r="D94" s="90" t="s">
        <v>22</v>
      </c>
      <c r="E94" s="83">
        <v>24144</v>
      </c>
      <c r="F94" s="91">
        <v>117.97965600000001</v>
      </c>
      <c r="G94" s="81">
        <v>8.9393200000000006E-3</v>
      </c>
      <c r="H94" s="92" t="s">
        <v>142</v>
      </c>
    </row>
    <row r="95" spans="1:8" x14ac:dyDescent="0.2">
      <c r="A95" s="99">
        <v>89</v>
      </c>
      <c r="B95" s="90" t="s">
        <v>809</v>
      </c>
      <c r="C95" s="90" t="s">
        <v>810</v>
      </c>
      <c r="D95" s="90" t="s">
        <v>135</v>
      </c>
      <c r="E95" s="83">
        <v>4366</v>
      </c>
      <c r="F95" s="91">
        <v>116.991336</v>
      </c>
      <c r="G95" s="81">
        <v>8.8644299999999995E-3</v>
      </c>
      <c r="H95" s="92" t="s">
        <v>142</v>
      </c>
    </row>
    <row r="96" spans="1:8" x14ac:dyDescent="0.2">
      <c r="A96" s="99">
        <v>90</v>
      </c>
      <c r="B96" s="90" t="s">
        <v>349</v>
      </c>
      <c r="C96" s="90" t="s">
        <v>350</v>
      </c>
      <c r="D96" s="90" t="s">
        <v>271</v>
      </c>
      <c r="E96" s="83">
        <v>38850</v>
      </c>
      <c r="F96" s="91">
        <v>116.58884999999999</v>
      </c>
      <c r="G96" s="81">
        <v>8.8339400000000002E-3</v>
      </c>
      <c r="H96" s="92" t="s">
        <v>142</v>
      </c>
    </row>
    <row r="97" spans="1:8" x14ac:dyDescent="0.2">
      <c r="A97" s="99">
        <v>91</v>
      </c>
      <c r="B97" s="90" t="s">
        <v>811</v>
      </c>
      <c r="C97" s="90" t="s">
        <v>812</v>
      </c>
      <c r="D97" s="90" t="s">
        <v>184</v>
      </c>
      <c r="E97" s="83">
        <v>1002</v>
      </c>
      <c r="F97" s="91">
        <v>115.21998000000001</v>
      </c>
      <c r="G97" s="81">
        <v>8.7302200000000003E-3</v>
      </c>
      <c r="H97" s="92" t="s">
        <v>142</v>
      </c>
    </row>
    <row r="98" spans="1:8" x14ac:dyDescent="0.2">
      <c r="A98" s="99">
        <v>92</v>
      </c>
      <c r="B98" s="90" t="s">
        <v>126</v>
      </c>
      <c r="C98" s="90" t="s">
        <v>127</v>
      </c>
      <c r="D98" s="90" t="s">
        <v>43</v>
      </c>
      <c r="E98" s="83">
        <v>3632</v>
      </c>
      <c r="F98" s="91">
        <v>114.75667199999999</v>
      </c>
      <c r="G98" s="81">
        <v>8.6951100000000007E-3</v>
      </c>
      <c r="H98" s="92" t="s">
        <v>142</v>
      </c>
    </row>
    <row r="99" spans="1:8" x14ac:dyDescent="0.2">
      <c r="A99" s="99">
        <v>93</v>
      </c>
      <c r="B99" s="90" t="s">
        <v>501</v>
      </c>
      <c r="C99" s="90" t="s">
        <v>502</v>
      </c>
      <c r="D99" s="90" t="s">
        <v>184</v>
      </c>
      <c r="E99" s="83">
        <v>31623</v>
      </c>
      <c r="F99" s="91">
        <v>114.69662099999999</v>
      </c>
      <c r="G99" s="81">
        <v>8.69056E-3</v>
      </c>
      <c r="H99" s="92" t="s">
        <v>142</v>
      </c>
    </row>
    <row r="100" spans="1:8" x14ac:dyDescent="0.2">
      <c r="A100" s="99">
        <v>94</v>
      </c>
      <c r="B100" s="90" t="s">
        <v>813</v>
      </c>
      <c r="C100" s="90" t="s">
        <v>814</v>
      </c>
      <c r="D100" s="90" t="s">
        <v>25</v>
      </c>
      <c r="E100" s="83">
        <v>432</v>
      </c>
      <c r="F100" s="91">
        <v>114.048</v>
      </c>
      <c r="G100" s="81">
        <v>8.6414200000000004E-3</v>
      </c>
      <c r="H100" s="92" t="s">
        <v>142</v>
      </c>
    </row>
    <row r="101" spans="1:8" x14ac:dyDescent="0.2">
      <c r="A101" s="99">
        <v>95</v>
      </c>
      <c r="B101" s="90" t="s">
        <v>743</v>
      </c>
      <c r="C101" s="90" t="s">
        <v>744</v>
      </c>
      <c r="D101" s="90" t="s">
        <v>271</v>
      </c>
      <c r="E101" s="83">
        <v>2681</v>
      </c>
      <c r="F101" s="91">
        <v>113.95322400000001</v>
      </c>
      <c r="G101" s="81">
        <v>8.6342299999999997E-3</v>
      </c>
      <c r="H101" s="92" t="s">
        <v>142</v>
      </c>
    </row>
    <row r="102" spans="1:8" x14ac:dyDescent="0.2">
      <c r="A102" s="99">
        <v>96</v>
      </c>
      <c r="B102" s="90" t="s">
        <v>815</v>
      </c>
      <c r="C102" s="90" t="s">
        <v>816</v>
      </c>
      <c r="D102" s="90" t="s">
        <v>43</v>
      </c>
      <c r="E102" s="83">
        <v>16899</v>
      </c>
      <c r="F102" s="91">
        <v>113.713371</v>
      </c>
      <c r="G102" s="81">
        <v>8.61606E-3</v>
      </c>
      <c r="H102" s="92" t="s">
        <v>142</v>
      </c>
    </row>
    <row r="103" spans="1:8" x14ac:dyDescent="0.2">
      <c r="A103" s="99">
        <v>97</v>
      </c>
      <c r="B103" s="90" t="s">
        <v>817</v>
      </c>
      <c r="C103" s="90" t="s">
        <v>818</v>
      </c>
      <c r="D103" s="90" t="s">
        <v>819</v>
      </c>
      <c r="E103" s="83">
        <v>4947</v>
      </c>
      <c r="F103" s="91">
        <v>112.80149400000001</v>
      </c>
      <c r="G103" s="81">
        <v>8.5469699999999992E-3</v>
      </c>
      <c r="H103" s="92" t="s">
        <v>142</v>
      </c>
    </row>
    <row r="104" spans="1:8" x14ac:dyDescent="0.2">
      <c r="A104" s="99">
        <v>98</v>
      </c>
      <c r="B104" s="90" t="s">
        <v>735</v>
      </c>
      <c r="C104" s="90" t="s">
        <v>736</v>
      </c>
      <c r="D104" s="90" t="s">
        <v>271</v>
      </c>
      <c r="E104" s="83">
        <v>2798</v>
      </c>
      <c r="F104" s="91">
        <v>111.82207</v>
      </c>
      <c r="G104" s="81">
        <v>8.4727599999999993E-3</v>
      </c>
      <c r="H104" s="92" t="s">
        <v>142</v>
      </c>
    </row>
    <row r="105" spans="1:8" x14ac:dyDescent="0.2">
      <c r="A105" s="99">
        <v>99</v>
      </c>
      <c r="B105" s="90" t="s">
        <v>820</v>
      </c>
      <c r="C105" s="90" t="s">
        <v>821</v>
      </c>
      <c r="D105" s="90" t="s">
        <v>237</v>
      </c>
      <c r="E105" s="83">
        <v>4672</v>
      </c>
      <c r="F105" s="91">
        <v>108.67072</v>
      </c>
      <c r="G105" s="81">
        <v>8.2339800000000001E-3</v>
      </c>
      <c r="H105" s="92" t="s">
        <v>142</v>
      </c>
    </row>
    <row r="106" spans="1:8" x14ac:dyDescent="0.2">
      <c r="A106" s="99">
        <v>100</v>
      </c>
      <c r="B106" s="90" t="s">
        <v>446</v>
      </c>
      <c r="C106" s="90" t="s">
        <v>447</v>
      </c>
      <c r="D106" s="90" t="s">
        <v>237</v>
      </c>
      <c r="E106" s="83">
        <v>19263</v>
      </c>
      <c r="F106" s="91">
        <v>68.730384000000001</v>
      </c>
      <c r="G106" s="81">
        <v>5.2077E-3</v>
      </c>
      <c r="H106" s="92" t="s">
        <v>142</v>
      </c>
    </row>
    <row r="107" spans="1:8" ht="25.5" x14ac:dyDescent="0.2">
      <c r="A107" s="99">
        <v>101</v>
      </c>
      <c r="B107" s="90" t="s">
        <v>448</v>
      </c>
      <c r="C107" s="90" t="s">
        <v>449</v>
      </c>
      <c r="D107" s="90" t="s">
        <v>320</v>
      </c>
      <c r="E107" s="83">
        <v>19016</v>
      </c>
      <c r="F107" s="91">
        <v>66.936319999999995</v>
      </c>
      <c r="G107" s="81">
        <v>5.0717599999999998E-3</v>
      </c>
      <c r="H107" s="92" t="s">
        <v>142</v>
      </c>
    </row>
    <row r="108" spans="1:8" x14ac:dyDescent="0.2">
      <c r="A108" s="99">
        <v>102</v>
      </c>
      <c r="B108" s="90" t="s">
        <v>822</v>
      </c>
      <c r="C108" s="90" t="s">
        <v>818</v>
      </c>
      <c r="D108" s="90" t="s">
        <v>819</v>
      </c>
      <c r="E108" s="83">
        <v>593</v>
      </c>
      <c r="F108" s="91">
        <v>2.6234320000000002</v>
      </c>
      <c r="G108" s="81">
        <v>1.9877999999999999E-4</v>
      </c>
      <c r="H108" s="92" t="s">
        <v>142</v>
      </c>
    </row>
    <row r="109" spans="1:8" x14ac:dyDescent="0.2">
      <c r="A109" s="82"/>
      <c r="B109" s="82"/>
      <c r="C109" s="88" t="s">
        <v>141</v>
      </c>
      <c r="D109" s="82"/>
      <c r="E109" s="82" t="s">
        <v>142</v>
      </c>
      <c r="F109" s="94">
        <v>13088.968574500001</v>
      </c>
      <c r="G109" s="102">
        <v>0.99175102000000004</v>
      </c>
      <c r="H109" s="92" t="s">
        <v>142</v>
      </c>
    </row>
    <row r="110" spans="1:8" x14ac:dyDescent="0.2">
      <c r="A110" s="82"/>
      <c r="B110" s="82"/>
      <c r="C110" s="103"/>
      <c r="D110" s="82"/>
      <c r="E110" s="82"/>
      <c r="F110" s="104"/>
      <c r="G110" s="104"/>
      <c r="H110" s="92" t="s">
        <v>142</v>
      </c>
    </row>
    <row r="111" spans="1:8" x14ac:dyDescent="0.2">
      <c r="A111" s="82"/>
      <c r="B111" s="82"/>
      <c r="C111" s="88" t="s">
        <v>143</v>
      </c>
      <c r="D111" s="82"/>
      <c r="E111" s="82"/>
      <c r="F111" s="82"/>
      <c r="G111" s="82"/>
      <c r="H111" s="92" t="s">
        <v>142</v>
      </c>
    </row>
    <row r="112" spans="1:8" x14ac:dyDescent="0.2">
      <c r="A112" s="82"/>
      <c r="B112" s="82"/>
      <c r="C112" s="88" t="s">
        <v>141</v>
      </c>
      <c r="D112" s="82"/>
      <c r="E112" s="82" t="s">
        <v>142</v>
      </c>
      <c r="F112" s="105" t="s">
        <v>144</v>
      </c>
      <c r="G112" s="102">
        <v>0</v>
      </c>
      <c r="H112" s="92" t="s">
        <v>142</v>
      </c>
    </row>
    <row r="113" spans="1:8" x14ac:dyDescent="0.2">
      <c r="A113" s="82"/>
      <c r="B113" s="82"/>
      <c r="C113" s="103"/>
      <c r="D113" s="82"/>
      <c r="E113" s="82"/>
      <c r="F113" s="104"/>
      <c r="G113" s="104"/>
      <c r="H113" s="92" t="s">
        <v>142</v>
      </c>
    </row>
    <row r="114" spans="1:8" x14ac:dyDescent="0.2">
      <c r="A114" s="82"/>
      <c r="B114" s="82"/>
      <c r="C114" s="88" t="s">
        <v>145</v>
      </c>
      <c r="D114" s="82"/>
      <c r="E114" s="82"/>
      <c r="F114" s="82"/>
      <c r="G114" s="82"/>
      <c r="H114" s="92" t="s">
        <v>142</v>
      </c>
    </row>
    <row r="115" spans="1:8" x14ac:dyDescent="0.2">
      <c r="A115" s="82"/>
      <c r="B115" s="82"/>
      <c r="C115" s="88" t="s">
        <v>141</v>
      </c>
      <c r="D115" s="82"/>
      <c r="E115" s="82" t="s">
        <v>142</v>
      </c>
      <c r="F115" s="105" t="s">
        <v>144</v>
      </c>
      <c r="G115" s="102">
        <v>0</v>
      </c>
      <c r="H115" s="92" t="s">
        <v>142</v>
      </c>
    </row>
    <row r="116" spans="1:8" x14ac:dyDescent="0.2">
      <c r="A116" s="82"/>
      <c r="B116" s="82"/>
      <c r="C116" s="103"/>
      <c r="D116" s="82"/>
      <c r="E116" s="82"/>
      <c r="F116" s="104"/>
      <c r="G116" s="104"/>
      <c r="H116" s="92" t="s">
        <v>142</v>
      </c>
    </row>
    <row r="117" spans="1:8" x14ac:dyDescent="0.2">
      <c r="A117" s="82"/>
      <c r="B117" s="82"/>
      <c r="C117" s="88" t="s">
        <v>146</v>
      </c>
      <c r="D117" s="82"/>
      <c r="E117" s="82"/>
      <c r="F117" s="82"/>
      <c r="G117" s="82"/>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147</v>
      </c>
      <c r="D120" s="82"/>
      <c r="E120" s="82"/>
      <c r="F120" s="104"/>
      <c r="G120" s="104"/>
      <c r="H120" s="92" t="s">
        <v>142</v>
      </c>
    </row>
    <row r="121" spans="1:8" x14ac:dyDescent="0.2">
      <c r="A121" s="82"/>
      <c r="B121" s="82"/>
      <c r="C121" s="88" t="s">
        <v>141</v>
      </c>
      <c r="D121" s="82"/>
      <c r="E121" s="82" t="s">
        <v>142</v>
      </c>
      <c r="F121" s="105" t="s">
        <v>144</v>
      </c>
      <c r="G121" s="102">
        <v>0</v>
      </c>
      <c r="H121" s="92" t="s">
        <v>142</v>
      </c>
    </row>
    <row r="122" spans="1:8" x14ac:dyDescent="0.2">
      <c r="A122" s="82"/>
      <c r="B122" s="82"/>
      <c r="C122" s="103"/>
      <c r="D122" s="82"/>
      <c r="E122" s="82"/>
      <c r="F122" s="104"/>
      <c r="G122" s="104"/>
      <c r="H122" s="92" t="s">
        <v>142</v>
      </c>
    </row>
    <row r="123" spans="1:8" x14ac:dyDescent="0.2">
      <c r="A123" s="82"/>
      <c r="B123" s="82"/>
      <c r="C123" s="88" t="s">
        <v>148</v>
      </c>
      <c r="D123" s="82"/>
      <c r="E123" s="82"/>
      <c r="F123" s="104"/>
      <c r="G123" s="104"/>
      <c r="H123" s="92" t="s">
        <v>142</v>
      </c>
    </row>
    <row r="124" spans="1:8" x14ac:dyDescent="0.2">
      <c r="A124" s="82"/>
      <c r="B124" s="82"/>
      <c r="C124" s="88" t="s">
        <v>141</v>
      </c>
      <c r="D124" s="82"/>
      <c r="E124" s="82" t="s">
        <v>142</v>
      </c>
      <c r="F124" s="105" t="s">
        <v>144</v>
      </c>
      <c r="G124" s="102">
        <v>0</v>
      </c>
      <c r="H124" s="92" t="s">
        <v>142</v>
      </c>
    </row>
    <row r="125" spans="1:8" x14ac:dyDescent="0.2">
      <c r="A125" s="82"/>
      <c r="B125" s="82"/>
      <c r="C125" s="103"/>
      <c r="D125" s="82"/>
      <c r="E125" s="82"/>
      <c r="F125" s="104"/>
      <c r="G125" s="104"/>
      <c r="H125" s="92" t="s">
        <v>142</v>
      </c>
    </row>
    <row r="126" spans="1:8" x14ac:dyDescent="0.2">
      <c r="A126" s="82"/>
      <c r="B126" s="82"/>
      <c r="C126" s="88" t="s">
        <v>149</v>
      </c>
      <c r="D126" s="82"/>
      <c r="E126" s="82"/>
      <c r="F126" s="94">
        <f>F109</f>
        <v>13088.968574500001</v>
      </c>
      <c r="G126" s="102">
        <f>G109</f>
        <v>0.99175102000000004</v>
      </c>
      <c r="H126" s="92" t="s">
        <v>142</v>
      </c>
    </row>
    <row r="127" spans="1:8" x14ac:dyDescent="0.2">
      <c r="A127" s="82"/>
      <c r="B127" s="82"/>
      <c r="C127" s="103"/>
      <c r="D127" s="82"/>
      <c r="E127" s="82"/>
      <c r="F127" s="104"/>
      <c r="G127" s="104"/>
      <c r="H127" s="92" t="s">
        <v>142</v>
      </c>
    </row>
    <row r="128" spans="1:8" x14ac:dyDescent="0.2">
      <c r="A128" s="82"/>
      <c r="B128" s="82"/>
      <c r="C128" s="88" t="s">
        <v>150</v>
      </c>
      <c r="D128" s="82"/>
      <c r="E128" s="82"/>
      <c r="F128" s="104"/>
      <c r="G128" s="104"/>
      <c r="H128" s="92" t="s">
        <v>142</v>
      </c>
    </row>
    <row r="129" spans="1:8" x14ac:dyDescent="0.2">
      <c r="A129" s="82"/>
      <c r="B129" s="82"/>
      <c r="C129" s="88" t="s">
        <v>10</v>
      </c>
      <c r="D129" s="82"/>
      <c r="E129" s="82"/>
      <c r="F129" s="104"/>
      <c r="G129" s="104"/>
      <c r="H129" s="92" t="s">
        <v>142</v>
      </c>
    </row>
    <row r="130" spans="1:8" x14ac:dyDescent="0.2">
      <c r="A130" s="82"/>
      <c r="B130" s="82"/>
      <c r="C130" s="88" t="s">
        <v>141</v>
      </c>
      <c r="D130" s="82"/>
      <c r="E130" s="82" t="s">
        <v>142</v>
      </c>
      <c r="F130" s="105" t="s">
        <v>144</v>
      </c>
      <c r="G130" s="102">
        <v>0</v>
      </c>
      <c r="H130" s="92" t="s">
        <v>142</v>
      </c>
    </row>
    <row r="131" spans="1:8" x14ac:dyDescent="0.2">
      <c r="A131" s="82"/>
      <c r="B131" s="82"/>
      <c r="C131" s="103"/>
      <c r="D131" s="82"/>
      <c r="E131" s="82"/>
      <c r="F131" s="104"/>
      <c r="G131" s="104"/>
      <c r="H131" s="92" t="s">
        <v>142</v>
      </c>
    </row>
    <row r="132" spans="1:8" x14ac:dyDescent="0.2">
      <c r="A132" s="82"/>
      <c r="B132" s="82"/>
      <c r="C132" s="88" t="s">
        <v>151</v>
      </c>
      <c r="D132" s="82"/>
      <c r="E132" s="82"/>
      <c r="F132" s="82"/>
      <c r="G132" s="82"/>
      <c r="H132" s="92" t="s">
        <v>142</v>
      </c>
    </row>
    <row r="133" spans="1:8" x14ac:dyDescent="0.2">
      <c r="A133" s="82"/>
      <c r="B133" s="82"/>
      <c r="C133" s="88" t="s">
        <v>141</v>
      </c>
      <c r="D133" s="82"/>
      <c r="E133" s="82" t="s">
        <v>142</v>
      </c>
      <c r="F133" s="105" t="s">
        <v>144</v>
      </c>
      <c r="G133" s="102">
        <v>0</v>
      </c>
      <c r="H133" s="92" t="s">
        <v>142</v>
      </c>
    </row>
    <row r="134" spans="1:8" x14ac:dyDescent="0.2">
      <c r="A134" s="82"/>
      <c r="B134" s="82"/>
      <c r="C134" s="103"/>
      <c r="D134" s="82"/>
      <c r="E134" s="82"/>
      <c r="F134" s="104"/>
      <c r="G134" s="104"/>
      <c r="H134" s="92" t="s">
        <v>142</v>
      </c>
    </row>
    <row r="135" spans="1:8" x14ac:dyDescent="0.2">
      <c r="A135" s="82"/>
      <c r="B135" s="82"/>
      <c r="C135" s="88" t="s">
        <v>152</v>
      </c>
      <c r="D135" s="82"/>
      <c r="E135" s="82"/>
      <c r="F135" s="82"/>
      <c r="G135" s="82"/>
      <c r="H135" s="92" t="s">
        <v>142</v>
      </c>
    </row>
    <row r="136" spans="1:8" x14ac:dyDescent="0.2">
      <c r="A136" s="82"/>
      <c r="B136" s="82"/>
      <c r="C136" s="88" t="s">
        <v>141</v>
      </c>
      <c r="D136" s="82"/>
      <c r="E136" s="82" t="s">
        <v>142</v>
      </c>
      <c r="F136" s="105" t="s">
        <v>144</v>
      </c>
      <c r="G136" s="102">
        <v>0</v>
      </c>
      <c r="H136" s="92" t="s">
        <v>142</v>
      </c>
    </row>
    <row r="137" spans="1:8" x14ac:dyDescent="0.2">
      <c r="A137" s="82"/>
      <c r="B137" s="82"/>
      <c r="C137" s="103"/>
      <c r="D137" s="82"/>
      <c r="E137" s="82"/>
      <c r="F137" s="104"/>
      <c r="G137" s="104"/>
      <c r="H137" s="92" t="s">
        <v>142</v>
      </c>
    </row>
    <row r="138" spans="1:8" x14ac:dyDescent="0.2">
      <c r="A138" s="82"/>
      <c r="B138" s="82"/>
      <c r="C138" s="88" t="s">
        <v>153</v>
      </c>
      <c r="D138" s="82"/>
      <c r="E138" s="82"/>
      <c r="F138" s="104"/>
      <c r="G138" s="104"/>
      <c r="H138" s="92" t="s">
        <v>142</v>
      </c>
    </row>
    <row r="139" spans="1:8" x14ac:dyDescent="0.2">
      <c r="A139" s="82"/>
      <c r="B139" s="82"/>
      <c r="C139" s="88" t="s">
        <v>141</v>
      </c>
      <c r="D139" s="82"/>
      <c r="E139" s="82" t="s">
        <v>142</v>
      </c>
      <c r="F139" s="105" t="s">
        <v>144</v>
      </c>
      <c r="G139" s="102">
        <v>0</v>
      </c>
      <c r="H139" s="92" t="s">
        <v>142</v>
      </c>
    </row>
    <row r="140" spans="1:8" ht="12.75" customHeight="1" x14ac:dyDescent="0.2">
      <c r="A140" s="87"/>
      <c r="B140" s="87"/>
      <c r="C140" s="95"/>
      <c r="D140" s="87"/>
      <c r="E140" s="87"/>
      <c r="F140" s="148"/>
      <c r="G140" s="139"/>
      <c r="H140" s="92" t="s">
        <v>142</v>
      </c>
    </row>
    <row r="141" spans="1:8" ht="12.75" customHeight="1" x14ac:dyDescent="0.2">
      <c r="A141" s="87"/>
      <c r="B141" s="87"/>
      <c r="C141" s="95" t="s">
        <v>937</v>
      </c>
      <c r="D141" s="87"/>
      <c r="E141" s="87"/>
      <c r="F141" s="87"/>
      <c r="G141" s="87"/>
      <c r="H141" s="92" t="s">
        <v>142</v>
      </c>
    </row>
    <row r="142" spans="1:8" ht="12.75" customHeight="1" x14ac:dyDescent="0.2">
      <c r="A142" s="80">
        <v>1</v>
      </c>
      <c r="B142" s="85" t="s">
        <v>321</v>
      </c>
      <c r="C142" s="85" t="s">
        <v>938</v>
      </c>
      <c r="D142" s="85" t="s">
        <v>237</v>
      </c>
      <c r="E142" s="86">
        <v>15088</v>
      </c>
      <c r="F142" s="97">
        <v>1.5300137279999999</v>
      </c>
      <c r="G142" s="93">
        <v>1.1593E-4</v>
      </c>
      <c r="H142" s="92">
        <v>6.0350000000000001</v>
      </c>
    </row>
    <row r="143" spans="1:8" ht="12.75" customHeight="1" x14ac:dyDescent="0.2">
      <c r="A143" s="87"/>
      <c r="B143" s="87"/>
      <c r="C143" s="95" t="s">
        <v>141</v>
      </c>
      <c r="D143" s="87"/>
      <c r="E143" s="87" t="s">
        <v>142</v>
      </c>
      <c r="F143" s="138">
        <f>F142</f>
        <v>1.5300137279999999</v>
      </c>
      <c r="G143" s="139">
        <f>G142</f>
        <v>1.1593E-4</v>
      </c>
      <c r="H143" s="92" t="s">
        <v>142</v>
      </c>
    </row>
    <row r="144" spans="1:8" x14ac:dyDescent="0.2">
      <c r="A144" s="82"/>
      <c r="B144" s="82"/>
      <c r="C144" s="103"/>
      <c r="D144" s="82"/>
      <c r="E144" s="82"/>
      <c r="F144" s="104"/>
      <c r="G144" s="104"/>
      <c r="H144" s="92" t="s">
        <v>142</v>
      </c>
    </row>
    <row r="145" spans="1:8" x14ac:dyDescent="0.2">
      <c r="A145" s="82"/>
      <c r="B145" s="82"/>
      <c r="C145" s="103"/>
      <c r="D145" s="82"/>
      <c r="E145" s="82"/>
      <c r="F145" s="104"/>
      <c r="G145" s="104"/>
      <c r="H145" s="92" t="s">
        <v>142</v>
      </c>
    </row>
    <row r="146" spans="1:8" x14ac:dyDescent="0.2">
      <c r="A146" s="82"/>
      <c r="B146" s="82"/>
      <c r="C146" s="88" t="s">
        <v>154</v>
      </c>
      <c r="D146" s="82"/>
      <c r="E146" s="82"/>
      <c r="F146" s="94">
        <f>F143</f>
        <v>1.5300137279999999</v>
      </c>
      <c r="G146" s="102">
        <f>G143</f>
        <v>1.1593E-4</v>
      </c>
      <c r="H146" s="92" t="s">
        <v>142</v>
      </c>
    </row>
    <row r="147" spans="1:8" x14ac:dyDescent="0.2">
      <c r="A147" s="82"/>
      <c r="B147" s="82"/>
      <c r="C147" s="103"/>
      <c r="D147" s="82"/>
      <c r="E147" s="82"/>
      <c r="F147" s="104"/>
      <c r="G147" s="104"/>
      <c r="H147" s="92" t="s">
        <v>142</v>
      </c>
    </row>
    <row r="148" spans="1:8" x14ac:dyDescent="0.2">
      <c r="A148" s="82"/>
      <c r="B148" s="82"/>
      <c r="C148" s="88" t="s">
        <v>155</v>
      </c>
      <c r="D148" s="82"/>
      <c r="E148" s="82"/>
      <c r="F148" s="104"/>
      <c r="G148" s="104"/>
      <c r="H148" s="92" t="s">
        <v>142</v>
      </c>
    </row>
    <row r="149" spans="1:8" x14ac:dyDescent="0.2">
      <c r="A149" s="82"/>
      <c r="B149" s="82"/>
      <c r="C149" s="88" t="s">
        <v>156</v>
      </c>
      <c r="D149" s="82"/>
      <c r="E149" s="82"/>
      <c r="F149" s="104"/>
      <c r="G149" s="104"/>
      <c r="H149" s="92" t="s">
        <v>142</v>
      </c>
    </row>
    <row r="150" spans="1:8" x14ac:dyDescent="0.2">
      <c r="A150" s="82"/>
      <c r="B150" s="82"/>
      <c r="C150" s="88" t="s">
        <v>141</v>
      </c>
      <c r="D150" s="82"/>
      <c r="E150" s="82" t="s">
        <v>142</v>
      </c>
      <c r="F150" s="105" t="s">
        <v>144</v>
      </c>
      <c r="G150" s="102">
        <v>0</v>
      </c>
      <c r="H150" s="92" t="s">
        <v>142</v>
      </c>
    </row>
    <row r="151" spans="1:8" x14ac:dyDescent="0.2">
      <c r="A151" s="82"/>
      <c r="B151" s="82"/>
      <c r="C151" s="103"/>
      <c r="D151" s="82"/>
      <c r="E151" s="82"/>
      <c r="F151" s="104"/>
      <c r="G151" s="104"/>
      <c r="H151" s="92" t="s">
        <v>142</v>
      </c>
    </row>
    <row r="152" spans="1:8" x14ac:dyDescent="0.2">
      <c r="A152" s="82"/>
      <c r="B152" s="82"/>
      <c r="C152" s="88" t="s">
        <v>157</v>
      </c>
      <c r="D152" s="82"/>
      <c r="E152" s="82"/>
      <c r="F152" s="104"/>
      <c r="G152" s="104"/>
      <c r="H152" s="92" t="s">
        <v>142</v>
      </c>
    </row>
    <row r="153" spans="1:8" x14ac:dyDescent="0.2">
      <c r="A153" s="82"/>
      <c r="B153" s="82"/>
      <c r="C153" s="88" t="s">
        <v>141</v>
      </c>
      <c r="D153" s="82"/>
      <c r="E153" s="82" t="s">
        <v>142</v>
      </c>
      <c r="F153" s="105" t="s">
        <v>144</v>
      </c>
      <c r="G153" s="102">
        <v>0</v>
      </c>
      <c r="H153" s="92" t="s">
        <v>142</v>
      </c>
    </row>
    <row r="154" spans="1:8" x14ac:dyDescent="0.2">
      <c r="A154" s="82"/>
      <c r="B154" s="82"/>
      <c r="C154" s="103"/>
      <c r="D154" s="82"/>
      <c r="E154" s="82"/>
      <c r="F154" s="104"/>
      <c r="G154" s="104"/>
      <c r="H154" s="92" t="s">
        <v>142</v>
      </c>
    </row>
    <row r="155" spans="1:8" x14ac:dyDescent="0.2">
      <c r="A155" s="82"/>
      <c r="B155" s="82"/>
      <c r="C155" s="88" t="s">
        <v>158</v>
      </c>
      <c r="D155" s="82"/>
      <c r="E155" s="82"/>
      <c r="F155" s="104"/>
      <c r="G155" s="104"/>
      <c r="H155" s="92" t="s">
        <v>142</v>
      </c>
    </row>
    <row r="156" spans="1:8" x14ac:dyDescent="0.2">
      <c r="A156" s="82"/>
      <c r="B156" s="82"/>
      <c r="C156" s="88" t="s">
        <v>141</v>
      </c>
      <c r="D156" s="82"/>
      <c r="E156" s="82" t="s">
        <v>142</v>
      </c>
      <c r="F156" s="105" t="s">
        <v>144</v>
      </c>
      <c r="G156" s="102">
        <v>0</v>
      </c>
      <c r="H156" s="92" t="s">
        <v>142</v>
      </c>
    </row>
    <row r="157" spans="1:8" x14ac:dyDescent="0.2">
      <c r="A157" s="82"/>
      <c r="B157" s="82"/>
      <c r="C157" s="103"/>
      <c r="D157" s="82"/>
      <c r="E157" s="82"/>
      <c r="F157" s="104"/>
      <c r="G157" s="104"/>
      <c r="H157" s="92" t="s">
        <v>142</v>
      </c>
    </row>
    <row r="158" spans="1:8" x14ac:dyDescent="0.2">
      <c r="A158" s="82"/>
      <c r="B158" s="82"/>
      <c r="C158" s="88" t="s">
        <v>159</v>
      </c>
      <c r="D158" s="82"/>
      <c r="E158" s="82"/>
      <c r="F158" s="104"/>
      <c r="G158" s="104"/>
      <c r="H158" s="92" t="s">
        <v>142</v>
      </c>
    </row>
    <row r="159" spans="1:8" x14ac:dyDescent="0.2">
      <c r="A159" s="99">
        <v>1</v>
      </c>
      <c r="B159" s="90"/>
      <c r="C159" s="90" t="s">
        <v>160</v>
      </c>
      <c r="D159" s="90"/>
      <c r="E159" s="107"/>
      <c r="F159" s="91">
        <v>113.39928399999999</v>
      </c>
      <c r="G159" s="81">
        <v>8.5922599999999991E-3</v>
      </c>
      <c r="H159" s="92">
        <v>5.41</v>
      </c>
    </row>
    <row r="160" spans="1:8" x14ac:dyDescent="0.2">
      <c r="A160" s="82"/>
      <c r="B160" s="82"/>
      <c r="C160" s="88" t="s">
        <v>141</v>
      </c>
      <c r="D160" s="82"/>
      <c r="E160" s="82" t="s">
        <v>142</v>
      </c>
      <c r="F160" s="94">
        <v>113.39928399999999</v>
      </c>
      <c r="G160" s="102">
        <v>8.5922599999999991E-3</v>
      </c>
      <c r="H160" s="92" t="s">
        <v>142</v>
      </c>
    </row>
    <row r="161" spans="1:8" x14ac:dyDescent="0.2">
      <c r="A161" s="82"/>
      <c r="B161" s="82"/>
      <c r="C161" s="103"/>
      <c r="D161" s="82"/>
      <c r="E161" s="82"/>
      <c r="F161" s="104"/>
      <c r="G161" s="104"/>
      <c r="H161" s="92" t="s">
        <v>142</v>
      </c>
    </row>
    <row r="162" spans="1:8" x14ac:dyDescent="0.2">
      <c r="A162" s="82"/>
      <c r="B162" s="82"/>
      <c r="C162" s="88" t="s">
        <v>161</v>
      </c>
      <c r="D162" s="82"/>
      <c r="E162" s="82"/>
      <c r="F162" s="94">
        <v>113.39928399999999</v>
      </c>
      <c r="G162" s="102">
        <v>8.5922599999999991E-3</v>
      </c>
      <c r="H162" s="92" t="s">
        <v>142</v>
      </c>
    </row>
    <row r="163" spans="1:8" x14ac:dyDescent="0.2">
      <c r="A163" s="82"/>
      <c r="B163" s="82"/>
      <c r="C163" s="104"/>
      <c r="D163" s="82"/>
      <c r="E163" s="82"/>
      <c r="F163" s="82"/>
      <c r="G163" s="82"/>
      <c r="H163" s="92" t="s">
        <v>142</v>
      </c>
    </row>
    <row r="164" spans="1:8" x14ac:dyDescent="0.2">
      <c r="A164" s="82"/>
      <c r="B164" s="82"/>
      <c r="C164" s="88" t="s">
        <v>162</v>
      </c>
      <c r="D164" s="82"/>
      <c r="E164" s="82"/>
      <c r="F164" s="82"/>
      <c r="G164" s="82"/>
      <c r="H164" s="92" t="s">
        <v>142</v>
      </c>
    </row>
    <row r="165" spans="1:8" x14ac:dyDescent="0.2">
      <c r="A165" s="82"/>
      <c r="B165" s="82"/>
      <c r="C165" s="88" t="s">
        <v>163</v>
      </c>
      <c r="D165" s="82"/>
      <c r="E165" s="82"/>
      <c r="F165" s="82"/>
      <c r="G165" s="82"/>
      <c r="H165" s="92" t="s">
        <v>142</v>
      </c>
    </row>
    <row r="166" spans="1:8" x14ac:dyDescent="0.2">
      <c r="A166" s="82"/>
      <c r="B166" s="82"/>
      <c r="C166" s="88" t="s">
        <v>141</v>
      </c>
      <c r="D166" s="82"/>
      <c r="E166" s="82" t="s">
        <v>142</v>
      </c>
      <c r="F166" s="105" t="s">
        <v>144</v>
      </c>
      <c r="G166" s="102">
        <v>0</v>
      </c>
      <c r="H166" s="92" t="s">
        <v>142</v>
      </c>
    </row>
    <row r="167" spans="1:8" x14ac:dyDescent="0.2">
      <c r="A167" s="82"/>
      <c r="B167" s="82"/>
      <c r="C167" s="103"/>
      <c r="D167" s="82"/>
      <c r="E167" s="82"/>
      <c r="F167" s="104"/>
      <c r="G167" s="104"/>
      <c r="H167" s="92" t="s">
        <v>142</v>
      </c>
    </row>
    <row r="168" spans="1:8" x14ac:dyDescent="0.2">
      <c r="A168" s="82"/>
      <c r="B168" s="82"/>
      <c r="C168" s="88" t="s">
        <v>164</v>
      </c>
      <c r="D168" s="82"/>
      <c r="E168" s="82"/>
      <c r="F168" s="82"/>
      <c r="G168" s="82"/>
      <c r="H168" s="92" t="s">
        <v>142</v>
      </c>
    </row>
    <row r="169" spans="1:8" x14ac:dyDescent="0.2">
      <c r="A169" s="82"/>
      <c r="B169" s="82"/>
      <c r="C169" s="88" t="s">
        <v>165</v>
      </c>
      <c r="D169" s="82"/>
      <c r="E169" s="82"/>
      <c r="F169" s="82"/>
      <c r="G169" s="82"/>
      <c r="H169" s="92" t="s">
        <v>142</v>
      </c>
    </row>
    <row r="170" spans="1:8" x14ac:dyDescent="0.2">
      <c r="A170" s="82"/>
      <c r="B170" s="82"/>
      <c r="C170" s="88" t="s">
        <v>141</v>
      </c>
      <c r="D170" s="82"/>
      <c r="E170" s="82" t="s">
        <v>142</v>
      </c>
      <c r="F170" s="105" t="s">
        <v>144</v>
      </c>
      <c r="G170" s="102">
        <v>0</v>
      </c>
      <c r="H170" s="92" t="s">
        <v>142</v>
      </c>
    </row>
    <row r="171" spans="1:8" x14ac:dyDescent="0.2">
      <c r="A171" s="82"/>
      <c r="B171" s="82"/>
      <c r="C171" s="103"/>
      <c r="D171" s="82"/>
      <c r="E171" s="82"/>
      <c r="F171" s="104"/>
      <c r="G171" s="104"/>
      <c r="H171" s="92" t="s">
        <v>142</v>
      </c>
    </row>
    <row r="172" spans="1:8" x14ac:dyDescent="0.2">
      <c r="A172" s="82"/>
      <c r="B172" s="82"/>
      <c r="C172" s="88" t="s">
        <v>166</v>
      </c>
      <c r="D172" s="82"/>
      <c r="E172" s="82"/>
      <c r="F172" s="104"/>
      <c r="G172" s="104"/>
      <c r="H172" s="92" t="s">
        <v>142</v>
      </c>
    </row>
    <row r="173" spans="1:8" x14ac:dyDescent="0.2">
      <c r="A173" s="82"/>
      <c r="B173" s="82"/>
      <c r="C173" s="88" t="s">
        <v>141</v>
      </c>
      <c r="D173" s="82"/>
      <c r="E173" s="82" t="s">
        <v>142</v>
      </c>
      <c r="F173" s="105" t="s">
        <v>144</v>
      </c>
      <c r="G173" s="102">
        <v>0</v>
      </c>
      <c r="H173" s="92" t="s">
        <v>142</v>
      </c>
    </row>
    <row r="174" spans="1:8" x14ac:dyDescent="0.2">
      <c r="A174" s="82"/>
      <c r="B174" s="82"/>
      <c r="C174" s="103"/>
      <c r="D174" s="82"/>
      <c r="E174" s="82"/>
      <c r="F174" s="104"/>
      <c r="G174" s="104"/>
      <c r="H174" s="92" t="s">
        <v>142</v>
      </c>
    </row>
    <row r="175" spans="1:8" x14ac:dyDescent="0.2">
      <c r="A175" s="107"/>
      <c r="B175" s="90"/>
      <c r="C175" s="90" t="s">
        <v>167</v>
      </c>
      <c r="D175" s="90"/>
      <c r="E175" s="107"/>
      <c r="F175" s="91">
        <v>-6.0595913699999997</v>
      </c>
      <c r="G175" s="81">
        <v>-4.5914000000000003E-4</v>
      </c>
      <c r="H175" s="92" t="s">
        <v>142</v>
      </c>
    </row>
    <row r="176" spans="1:8" x14ac:dyDescent="0.2">
      <c r="A176" s="103"/>
      <c r="B176" s="103"/>
      <c r="C176" s="88" t="s">
        <v>168</v>
      </c>
      <c r="D176" s="104"/>
      <c r="E176" s="104"/>
      <c r="F176" s="94">
        <v>13197.838280858001</v>
      </c>
      <c r="G176" s="108">
        <v>1.00000007</v>
      </c>
      <c r="H176" s="92" t="s">
        <v>142</v>
      </c>
    </row>
    <row r="177" spans="1:17" ht="12.75" customHeight="1" x14ac:dyDescent="0.2">
      <c r="A177" s="109"/>
      <c r="B177" s="109"/>
      <c r="C177" s="110"/>
      <c r="D177" s="111"/>
      <c r="E177" s="111"/>
      <c r="F177" s="112"/>
      <c r="G177" s="113"/>
      <c r="H177" s="114"/>
    </row>
    <row r="178" spans="1:17" x14ac:dyDescent="0.2">
      <c r="A178" s="109"/>
      <c r="B178" s="221" t="s">
        <v>926</v>
      </c>
      <c r="C178" s="221"/>
      <c r="D178" s="221"/>
      <c r="E178" s="221"/>
      <c r="F178" s="221"/>
      <c r="G178" s="221"/>
      <c r="H178" s="221"/>
      <c r="J178" s="116"/>
    </row>
    <row r="179" spans="1:17" x14ac:dyDescent="0.2">
      <c r="A179" s="109"/>
      <c r="B179" s="221" t="s">
        <v>927</v>
      </c>
      <c r="C179" s="221"/>
      <c r="D179" s="221"/>
      <c r="E179" s="221"/>
      <c r="F179" s="221"/>
      <c r="G179" s="221"/>
      <c r="H179" s="221"/>
      <c r="J179" s="116"/>
    </row>
    <row r="180" spans="1:17" x14ac:dyDescent="0.2">
      <c r="A180" s="109"/>
      <c r="B180" s="221" t="s">
        <v>928</v>
      </c>
      <c r="C180" s="221"/>
      <c r="D180" s="221"/>
      <c r="E180" s="221"/>
      <c r="F180" s="221"/>
      <c r="G180" s="221"/>
      <c r="H180" s="221"/>
      <c r="J180" s="116"/>
    </row>
    <row r="181" spans="1:17" s="118" customFormat="1" ht="66.75" customHeight="1" x14ac:dyDescent="0.25">
      <c r="A181" s="117"/>
      <c r="B181" s="222" t="s">
        <v>929</v>
      </c>
      <c r="C181" s="222"/>
      <c r="D181" s="222"/>
      <c r="E181" s="222"/>
      <c r="F181" s="222"/>
      <c r="G181" s="222"/>
      <c r="H181" s="222"/>
      <c r="I181"/>
      <c r="J181" s="116"/>
      <c r="K181"/>
      <c r="L181"/>
      <c r="M181"/>
      <c r="N181"/>
      <c r="O181"/>
      <c r="P181"/>
      <c r="Q181"/>
    </row>
    <row r="182" spans="1:17" x14ac:dyDescent="0.2">
      <c r="A182" s="109"/>
      <c r="B182" s="221" t="s">
        <v>930</v>
      </c>
      <c r="C182" s="221"/>
      <c r="D182" s="221"/>
      <c r="E182" s="221"/>
      <c r="F182" s="221"/>
      <c r="G182" s="221"/>
      <c r="H182" s="221"/>
      <c r="J182" s="116"/>
    </row>
    <row r="183" spans="1:17" x14ac:dyDescent="0.2">
      <c r="A183" s="109"/>
      <c r="B183" s="109"/>
      <c r="C183" s="109"/>
      <c r="D183" s="111"/>
      <c r="E183" s="111"/>
      <c r="F183" s="111"/>
      <c r="G183" s="111"/>
    </row>
    <row r="184" spans="1:17" x14ac:dyDescent="0.2">
      <c r="A184" s="109"/>
      <c r="B184" s="223" t="s">
        <v>169</v>
      </c>
      <c r="C184" s="224"/>
      <c r="D184" s="225"/>
      <c r="E184" s="119"/>
      <c r="F184" s="111"/>
      <c r="G184" s="111"/>
    </row>
    <row r="185" spans="1:17" ht="27.75" customHeight="1" x14ac:dyDescent="0.2">
      <c r="A185" s="109"/>
      <c r="B185" s="226" t="s">
        <v>170</v>
      </c>
      <c r="C185" s="227"/>
      <c r="D185" s="95" t="s">
        <v>171</v>
      </c>
      <c r="E185" s="119"/>
      <c r="F185" s="111"/>
      <c r="G185" s="111"/>
    </row>
    <row r="186" spans="1:17" ht="12.75" customHeight="1" x14ac:dyDescent="0.2">
      <c r="A186" s="109"/>
      <c r="B186" s="226" t="s">
        <v>931</v>
      </c>
      <c r="C186" s="227"/>
      <c r="D186" s="95" t="s">
        <v>171</v>
      </c>
      <c r="E186" s="119"/>
      <c r="F186" s="111"/>
      <c r="G186" s="111"/>
    </row>
    <row r="187" spans="1:17" x14ac:dyDescent="0.2">
      <c r="A187" s="109"/>
      <c r="B187" s="226" t="s">
        <v>172</v>
      </c>
      <c r="C187" s="227"/>
      <c r="D187" s="120" t="s">
        <v>142</v>
      </c>
      <c r="E187" s="119"/>
      <c r="F187" s="111"/>
      <c r="G187" s="111"/>
    </row>
    <row r="188" spans="1:17" x14ac:dyDescent="0.2">
      <c r="A188" s="121"/>
      <c r="B188" s="122" t="s">
        <v>142</v>
      </c>
      <c r="C188" s="122" t="s">
        <v>932</v>
      </c>
      <c r="D188" s="122" t="s">
        <v>173</v>
      </c>
      <c r="E188" s="121"/>
      <c r="F188" s="121"/>
      <c r="G188" s="121"/>
      <c r="H188" s="121"/>
      <c r="J188" s="116"/>
    </row>
    <row r="189" spans="1:17" x14ac:dyDescent="0.2">
      <c r="A189" s="121"/>
      <c r="B189" s="123" t="s">
        <v>174</v>
      </c>
      <c r="C189" s="124">
        <v>45961</v>
      </c>
      <c r="D189" s="124">
        <v>45991</v>
      </c>
      <c r="E189" s="121"/>
      <c r="F189" s="121"/>
      <c r="G189" s="121"/>
      <c r="J189" s="116"/>
    </row>
    <row r="190" spans="1:17" x14ac:dyDescent="0.2">
      <c r="A190" s="125"/>
      <c r="B190" s="90" t="s">
        <v>175</v>
      </c>
      <c r="C190" s="126">
        <v>189.5891</v>
      </c>
      <c r="D190" s="126">
        <v>189.65790000000001</v>
      </c>
      <c r="E190" s="125"/>
      <c r="F190" s="127"/>
      <c r="G190" s="128"/>
    </row>
    <row r="191" spans="1:17" x14ac:dyDescent="0.2">
      <c r="A191" s="125"/>
      <c r="B191" s="90" t="s">
        <v>1119</v>
      </c>
      <c r="C191" s="126">
        <v>89.385400000000004</v>
      </c>
      <c r="D191" s="126">
        <v>89.417900000000003</v>
      </c>
      <c r="E191" s="125"/>
      <c r="F191" s="127"/>
      <c r="G191" s="128"/>
    </row>
    <row r="192" spans="1:17" x14ac:dyDescent="0.2">
      <c r="A192" s="125"/>
      <c r="B192" s="90" t="s">
        <v>176</v>
      </c>
      <c r="C192" s="126">
        <v>179.7484</v>
      </c>
      <c r="D192" s="126">
        <v>179.7441</v>
      </c>
      <c r="E192" s="125"/>
      <c r="F192" s="127"/>
      <c r="G192" s="128"/>
    </row>
    <row r="193" spans="1:7" x14ac:dyDescent="0.2">
      <c r="A193" s="125"/>
      <c r="B193" s="90" t="s">
        <v>1120</v>
      </c>
      <c r="C193" s="126">
        <v>84.749300000000005</v>
      </c>
      <c r="D193" s="126">
        <v>84.747299999999996</v>
      </c>
      <c r="E193" s="125"/>
      <c r="F193" s="127"/>
      <c r="G193" s="128"/>
    </row>
    <row r="194" spans="1:7" x14ac:dyDescent="0.2">
      <c r="A194" s="125"/>
      <c r="B194" s="125"/>
      <c r="C194" s="125"/>
      <c r="D194" s="125"/>
      <c r="E194" s="125"/>
      <c r="F194" s="125"/>
      <c r="G194" s="125"/>
    </row>
    <row r="195" spans="1:7" x14ac:dyDescent="0.2">
      <c r="A195" s="121"/>
      <c r="B195" s="226" t="s">
        <v>933</v>
      </c>
      <c r="C195" s="227"/>
      <c r="D195" s="95" t="s">
        <v>171</v>
      </c>
      <c r="E195" s="121"/>
      <c r="F195" s="121"/>
      <c r="G195" s="121"/>
    </row>
    <row r="196" spans="1:7" x14ac:dyDescent="0.2">
      <c r="A196" s="121"/>
      <c r="B196" s="136"/>
      <c r="C196" s="136"/>
      <c r="D196" s="136"/>
      <c r="E196" s="121"/>
      <c r="F196" s="121"/>
      <c r="G196" s="121"/>
    </row>
    <row r="197" spans="1:7" x14ac:dyDescent="0.2">
      <c r="A197" s="121"/>
      <c r="B197" s="226" t="s">
        <v>177</v>
      </c>
      <c r="C197" s="227"/>
      <c r="D197" s="95" t="s">
        <v>171</v>
      </c>
      <c r="E197" s="131"/>
      <c r="F197" s="121"/>
      <c r="G197" s="121"/>
    </row>
    <row r="198" spans="1:7" x14ac:dyDescent="0.2">
      <c r="A198" s="121"/>
      <c r="B198" s="226" t="s">
        <v>178</v>
      </c>
      <c r="C198" s="227"/>
      <c r="D198" s="95" t="s">
        <v>171</v>
      </c>
      <c r="E198" s="131"/>
      <c r="F198" s="121"/>
      <c r="G198" s="121"/>
    </row>
    <row r="199" spans="1:7" x14ac:dyDescent="0.2">
      <c r="A199" s="121"/>
      <c r="B199" s="226" t="s">
        <v>179</v>
      </c>
      <c r="C199" s="227"/>
      <c r="D199" s="95" t="s">
        <v>171</v>
      </c>
      <c r="E199" s="131"/>
      <c r="F199" s="121"/>
      <c r="G199" s="121"/>
    </row>
    <row r="200" spans="1:7" x14ac:dyDescent="0.2">
      <c r="A200" s="121"/>
      <c r="B200" s="226" t="s">
        <v>180</v>
      </c>
      <c r="C200" s="227"/>
      <c r="D200" s="132">
        <v>0.23895111311912812</v>
      </c>
      <c r="E200" s="121"/>
      <c r="F200" s="115"/>
      <c r="G200" s="133"/>
    </row>
    <row r="202" spans="1:7" x14ac:dyDescent="0.2">
      <c r="B202" s="220" t="s">
        <v>934</v>
      </c>
      <c r="C202" s="220"/>
    </row>
    <row r="204" spans="1:7" ht="153.75" customHeight="1" x14ac:dyDescent="0.2"/>
    <row r="206" spans="1:7" x14ac:dyDescent="0.2">
      <c r="B206" s="134" t="s">
        <v>935</v>
      </c>
      <c r="C206" s="135"/>
      <c r="D206" s="134"/>
    </row>
    <row r="207" spans="1:7" x14ac:dyDescent="0.2">
      <c r="B207" s="134" t="s">
        <v>1092</v>
      </c>
      <c r="D207" s="134"/>
    </row>
    <row r="208" spans="1:7" ht="165" customHeight="1" x14ac:dyDescent="0.2"/>
    <row r="210" spans="10:10" x14ac:dyDescent="0.2">
      <c r="J210" s="96"/>
    </row>
    <row r="219" spans="10:10" ht="12.75" customHeight="1" x14ac:dyDescent="0.2"/>
  </sheetData>
  <mergeCells count="18">
    <mergeCell ref="B202:C202"/>
    <mergeCell ref="B200:C200"/>
    <mergeCell ref="A1:H1"/>
    <mergeCell ref="A2:H2"/>
    <mergeCell ref="A3:H3"/>
    <mergeCell ref="B195:C195"/>
    <mergeCell ref="B199:C199"/>
    <mergeCell ref="B178:H178"/>
    <mergeCell ref="B179:H179"/>
    <mergeCell ref="B186:C186"/>
    <mergeCell ref="B187:C187"/>
    <mergeCell ref="B197:C197"/>
    <mergeCell ref="B198:C198"/>
    <mergeCell ref="B180:H180"/>
    <mergeCell ref="B181:H181"/>
    <mergeCell ref="B182:H182"/>
    <mergeCell ref="B184:D184"/>
    <mergeCell ref="B185:C185"/>
  </mergeCells>
  <hyperlinks>
    <hyperlink ref="I1" location="Index!B2" display="Index" xr:uid="{48C46FA9-CB95-4D3F-A881-5E864D526AF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2782-7B05-4D72-9D55-B923BF6D757A}">
  <sheetPr>
    <outlinePr summaryBelow="0" summaryRight="0"/>
  </sheetPr>
  <dimension ref="A1:Q167"/>
  <sheetViews>
    <sheetView showGridLines="0" workbookViewId="0">
      <selection sqref="A1:H1"/>
    </sheetView>
  </sheetViews>
  <sheetFormatPr defaultRowHeight="12.75" x14ac:dyDescent="0.2"/>
  <cols>
    <col min="1" max="1" width="5.85546875" bestFit="1" customWidth="1"/>
    <col min="2" max="2" width="18.4257812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823</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1238000</v>
      </c>
      <c r="F7" s="91">
        <v>12474.088</v>
      </c>
      <c r="G7" s="81">
        <v>8.8435150000000004E-2</v>
      </c>
      <c r="H7" s="92" t="s">
        <v>142</v>
      </c>
    </row>
    <row r="8" spans="1:9" x14ac:dyDescent="0.2">
      <c r="A8" s="99">
        <v>2</v>
      </c>
      <c r="B8" s="90" t="s">
        <v>33</v>
      </c>
      <c r="C8" s="90" t="s">
        <v>34</v>
      </c>
      <c r="D8" s="90" t="s">
        <v>35</v>
      </c>
      <c r="E8" s="83">
        <v>663000</v>
      </c>
      <c r="F8" s="91">
        <v>9207.7440000000006</v>
      </c>
      <c r="G8" s="81">
        <v>6.5278379999999997E-2</v>
      </c>
      <c r="H8" s="92" t="s">
        <v>142</v>
      </c>
    </row>
    <row r="9" spans="1:9" x14ac:dyDescent="0.2">
      <c r="A9" s="99">
        <v>3</v>
      </c>
      <c r="B9" s="90" t="s">
        <v>17</v>
      </c>
      <c r="C9" s="90" t="s">
        <v>18</v>
      </c>
      <c r="D9" s="90" t="s">
        <v>19</v>
      </c>
      <c r="E9" s="83">
        <v>448000</v>
      </c>
      <c r="F9" s="91">
        <v>7022.4</v>
      </c>
      <c r="G9" s="81">
        <v>4.9785360000000001E-2</v>
      </c>
      <c r="H9" s="92" t="s">
        <v>142</v>
      </c>
    </row>
    <row r="10" spans="1:9" x14ac:dyDescent="0.2">
      <c r="A10" s="99">
        <v>4</v>
      </c>
      <c r="B10" s="90" t="s">
        <v>11</v>
      </c>
      <c r="C10" s="90" t="s">
        <v>12</v>
      </c>
      <c r="D10" s="90" t="s">
        <v>13</v>
      </c>
      <c r="E10" s="83">
        <v>292000</v>
      </c>
      <c r="F10" s="91">
        <v>6136.6719999999996</v>
      </c>
      <c r="G10" s="81">
        <v>4.3505990000000001E-2</v>
      </c>
      <c r="H10" s="92" t="s">
        <v>142</v>
      </c>
    </row>
    <row r="11" spans="1:9" x14ac:dyDescent="0.2">
      <c r="A11" s="99">
        <v>5</v>
      </c>
      <c r="B11" s="90" t="s">
        <v>329</v>
      </c>
      <c r="C11" s="90" t="s">
        <v>330</v>
      </c>
      <c r="D11" s="90" t="s">
        <v>35</v>
      </c>
      <c r="E11" s="83">
        <v>437000</v>
      </c>
      <c r="F11" s="91">
        <v>5592.2889999999998</v>
      </c>
      <c r="G11" s="81">
        <v>3.9646580000000001E-2</v>
      </c>
      <c r="H11" s="92" t="s">
        <v>142</v>
      </c>
    </row>
    <row r="12" spans="1:9" x14ac:dyDescent="0.2">
      <c r="A12" s="99">
        <v>6</v>
      </c>
      <c r="B12" s="90" t="s">
        <v>327</v>
      </c>
      <c r="C12" s="90" t="s">
        <v>328</v>
      </c>
      <c r="D12" s="90" t="s">
        <v>196</v>
      </c>
      <c r="E12" s="83">
        <v>357000</v>
      </c>
      <c r="F12" s="91">
        <v>5569.5569999999998</v>
      </c>
      <c r="G12" s="81">
        <v>3.948542E-2</v>
      </c>
      <c r="H12" s="92" t="s">
        <v>142</v>
      </c>
    </row>
    <row r="13" spans="1:9" x14ac:dyDescent="0.2">
      <c r="A13" s="99">
        <v>7</v>
      </c>
      <c r="B13" s="90" t="s">
        <v>36</v>
      </c>
      <c r="C13" s="90" t="s">
        <v>37</v>
      </c>
      <c r="D13" s="90" t="s">
        <v>35</v>
      </c>
      <c r="E13" s="83">
        <v>532000</v>
      </c>
      <c r="F13" s="91">
        <v>5208.28</v>
      </c>
      <c r="G13" s="81">
        <v>3.6924150000000003E-2</v>
      </c>
      <c r="H13" s="92" t="s">
        <v>142</v>
      </c>
    </row>
    <row r="14" spans="1:9" x14ac:dyDescent="0.2">
      <c r="A14" s="99">
        <v>8</v>
      </c>
      <c r="B14" s="90" t="s">
        <v>14</v>
      </c>
      <c r="C14" s="90" t="s">
        <v>15</v>
      </c>
      <c r="D14" s="90" t="s">
        <v>16</v>
      </c>
      <c r="E14" s="83">
        <v>126000</v>
      </c>
      <c r="F14" s="91">
        <v>5127.6959999999999</v>
      </c>
      <c r="G14" s="81">
        <v>3.6352839999999997E-2</v>
      </c>
      <c r="H14" s="92" t="s">
        <v>142</v>
      </c>
    </row>
    <row r="15" spans="1:9" x14ac:dyDescent="0.2">
      <c r="A15" s="99">
        <v>9</v>
      </c>
      <c r="B15" s="90" t="s">
        <v>331</v>
      </c>
      <c r="C15" s="90" t="s">
        <v>332</v>
      </c>
      <c r="D15" s="90" t="s">
        <v>35</v>
      </c>
      <c r="E15" s="83">
        <v>190000</v>
      </c>
      <c r="F15" s="91">
        <v>4036.36</v>
      </c>
      <c r="G15" s="81">
        <v>2.8615809999999998E-2</v>
      </c>
      <c r="H15" s="92" t="s">
        <v>142</v>
      </c>
    </row>
    <row r="16" spans="1:9" x14ac:dyDescent="0.2">
      <c r="A16" s="99">
        <v>10</v>
      </c>
      <c r="B16" s="90" t="s">
        <v>430</v>
      </c>
      <c r="C16" s="90" t="s">
        <v>431</v>
      </c>
      <c r="D16" s="90" t="s">
        <v>432</v>
      </c>
      <c r="E16" s="83">
        <v>951000</v>
      </c>
      <c r="F16" s="91">
        <v>3844.4175</v>
      </c>
      <c r="G16" s="81">
        <v>2.725503E-2</v>
      </c>
      <c r="H16" s="92" t="s">
        <v>142</v>
      </c>
    </row>
    <row r="17" spans="1:8" x14ac:dyDescent="0.2">
      <c r="A17" s="99">
        <v>11</v>
      </c>
      <c r="B17" s="90" t="s">
        <v>333</v>
      </c>
      <c r="C17" s="90" t="s">
        <v>334</v>
      </c>
      <c r="D17" s="90" t="s">
        <v>237</v>
      </c>
      <c r="E17" s="83">
        <v>89418</v>
      </c>
      <c r="F17" s="91">
        <v>3359.7025140000001</v>
      </c>
      <c r="G17" s="81">
        <v>2.3818639999999999E-2</v>
      </c>
      <c r="H17" s="92" t="s">
        <v>142</v>
      </c>
    </row>
    <row r="18" spans="1:8" x14ac:dyDescent="0.2">
      <c r="A18" s="99">
        <v>12</v>
      </c>
      <c r="B18" s="90" t="s">
        <v>23</v>
      </c>
      <c r="C18" s="90" t="s">
        <v>24</v>
      </c>
      <c r="D18" s="90" t="s">
        <v>25</v>
      </c>
      <c r="E18" s="83">
        <v>27000</v>
      </c>
      <c r="F18" s="91">
        <v>3132</v>
      </c>
      <c r="G18" s="81">
        <v>2.2204339999999999E-2</v>
      </c>
      <c r="H18" s="92" t="s">
        <v>142</v>
      </c>
    </row>
    <row r="19" spans="1:8" ht="25.5" x14ac:dyDescent="0.2">
      <c r="A19" s="99">
        <v>13</v>
      </c>
      <c r="B19" s="90" t="s">
        <v>444</v>
      </c>
      <c r="C19" s="90" t="s">
        <v>445</v>
      </c>
      <c r="D19" s="90" t="s">
        <v>221</v>
      </c>
      <c r="E19" s="83">
        <v>169000</v>
      </c>
      <c r="F19" s="91">
        <v>2587.8969999999999</v>
      </c>
      <c r="G19" s="81">
        <v>1.8346919999999999E-2</v>
      </c>
      <c r="H19" s="92" t="s">
        <v>142</v>
      </c>
    </row>
    <row r="20" spans="1:8" x14ac:dyDescent="0.2">
      <c r="A20" s="99">
        <v>14</v>
      </c>
      <c r="B20" s="90" t="s">
        <v>824</v>
      </c>
      <c r="C20" s="90" t="s">
        <v>825</v>
      </c>
      <c r="D20" s="90" t="s">
        <v>237</v>
      </c>
      <c r="E20" s="83">
        <v>14000</v>
      </c>
      <c r="F20" s="91">
        <v>2494.52</v>
      </c>
      <c r="G20" s="81">
        <v>1.768492E-2</v>
      </c>
      <c r="H20" s="92" t="s">
        <v>142</v>
      </c>
    </row>
    <row r="21" spans="1:8" ht="25.5" x14ac:dyDescent="0.2">
      <c r="A21" s="99">
        <v>15</v>
      </c>
      <c r="B21" s="90" t="s">
        <v>343</v>
      </c>
      <c r="C21" s="90" t="s">
        <v>344</v>
      </c>
      <c r="D21" s="90" t="s">
        <v>221</v>
      </c>
      <c r="E21" s="83">
        <v>134000</v>
      </c>
      <c r="F21" s="91">
        <v>2454.3440000000001</v>
      </c>
      <c r="G21" s="81">
        <v>1.740009E-2</v>
      </c>
      <c r="H21" s="92" t="s">
        <v>142</v>
      </c>
    </row>
    <row r="22" spans="1:8" x14ac:dyDescent="0.2">
      <c r="A22" s="99">
        <v>16</v>
      </c>
      <c r="B22" s="90" t="s">
        <v>73</v>
      </c>
      <c r="C22" s="90" t="s">
        <v>74</v>
      </c>
      <c r="D22" s="90" t="s">
        <v>58</v>
      </c>
      <c r="E22" s="83">
        <v>196140</v>
      </c>
      <c r="F22" s="91">
        <v>2206.2807899999998</v>
      </c>
      <c r="G22" s="81">
        <v>1.5641450000000001E-2</v>
      </c>
      <c r="H22" s="92" t="s">
        <v>142</v>
      </c>
    </row>
    <row r="23" spans="1:8" x14ac:dyDescent="0.2">
      <c r="A23" s="99">
        <v>17</v>
      </c>
      <c r="B23" s="90" t="s">
        <v>433</v>
      </c>
      <c r="C23" s="90" t="s">
        <v>434</v>
      </c>
      <c r="D23" s="90" t="s">
        <v>196</v>
      </c>
      <c r="E23" s="83">
        <v>132000</v>
      </c>
      <c r="F23" s="91">
        <v>2143.944</v>
      </c>
      <c r="G23" s="81">
        <v>1.5199509999999999E-2</v>
      </c>
      <c r="H23" s="92" t="s">
        <v>142</v>
      </c>
    </row>
    <row r="24" spans="1:8" x14ac:dyDescent="0.2">
      <c r="A24" s="99">
        <v>18</v>
      </c>
      <c r="B24" s="90" t="s">
        <v>826</v>
      </c>
      <c r="C24" s="90" t="s">
        <v>827</v>
      </c>
      <c r="D24" s="90" t="s">
        <v>35</v>
      </c>
      <c r="E24" s="83">
        <v>1394572</v>
      </c>
      <c r="F24" s="91">
        <v>2137.4605044</v>
      </c>
      <c r="G24" s="81">
        <v>1.515354E-2</v>
      </c>
      <c r="H24" s="92" t="s">
        <v>142</v>
      </c>
    </row>
    <row r="25" spans="1:8" x14ac:dyDescent="0.2">
      <c r="A25" s="99">
        <v>19</v>
      </c>
      <c r="B25" s="90" t="s">
        <v>440</v>
      </c>
      <c r="C25" s="90" t="s">
        <v>441</v>
      </c>
      <c r="D25" s="90" t="s">
        <v>196</v>
      </c>
      <c r="E25" s="83">
        <v>67000</v>
      </c>
      <c r="F25" s="91">
        <v>2102.125</v>
      </c>
      <c r="G25" s="81">
        <v>1.4903029999999999E-2</v>
      </c>
      <c r="H25" s="92" t="s">
        <v>142</v>
      </c>
    </row>
    <row r="26" spans="1:8" x14ac:dyDescent="0.2">
      <c r="A26" s="99">
        <v>20</v>
      </c>
      <c r="B26" s="90" t="s">
        <v>310</v>
      </c>
      <c r="C26" s="90" t="s">
        <v>311</v>
      </c>
      <c r="D26" s="90" t="s">
        <v>35</v>
      </c>
      <c r="E26" s="83">
        <v>241000</v>
      </c>
      <c r="F26" s="91">
        <v>2069.1055000000001</v>
      </c>
      <c r="G26" s="81">
        <v>1.466894E-2</v>
      </c>
      <c r="H26" s="92" t="s">
        <v>142</v>
      </c>
    </row>
    <row r="27" spans="1:8" x14ac:dyDescent="0.2">
      <c r="A27" s="99">
        <v>21</v>
      </c>
      <c r="B27" s="90" t="s">
        <v>20</v>
      </c>
      <c r="C27" s="90" t="s">
        <v>21</v>
      </c>
      <c r="D27" s="90" t="s">
        <v>22</v>
      </c>
      <c r="E27" s="83">
        <v>628000</v>
      </c>
      <c r="F27" s="91">
        <v>2050.1060000000002</v>
      </c>
      <c r="G27" s="81">
        <v>1.453424E-2</v>
      </c>
      <c r="H27" s="92" t="s">
        <v>142</v>
      </c>
    </row>
    <row r="28" spans="1:8" x14ac:dyDescent="0.2">
      <c r="A28" s="99">
        <v>22</v>
      </c>
      <c r="B28" s="90" t="s">
        <v>349</v>
      </c>
      <c r="C28" s="90" t="s">
        <v>350</v>
      </c>
      <c r="D28" s="90" t="s">
        <v>271</v>
      </c>
      <c r="E28" s="83">
        <v>677000</v>
      </c>
      <c r="F28" s="91">
        <v>2031.6769999999999</v>
      </c>
      <c r="G28" s="81">
        <v>1.4403590000000001E-2</v>
      </c>
      <c r="H28" s="92" t="s">
        <v>142</v>
      </c>
    </row>
    <row r="29" spans="1:8" ht="25.5" x14ac:dyDescent="0.2">
      <c r="A29" s="99">
        <v>23</v>
      </c>
      <c r="B29" s="90" t="s">
        <v>249</v>
      </c>
      <c r="C29" s="90" t="s">
        <v>250</v>
      </c>
      <c r="D29" s="90" t="s">
        <v>221</v>
      </c>
      <c r="E29" s="83">
        <v>34000</v>
      </c>
      <c r="F29" s="91">
        <v>1932.9</v>
      </c>
      <c r="G29" s="81">
        <v>1.370331E-2</v>
      </c>
      <c r="H29" s="92" t="s">
        <v>142</v>
      </c>
    </row>
    <row r="30" spans="1:8" x14ac:dyDescent="0.2">
      <c r="A30" s="99">
        <v>24</v>
      </c>
      <c r="B30" s="90" t="s">
        <v>828</v>
      </c>
      <c r="C30" s="90" t="s">
        <v>829</v>
      </c>
      <c r="D30" s="90" t="s">
        <v>271</v>
      </c>
      <c r="E30" s="83">
        <v>503000</v>
      </c>
      <c r="F30" s="91">
        <v>1902.8489999999999</v>
      </c>
      <c r="G30" s="81">
        <v>1.349026E-2</v>
      </c>
      <c r="H30" s="92" t="s">
        <v>142</v>
      </c>
    </row>
    <row r="31" spans="1:8" x14ac:dyDescent="0.2">
      <c r="A31" s="99">
        <v>25</v>
      </c>
      <c r="B31" s="90" t="s">
        <v>755</v>
      </c>
      <c r="C31" s="90" t="s">
        <v>756</v>
      </c>
      <c r="D31" s="90" t="s">
        <v>111</v>
      </c>
      <c r="E31" s="83">
        <v>98000</v>
      </c>
      <c r="F31" s="91">
        <v>1892.38</v>
      </c>
      <c r="G31" s="81">
        <v>1.3416040000000001E-2</v>
      </c>
      <c r="H31" s="92" t="s">
        <v>142</v>
      </c>
    </row>
    <row r="32" spans="1:8" x14ac:dyDescent="0.2">
      <c r="A32" s="99">
        <v>26</v>
      </c>
      <c r="B32" s="90" t="s">
        <v>103</v>
      </c>
      <c r="C32" s="90" t="s">
        <v>104</v>
      </c>
      <c r="D32" s="90" t="s">
        <v>25</v>
      </c>
      <c r="E32" s="83">
        <v>338000</v>
      </c>
      <c r="F32" s="91">
        <v>1859.6759999999999</v>
      </c>
      <c r="G32" s="81">
        <v>1.318419E-2</v>
      </c>
      <c r="H32" s="92" t="s">
        <v>142</v>
      </c>
    </row>
    <row r="33" spans="1:8" x14ac:dyDescent="0.2">
      <c r="A33" s="99">
        <v>27</v>
      </c>
      <c r="B33" s="90" t="s">
        <v>513</v>
      </c>
      <c r="C33" s="90" t="s">
        <v>514</v>
      </c>
      <c r="D33" s="90" t="s">
        <v>232</v>
      </c>
      <c r="E33" s="83">
        <v>127000</v>
      </c>
      <c r="F33" s="91">
        <v>1843.5319999999999</v>
      </c>
      <c r="G33" s="81">
        <v>1.306974E-2</v>
      </c>
      <c r="H33" s="92" t="s">
        <v>142</v>
      </c>
    </row>
    <row r="34" spans="1:8" x14ac:dyDescent="0.2">
      <c r="A34" s="99">
        <v>28</v>
      </c>
      <c r="B34" s="90" t="s">
        <v>830</v>
      </c>
      <c r="C34" s="90" t="s">
        <v>831</v>
      </c>
      <c r="D34" s="90" t="s">
        <v>187</v>
      </c>
      <c r="E34" s="83">
        <v>241000</v>
      </c>
      <c r="F34" s="91">
        <v>1828.3465000000001</v>
      </c>
      <c r="G34" s="81">
        <v>1.2962080000000001E-2</v>
      </c>
      <c r="H34" s="92" t="s">
        <v>142</v>
      </c>
    </row>
    <row r="35" spans="1:8" x14ac:dyDescent="0.2">
      <c r="A35" s="99">
        <v>29</v>
      </c>
      <c r="B35" s="90" t="s">
        <v>56</v>
      </c>
      <c r="C35" s="90" t="s">
        <v>57</v>
      </c>
      <c r="D35" s="90" t="s">
        <v>58</v>
      </c>
      <c r="E35" s="83">
        <v>40000</v>
      </c>
      <c r="F35" s="91">
        <v>1791.72</v>
      </c>
      <c r="G35" s="81">
        <v>1.2702410000000001E-2</v>
      </c>
      <c r="H35" s="92" t="s">
        <v>142</v>
      </c>
    </row>
    <row r="36" spans="1:8" x14ac:dyDescent="0.2">
      <c r="A36" s="99">
        <v>30</v>
      </c>
      <c r="B36" s="90" t="s">
        <v>276</v>
      </c>
      <c r="C36" s="90" t="s">
        <v>277</v>
      </c>
      <c r="D36" s="90" t="s">
        <v>255</v>
      </c>
      <c r="E36" s="83">
        <v>336928</v>
      </c>
      <c r="F36" s="91">
        <v>1787.4030399999999</v>
      </c>
      <c r="G36" s="81">
        <v>1.267181E-2</v>
      </c>
      <c r="H36" s="92" t="s">
        <v>142</v>
      </c>
    </row>
    <row r="37" spans="1:8" x14ac:dyDescent="0.2">
      <c r="A37" s="99">
        <v>31</v>
      </c>
      <c r="B37" s="90" t="s">
        <v>517</v>
      </c>
      <c r="C37" s="90" t="s">
        <v>518</v>
      </c>
      <c r="D37" s="90" t="s">
        <v>232</v>
      </c>
      <c r="E37" s="83">
        <v>364000</v>
      </c>
      <c r="F37" s="91">
        <v>1752.8420000000001</v>
      </c>
      <c r="G37" s="81">
        <v>1.242679E-2</v>
      </c>
      <c r="H37" s="92" t="s">
        <v>142</v>
      </c>
    </row>
    <row r="38" spans="1:8" x14ac:dyDescent="0.2">
      <c r="A38" s="99">
        <v>32</v>
      </c>
      <c r="B38" s="90" t="s">
        <v>287</v>
      </c>
      <c r="C38" s="90" t="s">
        <v>288</v>
      </c>
      <c r="D38" s="90" t="s">
        <v>216</v>
      </c>
      <c r="E38" s="83">
        <v>1278000</v>
      </c>
      <c r="F38" s="91">
        <v>1733.4792</v>
      </c>
      <c r="G38" s="81">
        <v>1.228952E-2</v>
      </c>
      <c r="H38" s="92" t="s">
        <v>142</v>
      </c>
    </row>
    <row r="39" spans="1:8" x14ac:dyDescent="0.2">
      <c r="A39" s="99">
        <v>33</v>
      </c>
      <c r="B39" s="90" t="s">
        <v>91</v>
      </c>
      <c r="C39" s="90" t="s">
        <v>92</v>
      </c>
      <c r="D39" s="90" t="s">
        <v>93</v>
      </c>
      <c r="E39" s="83">
        <v>967000</v>
      </c>
      <c r="F39" s="91">
        <v>1702.7902999999999</v>
      </c>
      <c r="G39" s="81">
        <v>1.207195E-2</v>
      </c>
      <c r="H39" s="92" t="s">
        <v>142</v>
      </c>
    </row>
    <row r="40" spans="1:8" x14ac:dyDescent="0.2">
      <c r="A40" s="99">
        <v>34</v>
      </c>
      <c r="B40" s="90" t="s">
        <v>89</v>
      </c>
      <c r="C40" s="90" t="s">
        <v>90</v>
      </c>
      <c r="D40" s="90" t="s">
        <v>61</v>
      </c>
      <c r="E40" s="83">
        <v>398000</v>
      </c>
      <c r="F40" s="91">
        <v>1696.2760000000001</v>
      </c>
      <c r="G40" s="81">
        <v>1.202576E-2</v>
      </c>
      <c r="H40" s="92" t="s">
        <v>142</v>
      </c>
    </row>
    <row r="41" spans="1:8" x14ac:dyDescent="0.2">
      <c r="A41" s="99">
        <v>35</v>
      </c>
      <c r="B41" s="90" t="s">
        <v>519</v>
      </c>
      <c r="C41" s="90" t="s">
        <v>520</v>
      </c>
      <c r="D41" s="90" t="s">
        <v>196</v>
      </c>
      <c r="E41" s="83">
        <v>111209</v>
      </c>
      <c r="F41" s="91">
        <v>1687.374157</v>
      </c>
      <c r="G41" s="81">
        <v>1.196265E-2</v>
      </c>
      <c r="H41" s="92" t="s">
        <v>142</v>
      </c>
    </row>
    <row r="42" spans="1:8" x14ac:dyDescent="0.2">
      <c r="A42" s="99">
        <v>36</v>
      </c>
      <c r="B42" s="90" t="s">
        <v>59</v>
      </c>
      <c r="C42" s="90" t="s">
        <v>60</v>
      </c>
      <c r="D42" s="90" t="s">
        <v>61</v>
      </c>
      <c r="E42" s="83">
        <v>28445</v>
      </c>
      <c r="F42" s="91">
        <v>1678.681675</v>
      </c>
      <c r="G42" s="81">
        <v>1.190103E-2</v>
      </c>
      <c r="H42" s="92" t="s">
        <v>142</v>
      </c>
    </row>
    <row r="43" spans="1:8" x14ac:dyDescent="0.2">
      <c r="A43" s="99">
        <v>37</v>
      </c>
      <c r="B43" s="90" t="s">
        <v>214</v>
      </c>
      <c r="C43" s="90" t="s">
        <v>215</v>
      </c>
      <c r="D43" s="90" t="s">
        <v>216</v>
      </c>
      <c r="E43" s="83">
        <v>270000</v>
      </c>
      <c r="F43" s="91">
        <v>1624.05</v>
      </c>
      <c r="G43" s="81">
        <v>1.151372E-2</v>
      </c>
      <c r="H43" s="92" t="s">
        <v>142</v>
      </c>
    </row>
    <row r="44" spans="1:8" x14ac:dyDescent="0.2">
      <c r="A44" s="99">
        <v>38</v>
      </c>
      <c r="B44" s="90" t="s">
        <v>505</v>
      </c>
      <c r="C44" s="90" t="s">
        <v>506</v>
      </c>
      <c r="D44" s="90" t="s">
        <v>237</v>
      </c>
      <c r="E44" s="83">
        <v>9132</v>
      </c>
      <c r="F44" s="91">
        <v>1451.9880000000001</v>
      </c>
      <c r="G44" s="81">
        <v>1.029388E-2</v>
      </c>
      <c r="H44" s="92" t="s">
        <v>142</v>
      </c>
    </row>
    <row r="45" spans="1:8" x14ac:dyDescent="0.2">
      <c r="A45" s="99">
        <v>39</v>
      </c>
      <c r="B45" s="90" t="s">
        <v>41</v>
      </c>
      <c r="C45" s="90" t="s">
        <v>42</v>
      </c>
      <c r="D45" s="90" t="s">
        <v>43</v>
      </c>
      <c r="E45" s="83">
        <v>50000</v>
      </c>
      <c r="F45" s="91">
        <v>1440.7</v>
      </c>
      <c r="G45" s="81">
        <v>1.021386E-2</v>
      </c>
      <c r="H45" s="92" t="s">
        <v>142</v>
      </c>
    </row>
    <row r="46" spans="1:8" ht="25.5" x14ac:dyDescent="0.2">
      <c r="A46" s="99">
        <v>40</v>
      </c>
      <c r="B46" s="90" t="s">
        <v>442</v>
      </c>
      <c r="C46" s="90" t="s">
        <v>443</v>
      </c>
      <c r="D46" s="90" t="s">
        <v>211</v>
      </c>
      <c r="E46" s="83">
        <v>120522</v>
      </c>
      <c r="F46" s="91">
        <v>1412.999928</v>
      </c>
      <c r="G46" s="81">
        <v>1.001748E-2</v>
      </c>
      <c r="H46" s="92" t="s">
        <v>142</v>
      </c>
    </row>
    <row r="47" spans="1:8" x14ac:dyDescent="0.2">
      <c r="A47" s="99">
        <v>41</v>
      </c>
      <c r="B47" s="90" t="s">
        <v>347</v>
      </c>
      <c r="C47" s="90" t="s">
        <v>348</v>
      </c>
      <c r="D47" s="90" t="s">
        <v>184</v>
      </c>
      <c r="E47" s="83">
        <v>81000</v>
      </c>
      <c r="F47" s="91">
        <v>1406.16</v>
      </c>
      <c r="G47" s="81">
        <v>9.9689800000000005E-3</v>
      </c>
      <c r="H47" s="92" t="s">
        <v>142</v>
      </c>
    </row>
    <row r="48" spans="1:8" x14ac:dyDescent="0.2">
      <c r="A48" s="99">
        <v>42</v>
      </c>
      <c r="B48" s="90" t="s">
        <v>503</v>
      </c>
      <c r="C48" s="90" t="s">
        <v>504</v>
      </c>
      <c r="D48" s="90" t="s">
        <v>40</v>
      </c>
      <c r="E48" s="83">
        <v>147000</v>
      </c>
      <c r="F48" s="91">
        <v>1399.2929999999999</v>
      </c>
      <c r="G48" s="81">
        <v>9.9203E-3</v>
      </c>
      <c r="H48" s="92" t="s">
        <v>142</v>
      </c>
    </row>
    <row r="49" spans="1:8" x14ac:dyDescent="0.2">
      <c r="A49" s="99">
        <v>43</v>
      </c>
      <c r="B49" s="90" t="s">
        <v>337</v>
      </c>
      <c r="C49" s="90" t="s">
        <v>338</v>
      </c>
      <c r="D49" s="90" t="s">
        <v>28</v>
      </c>
      <c r="E49" s="83">
        <v>29800</v>
      </c>
      <c r="F49" s="91">
        <v>1353.6351999999999</v>
      </c>
      <c r="G49" s="81">
        <v>9.5966100000000002E-3</v>
      </c>
      <c r="H49" s="92" t="s">
        <v>142</v>
      </c>
    </row>
    <row r="50" spans="1:8" x14ac:dyDescent="0.2">
      <c r="A50" s="99">
        <v>44</v>
      </c>
      <c r="B50" s="90" t="s">
        <v>747</v>
      </c>
      <c r="C50" s="90" t="s">
        <v>748</v>
      </c>
      <c r="D50" s="90" t="s">
        <v>52</v>
      </c>
      <c r="E50" s="83">
        <v>124000</v>
      </c>
      <c r="F50" s="91">
        <v>1329.404</v>
      </c>
      <c r="G50" s="81">
        <v>9.4248200000000004E-3</v>
      </c>
      <c r="H50" s="92" t="s">
        <v>142</v>
      </c>
    </row>
    <row r="51" spans="1:8" x14ac:dyDescent="0.2">
      <c r="A51" s="99">
        <v>45</v>
      </c>
      <c r="B51" s="90" t="s">
        <v>81</v>
      </c>
      <c r="C51" s="90" t="s">
        <v>82</v>
      </c>
      <c r="D51" s="90" t="s">
        <v>22</v>
      </c>
      <c r="E51" s="83">
        <v>101000</v>
      </c>
      <c r="F51" s="91">
        <v>1327.645</v>
      </c>
      <c r="G51" s="81">
        <v>9.4123499999999999E-3</v>
      </c>
      <c r="H51" s="92" t="s">
        <v>142</v>
      </c>
    </row>
    <row r="52" spans="1:8" x14ac:dyDescent="0.2">
      <c r="A52" s="99">
        <v>46</v>
      </c>
      <c r="B52" s="90" t="s">
        <v>345</v>
      </c>
      <c r="C52" s="90" t="s">
        <v>346</v>
      </c>
      <c r="D52" s="90" t="s">
        <v>246</v>
      </c>
      <c r="E52" s="83">
        <v>79757</v>
      </c>
      <c r="F52" s="91">
        <v>1324.684013</v>
      </c>
      <c r="G52" s="81">
        <v>9.3913599999999996E-3</v>
      </c>
      <c r="H52" s="92" t="s">
        <v>142</v>
      </c>
    </row>
    <row r="53" spans="1:8" x14ac:dyDescent="0.2">
      <c r="A53" s="99">
        <v>47</v>
      </c>
      <c r="B53" s="90" t="s">
        <v>452</v>
      </c>
      <c r="C53" s="90" t="s">
        <v>453</v>
      </c>
      <c r="D53" s="90" t="s">
        <v>432</v>
      </c>
      <c r="E53" s="83">
        <v>53000</v>
      </c>
      <c r="F53" s="91">
        <v>1307.298</v>
      </c>
      <c r="G53" s="81">
        <v>9.2680999999999996E-3</v>
      </c>
      <c r="H53" s="92" t="s">
        <v>142</v>
      </c>
    </row>
    <row r="54" spans="1:8" ht="25.5" x14ac:dyDescent="0.2">
      <c r="A54" s="99">
        <v>48</v>
      </c>
      <c r="B54" s="90" t="s">
        <v>280</v>
      </c>
      <c r="C54" s="90" t="s">
        <v>281</v>
      </c>
      <c r="D54" s="90" t="s">
        <v>282</v>
      </c>
      <c r="E54" s="83">
        <v>70000</v>
      </c>
      <c r="F54" s="91">
        <v>1091.02</v>
      </c>
      <c r="G54" s="81">
        <v>7.7348E-3</v>
      </c>
      <c r="H54" s="92" t="s">
        <v>142</v>
      </c>
    </row>
    <row r="55" spans="1:8" x14ac:dyDescent="0.2">
      <c r="A55" s="99">
        <v>49</v>
      </c>
      <c r="B55" s="90" t="s">
        <v>691</v>
      </c>
      <c r="C55" s="90" t="s">
        <v>692</v>
      </c>
      <c r="D55" s="90" t="s">
        <v>196</v>
      </c>
      <c r="E55" s="83">
        <v>17500</v>
      </c>
      <c r="F55" s="91">
        <v>1066.8875</v>
      </c>
      <c r="G55" s="81">
        <v>7.5637100000000004E-3</v>
      </c>
      <c r="H55" s="92" t="s">
        <v>142</v>
      </c>
    </row>
    <row r="56" spans="1:8" ht="25.5" x14ac:dyDescent="0.2">
      <c r="A56" s="99">
        <v>50</v>
      </c>
      <c r="B56" s="90" t="s">
        <v>448</v>
      </c>
      <c r="C56" s="90" t="s">
        <v>449</v>
      </c>
      <c r="D56" s="90" t="s">
        <v>320</v>
      </c>
      <c r="E56" s="83">
        <v>298000</v>
      </c>
      <c r="F56" s="91">
        <v>1048.96</v>
      </c>
      <c r="G56" s="81">
        <v>7.4366099999999997E-3</v>
      </c>
      <c r="H56" s="92" t="s">
        <v>142</v>
      </c>
    </row>
    <row r="57" spans="1:8" x14ac:dyDescent="0.2">
      <c r="A57" s="99">
        <v>51</v>
      </c>
      <c r="B57" s="90" t="s">
        <v>136</v>
      </c>
      <c r="C57" s="90" t="s">
        <v>137</v>
      </c>
      <c r="D57" s="90" t="s">
        <v>135</v>
      </c>
      <c r="E57" s="83">
        <v>261000</v>
      </c>
      <c r="F57" s="91">
        <v>825.28200000000004</v>
      </c>
      <c r="G57" s="81">
        <v>5.8508400000000004E-3</v>
      </c>
      <c r="H57" s="92" t="s">
        <v>142</v>
      </c>
    </row>
    <row r="58" spans="1:8" x14ac:dyDescent="0.2">
      <c r="A58" s="99">
        <v>52</v>
      </c>
      <c r="B58" s="90" t="s">
        <v>301</v>
      </c>
      <c r="C58" s="90" t="s">
        <v>302</v>
      </c>
      <c r="D58" s="90" t="s">
        <v>111</v>
      </c>
      <c r="E58" s="83">
        <v>108333</v>
      </c>
      <c r="F58" s="91">
        <v>575.57322899999997</v>
      </c>
      <c r="G58" s="81">
        <v>4.0805299999999997E-3</v>
      </c>
      <c r="H58" s="92" t="s">
        <v>142</v>
      </c>
    </row>
    <row r="59" spans="1:8" x14ac:dyDescent="0.2">
      <c r="A59" s="82"/>
      <c r="B59" s="82"/>
      <c r="C59" s="88" t="s">
        <v>141</v>
      </c>
      <c r="D59" s="82"/>
      <c r="E59" s="82" t="s">
        <v>142</v>
      </c>
      <c r="F59" s="94">
        <f>SUM(F7:F58)</f>
        <v>138064.49555040005</v>
      </c>
      <c r="G59" s="102">
        <f>SUM(G7:G58)</f>
        <v>0.9788094100000001</v>
      </c>
      <c r="H59" s="92" t="s">
        <v>142</v>
      </c>
    </row>
    <row r="60" spans="1:8" x14ac:dyDescent="0.2">
      <c r="A60" s="82"/>
      <c r="B60" s="82"/>
      <c r="C60" s="103"/>
      <c r="D60" s="82"/>
      <c r="E60" s="82"/>
      <c r="F60" s="104"/>
      <c r="G60" s="104"/>
      <c r="H60" s="92" t="s">
        <v>142</v>
      </c>
    </row>
    <row r="61" spans="1:8" x14ac:dyDescent="0.2">
      <c r="A61" s="82"/>
      <c r="B61" s="82"/>
      <c r="C61" s="88" t="s">
        <v>143</v>
      </c>
      <c r="D61" s="82"/>
      <c r="E61" s="82"/>
      <c r="F61" s="82"/>
      <c r="G61" s="82"/>
      <c r="H61" s="92" t="s">
        <v>142</v>
      </c>
    </row>
    <row r="62" spans="1:8" x14ac:dyDescent="0.2">
      <c r="A62" s="82"/>
      <c r="B62" s="82"/>
      <c r="C62" s="88" t="s">
        <v>141</v>
      </c>
      <c r="D62" s="82"/>
      <c r="E62" s="82" t="s">
        <v>142</v>
      </c>
      <c r="F62" s="105" t="s">
        <v>144</v>
      </c>
      <c r="G62" s="102">
        <v>0</v>
      </c>
      <c r="H62" s="92" t="s">
        <v>142</v>
      </c>
    </row>
    <row r="63" spans="1:8" x14ac:dyDescent="0.2">
      <c r="A63" s="82"/>
      <c r="B63" s="82"/>
      <c r="C63" s="103"/>
      <c r="D63" s="82"/>
      <c r="E63" s="82"/>
      <c r="F63" s="104"/>
      <c r="G63" s="104"/>
      <c r="H63" s="92" t="s">
        <v>142</v>
      </c>
    </row>
    <row r="64" spans="1:8" x14ac:dyDescent="0.2">
      <c r="A64" s="82"/>
      <c r="B64" s="82"/>
      <c r="C64" s="88" t="s">
        <v>145</v>
      </c>
      <c r="D64" s="82"/>
      <c r="E64" s="82"/>
      <c r="F64" s="82"/>
      <c r="G64" s="82"/>
      <c r="H64" s="92" t="s">
        <v>142</v>
      </c>
    </row>
    <row r="65" spans="1:8" x14ac:dyDescent="0.2">
      <c r="A65" s="99">
        <v>1</v>
      </c>
      <c r="B65" s="90" t="s">
        <v>523</v>
      </c>
      <c r="C65" s="85" t="s">
        <v>958</v>
      </c>
      <c r="D65" s="90" t="s">
        <v>216</v>
      </c>
      <c r="E65" s="83">
        <v>374002</v>
      </c>
      <c r="F65" s="91">
        <v>55.614097399999999</v>
      </c>
      <c r="G65" s="81">
        <v>3.9428E-4</v>
      </c>
      <c r="H65" s="92" t="s">
        <v>142</v>
      </c>
    </row>
    <row r="66" spans="1:8" x14ac:dyDescent="0.2">
      <c r="A66" s="99">
        <v>2</v>
      </c>
      <c r="B66" s="90" t="s">
        <v>769</v>
      </c>
      <c r="C66" s="85" t="s">
        <v>1086</v>
      </c>
      <c r="D66" s="90"/>
      <c r="E66" s="83">
        <v>200000</v>
      </c>
      <c r="F66" s="91">
        <v>1.9999999999999999E-6</v>
      </c>
      <c r="G66" s="107" t="s">
        <v>140</v>
      </c>
      <c r="H66" s="92" t="s">
        <v>142</v>
      </c>
    </row>
    <row r="67" spans="1:8" x14ac:dyDescent="0.2">
      <c r="A67" s="82"/>
      <c r="B67" s="82"/>
      <c r="C67" s="88" t="s">
        <v>141</v>
      </c>
      <c r="D67" s="82"/>
      <c r="E67" s="82" t="s">
        <v>142</v>
      </c>
      <c r="F67" s="94">
        <f>SUM(F65:F66)</f>
        <v>55.614099400000001</v>
      </c>
      <c r="G67" s="102">
        <f>SUM(G65:G66)</f>
        <v>3.9428E-4</v>
      </c>
      <c r="H67" s="92" t="s">
        <v>142</v>
      </c>
    </row>
    <row r="68" spans="1:8" x14ac:dyDescent="0.2">
      <c r="A68" s="82"/>
      <c r="B68" s="82"/>
      <c r="C68" s="103"/>
      <c r="D68" s="82"/>
      <c r="E68" s="82"/>
      <c r="F68" s="104"/>
      <c r="G68" s="104"/>
      <c r="H68" s="92" t="s">
        <v>142</v>
      </c>
    </row>
    <row r="69" spans="1:8" x14ac:dyDescent="0.2">
      <c r="A69" s="82"/>
      <c r="B69" s="82"/>
      <c r="C69" s="88" t="s">
        <v>146</v>
      </c>
      <c r="D69" s="82"/>
      <c r="E69" s="82"/>
      <c r="F69" s="82"/>
      <c r="G69" s="82"/>
      <c r="H69" s="92" t="s">
        <v>142</v>
      </c>
    </row>
    <row r="70" spans="1:8" x14ac:dyDescent="0.2">
      <c r="A70" s="82"/>
      <c r="B70" s="82"/>
      <c r="C70" s="88" t="s">
        <v>141</v>
      </c>
      <c r="D70" s="82"/>
      <c r="E70" s="82" t="s">
        <v>142</v>
      </c>
      <c r="F70" s="105" t="s">
        <v>144</v>
      </c>
      <c r="G70" s="102">
        <v>0</v>
      </c>
      <c r="H70" s="92" t="s">
        <v>142</v>
      </c>
    </row>
    <row r="71" spans="1:8" x14ac:dyDescent="0.2">
      <c r="A71" s="82"/>
      <c r="B71" s="82"/>
      <c r="C71" s="103"/>
      <c r="D71" s="82"/>
      <c r="E71" s="82"/>
      <c r="F71" s="104"/>
      <c r="G71" s="104"/>
      <c r="H71" s="92" t="s">
        <v>142</v>
      </c>
    </row>
    <row r="72" spans="1:8" x14ac:dyDescent="0.2">
      <c r="A72" s="82"/>
      <c r="B72" s="82"/>
      <c r="C72" s="88" t="s">
        <v>147</v>
      </c>
      <c r="D72" s="82"/>
      <c r="E72" s="82"/>
      <c r="F72" s="104"/>
      <c r="G72" s="104"/>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148</v>
      </c>
      <c r="D75" s="82"/>
      <c r="E75" s="82"/>
      <c r="F75" s="104"/>
      <c r="G75" s="104"/>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149</v>
      </c>
      <c r="D78" s="82"/>
      <c r="E78" s="82"/>
      <c r="F78" s="94">
        <v>138120.1096498</v>
      </c>
      <c r="G78" s="102">
        <v>0.97920368999999996</v>
      </c>
      <c r="H78" s="92" t="s">
        <v>142</v>
      </c>
    </row>
    <row r="79" spans="1:8" x14ac:dyDescent="0.2">
      <c r="A79" s="82"/>
      <c r="B79" s="82"/>
      <c r="C79" s="103"/>
      <c r="D79" s="82"/>
      <c r="E79" s="82"/>
      <c r="F79" s="104"/>
      <c r="G79" s="104"/>
      <c r="H79" s="92" t="s">
        <v>142</v>
      </c>
    </row>
    <row r="80" spans="1:8" x14ac:dyDescent="0.2">
      <c r="A80" s="82"/>
      <c r="B80" s="82"/>
      <c r="C80" s="88" t="s">
        <v>150</v>
      </c>
      <c r="D80" s="82"/>
      <c r="E80" s="82"/>
      <c r="F80" s="104"/>
      <c r="G80" s="104"/>
      <c r="H80" s="92" t="s">
        <v>142</v>
      </c>
    </row>
    <row r="81" spans="1:8" x14ac:dyDescent="0.2">
      <c r="A81" s="82"/>
      <c r="B81" s="82"/>
      <c r="C81" s="88" t="s">
        <v>10</v>
      </c>
      <c r="D81" s="82"/>
      <c r="E81" s="82"/>
      <c r="F81" s="104"/>
      <c r="G81" s="104"/>
      <c r="H81" s="92" t="s">
        <v>142</v>
      </c>
    </row>
    <row r="82" spans="1:8" x14ac:dyDescent="0.2">
      <c r="A82" s="82"/>
      <c r="B82" s="82"/>
      <c r="C82" s="88" t="s">
        <v>141</v>
      </c>
      <c r="D82" s="82"/>
      <c r="E82" s="82" t="s">
        <v>142</v>
      </c>
      <c r="F82" s="105" t="s">
        <v>144</v>
      </c>
      <c r="G82" s="102">
        <v>0</v>
      </c>
      <c r="H82" s="92" t="s">
        <v>142</v>
      </c>
    </row>
    <row r="83" spans="1:8" x14ac:dyDescent="0.2">
      <c r="A83" s="82"/>
      <c r="B83" s="82"/>
      <c r="C83" s="103"/>
      <c r="D83" s="82"/>
      <c r="E83" s="82"/>
      <c r="F83" s="104"/>
      <c r="G83" s="104"/>
      <c r="H83" s="92" t="s">
        <v>142</v>
      </c>
    </row>
    <row r="84" spans="1:8" x14ac:dyDescent="0.2">
      <c r="A84" s="82"/>
      <c r="B84" s="82"/>
      <c r="C84" s="88" t="s">
        <v>151</v>
      </c>
      <c r="D84" s="82"/>
      <c r="E84" s="82"/>
      <c r="F84" s="82"/>
      <c r="G84" s="82"/>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152</v>
      </c>
      <c r="D87" s="82"/>
      <c r="E87" s="82"/>
      <c r="F87" s="82"/>
      <c r="G87" s="82"/>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153</v>
      </c>
      <c r="D90" s="82"/>
      <c r="E90" s="82"/>
      <c r="F90" s="104"/>
      <c r="G90" s="104"/>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154</v>
      </c>
      <c r="D93" s="82"/>
      <c r="E93" s="82"/>
      <c r="F93" s="94">
        <v>0</v>
      </c>
      <c r="G93" s="102">
        <v>0</v>
      </c>
      <c r="H93" s="92" t="s">
        <v>142</v>
      </c>
    </row>
    <row r="94" spans="1:8" x14ac:dyDescent="0.2">
      <c r="A94" s="82"/>
      <c r="B94" s="82"/>
      <c r="C94" s="103"/>
      <c r="D94" s="82"/>
      <c r="E94" s="82"/>
      <c r="F94" s="104"/>
      <c r="G94" s="104"/>
      <c r="H94" s="92" t="s">
        <v>142</v>
      </c>
    </row>
    <row r="95" spans="1:8" x14ac:dyDescent="0.2">
      <c r="A95" s="82"/>
      <c r="B95" s="82"/>
      <c r="C95" s="88" t="s">
        <v>155</v>
      </c>
      <c r="D95" s="82"/>
      <c r="E95" s="82"/>
      <c r="F95" s="104"/>
      <c r="G95" s="104"/>
      <c r="H95" s="92" t="s">
        <v>142</v>
      </c>
    </row>
    <row r="96" spans="1:8" x14ac:dyDescent="0.2">
      <c r="A96" s="82"/>
      <c r="B96" s="82"/>
      <c r="C96" s="88" t="s">
        <v>156</v>
      </c>
      <c r="D96" s="82"/>
      <c r="E96" s="82"/>
      <c r="F96" s="104"/>
      <c r="G96" s="104"/>
      <c r="H96" s="92" t="s">
        <v>142</v>
      </c>
    </row>
    <row r="97" spans="1:8" x14ac:dyDescent="0.2">
      <c r="A97" s="82"/>
      <c r="B97" s="82"/>
      <c r="C97" s="88" t="s">
        <v>141</v>
      </c>
      <c r="D97" s="82"/>
      <c r="E97" s="82" t="s">
        <v>142</v>
      </c>
      <c r="F97" s="105" t="s">
        <v>144</v>
      </c>
      <c r="G97" s="102">
        <v>0</v>
      </c>
      <c r="H97" s="92" t="s">
        <v>142</v>
      </c>
    </row>
    <row r="98" spans="1:8" x14ac:dyDescent="0.2">
      <c r="A98" s="82"/>
      <c r="B98" s="82"/>
      <c r="C98" s="103"/>
      <c r="D98" s="82"/>
      <c r="E98" s="82"/>
      <c r="F98" s="104"/>
      <c r="G98" s="104"/>
      <c r="H98" s="92" t="s">
        <v>142</v>
      </c>
    </row>
    <row r="99" spans="1:8" x14ac:dyDescent="0.2">
      <c r="A99" s="82"/>
      <c r="B99" s="82"/>
      <c r="C99" s="88" t="s">
        <v>157</v>
      </c>
      <c r="D99" s="82"/>
      <c r="E99" s="82"/>
      <c r="F99" s="104"/>
      <c r="G99" s="104"/>
      <c r="H99" s="92" t="s">
        <v>142</v>
      </c>
    </row>
    <row r="100" spans="1:8" x14ac:dyDescent="0.2">
      <c r="A100" s="82"/>
      <c r="B100" s="82"/>
      <c r="C100" s="88" t="s">
        <v>141</v>
      </c>
      <c r="D100" s="82"/>
      <c r="E100" s="82" t="s">
        <v>142</v>
      </c>
      <c r="F100" s="105" t="s">
        <v>144</v>
      </c>
      <c r="G100" s="102">
        <v>0</v>
      </c>
      <c r="H100" s="92" t="s">
        <v>142</v>
      </c>
    </row>
    <row r="101" spans="1:8" x14ac:dyDescent="0.2">
      <c r="A101" s="82"/>
      <c r="B101" s="82"/>
      <c r="C101" s="103"/>
      <c r="D101" s="82"/>
      <c r="E101" s="82"/>
      <c r="F101" s="104"/>
      <c r="G101" s="104"/>
      <c r="H101" s="92" t="s">
        <v>142</v>
      </c>
    </row>
    <row r="102" spans="1:8" x14ac:dyDescent="0.2">
      <c r="A102" s="82"/>
      <c r="B102" s="82"/>
      <c r="C102" s="88" t="s">
        <v>158</v>
      </c>
      <c r="D102" s="82"/>
      <c r="E102" s="82"/>
      <c r="F102" s="104"/>
      <c r="G102" s="104"/>
      <c r="H102" s="92" t="s">
        <v>142</v>
      </c>
    </row>
    <row r="103" spans="1:8" x14ac:dyDescent="0.2">
      <c r="A103" s="82"/>
      <c r="B103" s="82"/>
      <c r="C103" s="88" t="s">
        <v>141</v>
      </c>
      <c r="D103" s="82"/>
      <c r="E103" s="82" t="s">
        <v>142</v>
      </c>
      <c r="F103" s="105" t="s">
        <v>144</v>
      </c>
      <c r="G103" s="102">
        <v>0</v>
      </c>
      <c r="H103" s="92" t="s">
        <v>142</v>
      </c>
    </row>
    <row r="104" spans="1:8" x14ac:dyDescent="0.2">
      <c r="A104" s="82"/>
      <c r="B104" s="82"/>
      <c r="C104" s="103"/>
      <c r="D104" s="82"/>
      <c r="E104" s="82"/>
      <c r="F104" s="104"/>
      <c r="G104" s="104"/>
      <c r="H104" s="92" t="s">
        <v>142</v>
      </c>
    </row>
    <row r="105" spans="1:8" x14ac:dyDescent="0.2">
      <c r="A105" s="82"/>
      <c r="B105" s="82"/>
      <c r="C105" s="88" t="s">
        <v>159</v>
      </c>
      <c r="D105" s="82"/>
      <c r="E105" s="82"/>
      <c r="F105" s="104"/>
      <c r="G105" s="104"/>
      <c r="H105" s="92" t="s">
        <v>142</v>
      </c>
    </row>
    <row r="106" spans="1:8" x14ac:dyDescent="0.2">
      <c r="A106" s="99">
        <v>1</v>
      </c>
      <c r="B106" s="90"/>
      <c r="C106" s="90" t="s">
        <v>160</v>
      </c>
      <c r="D106" s="90"/>
      <c r="E106" s="107"/>
      <c r="F106" s="91">
        <v>3246.4169199980001</v>
      </c>
      <c r="G106" s="81">
        <v>2.3015500000000001E-2</v>
      </c>
      <c r="H106" s="92">
        <v>5.41</v>
      </c>
    </row>
    <row r="107" spans="1:8" x14ac:dyDescent="0.2">
      <c r="A107" s="82"/>
      <c r="B107" s="82"/>
      <c r="C107" s="88" t="s">
        <v>141</v>
      </c>
      <c r="D107" s="82"/>
      <c r="E107" s="82" t="s">
        <v>142</v>
      </c>
      <c r="F107" s="94">
        <v>3246.4169199980001</v>
      </c>
      <c r="G107" s="102">
        <v>2.3015500000000001E-2</v>
      </c>
      <c r="H107" s="92" t="s">
        <v>142</v>
      </c>
    </row>
    <row r="108" spans="1:8" x14ac:dyDescent="0.2">
      <c r="A108" s="82"/>
      <c r="B108" s="82"/>
      <c r="C108" s="103"/>
      <c r="D108" s="82"/>
      <c r="E108" s="82"/>
      <c r="F108" s="104"/>
      <c r="G108" s="104"/>
      <c r="H108" s="92" t="s">
        <v>142</v>
      </c>
    </row>
    <row r="109" spans="1:8" x14ac:dyDescent="0.2">
      <c r="A109" s="82"/>
      <c r="B109" s="82"/>
      <c r="C109" s="88" t="s">
        <v>161</v>
      </c>
      <c r="D109" s="82"/>
      <c r="E109" s="82"/>
      <c r="F109" s="94">
        <v>3246.4169199980001</v>
      </c>
      <c r="G109" s="102">
        <v>2.3015500000000001E-2</v>
      </c>
      <c r="H109" s="92" t="s">
        <v>142</v>
      </c>
    </row>
    <row r="110" spans="1:8" x14ac:dyDescent="0.2">
      <c r="A110" s="82"/>
      <c r="B110" s="82"/>
      <c r="C110" s="104"/>
      <c r="D110" s="82"/>
      <c r="E110" s="82"/>
      <c r="F110" s="82"/>
      <c r="G110" s="82"/>
      <c r="H110" s="92" t="s">
        <v>142</v>
      </c>
    </row>
    <row r="111" spans="1:8" x14ac:dyDescent="0.2">
      <c r="A111" s="82"/>
      <c r="B111" s="82"/>
      <c r="C111" s="88" t="s">
        <v>162</v>
      </c>
      <c r="D111" s="82"/>
      <c r="E111" s="82"/>
      <c r="F111" s="82"/>
      <c r="G111" s="82"/>
      <c r="H111" s="92" t="s">
        <v>142</v>
      </c>
    </row>
    <row r="112" spans="1:8" x14ac:dyDescent="0.2">
      <c r="A112" s="82"/>
      <c r="B112" s="82"/>
      <c r="C112" s="88" t="s">
        <v>163</v>
      </c>
      <c r="D112" s="82"/>
      <c r="E112" s="82"/>
      <c r="F112" s="82"/>
      <c r="G112" s="82"/>
      <c r="H112" s="92" t="s">
        <v>142</v>
      </c>
    </row>
    <row r="113" spans="1:17" x14ac:dyDescent="0.2">
      <c r="A113" s="82"/>
      <c r="B113" s="82"/>
      <c r="C113" s="88" t="s">
        <v>141</v>
      </c>
      <c r="D113" s="82"/>
      <c r="E113" s="82" t="s">
        <v>142</v>
      </c>
      <c r="F113" s="105" t="s">
        <v>144</v>
      </c>
      <c r="G113" s="102">
        <v>0</v>
      </c>
      <c r="H113" s="92" t="s">
        <v>142</v>
      </c>
    </row>
    <row r="114" spans="1:17" x14ac:dyDescent="0.2">
      <c r="A114" s="82"/>
      <c r="B114" s="82"/>
      <c r="C114" s="103"/>
      <c r="D114" s="82"/>
      <c r="E114" s="82"/>
      <c r="F114" s="104"/>
      <c r="G114" s="104"/>
      <c r="H114" s="92" t="s">
        <v>142</v>
      </c>
    </row>
    <row r="115" spans="1:17" x14ac:dyDescent="0.2">
      <c r="A115" s="82"/>
      <c r="B115" s="82"/>
      <c r="C115" s="88" t="s">
        <v>164</v>
      </c>
      <c r="D115" s="82"/>
      <c r="E115" s="82"/>
      <c r="F115" s="82"/>
      <c r="G115" s="82"/>
      <c r="H115" s="92" t="s">
        <v>142</v>
      </c>
    </row>
    <row r="116" spans="1:17" x14ac:dyDescent="0.2">
      <c r="A116" s="82"/>
      <c r="B116" s="82"/>
      <c r="C116" s="88" t="s">
        <v>165</v>
      </c>
      <c r="D116" s="82"/>
      <c r="E116" s="82"/>
      <c r="F116" s="82"/>
      <c r="G116" s="82"/>
      <c r="H116" s="92" t="s">
        <v>142</v>
      </c>
    </row>
    <row r="117" spans="1:17" x14ac:dyDescent="0.2">
      <c r="A117" s="82"/>
      <c r="B117" s="82"/>
      <c r="C117" s="88" t="s">
        <v>141</v>
      </c>
      <c r="D117" s="82"/>
      <c r="E117" s="82" t="s">
        <v>142</v>
      </c>
      <c r="F117" s="105" t="s">
        <v>144</v>
      </c>
      <c r="G117" s="102">
        <v>0</v>
      </c>
      <c r="H117" s="92" t="s">
        <v>142</v>
      </c>
    </row>
    <row r="118" spans="1:17" x14ac:dyDescent="0.2">
      <c r="A118" s="82"/>
      <c r="B118" s="82"/>
      <c r="C118" s="103"/>
      <c r="D118" s="82"/>
      <c r="E118" s="82"/>
      <c r="F118" s="104"/>
      <c r="G118" s="104"/>
      <c r="H118" s="92" t="s">
        <v>142</v>
      </c>
    </row>
    <row r="119" spans="1:17" x14ac:dyDescent="0.2">
      <c r="A119" s="82"/>
      <c r="B119" s="82"/>
      <c r="C119" s="88" t="s">
        <v>166</v>
      </c>
      <c r="D119" s="82"/>
      <c r="E119" s="82"/>
      <c r="F119" s="104"/>
      <c r="G119" s="104"/>
      <c r="H119" s="92" t="s">
        <v>142</v>
      </c>
    </row>
    <row r="120" spans="1:17" x14ac:dyDescent="0.2">
      <c r="A120" s="82"/>
      <c r="B120" s="82"/>
      <c r="C120" s="88" t="s">
        <v>141</v>
      </c>
      <c r="D120" s="82"/>
      <c r="E120" s="82" t="s">
        <v>142</v>
      </c>
      <c r="F120" s="105" t="s">
        <v>144</v>
      </c>
      <c r="G120" s="102">
        <v>0</v>
      </c>
      <c r="H120" s="92" t="s">
        <v>142</v>
      </c>
    </row>
    <row r="121" spans="1:17" x14ac:dyDescent="0.2">
      <c r="A121" s="82"/>
      <c r="B121" s="82"/>
      <c r="C121" s="103"/>
      <c r="D121" s="82"/>
      <c r="E121" s="82"/>
      <c r="F121" s="104"/>
      <c r="G121" s="104"/>
      <c r="H121" s="92" t="s">
        <v>142</v>
      </c>
    </row>
    <row r="122" spans="1:17" x14ac:dyDescent="0.2">
      <c r="A122" s="107"/>
      <c r="B122" s="90"/>
      <c r="C122" s="90" t="s">
        <v>167</v>
      </c>
      <c r="D122" s="90"/>
      <c r="E122" s="107"/>
      <c r="F122" s="91">
        <v>-313.02373367000001</v>
      </c>
      <c r="G122" s="81">
        <v>-2.2191799999999999E-3</v>
      </c>
      <c r="H122" s="92" t="s">
        <v>142</v>
      </c>
    </row>
    <row r="123" spans="1:17" x14ac:dyDescent="0.2">
      <c r="A123" s="103"/>
      <c r="B123" s="103"/>
      <c r="C123" s="88" t="s">
        <v>168</v>
      </c>
      <c r="D123" s="104"/>
      <c r="E123" s="104"/>
      <c r="F123" s="94">
        <v>141053.502836128</v>
      </c>
      <c r="G123" s="108">
        <v>1.0000000099999999</v>
      </c>
      <c r="H123" s="92" t="s">
        <v>142</v>
      </c>
    </row>
    <row r="124" spans="1:17" ht="12.75" customHeight="1" x14ac:dyDescent="0.2">
      <c r="A124" s="109"/>
      <c r="B124" s="109"/>
      <c r="C124" s="110"/>
      <c r="D124" s="111"/>
      <c r="E124" s="111"/>
      <c r="F124" s="112"/>
      <c r="G124" s="113"/>
      <c r="H124" s="114"/>
    </row>
    <row r="125" spans="1:17" x14ac:dyDescent="0.2">
      <c r="A125" s="109"/>
      <c r="B125" s="221" t="s">
        <v>926</v>
      </c>
      <c r="C125" s="221"/>
      <c r="D125" s="221"/>
      <c r="E125" s="221"/>
      <c r="F125" s="221"/>
      <c r="G125" s="221"/>
      <c r="H125" s="221"/>
      <c r="J125" s="116"/>
    </row>
    <row r="126" spans="1:17" x14ac:dyDescent="0.2">
      <c r="A126" s="109"/>
      <c r="B126" s="221" t="s">
        <v>927</v>
      </c>
      <c r="C126" s="221"/>
      <c r="D126" s="221"/>
      <c r="E126" s="221"/>
      <c r="F126" s="221"/>
      <c r="G126" s="221"/>
      <c r="H126" s="221"/>
      <c r="J126" s="116"/>
    </row>
    <row r="127" spans="1:17" x14ac:dyDescent="0.2">
      <c r="A127" s="109"/>
      <c r="B127" s="221" t="s">
        <v>928</v>
      </c>
      <c r="C127" s="221"/>
      <c r="D127" s="221"/>
      <c r="E127" s="221"/>
      <c r="F127" s="221"/>
      <c r="G127" s="221"/>
      <c r="H127" s="221"/>
      <c r="J127" s="116"/>
    </row>
    <row r="128" spans="1:17" s="118" customFormat="1" ht="66.75" customHeight="1" x14ac:dyDescent="0.25">
      <c r="A128" s="117"/>
      <c r="B128" s="222" t="s">
        <v>929</v>
      </c>
      <c r="C128" s="222"/>
      <c r="D128" s="222"/>
      <c r="E128" s="222"/>
      <c r="F128" s="222"/>
      <c r="G128" s="222"/>
      <c r="H128" s="222"/>
      <c r="I128"/>
      <c r="J128" s="116"/>
      <c r="K128"/>
      <c r="L128"/>
      <c r="M128"/>
      <c r="N128"/>
      <c r="O128"/>
      <c r="P128"/>
      <c r="Q128"/>
    </row>
    <row r="129" spans="1:10" x14ac:dyDescent="0.2">
      <c r="A129" s="109"/>
      <c r="B129" s="221" t="s">
        <v>930</v>
      </c>
      <c r="C129" s="221"/>
      <c r="D129" s="221"/>
      <c r="E129" s="221"/>
      <c r="F129" s="221"/>
      <c r="G129" s="221"/>
      <c r="H129" s="221"/>
      <c r="J129" s="116"/>
    </row>
    <row r="130" spans="1:10" x14ac:dyDescent="0.2">
      <c r="A130" s="109"/>
      <c r="B130" s="109"/>
      <c r="C130" s="109"/>
      <c r="D130" s="111"/>
      <c r="E130" s="111"/>
      <c r="F130" s="111"/>
      <c r="G130" s="111"/>
    </row>
    <row r="131" spans="1:10" x14ac:dyDescent="0.2">
      <c r="A131" s="109"/>
      <c r="B131" s="223" t="s">
        <v>169</v>
      </c>
      <c r="C131" s="224"/>
      <c r="D131" s="225"/>
      <c r="E131" s="119"/>
      <c r="F131" s="111"/>
      <c r="G131" s="111"/>
    </row>
    <row r="132" spans="1:10" ht="27.75" customHeight="1" x14ac:dyDescent="0.2">
      <c r="A132" s="109"/>
      <c r="B132" s="226" t="s">
        <v>170</v>
      </c>
      <c r="C132" s="227"/>
      <c r="D132" s="95" t="s">
        <v>966</v>
      </c>
      <c r="E132" s="119"/>
      <c r="F132" s="111"/>
      <c r="G132" s="111"/>
    </row>
    <row r="133" spans="1:10" ht="12.75" customHeight="1" x14ac:dyDescent="0.2">
      <c r="A133" s="109"/>
      <c r="B133" s="226" t="s">
        <v>931</v>
      </c>
      <c r="C133" s="227"/>
      <c r="D133" s="95" t="str">
        <f>"Rs. "&amp;TEXT(F67,"0.00")&amp;" lacs/ 0.04%"</f>
        <v>Rs. 55.61 lacs/ 0.04%</v>
      </c>
      <c r="E133" s="119"/>
      <c r="F133" s="111"/>
      <c r="G133" s="111"/>
    </row>
    <row r="134" spans="1:10" x14ac:dyDescent="0.2">
      <c r="A134" s="109"/>
      <c r="B134" s="226" t="s">
        <v>172</v>
      </c>
      <c r="C134" s="227"/>
      <c r="D134" s="120" t="s">
        <v>142</v>
      </c>
      <c r="E134" s="119"/>
      <c r="F134" s="111"/>
      <c r="G134" s="111"/>
    </row>
    <row r="135" spans="1:10" x14ac:dyDescent="0.2">
      <c r="A135" s="121"/>
      <c r="B135" s="122" t="s">
        <v>142</v>
      </c>
      <c r="C135" s="122" t="s">
        <v>932</v>
      </c>
      <c r="D135" s="122" t="s">
        <v>173</v>
      </c>
      <c r="E135" s="121"/>
      <c r="F135" s="121"/>
      <c r="G135" s="121"/>
      <c r="H135" s="121"/>
      <c r="J135" s="116"/>
    </row>
    <row r="136" spans="1:10" x14ac:dyDescent="0.2">
      <c r="A136" s="121"/>
      <c r="B136" s="123" t="s">
        <v>174</v>
      </c>
      <c r="C136" s="124">
        <v>45961</v>
      </c>
      <c r="D136" s="124">
        <v>45991</v>
      </c>
      <c r="E136" s="121"/>
      <c r="F136" s="121"/>
      <c r="G136" s="121"/>
      <c r="J136" s="116"/>
    </row>
    <row r="137" spans="1:10" x14ac:dyDescent="0.2">
      <c r="A137" s="125"/>
      <c r="B137" s="90" t="s">
        <v>175</v>
      </c>
      <c r="C137" s="126">
        <v>559.14</v>
      </c>
      <c r="D137" s="126">
        <v>566.58349999999996</v>
      </c>
      <c r="E137" s="125"/>
      <c r="F137" s="127"/>
      <c r="G137" s="128"/>
    </row>
    <row r="138" spans="1:10" ht="25.5" x14ac:dyDescent="0.2">
      <c r="A138" s="125"/>
      <c r="B138" s="90" t="s">
        <v>1057</v>
      </c>
      <c r="C138" s="126">
        <v>558.57100000000003</v>
      </c>
      <c r="D138" s="126">
        <v>566.00689999999997</v>
      </c>
      <c r="E138" s="125"/>
      <c r="F138" s="127"/>
      <c r="G138" s="128"/>
    </row>
    <row r="139" spans="1:10" x14ac:dyDescent="0.2">
      <c r="A139" s="125"/>
      <c r="B139" s="90" t="s">
        <v>176</v>
      </c>
      <c r="C139" s="126">
        <v>522.27179999999998</v>
      </c>
      <c r="D139" s="126">
        <v>529.00260000000003</v>
      </c>
      <c r="E139" s="125"/>
      <c r="F139" s="127"/>
      <c r="G139" s="128"/>
    </row>
    <row r="140" spans="1:10" ht="25.5" x14ac:dyDescent="0.2">
      <c r="A140" s="125"/>
      <c r="B140" s="90" t="s">
        <v>1058</v>
      </c>
      <c r="C140" s="126">
        <v>418.83139999999997</v>
      </c>
      <c r="D140" s="126">
        <v>424.22910000000002</v>
      </c>
      <c r="E140" s="125"/>
      <c r="F140" s="127"/>
      <c r="G140" s="128"/>
    </row>
    <row r="141" spans="1:10" x14ac:dyDescent="0.2">
      <c r="A141" s="125"/>
      <c r="B141" s="125"/>
      <c r="C141" s="125"/>
      <c r="D141" s="125"/>
      <c r="E141" s="125"/>
      <c r="F141" s="125"/>
      <c r="G141" s="125"/>
    </row>
    <row r="142" spans="1:10" x14ac:dyDescent="0.2">
      <c r="A142" s="121"/>
      <c r="B142" s="226" t="s">
        <v>933</v>
      </c>
      <c r="C142" s="227"/>
      <c r="D142" s="95" t="s">
        <v>171</v>
      </c>
      <c r="E142" s="121"/>
      <c r="F142" s="121"/>
      <c r="G142" s="121"/>
    </row>
    <row r="143" spans="1:10" x14ac:dyDescent="0.2">
      <c r="A143" s="121"/>
      <c r="B143" s="136"/>
      <c r="C143" s="136"/>
      <c r="D143" s="136"/>
      <c r="E143" s="121"/>
      <c r="F143" s="121"/>
      <c r="G143" s="121"/>
    </row>
    <row r="144" spans="1:10" x14ac:dyDescent="0.2">
      <c r="A144" s="121"/>
      <c r="B144" s="226" t="s">
        <v>177</v>
      </c>
      <c r="C144" s="227"/>
      <c r="D144" s="95" t="s">
        <v>171</v>
      </c>
      <c r="E144" s="131"/>
      <c r="F144" s="121"/>
      <c r="G144" s="121"/>
    </row>
    <row r="145" spans="1:7" x14ac:dyDescent="0.2">
      <c r="A145" s="121"/>
      <c r="B145" s="226" t="s">
        <v>178</v>
      </c>
      <c r="C145" s="227"/>
      <c r="D145" s="95" t="s">
        <v>171</v>
      </c>
      <c r="E145" s="131"/>
      <c r="F145" s="121"/>
      <c r="G145" s="121"/>
    </row>
    <row r="146" spans="1:7" x14ac:dyDescent="0.2">
      <c r="A146" s="121"/>
      <c r="B146" s="226" t="s">
        <v>179</v>
      </c>
      <c r="C146" s="227"/>
      <c r="D146" s="95" t="s">
        <v>171</v>
      </c>
      <c r="E146" s="131"/>
      <c r="F146" s="121"/>
      <c r="G146" s="121"/>
    </row>
    <row r="147" spans="1:7" x14ac:dyDescent="0.2">
      <c r="A147" s="121"/>
      <c r="B147" s="226" t="s">
        <v>180</v>
      </c>
      <c r="C147" s="227"/>
      <c r="D147" s="132">
        <v>0.46579506735347531</v>
      </c>
      <c r="E147" s="121"/>
      <c r="F147" s="115"/>
      <c r="G147" s="133"/>
    </row>
    <row r="149" spans="1:7" ht="13.5" x14ac:dyDescent="0.25">
      <c r="B149" s="149" t="s">
        <v>1170</v>
      </c>
      <c r="C149" s="150"/>
      <c r="D149" s="150"/>
      <c r="E149" s="9"/>
      <c r="F149" s="10"/>
    </row>
    <row r="150" spans="1:7" ht="67.5" x14ac:dyDescent="0.25">
      <c r="B150" s="151" t="s">
        <v>1065</v>
      </c>
      <c r="C150" s="151" t="s">
        <v>1066</v>
      </c>
      <c r="D150" s="151" t="s">
        <v>1067</v>
      </c>
      <c r="E150" s="151" t="s">
        <v>1068</v>
      </c>
      <c r="F150" s="151" t="s">
        <v>1069</v>
      </c>
    </row>
    <row r="151" spans="1:7" ht="13.5" x14ac:dyDescent="0.2">
      <c r="B151" s="152" t="s">
        <v>1093</v>
      </c>
      <c r="C151" s="153" t="s">
        <v>1071</v>
      </c>
      <c r="D151" s="11">
        <v>0</v>
      </c>
      <c r="E151" s="12">
        <v>0</v>
      </c>
      <c r="F151" s="154">
        <v>0.54925000000000002</v>
      </c>
    </row>
    <row r="153" spans="1:7" x14ac:dyDescent="0.2">
      <c r="B153" s="220" t="s">
        <v>934</v>
      </c>
      <c r="C153" s="220"/>
    </row>
    <row r="155" spans="1:7" ht="153.75" customHeight="1" x14ac:dyDescent="0.2"/>
    <row r="158" spans="1:7" x14ac:dyDescent="0.2">
      <c r="B158" s="134" t="s">
        <v>935</v>
      </c>
      <c r="C158" s="135"/>
      <c r="D158" s="134"/>
    </row>
    <row r="159" spans="1:7" x14ac:dyDescent="0.2">
      <c r="B159" s="134" t="s">
        <v>1094</v>
      </c>
      <c r="D159" s="134"/>
    </row>
    <row r="160" spans="1:7" ht="165" customHeight="1" x14ac:dyDescent="0.2"/>
    <row r="162" spans="10:10" x14ac:dyDescent="0.2">
      <c r="J162" s="96"/>
    </row>
    <row r="167" spans="10:10" ht="14.25" customHeight="1" x14ac:dyDescent="0.2"/>
  </sheetData>
  <mergeCells count="18">
    <mergeCell ref="A1:H1"/>
    <mergeCell ref="A2:H2"/>
    <mergeCell ref="A3:H3"/>
    <mergeCell ref="B142:C142"/>
    <mergeCell ref="B146:C146"/>
    <mergeCell ref="B125:H125"/>
    <mergeCell ref="B126:H126"/>
    <mergeCell ref="B127:H127"/>
    <mergeCell ref="B128:H128"/>
    <mergeCell ref="B129:H129"/>
    <mergeCell ref="B131:D131"/>
    <mergeCell ref="B132:C132"/>
    <mergeCell ref="B133:C133"/>
    <mergeCell ref="B134:C134"/>
    <mergeCell ref="B144:C144"/>
    <mergeCell ref="B145:C145"/>
    <mergeCell ref="B153:C153"/>
    <mergeCell ref="B147:C147"/>
  </mergeCells>
  <hyperlinks>
    <hyperlink ref="I1" location="Index!B2" display="Index" xr:uid="{FC631D0B-D2B1-47D3-856F-AD0851A0D12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A155-B085-424F-97D6-A930FCAD0F50}">
  <sheetPr>
    <outlinePr summaryBelow="0" summaryRight="0"/>
  </sheetPr>
  <dimension ref="A1:Q146"/>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832</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11</v>
      </c>
      <c r="C7" s="90" t="s">
        <v>12</v>
      </c>
      <c r="D7" s="90" t="s">
        <v>13</v>
      </c>
      <c r="E7" s="83">
        <v>810559</v>
      </c>
      <c r="F7" s="91">
        <v>17034.707944000002</v>
      </c>
      <c r="G7" s="81">
        <v>0.1046319</v>
      </c>
      <c r="H7" s="92" t="s">
        <v>142</v>
      </c>
    </row>
    <row r="8" spans="1:9" x14ac:dyDescent="0.2">
      <c r="A8" s="99">
        <v>2</v>
      </c>
      <c r="B8" s="90" t="s">
        <v>333</v>
      </c>
      <c r="C8" s="90" t="s">
        <v>334</v>
      </c>
      <c r="D8" s="90" t="s">
        <v>237</v>
      </c>
      <c r="E8" s="83">
        <v>423056</v>
      </c>
      <c r="F8" s="91">
        <v>15895.483088000001</v>
      </c>
      <c r="G8" s="81">
        <v>9.7634460000000006E-2</v>
      </c>
      <c r="H8" s="92" t="s">
        <v>142</v>
      </c>
    </row>
    <row r="9" spans="1:9" x14ac:dyDescent="0.2">
      <c r="A9" s="99">
        <v>3</v>
      </c>
      <c r="B9" s="90" t="s">
        <v>430</v>
      </c>
      <c r="C9" s="90" t="s">
        <v>431</v>
      </c>
      <c r="D9" s="90" t="s">
        <v>432</v>
      </c>
      <c r="E9" s="83">
        <v>3085016</v>
      </c>
      <c r="F9" s="91">
        <v>12471.177180000001</v>
      </c>
      <c r="G9" s="81">
        <v>7.6601429999999998E-2</v>
      </c>
      <c r="H9" s="92" t="s">
        <v>142</v>
      </c>
    </row>
    <row r="10" spans="1:9" x14ac:dyDescent="0.2">
      <c r="A10" s="99">
        <v>4</v>
      </c>
      <c r="B10" s="90" t="s">
        <v>452</v>
      </c>
      <c r="C10" s="90" t="s">
        <v>453</v>
      </c>
      <c r="D10" s="90" t="s">
        <v>432</v>
      </c>
      <c r="E10" s="83">
        <v>446824</v>
      </c>
      <c r="F10" s="91">
        <v>11021.360784</v>
      </c>
      <c r="G10" s="81">
        <v>6.7696249999999999E-2</v>
      </c>
      <c r="H10" s="92" t="s">
        <v>142</v>
      </c>
    </row>
    <row r="11" spans="1:9" x14ac:dyDescent="0.2">
      <c r="A11" s="99">
        <v>5</v>
      </c>
      <c r="B11" s="90" t="s">
        <v>349</v>
      </c>
      <c r="C11" s="90" t="s">
        <v>350</v>
      </c>
      <c r="D11" s="90" t="s">
        <v>271</v>
      </c>
      <c r="E11" s="83">
        <v>2892836</v>
      </c>
      <c r="F11" s="91">
        <v>8681.4008360000007</v>
      </c>
      <c r="G11" s="81">
        <v>5.3323570000000001E-2</v>
      </c>
      <c r="H11" s="92" t="s">
        <v>142</v>
      </c>
    </row>
    <row r="12" spans="1:9" x14ac:dyDescent="0.2">
      <c r="A12" s="99">
        <v>6</v>
      </c>
      <c r="B12" s="90" t="s">
        <v>428</v>
      </c>
      <c r="C12" s="90" t="s">
        <v>429</v>
      </c>
      <c r="D12" s="90" t="s">
        <v>52</v>
      </c>
      <c r="E12" s="83">
        <v>212692</v>
      </c>
      <c r="F12" s="91">
        <v>8311.3652839999995</v>
      </c>
      <c r="G12" s="81">
        <v>5.1050709999999999E-2</v>
      </c>
      <c r="H12" s="92" t="s">
        <v>142</v>
      </c>
    </row>
    <row r="13" spans="1:9" x14ac:dyDescent="0.2">
      <c r="A13" s="99">
        <v>7</v>
      </c>
      <c r="B13" s="90" t="s">
        <v>505</v>
      </c>
      <c r="C13" s="90" t="s">
        <v>506</v>
      </c>
      <c r="D13" s="90" t="s">
        <v>237</v>
      </c>
      <c r="E13" s="83">
        <v>40244</v>
      </c>
      <c r="F13" s="91">
        <v>6398.7960000000003</v>
      </c>
      <c r="G13" s="81">
        <v>3.930318E-2</v>
      </c>
      <c r="H13" s="92" t="s">
        <v>142</v>
      </c>
    </row>
    <row r="14" spans="1:9" x14ac:dyDescent="0.2">
      <c r="A14" s="99">
        <v>8</v>
      </c>
      <c r="B14" s="90" t="s">
        <v>109</v>
      </c>
      <c r="C14" s="90" t="s">
        <v>110</v>
      </c>
      <c r="D14" s="90" t="s">
        <v>111</v>
      </c>
      <c r="E14" s="83">
        <v>79027</v>
      </c>
      <c r="F14" s="91">
        <v>5797.0255850000003</v>
      </c>
      <c r="G14" s="81">
        <v>3.5606939999999997E-2</v>
      </c>
      <c r="H14" s="92" t="s">
        <v>142</v>
      </c>
    </row>
    <row r="15" spans="1:9" x14ac:dyDescent="0.2">
      <c r="A15" s="99">
        <v>9</v>
      </c>
      <c r="B15" s="90" t="s">
        <v>781</v>
      </c>
      <c r="C15" s="90" t="s">
        <v>782</v>
      </c>
      <c r="D15" s="90" t="s">
        <v>412</v>
      </c>
      <c r="E15" s="83">
        <v>443054</v>
      </c>
      <c r="F15" s="91">
        <v>5587.3539940000001</v>
      </c>
      <c r="G15" s="81">
        <v>3.4319080000000002E-2</v>
      </c>
      <c r="H15" s="92" t="s">
        <v>142</v>
      </c>
    </row>
    <row r="16" spans="1:9" x14ac:dyDescent="0.2">
      <c r="A16" s="99">
        <v>10</v>
      </c>
      <c r="B16" s="90" t="s">
        <v>358</v>
      </c>
      <c r="C16" s="90" t="s">
        <v>359</v>
      </c>
      <c r="D16" s="90" t="s">
        <v>52</v>
      </c>
      <c r="E16" s="83">
        <v>225560</v>
      </c>
      <c r="F16" s="91">
        <v>5480.6568799999995</v>
      </c>
      <c r="G16" s="81">
        <v>3.3663709999999999E-2</v>
      </c>
      <c r="H16" s="92" t="s">
        <v>142</v>
      </c>
    </row>
    <row r="17" spans="1:8" x14ac:dyDescent="0.2">
      <c r="A17" s="99">
        <v>11</v>
      </c>
      <c r="B17" s="90" t="s">
        <v>811</v>
      </c>
      <c r="C17" s="90" t="s">
        <v>812</v>
      </c>
      <c r="D17" s="90" t="s">
        <v>184</v>
      </c>
      <c r="E17" s="83">
        <v>43357</v>
      </c>
      <c r="F17" s="91">
        <v>4985.6214300000001</v>
      </c>
      <c r="G17" s="81">
        <v>3.0623069999999999E-2</v>
      </c>
      <c r="H17" s="92" t="s">
        <v>142</v>
      </c>
    </row>
    <row r="18" spans="1:8" x14ac:dyDescent="0.2">
      <c r="A18" s="99">
        <v>12</v>
      </c>
      <c r="B18" s="90" t="s">
        <v>654</v>
      </c>
      <c r="C18" s="90" t="s">
        <v>655</v>
      </c>
      <c r="D18" s="90" t="s">
        <v>412</v>
      </c>
      <c r="E18" s="83">
        <v>81921</v>
      </c>
      <c r="F18" s="91">
        <v>4789.1016600000003</v>
      </c>
      <c r="G18" s="81">
        <v>2.9415989999999999E-2</v>
      </c>
      <c r="H18" s="92" t="s">
        <v>142</v>
      </c>
    </row>
    <row r="19" spans="1:8" x14ac:dyDescent="0.2">
      <c r="A19" s="99">
        <v>13</v>
      </c>
      <c r="B19" s="90" t="s">
        <v>38</v>
      </c>
      <c r="C19" s="90" t="s">
        <v>39</v>
      </c>
      <c r="D19" s="90" t="s">
        <v>40</v>
      </c>
      <c r="E19" s="83">
        <v>281807</v>
      </c>
      <c r="F19" s="91">
        <v>4776.910457</v>
      </c>
      <c r="G19" s="81">
        <v>2.934111E-2</v>
      </c>
      <c r="H19" s="92" t="s">
        <v>142</v>
      </c>
    </row>
    <row r="20" spans="1:8" x14ac:dyDescent="0.2">
      <c r="A20" s="99">
        <v>14</v>
      </c>
      <c r="B20" s="90" t="s">
        <v>743</v>
      </c>
      <c r="C20" s="90" t="s">
        <v>744</v>
      </c>
      <c r="D20" s="90" t="s">
        <v>271</v>
      </c>
      <c r="E20" s="83">
        <v>104770</v>
      </c>
      <c r="F20" s="91">
        <v>4453.14408</v>
      </c>
      <c r="G20" s="81">
        <v>2.735245E-2</v>
      </c>
      <c r="H20" s="92" t="s">
        <v>142</v>
      </c>
    </row>
    <row r="21" spans="1:8" x14ac:dyDescent="0.2">
      <c r="A21" s="99">
        <v>15</v>
      </c>
      <c r="B21" s="90" t="s">
        <v>197</v>
      </c>
      <c r="C21" s="90" t="s">
        <v>198</v>
      </c>
      <c r="D21" s="90" t="s">
        <v>52</v>
      </c>
      <c r="E21" s="83">
        <v>800361</v>
      </c>
      <c r="F21" s="91">
        <v>4044.6243135</v>
      </c>
      <c r="G21" s="81">
        <v>2.4843199999999999E-2</v>
      </c>
      <c r="H21" s="92" t="s">
        <v>142</v>
      </c>
    </row>
    <row r="22" spans="1:8" x14ac:dyDescent="0.2">
      <c r="A22" s="99">
        <v>16</v>
      </c>
      <c r="B22" s="90" t="s">
        <v>513</v>
      </c>
      <c r="C22" s="90" t="s">
        <v>514</v>
      </c>
      <c r="D22" s="90" t="s">
        <v>232</v>
      </c>
      <c r="E22" s="83">
        <v>277137</v>
      </c>
      <c r="F22" s="91">
        <v>4022.9206920000001</v>
      </c>
      <c r="G22" s="81">
        <v>2.4709890000000002E-2</v>
      </c>
      <c r="H22" s="92" t="s">
        <v>142</v>
      </c>
    </row>
    <row r="23" spans="1:8" x14ac:dyDescent="0.2">
      <c r="A23" s="99">
        <v>17</v>
      </c>
      <c r="B23" s="90" t="s">
        <v>640</v>
      </c>
      <c r="C23" s="90" t="s">
        <v>641</v>
      </c>
      <c r="D23" s="90" t="s">
        <v>237</v>
      </c>
      <c r="E23" s="83">
        <v>58394</v>
      </c>
      <c r="F23" s="91">
        <v>3605.5375300000001</v>
      </c>
      <c r="G23" s="81">
        <v>2.214621E-2</v>
      </c>
      <c r="H23" s="92" t="s">
        <v>142</v>
      </c>
    </row>
    <row r="24" spans="1:8" x14ac:dyDescent="0.2">
      <c r="A24" s="99">
        <v>18</v>
      </c>
      <c r="B24" s="90" t="s">
        <v>747</v>
      </c>
      <c r="C24" s="90" t="s">
        <v>748</v>
      </c>
      <c r="D24" s="90" t="s">
        <v>52</v>
      </c>
      <c r="E24" s="83">
        <v>303515</v>
      </c>
      <c r="F24" s="91">
        <v>3253.9843150000002</v>
      </c>
      <c r="G24" s="81">
        <v>1.998687E-2</v>
      </c>
      <c r="H24" s="92" t="s">
        <v>142</v>
      </c>
    </row>
    <row r="25" spans="1:8" x14ac:dyDescent="0.2">
      <c r="A25" s="99">
        <v>19</v>
      </c>
      <c r="B25" s="90" t="s">
        <v>96</v>
      </c>
      <c r="C25" s="90" t="s">
        <v>97</v>
      </c>
      <c r="D25" s="90" t="s">
        <v>98</v>
      </c>
      <c r="E25" s="83">
        <v>336214</v>
      </c>
      <c r="F25" s="91">
        <v>3009.4515139999999</v>
      </c>
      <c r="G25" s="81">
        <v>1.848489E-2</v>
      </c>
      <c r="H25" s="92" t="s">
        <v>142</v>
      </c>
    </row>
    <row r="26" spans="1:8" x14ac:dyDescent="0.2">
      <c r="A26" s="99">
        <v>20</v>
      </c>
      <c r="B26" s="90" t="s">
        <v>752</v>
      </c>
      <c r="C26" s="90" t="s">
        <v>753</v>
      </c>
      <c r="D26" s="90" t="s">
        <v>754</v>
      </c>
      <c r="E26" s="83">
        <v>973971</v>
      </c>
      <c r="F26" s="91">
        <v>2922.3999855000002</v>
      </c>
      <c r="G26" s="81">
        <v>1.7950190000000001E-2</v>
      </c>
      <c r="H26" s="92" t="s">
        <v>142</v>
      </c>
    </row>
    <row r="27" spans="1:8" x14ac:dyDescent="0.2">
      <c r="A27" s="99">
        <v>21</v>
      </c>
      <c r="B27" s="90" t="s">
        <v>303</v>
      </c>
      <c r="C27" s="90" t="s">
        <v>304</v>
      </c>
      <c r="D27" s="90" t="s">
        <v>271</v>
      </c>
      <c r="E27" s="83">
        <v>217005</v>
      </c>
      <c r="F27" s="91">
        <v>2886.6005100000002</v>
      </c>
      <c r="G27" s="81">
        <v>1.7730300000000001E-2</v>
      </c>
      <c r="H27" s="92" t="s">
        <v>142</v>
      </c>
    </row>
    <row r="28" spans="1:8" x14ac:dyDescent="0.2">
      <c r="A28" s="99">
        <v>22</v>
      </c>
      <c r="B28" s="90" t="s">
        <v>703</v>
      </c>
      <c r="C28" s="90" t="s">
        <v>704</v>
      </c>
      <c r="D28" s="90" t="s">
        <v>52</v>
      </c>
      <c r="E28" s="83">
        <v>96237</v>
      </c>
      <c r="F28" s="91">
        <v>2766.236328</v>
      </c>
      <c r="G28" s="81">
        <v>1.6990990000000001E-2</v>
      </c>
      <c r="H28" s="92" t="s">
        <v>142</v>
      </c>
    </row>
    <row r="29" spans="1:8" x14ac:dyDescent="0.2">
      <c r="A29" s="99">
        <v>23</v>
      </c>
      <c r="B29" s="90" t="s">
        <v>757</v>
      </c>
      <c r="C29" s="90" t="s">
        <v>758</v>
      </c>
      <c r="D29" s="90" t="s">
        <v>271</v>
      </c>
      <c r="E29" s="83">
        <v>529734</v>
      </c>
      <c r="F29" s="91">
        <v>2745.6113220000002</v>
      </c>
      <c r="G29" s="81">
        <v>1.686431E-2</v>
      </c>
      <c r="H29" s="92" t="s">
        <v>142</v>
      </c>
    </row>
    <row r="30" spans="1:8" x14ac:dyDescent="0.2">
      <c r="A30" s="99">
        <v>24</v>
      </c>
      <c r="B30" s="90" t="s">
        <v>735</v>
      </c>
      <c r="C30" s="90" t="s">
        <v>736</v>
      </c>
      <c r="D30" s="90" t="s">
        <v>271</v>
      </c>
      <c r="E30" s="83">
        <v>66997</v>
      </c>
      <c r="F30" s="91">
        <v>2677.5351049999999</v>
      </c>
      <c r="G30" s="81">
        <v>1.6446160000000001E-2</v>
      </c>
      <c r="H30" s="92" t="s">
        <v>142</v>
      </c>
    </row>
    <row r="31" spans="1:8" ht="25.5" x14ac:dyDescent="0.2">
      <c r="A31" s="99">
        <v>25</v>
      </c>
      <c r="B31" s="90" t="s">
        <v>442</v>
      </c>
      <c r="C31" s="90" t="s">
        <v>443</v>
      </c>
      <c r="D31" s="90" t="s">
        <v>211</v>
      </c>
      <c r="E31" s="83">
        <v>215942</v>
      </c>
      <c r="F31" s="91">
        <v>2531.7040080000002</v>
      </c>
      <c r="G31" s="81">
        <v>1.5550430000000001E-2</v>
      </c>
      <c r="H31" s="92" t="s">
        <v>142</v>
      </c>
    </row>
    <row r="32" spans="1:8" x14ac:dyDescent="0.2">
      <c r="A32" s="99">
        <v>26</v>
      </c>
      <c r="B32" s="90" t="s">
        <v>214</v>
      </c>
      <c r="C32" s="90" t="s">
        <v>215</v>
      </c>
      <c r="D32" s="90" t="s">
        <v>216</v>
      </c>
      <c r="E32" s="83">
        <v>379591</v>
      </c>
      <c r="F32" s="91">
        <v>2283.239865</v>
      </c>
      <c r="G32" s="81">
        <v>1.402429E-2</v>
      </c>
      <c r="H32" s="92" t="s">
        <v>142</v>
      </c>
    </row>
    <row r="33" spans="1:8" x14ac:dyDescent="0.2">
      <c r="A33" s="99">
        <v>27</v>
      </c>
      <c r="B33" s="90" t="s">
        <v>287</v>
      </c>
      <c r="C33" s="90" t="s">
        <v>288</v>
      </c>
      <c r="D33" s="90" t="s">
        <v>216</v>
      </c>
      <c r="E33" s="83">
        <v>1490238</v>
      </c>
      <c r="F33" s="91">
        <v>2021.3588232</v>
      </c>
      <c r="G33" s="81">
        <v>1.241575E-2</v>
      </c>
      <c r="H33" s="92" t="s">
        <v>142</v>
      </c>
    </row>
    <row r="34" spans="1:8" x14ac:dyDescent="0.2">
      <c r="A34" s="99">
        <v>28</v>
      </c>
      <c r="B34" s="90" t="s">
        <v>230</v>
      </c>
      <c r="C34" s="90" t="s">
        <v>231</v>
      </c>
      <c r="D34" s="90" t="s">
        <v>232</v>
      </c>
      <c r="E34" s="83">
        <v>94931</v>
      </c>
      <c r="F34" s="91">
        <v>1604.9034859999999</v>
      </c>
      <c r="G34" s="81">
        <v>9.8577600000000001E-3</v>
      </c>
      <c r="H34" s="92" t="s">
        <v>142</v>
      </c>
    </row>
    <row r="35" spans="1:8" x14ac:dyDescent="0.2">
      <c r="A35" s="99">
        <v>29</v>
      </c>
      <c r="B35" s="90" t="s">
        <v>494</v>
      </c>
      <c r="C35" s="90" t="s">
        <v>495</v>
      </c>
      <c r="D35" s="90" t="s">
        <v>271</v>
      </c>
      <c r="E35" s="83">
        <v>1285051</v>
      </c>
      <c r="F35" s="91">
        <v>1569.0472709999999</v>
      </c>
      <c r="G35" s="81">
        <v>9.6375200000000001E-3</v>
      </c>
      <c r="H35" s="92" t="s">
        <v>142</v>
      </c>
    </row>
    <row r="36" spans="1:8" x14ac:dyDescent="0.2">
      <c r="A36" s="99">
        <v>30</v>
      </c>
      <c r="B36" s="90" t="s">
        <v>517</v>
      </c>
      <c r="C36" s="90" t="s">
        <v>518</v>
      </c>
      <c r="D36" s="90" t="s">
        <v>232</v>
      </c>
      <c r="E36" s="83">
        <v>291579</v>
      </c>
      <c r="F36" s="91">
        <v>1404.0986745</v>
      </c>
      <c r="G36" s="81">
        <v>8.6243599999999993E-3</v>
      </c>
      <c r="H36" s="92" t="s">
        <v>142</v>
      </c>
    </row>
    <row r="37" spans="1:8" x14ac:dyDescent="0.2">
      <c r="A37" s="99">
        <v>31</v>
      </c>
      <c r="B37" s="90" t="s">
        <v>253</v>
      </c>
      <c r="C37" s="90" t="s">
        <v>254</v>
      </c>
      <c r="D37" s="90" t="s">
        <v>255</v>
      </c>
      <c r="E37" s="83">
        <v>38824</v>
      </c>
      <c r="F37" s="91">
        <v>841.93726400000003</v>
      </c>
      <c r="G37" s="81">
        <v>5.1714100000000004E-3</v>
      </c>
      <c r="H37" s="92" t="s">
        <v>142</v>
      </c>
    </row>
    <row r="38" spans="1:8" x14ac:dyDescent="0.2">
      <c r="A38" s="99">
        <v>32</v>
      </c>
      <c r="B38" s="90" t="s">
        <v>833</v>
      </c>
      <c r="C38" s="90" t="s">
        <v>834</v>
      </c>
      <c r="D38" s="90" t="s">
        <v>40</v>
      </c>
      <c r="E38" s="83">
        <v>128539</v>
      </c>
      <c r="F38" s="91">
        <v>622.06449050000003</v>
      </c>
      <c r="G38" s="81">
        <v>3.82089E-3</v>
      </c>
      <c r="H38" s="92" t="s">
        <v>142</v>
      </c>
    </row>
    <row r="39" spans="1:8" x14ac:dyDescent="0.2">
      <c r="A39" s="99">
        <v>33</v>
      </c>
      <c r="B39" s="90" t="s">
        <v>235</v>
      </c>
      <c r="C39" s="90" t="s">
        <v>236</v>
      </c>
      <c r="D39" s="90" t="s">
        <v>237</v>
      </c>
      <c r="E39" s="83">
        <v>16314</v>
      </c>
      <c r="F39" s="91">
        <v>576.12891000000002</v>
      </c>
      <c r="G39" s="81">
        <v>3.5387399999999999E-3</v>
      </c>
      <c r="H39" s="92" t="s">
        <v>142</v>
      </c>
    </row>
    <row r="40" spans="1:8" x14ac:dyDescent="0.2">
      <c r="A40" s="82"/>
      <c r="B40" s="82"/>
      <c r="C40" s="88" t="s">
        <v>141</v>
      </c>
      <c r="D40" s="82"/>
      <c r="E40" s="82" t="s">
        <v>142</v>
      </c>
      <c r="F40" s="94">
        <v>161073.48960920001</v>
      </c>
      <c r="G40" s="102">
        <v>0.98935801000000001</v>
      </c>
      <c r="H40" s="92" t="s">
        <v>142</v>
      </c>
    </row>
    <row r="41" spans="1:8" x14ac:dyDescent="0.2">
      <c r="A41" s="82"/>
      <c r="B41" s="82"/>
      <c r="C41" s="103"/>
      <c r="D41" s="82"/>
      <c r="E41" s="82"/>
      <c r="F41" s="104"/>
      <c r="G41" s="104"/>
      <c r="H41" s="92" t="s">
        <v>142</v>
      </c>
    </row>
    <row r="42" spans="1:8" x14ac:dyDescent="0.2">
      <c r="A42" s="82"/>
      <c r="B42" s="82"/>
      <c r="C42" s="88" t="s">
        <v>143</v>
      </c>
      <c r="D42" s="82"/>
      <c r="E42" s="82"/>
      <c r="F42" s="82"/>
      <c r="G42" s="82"/>
      <c r="H42" s="92" t="s">
        <v>142</v>
      </c>
    </row>
    <row r="43" spans="1:8" x14ac:dyDescent="0.2">
      <c r="A43" s="82"/>
      <c r="B43" s="82"/>
      <c r="C43" s="88" t="s">
        <v>141</v>
      </c>
      <c r="D43" s="82"/>
      <c r="E43" s="82" t="s">
        <v>142</v>
      </c>
      <c r="F43" s="105" t="s">
        <v>144</v>
      </c>
      <c r="G43" s="102">
        <v>0</v>
      </c>
      <c r="H43" s="92" t="s">
        <v>142</v>
      </c>
    </row>
    <row r="44" spans="1:8" x14ac:dyDescent="0.2">
      <c r="A44" s="82"/>
      <c r="B44" s="82"/>
      <c r="C44" s="103"/>
      <c r="D44" s="82"/>
      <c r="E44" s="82"/>
      <c r="F44" s="104"/>
      <c r="G44" s="104"/>
      <c r="H44" s="92" t="s">
        <v>142</v>
      </c>
    </row>
    <row r="45" spans="1:8" x14ac:dyDescent="0.2">
      <c r="A45" s="82"/>
      <c r="B45" s="82"/>
      <c r="C45" s="88" t="s">
        <v>145</v>
      </c>
      <c r="D45" s="82"/>
      <c r="E45" s="82"/>
      <c r="F45" s="82"/>
      <c r="G45" s="82"/>
      <c r="H45" s="92" t="s">
        <v>142</v>
      </c>
    </row>
    <row r="46" spans="1:8" x14ac:dyDescent="0.2">
      <c r="A46" s="82"/>
      <c r="B46" s="82"/>
      <c r="C46" s="88" t="s">
        <v>141</v>
      </c>
      <c r="D46" s="82"/>
      <c r="E46" s="82" t="s">
        <v>142</v>
      </c>
      <c r="F46" s="105" t="s">
        <v>144</v>
      </c>
      <c r="G46" s="102">
        <v>0</v>
      </c>
      <c r="H46" s="92" t="s">
        <v>142</v>
      </c>
    </row>
    <row r="47" spans="1:8" x14ac:dyDescent="0.2">
      <c r="A47" s="82"/>
      <c r="B47" s="82"/>
      <c r="C47" s="103"/>
      <c r="D47" s="82"/>
      <c r="E47" s="82"/>
      <c r="F47" s="104"/>
      <c r="G47" s="104"/>
      <c r="H47" s="92" t="s">
        <v>142</v>
      </c>
    </row>
    <row r="48" spans="1:8" x14ac:dyDescent="0.2">
      <c r="A48" s="82"/>
      <c r="B48" s="82"/>
      <c r="C48" s="88" t="s">
        <v>146</v>
      </c>
      <c r="D48" s="82"/>
      <c r="E48" s="82"/>
      <c r="F48" s="82"/>
      <c r="G48" s="82"/>
      <c r="H48" s="92" t="s">
        <v>142</v>
      </c>
    </row>
    <row r="49" spans="1:8" x14ac:dyDescent="0.2">
      <c r="A49" s="82"/>
      <c r="B49" s="82"/>
      <c r="C49" s="88" t="s">
        <v>141</v>
      </c>
      <c r="D49" s="82"/>
      <c r="E49" s="82" t="s">
        <v>142</v>
      </c>
      <c r="F49" s="105" t="s">
        <v>144</v>
      </c>
      <c r="G49" s="102">
        <v>0</v>
      </c>
      <c r="H49" s="92" t="s">
        <v>142</v>
      </c>
    </row>
    <row r="50" spans="1:8" x14ac:dyDescent="0.2">
      <c r="A50" s="82"/>
      <c r="B50" s="82"/>
      <c r="C50" s="103"/>
      <c r="D50" s="82"/>
      <c r="E50" s="82"/>
      <c r="F50" s="104"/>
      <c r="G50" s="104"/>
      <c r="H50" s="92" t="s">
        <v>142</v>
      </c>
    </row>
    <row r="51" spans="1:8" x14ac:dyDescent="0.2">
      <c r="A51" s="82"/>
      <c r="B51" s="82"/>
      <c r="C51" s="88" t="s">
        <v>147</v>
      </c>
      <c r="D51" s="82"/>
      <c r="E51" s="82"/>
      <c r="F51" s="104"/>
      <c r="G51" s="104"/>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148</v>
      </c>
      <c r="D54" s="82"/>
      <c r="E54" s="82"/>
      <c r="F54" s="104"/>
      <c r="G54" s="104"/>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149</v>
      </c>
      <c r="D57" s="82"/>
      <c r="E57" s="82"/>
      <c r="F57" s="94">
        <f>F40</f>
        <v>161073.48960920001</v>
      </c>
      <c r="G57" s="102">
        <f>G40</f>
        <v>0.98935801000000001</v>
      </c>
      <c r="H57" s="92" t="s">
        <v>142</v>
      </c>
    </row>
    <row r="58" spans="1:8" x14ac:dyDescent="0.2">
      <c r="A58" s="82"/>
      <c r="B58" s="82"/>
      <c r="C58" s="103"/>
      <c r="D58" s="82"/>
      <c r="E58" s="82"/>
      <c r="F58" s="104"/>
      <c r="G58" s="104"/>
      <c r="H58" s="92" t="s">
        <v>142</v>
      </c>
    </row>
    <row r="59" spans="1:8" x14ac:dyDescent="0.2">
      <c r="A59" s="82"/>
      <c r="B59" s="82"/>
      <c r="C59" s="88" t="s">
        <v>150</v>
      </c>
      <c r="D59" s="82"/>
      <c r="E59" s="82"/>
      <c r="F59" s="104"/>
      <c r="G59" s="104"/>
      <c r="H59" s="92" t="s">
        <v>142</v>
      </c>
    </row>
    <row r="60" spans="1:8" x14ac:dyDescent="0.2">
      <c r="A60" s="82"/>
      <c r="B60" s="82"/>
      <c r="C60" s="88" t="s">
        <v>10</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151</v>
      </c>
      <c r="D63" s="82"/>
      <c r="E63" s="82"/>
      <c r="F63" s="82"/>
      <c r="G63" s="82"/>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152</v>
      </c>
      <c r="D66" s="82"/>
      <c r="E66" s="82"/>
      <c r="F66" s="82"/>
      <c r="G66" s="82"/>
      <c r="H66" s="92" t="s">
        <v>142</v>
      </c>
    </row>
    <row r="67" spans="1:8" x14ac:dyDescent="0.2">
      <c r="A67" s="82"/>
      <c r="B67" s="82"/>
      <c r="C67" s="88" t="s">
        <v>141</v>
      </c>
      <c r="D67" s="82"/>
      <c r="E67" s="82" t="s">
        <v>142</v>
      </c>
      <c r="F67" s="105" t="s">
        <v>144</v>
      </c>
      <c r="G67" s="102">
        <v>0</v>
      </c>
      <c r="H67" s="92" t="s">
        <v>142</v>
      </c>
    </row>
    <row r="68" spans="1:8" x14ac:dyDescent="0.2">
      <c r="A68" s="82"/>
      <c r="B68" s="82"/>
      <c r="C68" s="103"/>
      <c r="D68" s="82"/>
      <c r="E68" s="82"/>
      <c r="F68" s="104"/>
      <c r="G68" s="104"/>
      <c r="H68" s="92" t="s">
        <v>142</v>
      </c>
    </row>
    <row r="69" spans="1:8" x14ac:dyDescent="0.2">
      <c r="A69" s="82"/>
      <c r="B69" s="82"/>
      <c r="C69" s="88" t="s">
        <v>153</v>
      </c>
      <c r="D69" s="82"/>
      <c r="E69" s="82"/>
      <c r="F69" s="104"/>
      <c r="G69" s="104"/>
      <c r="H69" s="92" t="s">
        <v>142</v>
      </c>
    </row>
    <row r="70" spans="1:8" x14ac:dyDescent="0.2">
      <c r="A70" s="82"/>
      <c r="B70" s="82"/>
      <c r="C70" s="88" t="s">
        <v>141</v>
      </c>
      <c r="D70" s="82"/>
      <c r="E70" s="82" t="s">
        <v>142</v>
      </c>
      <c r="F70" s="105" t="s">
        <v>144</v>
      </c>
      <c r="G70" s="102">
        <v>0</v>
      </c>
      <c r="H70" s="92" t="s">
        <v>142</v>
      </c>
    </row>
    <row r="71" spans="1:8" ht="12.75" customHeight="1" x14ac:dyDescent="0.2">
      <c r="A71" s="87"/>
      <c r="B71" s="87"/>
      <c r="C71" s="95"/>
      <c r="D71" s="87"/>
      <c r="E71" s="87"/>
      <c r="F71" s="148"/>
      <c r="G71" s="139"/>
      <c r="H71" s="92" t="s">
        <v>142</v>
      </c>
    </row>
    <row r="72" spans="1:8" ht="12.75" customHeight="1" x14ac:dyDescent="0.2">
      <c r="A72" s="87"/>
      <c r="B72" s="87"/>
      <c r="C72" s="95" t="s">
        <v>937</v>
      </c>
      <c r="D72" s="87"/>
      <c r="E72" s="87"/>
      <c r="F72" s="87"/>
      <c r="G72" s="87"/>
      <c r="H72" s="92" t="s">
        <v>142</v>
      </c>
    </row>
    <row r="73" spans="1:8" ht="12.75" customHeight="1" x14ac:dyDescent="0.2">
      <c r="A73" s="80">
        <v>1</v>
      </c>
      <c r="B73" s="85" t="s">
        <v>321</v>
      </c>
      <c r="C73" s="85" t="s">
        <v>938</v>
      </c>
      <c r="D73" s="85" t="s">
        <v>237</v>
      </c>
      <c r="E73" s="86">
        <v>65256</v>
      </c>
      <c r="F73" s="97">
        <v>6.6173499360000001</v>
      </c>
      <c r="G73" s="93" t="s">
        <v>140</v>
      </c>
      <c r="H73" s="92">
        <v>6.0350000000000001</v>
      </c>
    </row>
    <row r="74" spans="1:8" ht="12.75" customHeight="1" x14ac:dyDescent="0.2">
      <c r="A74" s="87"/>
      <c r="B74" s="87"/>
      <c r="C74" s="95" t="s">
        <v>141</v>
      </c>
      <c r="D74" s="87"/>
      <c r="E74" s="87" t="s">
        <v>142</v>
      </c>
      <c r="F74" s="138">
        <f>F73</f>
        <v>6.6173499360000001</v>
      </c>
      <c r="G74" s="139">
        <f>SUM(G73)</f>
        <v>0</v>
      </c>
      <c r="H74" s="92" t="s">
        <v>142</v>
      </c>
    </row>
    <row r="75" spans="1:8" x14ac:dyDescent="0.2">
      <c r="A75" s="82"/>
      <c r="B75" s="82"/>
      <c r="C75" s="103"/>
      <c r="D75" s="82"/>
      <c r="E75" s="82"/>
      <c r="F75" s="104"/>
      <c r="G75" s="104"/>
      <c r="H75" s="92" t="s">
        <v>142</v>
      </c>
    </row>
    <row r="76" spans="1:8" x14ac:dyDescent="0.2">
      <c r="A76" s="82"/>
      <c r="B76" s="82"/>
      <c r="C76" s="88" t="s">
        <v>154</v>
      </c>
      <c r="D76" s="82"/>
      <c r="E76" s="82"/>
      <c r="F76" s="94">
        <f>F74</f>
        <v>6.6173499360000001</v>
      </c>
      <c r="G76" s="102">
        <f>G74</f>
        <v>0</v>
      </c>
      <c r="H76" s="92" t="s">
        <v>142</v>
      </c>
    </row>
    <row r="77" spans="1:8" x14ac:dyDescent="0.2">
      <c r="A77" s="82"/>
      <c r="B77" s="82"/>
      <c r="C77" s="103"/>
      <c r="D77" s="82"/>
      <c r="E77" s="82"/>
      <c r="F77" s="104"/>
      <c r="G77" s="104"/>
      <c r="H77" s="92" t="s">
        <v>142</v>
      </c>
    </row>
    <row r="78" spans="1:8" x14ac:dyDescent="0.2">
      <c r="A78" s="82"/>
      <c r="B78" s="82"/>
      <c r="C78" s="88" t="s">
        <v>155</v>
      </c>
      <c r="D78" s="82"/>
      <c r="E78" s="82"/>
      <c r="F78" s="104"/>
      <c r="G78" s="104"/>
      <c r="H78" s="92" t="s">
        <v>142</v>
      </c>
    </row>
    <row r="79" spans="1:8" x14ac:dyDescent="0.2">
      <c r="A79" s="82"/>
      <c r="B79" s="82"/>
      <c r="C79" s="88" t="s">
        <v>156</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157</v>
      </c>
      <c r="D82" s="82"/>
      <c r="E82" s="82"/>
      <c r="F82" s="104"/>
      <c r="G82" s="104"/>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158</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159</v>
      </c>
      <c r="D88" s="82"/>
      <c r="E88" s="82"/>
      <c r="F88" s="104"/>
      <c r="G88" s="104"/>
      <c r="H88" s="92" t="s">
        <v>142</v>
      </c>
    </row>
    <row r="89" spans="1:8" x14ac:dyDescent="0.2">
      <c r="A89" s="99">
        <v>1</v>
      </c>
      <c r="B89" s="90"/>
      <c r="C89" s="90" t="s">
        <v>160</v>
      </c>
      <c r="D89" s="90"/>
      <c r="E89" s="107"/>
      <c r="F89" s="91">
        <v>3307.7275629870001</v>
      </c>
      <c r="G89" s="81">
        <v>2.0316979999999998E-2</v>
      </c>
      <c r="H89" s="92">
        <v>5.41</v>
      </c>
    </row>
    <row r="90" spans="1:8" x14ac:dyDescent="0.2">
      <c r="A90" s="82"/>
      <c r="B90" s="82"/>
      <c r="C90" s="88" t="s">
        <v>141</v>
      </c>
      <c r="D90" s="82"/>
      <c r="E90" s="82" t="s">
        <v>142</v>
      </c>
      <c r="F90" s="94">
        <v>3307.7275629870001</v>
      </c>
      <c r="G90" s="102">
        <v>2.0316979999999998E-2</v>
      </c>
      <c r="H90" s="92" t="s">
        <v>142</v>
      </c>
    </row>
    <row r="91" spans="1:8" x14ac:dyDescent="0.2">
      <c r="A91" s="82"/>
      <c r="B91" s="82"/>
      <c r="C91" s="103"/>
      <c r="D91" s="82"/>
      <c r="E91" s="82"/>
      <c r="F91" s="104"/>
      <c r="G91" s="104"/>
      <c r="H91" s="92" t="s">
        <v>142</v>
      </c>
    </row>
    <row r="92" spans="1:8" x14ac:dyDescent="0.2">
      <c r="A92" s="82"/>
      <c r="B92" s="82"/>
      <c r="C92" s="88" t="s">
        <v>161</v>
      </c>
      <c r="D92" s="82"/>
      <c r="E92" s="82"/>
      <c r="F92" s="94">
        <v>3307.7275629870001</v>
      </c>
      <c r="G92" s="102">
        <v>2.0316979999999998E-2</v>
      </c>
      <c r="H92" s="92" t="s">
        <v>142</v>
      </c>
    </row>
    <row r="93" spans="1:8" x14ac:dyDescent="0.2">
      <c r="A93" s="82"/>
      <c r="B93" s="82"/>
      <c r="C93" s="104"/>
      <c r="D93" s="82"/>
      <c r="E93" s="82"/>
      <c r="F93" s="82"/>
      <c r="G93" s="82"/>
      <c r="H93" s="92" t="s">
        <v>142</v>
      </c>
    </row>
    <row r="94" spans="1:8" x14ac:dyDescent="0.2">
      <c r="A94" s="82"/>
      <c r="B94" s="82"/>
      <c r="C94" s="88" t="s">
        <v>162</v>
      </c>
      <c r="D94" s="82"/>
      <c r="E94" s="82"/>
      <c r="F94" s="82"/>
      <c r="G94" s="82"/>
      <c r="H94" s="92" t="s">
        <v>142</v>
      </c>
    </row>
    <row r="95" spans="1:8" x14ac:dyDescent="0.2">
      <c r="A95" s="82"/>
      <c r="B95" s="82"/>
      <c r="C95" s="88" t="s">
        <v>163</v>
      </c>
      <c r="D95" s="82"/>
      <c r="E95" s="82"/>
      <c r="F95" s="82"/>
      <c r="G95" s="82"/>
      <c r="H95" s="92" t="s">
        <v>142</v>
      </c>
    </row>
    <row r="96" spans="1:8" x14ac:dyDescent="0.2">
      <c r="A96" s="82"/>
      <c r="B96" s="82"/>
      <c r="C96" s="88" t="s">
        <v>141</v>
      </c>
      <c r="D96" s="82"/>
      <c r="E96" s="82" t="s">
        <v>142</v>
      </c>
      <c r="F96" s="105" t="s">
        <v>144</v>
      </c>
      <c r="G96" s="102">
        <v>0</v>
      </c>
      <c r="H96" s="92" t="s">
        <v>142</v>
      </c>
    </row>
    <row r="97" spans="1:17" x14ac:dyDescent="0.2">
      <c r="A97" s="82"/>
      <c r="B97" s="82"/>
      <c r="C97" s="103"/>
      <c r="D97" s="82"/>
      <c r="E97" s="82"/>
      <c r="F97" s="104"/>
      <c r="G97" s="104"/>
      <c r="H97" s="92" t="s">
        <v>142</v>
      </c>
    </row>
    <row r="98" spans="1:17" x14ac:dyDescent="0.2">
      <c r="A98" s="82"/>
      <c r="B98" s="82"/>
      <c r="C98" s="88" t="s">
        <v>164</v>
      </c>
      <c r="D98" s="82"/>
      <c r="E98" s="82"/>
      <c r="F98" s="82"/>
      <c r="G98" s="82"/>
      <c r="H98" s="92" t="s">
        <v>142</v>
      </c>
    </row>
    <row r="99" spans="1:17" x14ac:dyDescent="0.2">
      <c r="A99" s="82"/>
      <c r="B99" s="82"/>
      <c r="C99" s="88" t="s">
        <v>165</v>
      </c>
      <c r="D99" s="82"/>
      <c r="E99" s="82"/>
      <c r="F99" s="82"/>
      <c r="G99" s="82"/>
      <c r="H99" s="92" t="s">
        <v>142</v>
      </c>
    </row>
    <row r="100" spans="1:17" x14ac:dyDescent="0.2">
      <c r="A100" s="82"/>
      <c r="B100" s="82"/>
      <c r="C100" s="88" t="s">
        <v>141</v>
      </c>
      <c r="D100" s="82"/>
      <c r="E100" s="82" t="s">
        <v>142</v>
      </c>
      <c r="F100" s="105" t="s">
        <v>144</v>
      </c>
      <c r="G100" s="102">
        <v>0</v>
      </c>
      <c r="H100" s="92" t="s">
        <v>142</v>
      </c>
    </row>
    <row r="101" spans="1:17" x14ac:dyDescent="0.2">
      <c r="A101" s="82"/>
      <c r="B101" s="82"/>
      <c r="C101" s="103"/>
      <c r="D101" s="82"/>
      <c r="E101" s="82"/>
      <c r="F101" s="104"/>
      <c r="G101" s="104"/>
      <c r="H101" s="92" t="s">
        <v>142</v>
      </c>
    </row>
    <row r="102" spans="1:17" x14ac:dyDescent="0.2">
      <c r="A102" s="82"/>
      <c r="B102" s="82"/>
      <c r="C102" s="88" t="s">
        <v>166</v>
      </c>
      <c r="D102" s="82"/>
      <c r="E102" s="82"/>
      <c r="F102" s="104"/>
      <c r="G102" s="104"/>
      <c r="H102" s="92" t="s">
        <v>142</v>
      </c>
    </row>
    <row r="103" spans="1:17" x14ac:dyDescent="0.2">
      <c r="A103" s="82"/>
      <c r="B103" s="82"/>
      <c r="C103" s="88" t="s">
        <v>141</v>
      </c>
      <c r="D103" s="82"/>
      <c r="E103" s="82" t="s">
        <v>142</v>
      </c>
      <c r="F103" s="105" t="s">
        <v>144</v>
      </c>
      <c r="G103" s="102">
        <v>0</v>
      </c>
      <c r="H103" s="92" t="s">
        <v>142</v>
      </c>
    </row>
    <row r="104" spans="1:17" x14ac:dyDescent="0.2">
      <c r="A104" s="82"/>
      <c r="B104" s="82"/>
      <c r="C104" s="103"/>
      <c r="D104" s="82"/>
      <c r="E104" s="82"/>
      <c r="F104" s="104"/>
      <c r="G104" s="104"/>
      <c r="H104" s="92" t="s">
        <v>142</v>
      </c>
    </row>
    <row r="105" spans="1:17" x14ac:dyDescent="0.2">
      <c r="A105" s="107"/>
      <c r="B105" s="90"/>
      <c r="C105" s="90" t="s">
        <v>167</v>
      </c>
      <c r="D105" s="90"/>
      <c r="E105" s="107"/>
      <c r="F105" s="91">
        <v>-1581.7641372000001</v>
      </c>
      <c r="G105" s="81">
        <v>-9.7156299999999994E-3</v>
      </c>
      <c r="H105" s="92" t="s">
        <v>142</v>
      </c>
    </row>
    <row r="106" spans="1:17" x14ac:dyDescent="0.2">
      <c r="A106" s="103"/>
      <c r="B106" s="103"/>
      <c r="C106" s="88" t="s">
        <v>168</v>
      </c>
      <c r="D106" s="104"/>
      <c r="E106" s="104"/>
      <c r="F106" s="94">
        <v>162806.07038492299</v>
      </c>
      <c r="G106" s="108">
        <v>1.0000000099999999</v>
      </c>
      <c r="H106" s="92" t="s">
        <v>142</v>
      </c>
    </row>
    <row r="107" spans="1:17" ht="12.75" customHeight="1" x14ac:dyDescent="0.2">
      <c r="A107" s="109"/>
      <c r="B107" s="109"/>
      <c r="C107" s="110"/>
      <c r="D107" s="111"/>
      <c r="E107" s="111"/>
      <c r="F107" s="112"/>
      <c r="G107" s="113"/>
      <c r="H107" s="114"/>
    </row>
    <row r="108" spans="1:17" x14ac:dyDescent="0.2">
      <c r="A108" s="109"/>
      <c r="B108" s="221" t="s">
        <v>926</v>
      </c>
      <c r="C108" s="221"/>
      <c r="D108" s="221"/>
      <c r="E108" s="221"/>
      <c r="F108" s="221"/>
      <c r="G108" s="221"/>
      <c r="H108" s="221"/>
      <c r="J108" s="116"/>
    </row>
    <row r="109" spans="1:17" x14ac:dyDescent="0.2">
      <c r="A109" s="109"/>
      <c r="B109" s="221" t="s">
        <v>927</v>
      </c>
      <c r="C109" s="221"/>
      <c r="D109" s="221"/>
      <c r="E109" s="221"/>
      <c r="F109" s="221"/>
      <c r="G109" s="221"/>
      <c r="H109" s="221"/>
      <c r="J109" s="116"/>
    </row>
    <row r="110" spans="1:17" x14ac:dyDescent="0.2">
      <c r="A110" s="109"/>
      <c r="B110" s="221" t="s">
        <v>928</v>
      </c>
      <c r="C110" s="221"/>
      <c r="D110" s="221"/>
      <c r="E110" s="221"/>
      <c r="F110" s="221"/>
      <c r="G110" s="221"/>
      <c r="H110" s="221"/>
      <c r="J110" s="116"/>
    </row>
    <row r="111" spans="1:17" s="118" customFormat="1" ht="66.75" customHeight="1" x14ac:dyDescent="0.25">
      <c r="A111" s="117"/>
      <c r="B111" s="222" t="s">
        <v>929</v>
      </c>
      <c r="C111" s="222"/>
      <c r="D111" s="222"/>
      <c r="E111" s="222"/>
      <c r="F111" s="222"/>
      <c r="G111" s="222"/>
      <c r="H111" s="222"/>
      <c r="I111"/>
      <c r="J111" s="116"/>
      <c r="K111"/>
      <c r="L111"/>
      <c r="M111"/>
      <c r="N111"/>
      <c r="O111"/>
      <c r="P111"/>
      <c r="Q111"/>
    </row>
    <row r="112" spans="1:17" x14ac:dyDescent="0.2">
      <c r="A112" s="109"/>
      <c r="B112" s="221" t="s">
        <v>930</v>
      </c>
      <c r="C112" s="221"/>
      <c r="D112" s="221"/>
      <c r="E112" s="221"/>
      <c r="F112" s="221"/>
      <c r="G112" s="221"/>
      <c r="H112" s="221"/>
      <c r="J112" s="116"/>
    </row>
    <row r="113" spans="1:10" x14ac:dyDescent="0.2">
      <c r="A113" s="109"/>
      <c r="B113" s="109"/>
      <c r="C113" s="109"/>
      <c r="D113" s="111"/>
      <c r="E113" s="111"/>
      <c r="F113" s="111"/>
      <c r="G113" s="111"/>
    </row>
    <row r="114" spans="1:10" x14ac:dyDescent="0.2">
      <c r="A114" s="109"/>
      <c r="B114" s="223" t="s">
        <v>169</v>
      </c>
      <c r="C114" s="224"/>
      <c r="D114" s="225"/>
      <c r="E114" s="119"/>
      <c r="F114" s="111"/>
      <c r="G114" s="111"/>
    </row>
    <row r="115" spans="1:10" ht="27.75" customHeight="1" x14ac:dyDescent="0.2">
      <c r="A115" s="109"/>
      <c r="B115" s="226" t="s">
        <v>170</v>
      </c>
      <c r="C115" s="227"/>
      <c r="D115" s="95" t="s">
        <v>171</v>
      </c>
      <c r="E115" s="119"/>
      <c r="F115" s="111"/>
      <c r="G115" s="111"/>
    </row>
    <row r="116" spans="1:10" ht="12.75" customHeight="1" x14ac:dyDescent="0.2">
      <c r="A116" s="109"/>
      <c r="B116" s="226" t="s">
        <v>931</v>
      </c>
      <c r="C116" s="227"/>
      <c r="D116" s="95" t="s">
        <v>171</v>
      </c>
      <c r="E116" s="119"/>
      <c r="F116" s="111"/>
      <c r="G116" s="111"/>
    </row>
    <row r="117" spans="1:10" x14ac:dyDescent="0.2">
      <c r="A117" s="109"/>
      <c r="B117" s="226" t="s">
        <v>172</v>
      </c>
      <c r="C117" s="227"/>
      <c r="D117" s="120" t="s">
        <v>142</v>
      </c>
      <c r="E117" s="119"/>
      <c r="F117" s="111"/>
      <c r="G117" s="111"/>
    </row>
    <row r="118" spans="1:10" x14ac:dyDescent="0.2">
      <c r="A118" s="121"/>
      <c r="B118" s="122" t="s">
        <v>142</v>
      </c>
      <c r="C118" s="122" t="s">
        <v>932</v>
      </c>
      <c r="D118" s="122" t="s">
        <v>173</v>
      </c>
      <c r="E118" s="121"/>
      <c r="F118" s="121"/>
      <c r="G118" s="121"/>
      <c r="H118" s="121"/>
      <c r="J118" s="116"/>
    </row>
    <row r="119" spans="1:10" x14ac:dyDescent="0.2">
      <c r="A119" s="121"/>
      <c r="B119" s="123" t="s">
        <v>174</v>
      </c>
      <c r="C119" s="124">
        <v>45961</v>
      </c>
      <c r="D119" s="124">
        <v>45991</v>
      </c>
      <c r="E119" s="121"/>
      <c r="F119" s="121"/>
      <c r="G119" s="121"/>
      <c r="J119" s="116"/>
    </row>
    <row r="120" spans="1:10" x14ac:dyDescent="0.2">
      <c r="A120" s="125"/>
      <c r="B120" s="90" t="s">
        <v>175</v>
      </c>
      <c r="C120" s="126">
        <v>110.9708</v>
      </c>
      <c r="D120" s="126">
        <v>110.069</v>
      </c>
      <c r="E120" s="125"/>
      <c r="F120" s="127"/>
      <c r="G120" s="128"/>
    </row>
    <row r="121" spans="1:10" x14ac:dyDescent="0.2">
      <c r="A121" s="125"/>
      <c r="B121" s="90" t="s">
        <v>1119</v>
      </c>
      <c r="C121" s="126">
        <v>34.263800000000003</v>
      </c>
      <c r="D121" s="126">
        <v>33.985399999999998</v>
      </c>
      <c r="E121" s="125"/>
      <c r="F121" s="127"/>
      <c r="G121" s="128"/>
    </row>
    <row r="122" spans="1:10" x14ac:dyDescent="0.2">
      <c r="A122" s="125"/>
      <c r="B122" s="90" t="s">
        <v>176</v>
      </c>
      <c r="C122" s="126">
        <v>100.98009999999999</v>
      </c>
      <c r="D122" s="126">
        <v>100.0887</v>
      </c>
      <c r="E122" s="125"/>
      <c r="F122" s="127"/>
      <c r="G122" s="128"/>
    </row>
    <row r="123" spans="1:10" x14ac:dyDescent="0.2">
      <c r="A123" s="125"/>
      <c r="B123" s="90" t="s">
        <v>1120</v>
      </c>
      <c r="C123" s="126">
        <v>30.662299999999998</v>
      </c>
      <c r="D123" s="126">
        <v>30.3916</v>
      </c>
      <c r="E123" s="125"/>
      <c r="F123" s="127"/>
      <c r="G123" s="128"/>
    </row>
    <row r="124" spans="1:10" x14ac:dyDescent="0.2">
      <c r="A124" s="125"/>
      <c r="B124" s="125"/>
      <c r="C124" s="125"/>
      <c r="D124" s="125"/>
      <c r="E124" s="125"/>
      <c r="F124" s="125"/>
      <c r="G124" s="125"/>
    </row>
    <row r="125" spans="1:10" x14ac:dyDescent="0.2">
      <c r="A125" s="121"/>
      <c r="B125" s="226" t="s">
        <v>933</v>
      </c>
      <c r="C125" s="227"/>
      <c r="D125" s="95" t="s">
        <v>171</v>
      </c>
      <c r="E125" s="121"/>
      <c r="F125" s="121"/>
      <c r="G125" s="121"/>
    </row>
    <row r="126" spans="1:10" x14ac:dyDescent="0.2">
      <c r="A126" s="121"/>
      <c r="B126" s="136"/>
      <c r="C126" s="136"/>
      <c r="D126" s="136"/>
      <c r="E126" s="121"/>
      <c r="F126" s="121"/>
      <c r="G126" s="121"/>
    </row>
    <row r="127" spans="1:10" x14ac:dyDescent="0.2">
      <c r="A127" s="121"/>
      <c r="B127" s="226" t="s">
        <v>177</v>
      </c>
      <c r="C127" s="227"/>
      <c r="D127" s="95" t="s">
        <v>171</v>
      </c>
      <c r="E127" s="131"/>
      <c r="F127" s="121"/>
      <c r="G127" s="121"/>
    </row>
    <row r="128" spans="1:10" x14ac:dyDescent="0.2">
      <c r="A128" s="121"/>
      <c r="B128" s="226" t="s">
        <v>178</v>
      </c>
      <c r="C128" s="227"/>
      <c r="D128" s="95" t="s">
        <v>171</v>
      </c>
      <c r="E128" s="131"/>
      <c r="F128" s="121"/>
      <c r="G128" s="121"/>
    </row>
    <row r="129" spans="1:7" ht="17.100000000000001" customHeight="1" x14ac:dyDescent="0.2">
      <c r="A129" s="121"/>
      <c r="B129" s="226" t="s">
        <v>179</v>
      </c>
      <c r="C129" s="227"/>
      <c r="D129" s="95" t="s">
        <v>171</v>
      </c>
      <c r="E129" s="131"/>
      <c r="F129" s="121"/>
      <c r="G129" s="121"/>
    </row>
    <row r="130" spans="1:7" ht="17.100000000000001" customHeight="1" x14ac:dyDescent="0.2">
      <c r="A130" s="121"/>
      <c r="B130" s="226" t="s">
        <v>180</v>
      </c>
      <c r="C130" s="227"/>
      <c r="D130" s="132">
        <v>0.2261112283118506</v>
      </c>
      <c r="E130" s="121"/>
      <c r="F130" s="115"/>
      <c r="G130" s="133"/>
    </row>
    <row r="132" spans="1:7" x14ac:dyDescent="0.2">
      <c r="B132" s="220" t="s">
        <v>934</v>
      </c>
      <c r="C132" s="220"/>
    </row>
    <row r="134" spans="1:7" ht="153.75" customHeight="1" x14ac:dyDescent="0.2"/>
    <row r="137" spans="1:7" x14ac:dyDescent="0.2">
      <c r="B137" s="134" t="s">
        <v>935</v>
      </c>
      <c r="C137" s="135"/>
      <c r="D137" s="134"/>
    </row>
    <row r="138" spans="1:7" x14ac:dyDescent="0.2">
      <c r="B138" s="134" t="s">
        <v>1095</v>
      </c>
      <c r="D138" s="134"/>
    </row>
    <row r="139" spans="1:7" ht="165" customHeight="1" x14ac:dyDescent="0.2"/>
    <row r="141" spans="1:7" ht="12.75" customHeight="1" x14ac:dyDescent="0.2"/>
    <row r="142" spans="1:7" ht="12.75" customHeight="1" x14ac:dyDescent="0.2"/>
    <row r="143" spans="1:7" ht="12.75" customHeight="1" x14ac:dyDescent="0.2"/>
    <row r="144" spans="1:7" ht="12.75" customHeight="1" x14ac:dyDescent="0.2"/>
    <row r="145" customFormat="1" ht="12.75" customHeight="1" x14ac:dyDescent="0.2"/>
    <row r="146" customFormat="1" ht="12.75" customHeight="1" x14ac:dyDescent="0.2"/>
  </sheetData>
  <mergeCells count="18">
    <mergeCell ref="B132:C132"/>
    <mergeCell ref="B130:C130"/>
    <mergeCell ref="A1:H1"/>
    <mergeCell ref="A2:H2"/>
    <mergeCell ref="A3:H3"/>
    <mergeCell ref="B125:C125"/>
    <mergeCell ref="B129:C129"/>
    <mergeCell ref="B108:H108"/>
    <mergeCell ref="B109:H109"/>
    <mergeCell ref="B116:C116"/>
    <mergeCell ref="B117:C117"/>
    <mergeCell ref="B127:C127"/>
    <mergeCell ref="B128:C128"/>
    <mergeCell ref="B110:H110"/>
    <mergeCell ref="B111:H111"/>
    <mergeCell ref="B112:H112"/>
    <mergeCell ref="B114:D114"/>
    <mergeCell ref="B115:C115"/>
  </mergeCells>
  <hyperlinks>
    <hyperlink ref="I1" location="Index!B2" display="Index" xr:uid="{546CD099-013A-462A-8624-EF414D24A36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0BAC-1FB1-4903-AD5A-7E68F0A9688F}">
  <sheetPr>
    <outlinePr summaryBelow="0" summaryRight="0"/>
  </sheetPr>
  <dimension ref="A1:Q159"/>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3.5703125" bestFit="1"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835</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11</v>
      </c>
      <c r="C7" s="90" t="s">
        <v>12</v>
      </c>
      <c r="D7" s="90" t="s">
        <v>13</v>
      </c>
      <c r="E7" s="83">
        <v>1811705</v>
      </c>
      <c r="F7" s="91">
        <v>38074.792280000001</v>
      </c>
      <c r="G7" s="81">
        <v>7.9843899999999995E-2</v>
      </c>
      <c r="H7" s="92" t="s">
        <v>142</v>
      </c>
    </row>
    <row r="8" spans="1:9" x14ac:dyDescent="0.2">
      <c r="A8" s="99">
        <v>2</v>
      </c>
      <c r="B8" s="90" t="s">
        <v>325</v>
      </c>
      <c r="C8" s="90" t="s">
        <v>326</v>
      </c>
      <c r="D8" s="90" t="s">
        <v>35</v>
      </c>
      <c r="E8" s="83">
        <v>3285248</v>
      </c>
      <c r="F8" s="91">
        <v>33102.158847999999</v>
      </c>
      <c r="G8" s="81">
        <v>6.9416149999999996E-2</v>
      </c>
      <c r="H8" s="92" t="s">
        <v>142</v>
      </c>
    </row>
    <row r="9" spans="1:9" x14ac:dyDescent="0.2">
      <c r="A9" s="99">
        <v>3</v>
      </c>
      <c r="B9" s="90" t="s">
        <v>17</v>
      </c>
      <c r="C9" s="90" t="s">
        <v>18</v>
      </c>
      <c r="D9" s="90" t="s">
        <v>19</v>
      </c>
      <c r="E9" s="83">
        <v>1532287</v>
      </c>
      <c r="F9" s="91">
        <v>24018.598725</v>
      </c>
      <c r="G9" s="81">
        <v>5.0367670000000003E-2</v>
      </c>
      <c r="H9" s="92" t="s">
        <v>142</v>
      </c>
    </row>
    <row r="10" spans="1:9" x14ac:dyDescent="0.2">
      <c r="A10" s="99">
        <v>4</v>
      </c>
      <c r="B10" s="90" t="s">
        <v>329</v>
      </c>
      <c r="C10" s="90" t="s">
        <v>330</v>
      </c>
      <c r="D10" s="90" t="s">
        <v>35</v>
      </c>
      <c r="E10" s="83">
        <v>1807958</v>
      </c>
      <c r="F10" s="91">
        <v>23136.438526000002</v>
      </c>
      <c r="G10" s="81">
        <v>4.851776E-2</v>
      </c>
      <c r="H10" s="92" t="s">
        <v>142</v>
      </c>
    </row>
    <row r="11" spans="1:9" x14ac:dyDescent="0.2">
      <c r="A11" s="99">
        <v>5</v>
      </c>
      <c r="B11" s="90" t="s">
        <v>349</v>
      </c>
      <c r="C11" s="90" t="s">
        <v>350</v>
      </c>
      <c r="D11" s="90" t="s">
        <v>271</v>
      </c>
      <c r="E11" s="83">
        <v>6638566</v>
      </c>
      <c r="F11" s="91">
        <v>19922.336566000002</v>
      </c>
      <c r="G11" s="81">
        <v>4.1777700000000001E-2</v>
      </c>
      <c r="H11" s="92" t="s">
        <v>142</v>
      </c>
    </row>
    <row r="12" spans="1:9" x14ac:dyDescent="0.2">
      <c r="A12" s="99">
        <v>6</v>
      </c>
      <c r="B12" s="90" t="s">
        <v>53</v>
      </c>
      <c r="C12" s="90" t="s">
        <v>54</v>
      </c>
      <c r="D12" s="90" t="s">
        <v>55</v>
      </c>
      <c r="E12" s="83">
        <v>1090073</v>
      </c>
      <c r="F12" s="91">
        <v>16535.317337</v>
      </c>
      <c r="G12" s="81">
        <v>3.4675020000000001E-2</v>
      </c>
      <c r="H12" s="92" t="s">
        <v>142</v>
      </c>
    </row>
    <row r="13" spans="1:9" x14ac:dyDescent="0.2">
      <c r="A13" s="99">
        <v>7</v>
      </c>
      <c r="B13" s="90" t="s">
        <v>662</v>
      </c>
      <c r="C13" s="90" t="s">
        <v>663</v>
      </c>
      <c r="D13" s="90" t="s">
        <v>184</v>
      </c>
      <c r="E13" s="83">
        <v>677831</v>
      </c>
      <c r="F13" s="91">
        <v>14193.781139999999</v>
      </c>
      <c r="G13" s="81">
        <v>2.9764760000000001E-2</v>
      </c>
      <c r="H13" s="92" t="s">
        <v>142</v>
      </c>
    </row>
    <row r="14" spans="1:9" x14ac:dyDescent="0.2">
      <c r="A14" s="99">
        <v>8</v>
      </c>
      <c r="B14" s="90" t="s">
        <v>33</v>
      </c>
      <c r="C14" s="90" t="s">
        <v>34</v>
      </c>
      <c r="D14" s="90" t="s">
        <v>35</v>
      </c>
      <c r="E14" s="83">
        <v>982972</v>
      </c>
      <c r="F14" s="91">
        <v>13651.515136</v>
      </c>
      <c r="G14" s="81">
        <v>2.8627610000000001E-2</v>
      </c>
      <c r="H14" s="92" t="s">
        <v>142</v>
      </c>
    </row>
    <row r="15" spans="1:9" x14ac:dyDescent="0.2">
      <c r="A15" s="99">
        <v>9</v>
      </c>
      <c r="B15" s="90" t="s">
        <v>303</v>
      </c>
      <c r="C15" s="90" t="s">
        <v>304</v>
      </c>
      <c r="D15" s="90" t="s">
        <v>271</v>
      </c>
      <c r="E15" s="83">
        <v>998415</v>
      </c>
      <c r="F15" s="91">
        <v>13280.91633</v>
      </c>
      <c r="G15" s="81">
        <v>2.7850449999999999E-2</v>
      </c>
      <c r="H15" s="92" t="s">
        <v>142</v>
      </c>
    </row>
    <row r="16" spans="1:9" x14ac:dyDescent="0.2">
      <c r="A16" s="99">
        <v>10</v>
      </c>
      <c r="B16" s="90" t="s">
        <v>314</v>
      </c>
      <c r="C16" s="90" t="s">
        <v>315</v>
      </c>
      <c r="D16" s="90" t="s">
        <v>184</v>
      </c>
      <c r="E16" s="83">
        <v>1548385</v>
      </c>
      <c r="F16" s="91">
        <v>13186.820852499999</v>
      </c>
      <c r="G16" s="81">
        <v>2.7653130000000001E-2</v>
      </c>
      <c r="H16" s="92" t="s">
        <v>142</v>
      </c>
    </row>
    <row r="17" spans="1:8" x14ac:dyDescent="0.2">
      <c r="A17" s="99">
        <v>11</v>
      </c>
      <c r="B17" s="90" t="s">
        <v>109</v>
      </c>
      <c r="C17" s="90" t="s">
        <v>110</v>
      </c>
      <c r="D17" s="90" t="s">
        <v>111</v>
      </c>
      <c r="E17" s="83">
        <v>164533</v>
      </c>
      <c r="F17" s="91">
        <v>12069.318214999999</v>
      </c>
      <c r="G17" s="81">
        <v>2.5309700000000001E-2</v>
      </c>
      <c r="H17" s="92" t="s">
        <v>142</v>
      </c>
    </row>
    <row r="18" spans="1:8" x14ac:dyDescent="0.2">
      <c r="A18" s="99">
        <v>12</v>
      </c>
      <c r="B18" s="90" t="s">
        <v>836</v>
      </c>
      <c r="C18" s="90" t="s">
        <v>837</v>
      </c>
      <c r="D18" s="90" t="s">
        <v>262</v>
      </c>
      <c r="E18" s="83">
        <v>1864265</v>
      </c>
      <c r="F18" s="91">
        <v>11553.782337500001</v>
      </c>
      <c r="G18" s="81">
        <v>2.4228599999999999E-2</v>
      </c>
      <c r="H18" s="92" t="s">
        <v>142</v>
      </c>
    </row>
    <row r="19" spans="1:8" x14ac:dyDescent="0.2">
      <c r="A19" s="99">
        <v>13</v>
      </c>
      <c r="B19" s="90" t="s">
        <v>368</v>
      </c>
      <c r="C19" s="90" t="s">
        <v>369</v>
      </c>
      <c r="D19" s="90" t="s">
        <v>196</v>
      </c>
      <c r="E19" s="83">
        <v>1608752</v>
      </c>
      <c r="F19" s="91">
        <v>11429.378584</v>
      </c>
      <c r="G19" s="81">
        <v>2.396773E-2</v>
      </c>
      <c r="H19" s="92" t="s">
        <v>142</v>
      </c>
    </row>
    <row r="20" spans="1:8" x14ac:dyDescent="0.2">
      <c r="A20" s="99">
        <v>14</v>
      </c>
      <c r="B20" s="90" t="s">
        <v>356</v>
      </c>
      <c r="C20" s="90" t="s">
        <v>357</v>
      </c>
      <c r="D20" s="90" t="s">
        <v>111</v>
      </c>
      <c r="E20" s="83">
        <v>1639820</v>
      </c>
      <c r="F20" s="91">
        <v>10912.18219</v>
      </c>
      <c r="G20" s="81">
        <v>2.2883150000000001E-2</v>
      </c>
      <c r="H20" s="92" t="s">
        <v>142</v>
      </c>
    </row>
    <row r="21" spans="1:8" x14ac:dyDescent="0.2">
      <c r="A21" s="99">
        <v>15</v>
      </c>
      <c r="B21" s="90" t="s">
        <v>396</v>
      </c>
      <c r="C21" s="90" t="s">
        <v>397</v>
      </c>
      <c r="D21" s="90" t="s">
        <v>184</v>
      </c>
      <c r="E21" s="83">
        <v>1193281</v>
      </c>
      <c r="F21" s="91">
        <v>10802.772892999999</v>
      </c>
      <c r="G21" s="81">
        <v>2.2653719999999999E-2</v>
      </c>
      <c r="H21" s="92" t="s">
        <v>142</v>
      </c>
    </row>
    <row r="22" spans="1:8" x14ac:dyDescent="0.2">
      <c r="A22" s="99">
        <v>16</v>
      </c>
      <c r="B22" s="90" t="s">
        <v>69</v>
      </c>
      <c r="C22" s="90" t="s">
        <v>70</v>
      </c>
      <c r="D22" s="90" t="s">
        <v>13</v>
      </c>
      <c r="E22" s="83">
        <v>2692219</v>
      </c>
      <c r="F22" s="91">
        <v>10797.1442995</v>
      </c>
      <c r="G22" s="81">
        <v>2.2641910000000001E-2</v>
      </c>
      <c r="H22" s="92" t="s">
        <v>142</v>
      </c>
    </row>
    <row r="23" spans="1:8" x14ac:dyDescent="0.2">
      <c r="A23" s="99">
        <v>17</v>
      </c>
      <c r="B23" s="90" t="s">
        <v>428</v>
      </c>
      <c r="C23" s="90" t="s">
        <v>429</v>
      </c>
      <c r="D23" s="90" t="s">
        <v>52</v>
      </c>
      <c r="E23" s="83">
        <v>275874</v>
      </c>
      <c r="F23" s="91">
        <v>10780.328298</v>
      </c>
      <c r="G23" s="81">
        <v>2.2606649999999999E-2</v>
      </c>
      <c r="H23" s="92" t="s">
        <v>142</v>
      </c>
    </row>
    <row r="24" spans="1:8" x14ac:dyDescent="0.2">
      <c r="A24" s="99">
        <v>18</v>
      </c>
      <c r="B24" s="90" t="s">
        <v>345</v>
      </c>
      <c r="C24" s="90" t="s">
        <v>346</v>
      </c>
      <c r="D24" s="90" t="s">
        <v>246</v>
      </c>
      <c r="E24" s="83">
        <v>558313</v>
      </c>
      <c r="F24" s="91">
        <v>9273.0206170000001</v>
      </c>
      <c r="G24" s="81">
        <v>1.9445779999999999E-2</v>
      </c>
      <c r="H24" s="92" t="s">
        <v>142</v>
      </c>
    </row>
    <row r="25" spans="1:8" x14ac:dyDescent="0.2">
      <c r="A25" s="99">
        <v>19</v>
      </c>
      <c r="B25" s="90" t="s">
        <v>212</v>
      </c>
      <c r="C25" s="90" t="s">
        <v>213</v>
      </c>
      <c r="D25" s="90" t="s">
        <v>98</v>
      </c>
      <c r="E25" s="83">
        <v>457842</v>
      </c>
      <c r="F25" s="91">
        <v>7951.7998559999996</v>
      </c>
      <c r="G25" s="81">
        <v>1.667515E-2</v>
      </c>
      <c r="H25" s="92" t="s">
        <v>142</v>
      </c>
    </row>
    <row r="26" spans="1:8" x14ac:dyDescent="0.2">
      <c r="A26" s="99">
        <v>20</v>
      </c>
      <c r="B26" s="90" t="s">
        <v>360</v>
      </c>
      <c r="C26" s="90" t="s">
        <v>361</v>
      </c>
      <c r="D26" s="90" t="s">
        <v>35</v>
      </c>
      <c r="E26" s="83">
        <v>13917467</v>
      </c>
      <c r="F26" s="91">
        <v>7575.2772881000001</v>
      </c>
      <c r="G26" s="81">
        <v>1.5885570000000002E-2</v>
      </c>
      <c r="H26" s="92" t="s">
        <v>142</v>
      </c>
    </row>
    <row r="27" spans="1:8" x14ac:dyDescent="0.2">
      <c r="A27" s="99">
        <v>21</v>
      </c>
      <c r="B27" s="90" t="s">
        <v>691</v>
      </c>
      <c r="C27" s="90" t="s">
        <v>692</v>
      </c>
      <c r="D27" s="90" t="s">
        <v>196</v>
      </c>
      <c r="E27" s="83">
        <v>109074</v>
      </c>
      <c r="F27" s="91">
        <v>6649.6964099999996</v>
      </c>
      <c r="G27" s="81">
        <v>1.39446E-2</v>
      </c>
      <c r="H27" s="92" t="s">
        <v>142</v>
      </c>
    </row>
    <row r="28" spans="1:8" x14ac:dyDescent="0.2">
      <c r="A28" s="99">
        <v>22</v>
      </c>
      <c r="B28" s="90" t="s">
        <v>362</v>
      </c>
      <c r="C28" s="90" t="s">
        <v>363</v>
      </c>
      <c r="D28" s="90" t="s">
        <v>35</v>
      </c>
      <c r="E28" s="83">
        <v>1508495</v>
      </c>
      <c r="F28" s="91">
        <v>6218.0163899999998</v>
      </c>
      <c r="G28" s="81">
        <v>1.303935E-2</v>
      </c>
      <c r="H28" s="92" t="s">
        <v>142</v>
      </c>
    </row>
    <row r="29" spans="1:8" x14ac:dyDescent="0.2">
      <c r="A29" s="99">
        <v>23</v>
      </c>
      <c r="B29" s="90" t="s">
        <v>364</v>
      </c>
      <c r="C29" s="90" t="s">
        <v>365</v>
      </c>
      <c r="D29" s="90" t="s">
        <v>216</v>
      </c>
      <c r="E29" s="83">
        <v>2477742</v>
      </c>
      <c r="F29" s="91">
        <v>6162.144354</v>
      </c>
      <c r="G29" s="81">
        <v>1.292219E-2</v>
      </c>
      <c r="H29" s="92" t="s">
        <v>142</v>
      </c>
    </row>
    <row r="30" spans="1:8" x14ac:dyDescent="0.2">
      <c r="A30" s="99">
        <v>24</v>
      </c>
      <c r="B30" s="90" t="s">
        <v>327</v>
      </c>
      <c r="C30" s="90" t="s">
        <v>328</v>
      </c>
      <c r="D30" s="90" t="s">
        <v>196</v>
      </c>
      <c r="E30" s="83">
        <v>391557</v>
      </c>
      <c r="F30" s="91">
        <v>6108.6807570000001</v>
      </c>
      <c r="G30" s="81">
        <v>1.281007E-2</v>
      </c>
      <c r="H30" s="92" t="s">
        <v>142</v>
      </c>
    </row>
    <row r="31" spans="1:8" x14ac:dyDescent="0.2">
      <c r="A31" s="99">
        <v>25</v>
      </c>
      <c r="B31" s="90" t="s">
        <v>233</v>
      </c>
      <c r="C31" s="90" t="s">
        <v>234</v>
      </c>
      <c r="D31" s="90" t="s">
        <v>216</v>
      </c>
      <c r="E31" s="83">
        <v>663825</v>
      </c>
      <c r="F31" s="91">
        <v>5884.1448</v>
      </c>
      <c r="G31" s="81">
        <v>1.233922E-2</v>
      </c>
      <c r="H31" s="92" t="s">
        <v>142</v>
      </c>
    </row>
    <row r="32" spans="1:8" x14ac:dyDescent="0.2">
      <c r="A32" s="99">
        <v>26</v>
      </c>
      <c r="B32" s="90" t="s">
        <v>347</v>
      </c>
      <c r="C32" s="90" t="s">
        <v>348</v>
      </c>
      <c r="D32" s="90" t="s">
        <v>184</v>
      </c>
      <c r="E32" s="83">
        <v>333014</v>
      </c>
      <c r="F32" s="91">
        <v>5781.1230400000004</v>
      </c>
      <c r="G32" s="81">
        <v>1.2123180000000001E-2</v>
      </c>
      <c r="H32" s="92" t="s">
        <v>142</v>
      </c>
    </row>
    <row r="33" spans="1:8" x14ac:dyDescent="0.2">
      <c r="A33" s="99">
        <v>27</v>
      </c>
      <c r="B33" s="90" t="s">
        <v>89</v>
      </c>
      <c r="C33" s="90" t="s">
        <v>90</v>
      </c>
      <c r="D33" s="90" t="s">
        <v>61</v>
      </c>
      <c r="E33" s="83">
        <v>1343146</v>
      </c>
      <c r="F33" s="91">
        <v>5724.4882520000001</v>
      </c>
      <c r="G33" s="81">
        <v>1.200441E-2</v>
      </c>
      <c r="H33" s="92" t="s">
        <v>142</v>
      </c>
    </row>
    <row r="34" spans="1:8" x14ac:dyDescent="0.2">
      <c r="A34" s="99">
        <v>28</v>
      </c>
      <c r="B34" s="90" t="s">
        <v>372</v>
      </c>
      <c r="C34" s="90" t="s">
        <v>373</v>
      </c>
      <c r="D34" s="90" t="s">
        <v>203</v>
      </c>
      <c r="E34" s="83">
        <v>204748</v>
      </c>
      <c r="F34" s="91">
        <v>5535.9764240000004</v>
      </c>
      <c r="G34" s="81">
        <v>1.1609100000000001E-2</v>
      </c>
      <c r="H34" s="92" t="s">
        <v>142</v>
      </c>
    </row>
    <row r="35" spans="1:8" x14ac:dyDescent="0.2">
      <c r="A35" s="99">
        <v>29</v>
      </c>
      <c r="B35" s="90" t="s">
        <v>469</v>
      </c>
      <c r="C35" s="90" t="s">
        <v>470</v>
      </c>
      <c r="D35" s="90" t="s">
        <v>262</v>
      </c>
      <c r="E35" s="83">
        <v>1124763</v>
      </c>
      <c r="F35" s="91">
        <v>5342.0618684999999</v>
      </c>
      <c r="G35" s="81">
        <v>1.1202449999999999E-2</v>
      </c>
      <c r="H35" s="92" t="s">
        <v>142</v>
      </c>
    </row>
    <row r="36" spans="1:8" x14ac:dyDescent="0.2">
      <c r="A36" s="99">
        <v>30</v>
      </c>
      <c r="B36" s="90" t="s">
        <v>59</v>
      </c>
      <c r="C36" s="90" t="s">
        <v>60</v>
      </c>
      <c r="D36" s="90" t="s">
        <v>61</v>
      </c>
      <c r="E36" s="83">
        <v>87568</v>
      </c>
      <c r="F36" s="91">
        <v>5167.8255200000003</v>
      </c>
      <c r="G36" s="81">
        <v>1.0837070000000001E-2</v>
      </c>
      <c r="H36" s="92" t="s">
        <v>142</v>
      </c>
    </row>
    <row r="37" spans="1:8" x14ac:dyDescent="0.2">
      <c r="A37" s="99">
        <v>31</v>
      </c>
      <c r="B37" s="90" t="s">
        <v>387</v>
      </c>
      <c r="C37" s="90" t="s">
        <v>388</v>
      </c>
      <c r="D37" s="90" t="s">
        <v>184</v>
      </c>
      <c r="E37" s="83">
        <v>276611</v>
      </c>
      <c r="F37" s="91">
        <v>5106.7922820000003</v>
      </c>
      <c r="G37" s="81">
        <v>1.0709089999999999E-2</v>
      </c>
      <c r="H37" s="92" t="s">
        <v>142</v>
      </c>
    </row>
    <row r="38" spans="1:8" x14ac:dyDescent="0.2">
      <c r="A38" s="99">
        <v>32</v>
      </c>
      <c r="B38" s="90" t="s">
        <v>194</v>
      </c>
      <c r="C38" s="90" t="s">
        <v>195</v>
      </c>
      <c r="D38" s="90" t="s">
        <v>196</v>
      </c>
      <c r="E38" s="83">
        <v>257972</v>
      </c>
      <c r="F38" s="91">
        <v>4923.911564</v>
      </c>
      <c r="G38" s="81">
        <v>1.0325579999999999E-2</v>
      </c>
      <c r="H38" s="92" t="s">
        <v>142</v>
      </c>
    </row>
    <row r="39" spans="1:8" x14ac:dyDescent="0.2">
      <c r="A39" s="99">
        <v>33</v>
      </c>
      <c r="B39" s="90" t="s">
        <v>838</v>
      </c>
      <c r="C39" s="90" t="s">
        <v>839</v>
      </c>
      <c r="D39" s="90" t="s">
        <v>35</v>
      </c>
      <c r="E39" s="83">
        <v>3168712</v>
      </c>
      <c r="F39" s="91">
        <v>4764.4753632000002</v>
      </c>
      <c r="G39" s="81">
        <v>9.9912400000000002E-3</v>
      </c>
      <c r="H39" s="92" t="s">
        <v>142</v>
      </c>
    </row>
    <row r="40" spans="1:8" x14ac:dyDescent="0.2">
      <c r="A40" s="99">
        <v>34</v>
      </c>
      <c r="B40" s="90" t="s">
        <v>331</v>
      </c>
      <c r="C40" s="90" t="s">
        <v>332</v>
      </c>
      <c r="D40" s="90" t="s">
        <v>35</v>
      </c>
      <c r="E40" s="83">
        <v>216759</v>
      </c>
      <c r="F40" s="91">
        <v>4604.8281960000004</v>
      </c>
      <c r="G40" s="81">
        <v>9.6564500000000004E-3</v>
      </c>
      <c r="H40" s="92" t="s">
        <v>142</v>
      </c>
    </row>
    <row r="41" spans="1:8" x14ac:dyDescent="0.2">
      <c r="A41" s="99">
        <v>35</v>
      </c>
      <c r="B41" s="90" t="s">
        <v>374</v>
      </c>
      <c r="C41" s="90" t="s">
        <v>375</v>
      </c>
      <c r="D41" s="90" t="s">
        <v>35</v>
      </c>
      <c r="E41" s="83">
        <v>7120524</v>
      </c>
      <c r="F41" s="91">
        <v>4568.5281984000003</v>
      </c>
      <c r="G41" s="81">
        <v>9.5803299999999997E-3</v>
      </c>
      <c r="H41" s="92" t="s">
        <v>142</v>
      </c>
    </row>
    <row r="42" spans="1:8" x14ac:dyDescent="0.2">
      <c r="A42" s="99">
        <v>36</v>
      </c>
      <c r="B42" s="90" t="s">
        <v>648</v>
      </c>
      <c r="C42" s="90" t="s">
        <v>649</v>
      </c>
      <c r="D42" s="90" t="s">
        <v>184</v>
      </c>
      <c r="E42" s="83">
        <v>1260897</v>
      </c>
      <c r="F42" s="91">
        <v>4550.5772729999999</v>
      </c>
      <c r="G42" s="81">
        <v>9.5426899999999995E-3</v>
      </c>
      <c r="H42" s="92" t="s">
        <v>142</v>
      </c>
    </row>
    <row r="43" spans="1:8" x14ac:dyDescent="0.2">
      <c r="A43" s="99">
        <v>37</v>
      </c>
      <c r="B43" s="90" t="s">
        <v>488</v>
      </c>
      <c r="C43" s="90" t="s">
        <v>489</v>
      </c>
      <c r="D43" s="90" t="s">
        <v>52</v>
      </c>
      <c r="E43" s="83">
        <v>1407500</v>
      </c>
      <c r="F43" s="91">
        <v>4379.4362499999997</v>
      </c>
      <c r="G43" s="81">
        <v>9.1838000000000006E-3</v>
      </c>
      <c r="H43" s="92" t="s">
        <v>142</v>
      </c>
    </row>
    <row r="44" spans="1:8" x14ac:dyDescent="0.2">
      <c r="A44" s="99">
        <v>38</v>
      </c>
      <c r="B44" s="90" t="s">
        <v>400</v>
      </c>
      <c r="C44" s="90" t="s">
        <v>401</v>
      </c>
      <c r="D44" s="90" t="s">
        <v>246</v>
      </c>
      <c r="E44" s="83">
        <v>1096915</v>
      </c>
      <c r="F44" s="91">
        <v>4371.2062749999996</v>
      </c>
      <c r="G44" s="81">
        <v>9.1665400000000008E-3</v>
      </c>
      <c r="H44" s="92" t="s">
        <v>142</v>
      </c>
    </row>
    <row r="45" spans="1:8" x14ac:dyDescent="0.2">
      <c r="A45" s="99">
        <v>39</v>
      </c>
      <c r="B45" s="90" t="s">
        <v>519</v>
      </c>
      <c r="C45" s="90" t="s">
        <v>520</v>
      </c>
      <c r="D45" s="90" t="s">
        <v>196</v>
      </c>
      <c r="E45" s="83">
        <v>275867</v>
      </c>
      <c r="F45" s="91">
        <v>4185.7299910000002</v>
      </c>
      <c r="G45" s="81">
        <v>8.77759E-3</v>
      </c>
      <c r="H45" s="92" t="s">
        <v>142</v>
      </c>
    </row>
    <row r="46" spans="1:8" x14ac:dyDescent="0.2">
      <c r="A46" s="99">
        <v>40</v>
      </c>
      <c r="B46" s="90" t="s">
        <v>404</v>
      </c>
      <c r="C46" s="90" t="s">
        <v>405</v>
      </c>
      <c r="D46" s="90" t="s">
        <v>216</v>
      </c>
      <c r="E46" s="83">
        <v>717133</v>
      </c>
      <c r="F46" s="91">
        <v>4067.5783759999999</v>
      </c>
      <c r="G46" s="81">
        <v>8.5298300000000004E-3</v>
      </c>
      <c r="H46" s="92" t="s">
        <v>142</v>
      </c>
    </row>
    <row r="47" spans="1:8" x14ac:dyDescent="0.2">
      <c r="A47" s="99">
        <v>41</v>
      </c>
      <c r="B47" s="90" t="s">
        <v>755</v>
      </c>
      <c r="C47" s="90" t="s">
        <v>756</v>
      </c>
      <c r="D47" s="90" t="s">
        <v>111</v>
      </c>
      <c r="E47" s="83">
        <v>206251</v>
      </c>
      <c r="F47" s="91">
        <v>3982.7068100000001</v>
      </c>
      <c r="G47" s="81">
        <v>8.3518499999999992E-3</v>
      </c>
      <c r="H47" s="92" t="s">
        <v>142</v>
      </c>
    </row>
    <row r="48" spans="1:8" ht="25.5" x14ac:dyDescent="0.2">
      <c r="A48" s="99">
        <v>42</v>
      </c>
      <c r="B48" s="90" t="s">
        <v>206</v>
      </c>
      <c r="C48" s="90" t="s">
        <v>207</v>
      </c>
      <c r="D48" s="90" t="s">
        <v>208</v>
      </c>
      <c r="E48" s="83">
        <v>208079</v>
      </c>
      <c r="F48" s="91">
        <v>3784.7489310000001</v>
      </c>
      <c r="G48" s="81">
        <v>7.9367199999999995E-3</v>
      </c>
      <c r="H48" s="92" t="s">
        <v>142</v>
      </c>
    </row>
    <row r="49" spans="1:8" x14ac:dyDescent="0.2">
      <c r="A49" s="99">
        <v>43</v>
      </c>
      <c r="B49" s="90" t="s">
        <v>384</v>
      </c>
      <c r="C49" s="90" t="s">
        <v>385</v>
      </c>
      <c r="D49" s="90" t="s">
        <v>386</v>
      </c>
      <c r="E49" s="83">
        <v>352255</v>
      </c>
      <c r="F49" s="91">
        <v>3761.7311450000002</v>
      </c>
      <c r="G49" s="81">
        <v>7.8884599999999999E-3</v>
      </c>
      <c r="H49" s="92" t="s">
        <v>142</v>
      </c>
    </row>
    <row r="50" spans="1:8" x14ac:dyDescent="0.2">
      <c r="A50" s="99">
        <v>44</v>
      </c>
      <c r="B50" s="90" t="s">
        <v>840</v>
      </c>
      <c r="C50" s="90" t="s">
        <v>841</v>
      </c>
      <c r="D50" s="90" t="s">
        <v>237</v>
      </c>
      <c r="E50" s="83">
        <v>632396</v>
      </c>
      <c r="F50" s="91">
        <v>3376.9946399999999</v>
      </c>
      <c r="G50" s="81">
        <v>7.0816500000000001E-3</v>
      </c>
      <c r="H50" s="92" t="s">
        <v>142</v>
      </c>
    </row>
    <row r="51" spans="1:8" x14ac:dyDescent="0.2">
      <c r="A51" s="99">
        <v>45</v>
      </c>
      <c r="B51" s="90" t="s">
        <v>482</v>
      </c>
      <c r="C51" s="90" t="s">
        <v>483</v>
      </c>
      <c r="D51" s="90" t="s">
        <v>203</v>
      </c>
      <c r="E51" s="83">
        <v>130000</v>
      </c>
      <c r="F51" s="91">
        <v>3215.16</v>
      </c>
      <c r="G51" s="81">
        <v>6.7422799999999998E-3</v>
      </c>
      <c r="H51" s="92" t="s">
        <v>142</v>
      </c>
    </row>
    <row r="52" spans="1:8" x14ac:dyDescent="0.2">
      <c r="A52" s="99">
        <v>46</v>
      </c>
      <c r="B52" s="90" t="s">
        <v>188</v>
      </c>
      <c r="C52" s="90" t="s">
        <v>189</v>
      </c>
      <c r="D52" s="90" t="s">
        <v>111</v>
      </c>
      <c r="E52" s="83">
        <v>331338</v>
      </c>
      <c r="F52" s="91">
        <v>3045.327558</v>
      </c>
      <c r="G52" s="81">
        <v>6.3861400000000002E-3</v>
      </c>
      <c r="H52" s="92" t="s">
        <v>142</v>
      </c>
    </row>
    <row r="53" spans="1:8" x14ac:dyDescent="0.2">
      <c r="A53" s="99">
        <v>47</v>
      </c>
      <c r="B53" s="90" t="s">
        <v>389</v>
      </c>
      <c r="C53" s="90" t="s">
        <v>390</v>
      </c>
      <c r="D53" s="90" t="s">
        <v>391</v>
      </c>
      <c r="E53" s="83">
        <v>908373</v>
      </c>
      <c r="F53" s="91">
        <v>2990.8181024999999</v>
      </c>
      <c r="G53" s="81">
        <v>6.2718299999999999E-3</v>
      </c>
      <c r="H53" s="92" t="s">
        <v>142</v>
      </c>
    </row>
    <row r="54" spans="1:8" x14ac:dyDescent="0.2">
      <c r="A54" s="99">
        <v>48</v>
      </c>
      <c r="B54" s="90" t="s">
        <v>310</v>
      </c>
      <c r="C54" s="90" t="s">
        <v>311</v>
      </c>
      <c r="D54" s="90" t="s">
        <v>35</v>
      </c>
      <c r="E54" s="83">
        <v>332975</v>
      </c>
      <c r="F54" s="91">
        <v>2858.7568624999999</v>
      </c>
      <c r="G54" s="81">
        <v>5.9948900000000001E-3</v>
      </c>
      <c r="H54" s="92" t="s">
        <v>142</v>
      </c>
    </row>
    <row r="55" spans="1:8" x14ac:dyDescent="0.2">
      <c r="A55" s="99">
        <v>49</v>
      </c>
      <c r="B55" s="90" t="s">
        <v>490</v>
      </c>
      <c r="C55" s="90" t="s">
        <v>491</v>
      </c>
      <c r="D55" s="90" t="s">
        <v>203</v>
      </c>
      <c r="E55" s="83">
        <v>244305</v>
      </c>
      <c r="F55" s="91">
        <v>2787.7643549999998</v>
      </c>
      <c r="G55" s="81">
        <v>5.8460200000000004E-3</v>
      </c>
      <c r="H55" s="92" t="s">
        <v>142</v>
      </c>
    </row>
    <row r="56" spans="1:8" x14ac:dyDescent="0.2">
      <c r="A56" s="99">
        <v>50</v>
      </c>
      <c r="B56" s="90" t="s">
        <v>201</v>
      </c>
      <c r="C56" s="90" t="s">
        <v>202</v>
      </c>
      <c r="D56" s="90" t="s">
        <v>203</v>
      </c>
      <c r="E56" s="83">
        <v>94906</v>
      </c>
      <c r="F56" s="91">
        <v>2754.5517439999999</v>
      </c>
      <c r="G56" s="81">
        <v>5.7763700000000003E-3</v>
      </c>
      <c r="H56" s="92" t="s">
        <v>142</v>
      </c>
    </row>
    <row r="57" spans="1:8" x14ac:dyDescent="0.2">
      <c r="A57" s="99">
        <v>51</v>
      </c>
      <c r="B57" s="90" t="s">
        <v>828</v>
      </c>
      <c r="C57" s="90" t="s">
        <v>829</v>
      </c>
      <c r="D57" s="90" t="s">
        <v>271</v>
      </c>
      <c r="E57" s="83">
        <v>467205</v>
      </c>
      <c r="F57" s="91">
        <v>1767.4365150000001</v>
      </c>
      <c r="G57" s="81">
        <v>3.7063600000000001E-3</v>
      </c>
      <c r="H57" s="92" t="s">
        <v>142</v>
      </c>
    </row>
    <row r="58" spans="1:8" x14ac:dyDescent="0.2">
      <c r="A58" s="82"/>
      <c r="B58" s="82"/>
      <c r="C58" s="88" t="s">
        <v>141</v>
      </c>
      <c r="D58" s="82"/>
      <c r="E58" s="82" t="s">
        <v>142</v>
      </c>
      <c r="F58" s="94">
        <v>450670.89856569999</v>
      </c>
      <c r="G58" s="102">
        <v>0.94506946000000003</v>
      </c>
      <c r="H58" s="92" t="s">
        <v>142</v>
      </c>
    </row>
    <row r="59" spans="1:8" x14ac:dyDescent="0.2">
      <c r="A59" s="82"/>
      <c r="B59" s="82"/>
      <c r="C59" s="103"/>
      <c r="D59" s="82"/>
      <c r="E59" s="82"/>
      <c r="F59" s="104"/>
      <c r="G59" s="104"/>
      <c r="H59" s="92" t="s">
        <v>142</v>
      </c>
    </row>
    <row r="60" spans="1:8" x14ac:dyDescent="0.2">
      <c r="A60" s="82"/>
      <c r="B60" s="82"/>
      <c r="C60" s="88" t="s">
        <v>143</v>
      </c>
      <c r="D60" s="82"/>
      <c r="E60" s="82"/>
      <c r="F60" s="82"/>
      <c r="G60" s="82"/>
      <c r="H60" s="92" t="s">
        <v>142</v>
      </c>
    </row>
    <row r="61" spans="1:8" x14ac:dyDescent="0.2">
      <c r="A61" s="99">
        <v>1</v>
      </c>
      <c r="B61" s="90" t="s">
        <v>842</v>
      </c>
      <c r="C61" s="85" t="s">
        <v>1096</v>
      </c>
      <c r="D61" s="90" t="s">
        <v>216</v>
      </c>
      <c r="E61" s="83">
        <v>74187</v>
      </c>
      <c r="F61" s="91">
        <v>4737.7616663509998</v>
      </c>
      <c r="G61" s="81">
        <v>9.9352199999999998E-3</v>
      </c>
      <c r="H61" s="92" t="s">
        <v>142</v>
      </c>
    </row>
    <row r="62" spans="1:8" x14ac:dyDescent="0.2">
      <c r="A62" s="82"/>
      <c r="B62" s="82"/>
      <c r="C62" s="88" t="s">
        <v>141</v>
      </c>
      <c r="D62" s="82"/>
      <c r="E62" s="82" t="s">
        <v>142</v>
      </c>
      <c r="F62" s="94">
        <v>4737.7616663509998</v>
      </c>
      <c r="G62" s="102">
        <v>9.9352199999999998E-3</v>
      </c>
      <c r="H62" s="92" t="s">
        <v>142</v>
      </c>
    </row>
    <row r="63" spans="1:8" x14ac:dyDescent="0.2">
      <c r="A63" s="82"/>
      <c r="B63" s="82"/>
      <c r="C63" s="103"/>
      <c r="D63" s="82"/>
      <c r="E63" s="82"/>
      <c r="F63" s="104"/>
      <c r="G63" s="104"/>
      <c r="H63" s="92" t="s">
        <v>142</v>
      </c>
    </row>
    <row r="64" spans="1:8" x14ac:dyDescent="0.2">
      <c r="A64" s="82"/>
      <c r="B64" s="82"/>
      <c r="C64" s="88" t="s">
        <v>145</v>
      </c>
      <c r="D64" s="82"/>
      <c r="E64" s="82"/>
      <c r="F64" s="82"/>
      <c r="G64" s="82"/>
      <c r="H64" s="92" t="s">
        <v>142</v>
      </c>
    </row>
    <row r="65" spans="1:8" x14ac:dyDescent="0.2">
      <c r="A65" s="82"/>
      <c r="B65" s="82"/>
      <c r="C65" s="88" t="s">
        <v>141</v>
      </c>
      <c r="D65" s="82"/>
      <c r="E65" s="82" t="s">
        <v>142</v>
      </c>
      <c r="F65" s="105" t="s">
        <v>144</v>
      </c>
      <c r="G65" s="102">
        <v>0</v>
      </c>
      <c r="H65" s="92" t="s">
        <v>142</v>
      </c>
    </row>
    <row r="66" spans="1:8" x14ac:dyDescent="0.2">
      <c r="A66" s="82"/>
      <c r="B66" s="82"/>
      <c r="C66" s="103"/>
      <c r="D66" s="82"/>
      <c r="E66" s="82"/>
      <c r="F66" s="104"/>
      <c r="G66" s="104"/>
      <c r="H66" s="92" t="s">
        <v>142</v>
      </c>
    </row>
    <row r="67" spans="1:8" x14ac:dyDescent="0.2">
      <c r="A67" s="82"/>
      <c r="B67" s="82"/>
      <c r="C67" s="88" t="s">
        <v>146</v>
      </c>
      <c r="D67" s="82"/>
      <c r="E67" s="82"/>
      <c r="F67" s="82"/>
      <c r="G67" s="82"/>
      <c r="H67" s="92" t="s">
        <v>142</v>
      </c>
    </row>
    <row r="68" spans="1:8" x14ac:dyDescent="0.2">
      <c r="A68" s="82"/>
      <c r="B68" s="82"/>
      <c r="C68" s="88" t="s">
        <v>141</v>
      </c>
      <c r="D68" s="82"/>
      <c r="E68" s="82" t="s">
        <v>142</v>
      </c>
      <c r="F68" s="105" t="s">
        <v>144</v>
      </c>
      <c r="G68" s="102">
        <v>0</v>
      </c>
      <c r="H68" s="92" t="s">
        <v>142</v>
      </c>
    </row>
    <row r="69" spans="1:8" x14ac:dyDescent="0.2">
      <c r="A69" s="82"/>
      <c r="B69" s="82"/>
      <c r="C69" s="103"/>
      <c r="D69" s="82"/>
      <c r="E69" s="82"/>
      <c r="F69" s="104"/>
      <c r="G69" s="104"/>
      <c r="H69" s="92" t="s">
        <v>142</v>
      </c>
    </row>
    <row r="70" spans="1:8" x14ac:dyDescent="0.2">
      <c r="A70" s="82"/>
      <c r="B70" s="82"/>
      <c r="C70" s="88" t="s">
        <v>147</v>
      </c>
      <c r="D70" s="82"/>
      <c r="E70" s="82"/>
      <c r="F70" s="104"/>
      <c r="G70" s="104"/>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148</v>
      </c>
      <c r="D73" s="82"/>
      <c r="E73" s="82"/>
      <c r="F73" s="104"/>
      <c r="G73" s="104"/>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149</v>
      </c>
      <c r="D76" s="82"/>
      <c r="E76" s="82"/>
      <c r="F76" s="94">
        <v>455408.66023205098</v>
      </c>
      <c r="G76" s="102">
        <v>0.95500468000000005</v>
      </c>
      <c r="H76" s="92" t="s">
        <v>142</v>
      </c>
    </row>
    <row r="77" spans="1:8" x14ac:dyDescent="0.2">
      <c r="A77" s="82"/>
      <c r="B77" s="82"/>
      <c r="C77" s="103"/>
      <c r="D77" s="82"/>
      <c r="E77" s="82"/>
      <c r="F77" s="104"/>
      <c r="G77" s="104"/>
      <c r="H77" s="92" t="s">
        <v>142</v>
      </c>
    </row>
    <row r="78" spans="1:8" x14ac:dyDescent="0.2">
      <c r="A78" s="82"/>
      <c r="B78" s="82"/>
      <c r="C78" s="88" t="s">
        <v>150</v>
      </c>
      <c r="D78" s="82"/>
      <c r="E78" s="82"/>
      <c r="F78" s="104"/>
      <c r="G78" s="104"/>
      <c r="H78" s="92" t="s">
        <v>142</v>
      </c>
    </row>
    <row r="79" spans="1:8" x14ac:dyDescent="0.2">
      <c r="A79" s="82"/>
      <c r="B79" s="82"/>
      <c r="C79" s="88" t="s">
        <v>10</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151</v>
      </c>
      <c r="D82" s="82"/>
      <c r="E82" s="82"/>
      <c r="F82" s="82"/>
      <c r="G82" s="82"/>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152</v>
      </c>
      <c r="D85" s="82"/>
      <c r="E85" s="82"/>
      <c r="F85" s="82"/>
      <c r="G85" s="82"/>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153</v>
      </c>
      <c r="D88" s="82"/>
      <c r="E88" s="82"/>
      <c r="F88" s="104"/>
      <c r="G88" s="104"/>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154</v>
      </c>
      <c r="D91" s="82"/>
      <c r="E91" s="82"/>
      <c r="F91" s="94">
        <v>0</v>
      </c>
      <c r="G91" s="102">
        <v>0</v>
      </c>
      <c r="H91" s="92" t="s">
        <v>142</v>
      </c>
    </row>
    <row r="92" spans="1:8" x14ac:dyDescent="0.2">
      <c r="A92" s="82"/>
      <c r="B92" s="82"/>
      <c r="C92" s="103"/>
      <c r="D92" s="82"/>
      <c r="E92" s="82"/>
      <c r="F92" s="104"/>
      <c r="G92" s="104"/>
      <c r="H92" s="92" t="s">
        <v>142</v>
      </c>
    </row>
    <row r="93" spans="1:8" x14ac:dyDescent="0.2">
      <c r="A93" s="82"/>
      <c r="B93" s="82"/>
      <c r="C93" s="88" t="s">
        <v>155</v>
      </c>
      <c r="D93" s="82"/>
      <c r="E93" s="82"/>
      <c r="F93" s="104"/>
      <c r="G93" s="104"/>
      <c r="H93" s="92" t="s">
        <v>142</v>
      </c>
    </row>
    <row r="94" spans="1:8" x14ac:dyDescent="0.2">
      <c r="A94" s="82"/>
      <c r="B94" s="82"/>
      <c r="C94" s="88" t="s">
        <v>156</v>
      </c>
      <c r="D94" s="82"/>
      <c r="E94" s="82"/>
      <c r="F94" s="104"/>
      <c r="G94" s="104"/>
      <c r="H94" s="92" t="s">
        <v>142</v>
      </c>
    </row>
    <row r="95" spans="1:8" x14ac:dyDescent="0.2">
      <c r="A95" s="82"/>
      <c r="B95" s="82"/>
      <c r="C95" s="88" t="s">
        <v>141</v>
      </c>
      <c r="D95" s="82"/>
      <c r="E95" s="82" t="s">
        <v>142</v>
      </c>
      <c r="F95" s="105" t="s">
        <v>144</v>
      </c>
      <c r="G95" s="102">
        <v>0</v>
      </c>
      <c r="H95" s="92" t="s">
        <v>142</v>
      </c>
    </row>
    <row r="96" spans="1:8" x14ac:dyDescent="0.2">
      <c r="A96" s="82"/>
      <c r="B96" s="82"/>
      <c r="C96" s="103"/>
      <c r="D96" s="82"/>
      <c r="E96" s="82"/>
      <c r="F96" s="104"/>
      <c r="G96" s="104"/>
      <c r="H96" s="92" t="s">
        <v>142</v>
      </c>
    </row>
    <row r="97" spans="1:8" x14ac:dyDescent="0.2">
      <c r="A97" s="82"/>
      <c r="B97" s="82"/>
      <c r="C97" s="88" t="s">
        <v>157</v>
      </c>
      <c r="D97" s="82"/>
      <c r="E97" s="82"/>
      <c r="F97" s="104"/>
      <c r="G97" s="104"/>
      <c r="H97" s="92" t="s">
        <v>142</v>
      </c>
    </row>
    <row r="98" spans="1:8" x14ac:dyDescent="0.2">
      <c r="A98" s="82"/>
      <c r="B98" s="82"/>
      <c r="C98" s="88" t="s">
        <v>141</v>
      </c>
      <c r="D98" s="82"/>
      <c r="E98" s="82" t="s">
        <v>142</v>
      </c>
      <c r="F98" s="105" t="s">
        <v>144</v>
      </c>
      <c r="G98" s="102">
        <v>0</v>
      </c>
      <c r="H98" s="92" t="s">
        <v>142</v>
      </c>
    </row>
    <row r="99" spans="1:8" x14ac:dyDescent="0.2">
      <c r="A99" s="82"/>
      <c r="B99" s="82"/>
      <c r="C99" s="103"/>
      <c r="D99" s="82"/>
      <c r="E99" s="82"/>
      <c r="F99" s="104"/>
      <c r="G99" s="104"/>
      <c r="H99" s="92" t="s">
        <v>142</v>
      </c>
    </row>
    <row r="100" spans="1:8" x14ac:dyDescent="0.2">
      <c r="A100" s="82"/>
      <c r="B100" s="82"/>
      <c r="C100" s="88" t="s">
        <v>158</v>
      </c>
      <c r="D100" s="82"/>
      <c r="E100" s="82"/>
      <c r="F100" s="104"/>
      <c r="G100" s="104"/>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159</v>
      </c>
      <c r="D103" s="82"/>
      <c r="E103" s="82"/>
      <c r="F103" s="104"/>
      <c r="G103" s="104"/>
      <c r="H103" s="92" t="s">
        <v>142</v>
      </c>
    </row>
    <row r="104" spans="1:8" x14ac:dyDescent="0.2">
      <c r="A104" s="99">
        <v>1</v>
      </c>
      <c r="B104" s="90"/>
      <c r="C104" s="90" t="s">
        <v>160</v>
      </c>
      <c r="D104" s="90"/>
      <c r="E104" s="107"/>
      <c r="F104" s="91">
        <v>13385.007655963</v>
      </c>
      <c r="G104" s="81">
        <v>2.8068739999999998E-2</v>
      </c>
      <c r="H104" s="92">
        <v>5.41</v>
      </c>
    </row>
    <row r="105" spans="1:8" x14ac:dyDescent="0.2">
      <c r="A105" s="82"/>
      <c r="B105" s="82"/>
      <c r="C105" s="88" t="s">
        <v>141</v>
      </c>
      <c r="D105" s="82"/>
      <c r="E105" s="82" t="s">
        <v>142</v>
      </c>
      <c r="F105" s="94">
        <v>13385.007655963</v>
      </c>
      <c r="G105" s="102">
        <v>2.8068739999999998E-2</v>
      </c>
      <c r="H105" s="92" t="s">
        <v>142</v>
      </c>
    </row>
    <row r="106" spans="1:8" x14ac:dyDescent="0.2">
      <c r="A106" s="82"/>
      <c r="B106" s="82"/>
      <c r="C106" s="103"/>
      <c r="D106" s="82"/>
      <c r="E106" s="82"/>
      <c r="F106" s="104"/>
      <c r="G106" s="104"/>
      <c r="H106" s="92" t="s">
        <v>142</v>
      </c>
    </row>
    <row r="107" spans="1:8" x14ac:dyDescent="0.2">
      <c r="A107" s="82"/>
      <c r="B107" s="82"/>
      <c r="C107" s="88" t="s">
        <v>161</v>
      </c>
      <c r="D107" s="82"/>
      <c r="E107" s="82"/>
      <c r="F107" s="94">
        <v>13385.007655963</v>
      </c>
      <c r="G107" s="102">
        <v>2.8068739999999998E-2</v>
      </c>
      <c r="H107" s="92" t="s">
        <v>142</v>
      </c>
    </row>
    <row r="108" spans="1:8" x14ac:dyDescent="0.2">
      <c r="A108" s="82"/>
      <c r="B108" s="82"/>
      <c r="C108" s="104"/>
      <c r="D108" s="82"/>
      <c r="E108" s="82"/>
      <c r="F108" s="82"/>
      <c r="G108" s="82"/>
      <c r="H108" s="92" t="s">
        <v>142</v>
      </c>
    </row>
    <row r="109" spans="1:8" x14ac:dyDescent="0.2">
      <c r="A109" s="82"/>
      <c r="B109" s="82"/>
      <c r="C109" s="88" t="s">
        <v>162</v>
      </c>
      <c r="D109" s="82"/>
      <c r="E109" s="82"/>
      <c r="F109" s="82"/>
      <c r="G109" s="82"/>
      <c r="H109" s="92" t="s">
        <v>142</v>
      </c>
    </row>
    <row r="110" spans="1:8" x14ac:dyDescent="0.2">
      <c r="A110" s="82"/>
      <c r="B110" s="82"/>
      <c r="C110" s="88" t="s">
        <v>163</v>
      </c>
      <c r="D110" s="82"/>
      <c r="E110" s="82"/>
      <c r="F110" s="82"/>
      <c r="G110" s="82"/>
      <c r="H110" s="92" t="s">
        <v>142</v>
      </c>
    </row>
    <row r="111" spans="1:8" x14ac:dyDescent="0.2">
      <c r="A111" s="99">
        <v>1</v>
      </c>
      <c r="B111" s="90" t="s">
        <v>497</v>
      </c>
      <c r="C111" s="85" t="s">
        <v>1107</v>
      </c>
      <c r="D111" s="90"/>
      <c r="E111" s="140">
        <v>33026302.7575</v>
      </c>
      <c r="F111" s="91">
        <v>5125.8473194779999</v>
      </c>
      <c r="G111" s="81">
        <v>1.074905E-2</v>
      </c>
      <c r="H111" s="92" t="s">
        <v>142</v>
      </c>
    </row>
    <row r="112" spans="1:8" x14ac:dyDescent="0.2">
      <c r="A112" s="99">
        <v>2</v>
      </c>
      <c r="B112" s="90" t="s">
        <v>322</v>
      </c>
      <c r="C112" s="90" t="s">
        <v>323</v>
      </c>
      <c r="D112" s="90"/>
      <c r="E112" s="140">
        <v>209560.60800000001</v>
      </c>
      <c r="F112" s="91">
        <v>5002.0723551560004</v>
      </c>
      <c r="G112" s="81">
        <v>1.0489490000000001E-2</v>
      </c>
      <c r="H112" s="92" t="s">
        <v>142</v>
      </c>
    </row>
    <row r="113" spans="1:17" x14ac:dyDescent="0.2">
      <c r="A113" s="82"/>
      <c r="B113" s="82"/>
      <c r="C113" s="88" t="s">
        <v>141</v>
      </c>
      <c r="D113" s="82"/>
      <c r="E113" s="82" t="s">
        <v>142</v>
      </c>
      <c r="F113" s="94">
        <v>10127.919674634</v>
      </c>
      <c r="G113" s="102">
        <v>2.123854E-2</v>
      </c>
      <c r="H113" s="92" t="s">
        <v>142</v>
      </c>
    </row>
    <row r="114" spans="1:17" x14ac:dyDescent="0.2">
      <c r="A114" s="82"/>
      <c r="B114" s="82"/>
      <c r="C114" s="103"/>
      <c r="D114" s="82"/>
      <c r="E114" s="82"/>
      <c r="F114" s="104"/>
      <c r="G114" s="104"/>
      <c r="H114" s="92" t="s">
        <v>142</v>
      </c>
    </row>
    <row r="115" spans="1:17" x14ac:dyDescent="0.2">
      <c r="A115" s="82"/>
      <c r="B115" s="82"/>
      <c r="C115" s="88" t="s">
        <v>164</v>
      </c>
      <c r="D115" s="82"/>
      <c r="E115" s="82"/>
      <c r="F115" s="82"/>
      <c r="G115" s="82"/>
      <c r="H115" s="92" t="s">
        <v>142</v>
      </c>
    </row>
    <row r="116" spans="1:17" x14ac:dyDescent="0.2">
      <c r="A116" s="82"/>
      <c r="B116" s="82"/>
      <c r="C116" s="88" t="s">
        <v>165</v>
      </c>
      <c r="D116" s="82"/>
      <c r="E116" s="82"/>
      <c r="F116" s="82"/>
      <c r="G116" s="82"/>
      <c r="H116" s="92" t="s">
        <v>142</v>
      </c>
    </row>
    <row r="117" spans="1:17" x14ac:dyDescent="0.2">
      <c r="A117" s="82"/>
      <c r="B117" s="82"/>
      <c r="C117" s="88" t="s">
        <v>141</v>
      </c>
      <c r="D117" s="82"/>
      <c r="E117" s="82" t="s">
        <v>142</v>
      </c>
      <c r="F117" s="105" t="s">
        <v>144</v>
      </c>
      <c r="G117" s="102">
        <v>0</v>
      </c>
      <c r="H117" s="92" t="s">
        <v>142</v>
      </c>
    </row>
    <row r="118" spans="1:17" x14ac:dyDescent="0.2">
      <c r="A118" s="82"/>
      <c r="B118" s="82"/>
      <c r="C118" s="103"/>
      <c r="D118" s="82"/>
      <c r="E118" s="82"/>
      <c r="F118" s="104"/>
      <c r="G118" s="104"/>
      <c r="H118" s="92" t="s">
        <v>142</v>
      </c>
    </row>
    <row r="119" spans="1:17" x14ac:dyDescent="0.2">
      <c r="A119" s="82"/>
      <c r="B119" s="82"/>
      <c r="C119" s="88" t="s">
        <v>166</v>
      </c>
      <c r="D119" s="82"/>
      <c r="E119" s="82"/>
      <c r="F119" s="104"/>
      <c r="G119" s="104"/>
      <c r="H119" s="92" t="s">
        <v>142</v>
      </c>
    </row>
    <row r="120" spans="1:17" x14ac:dyDescent="0.2">
      <c r="A120" s="82"/>
      <c r="B120" s="82"/>
      <c r="C120" s="88" t="s">
        <v>141</v>
      </c>
      <c r="D120" s="82"/>
      <c r="E120" s="82" t="s">
        <v>142</v>
      </c>
      <c r="F120" s="105" t="s">
        <v>144</v>
      </c>
      <c r="G120" s="102">
        <v>0</v>
      </c>
      <c r="H120" s="92" t="s">
        <v>142</v>
      </c>
    </row>
    <row r="121" spans="1:17" x14ac:dyDescent="0.2">
      <c r="A121" s="82"/>
      <c r="B121" s="82"/>
      <c r="C121" s="103"/>
      <c r="D121" s="82"/>
      <c r="E121" s="82"/>
      <c r="F121" s="104"/>
      <c r="G121" s="104"/>
      <c r="H121" s="92" t="s">
        <v>142</v>
      </c>
    </row>
    <row r="122" spans="1:17" x14ac:dyDescent="0.2">
      <c r="A122" s="107"/>
      <c r="B122" s="90"/>
      <c r="C122" s="90" t="s">
        <v>167</v>
      </c>
      <c r="D122" s="90"/>
      <c r="E122" s="107"/>
      <c r="F122" s="91">
        <v>-2056.2139368399999</v>
      </c>
      <c r="G122" s="81">
        <v>-4.3119400000000002E-3</v>
      </c>
      <c r="H122" s="92" t="s">
        <v>142</v>
      </c>
    </row>
    <row r="123" spans="1:17" x14ac:dyDescent="0.2">
      <c r="A123" s="103"/>
      <c r="B123" s="103"/>
      <c r="C123" s="88" t="s">
        <v>168</v>
      </c>
      <c r="D123" s="104"/>
      <c r="E123" s="104"/>
      <c r="F123" s="94">
        <v>476865.37362580799</v>
      </c>
      <c r="G123" s="108">
        <v>1.0000000200000001</v>
      </c>
      <c r="H123" s="92" t="s">
        <v>142</v>
      </c>
    </row>
    <row r="124" spans="1:17" ht="12.75" customHeight="1" x14ac:dyDescent="0.2">
      <c r="A124" s="109"/>
      <c r="B124" s="109"/>
      <c r="C124" s="110"/>
      <c r="D124" s="111"/>
      <c r="E124" s="111"/>
      <c r="F124" s="112"/>
      <c r="G124" s="113"/>
      <c r="H124" s="114"/>
    </row>
    <row r="125" spans="1:17" x14ac:dyDescent="0.2">
      <c r="A125" s="109"/>
      <c r="B125" s="221" t="s">
        <v>926</v>
      </c>
      <c r="C125" s="221"/>
      <c r="D125" s="221"/>
      <c r="E125" s="221"/>
      <c r="F125" s="221"/>
      <c r="G125" s="221"/>
      <c r="H125" s="221"/>
      <c r="J125" s="116"/>
    </row>
    <row r="126" spans="1:17" x14ac:dyDescent="0.2">
      <c r="A126" s="109"/>
      <c r="B126" s="221" t="s">
        <v>927</v>
      </c>
      <c r="C126" s="221"/>
      <c r="D126" s="221"/>
      <c r="E126" s="221"/>
      <c r="F126" s="221"/>
      <c r="G126" s="221"/>
      <c r="H126" s="221"/>
      <c r="J126" s="116"/>
    </row>
    <row r="127" spans="1:17" x14ac:dyDescent="0.2">
      <c r="A127" s="109"/>
      <c r="B127" s="221" t="s">
        <v>928</v>
      </c>
      <c r="C127" s="221"/>
      <c r="D127" s="221"/>
      <c r="E127" s="221"/>
      <c r="F127" s="221"/>
      <c r="G127" s="221"/>
      <c r="H127" s="221"/>
      <c r="J127" s="116"/>
    </row>
    <row r="128" spans="1:17" s="118" customFormat="1" ht="66.75" customHeight="1" x14ac:dyDescent="0.25">
      <c r="A128" s="117"/>
      <c r="B128" s="222" t="s">
        <v>929</v>
      </c>
      <c r="C128" s="222"/>
      <c r="D128" s="222"/>
      <c r="E128" s="222"/>
      <c r="F128" s="222"/>
      <c r="G128" s="222"/>
      <c r="H128" s="222"/>
      <c r="I128"/>
      <c r="J128" s="116"/>
      <c r="K128"/>
      <c r="L128"/>
      <c r="M128"/>
      <c r="N128"/>
      <c r="O128"/>
      <c r="P128"/>
      <c r="Q128"/>
    </row>
    <row r="129" spans="1:10" x14ac:dyDescent="0.2">
      <c r="A129" s="109"/>
      <c r="B129" s="221" t="s">
        <v>930</v>
      </c>
      <c r="C129" s="221"/>
      <c r="D129" s="221"/>
      <c r="E129" s="221"/>
      <c r="F129" s="221"/>
      <c r="G129" s="221"/>
      <c r="H129" s="221"/>
      <c r="J129" s="116"/>
    </row>
    <row r="130" spans="1:10" x14ac:dyDescent="0.2">
      <c r="A130" s="109"/>
      <c r="B130" s="109"/>
      <c r="C130" s="109"/>
      <c r="D130" s="111"/>
      <c r="E130" s="111"/>
      <c r="F130" s="111"/>
      <c r="G130" s="111"/>
    </row>
    <row r="131" spans="1:10" x14ac:dyDescent="0.2">
      <c r="A131" s="109"/>
      <c r="B131" s="223" t="s">
        <v>169</v>
      </c>
      <c r="C131" s="224"/>
      <c r="D131" s="225"/>
      <c r="E131" s="119"/>
      <c r="F131" s="111"/>
      <c r="G131" s="111"/>
    </row>
    <row r="132" spans="1:10" ht="27.75" customHeight="1" x14ac:dyDescent="0.2">
      <c r="A132" s="109"/>
      <c r="B132" s="226" t="s">
        <v>170</v>
      </c>
      <c r="C132" s="227"/>
      <c r="D132" s="95" t="s">
        <v>171</v>
      </c>
      <c r="E132" s="119"/>
      <c r="F132" s="111"/>
      <c r="G132" s="111"/>
    </row>
    <row r="133" spans="1:10" ht="12.75" customHeight="1" x14ac:dyDescent="0.2">
      <c r="A133" s="109"/>
      <c r="B133" s="226" t="s">
        <v>931</v>
      </c>
      <c r="C133" s="227"/>
      <c r="D133" s="95" t="s">
        <v>171</v>
      </c>
      <c r="E133" s="119"/>
      <c r="F133" s="111"/>
      <c r="G133" s="111"/>
    </row>
    <row r="134" spans="1:10" x14ac:dyDescent="0.2">
      <c r="A134" s="109"/>
      <c r="B134" s="226" t="s">
        <v>172</v>
      </c>
      <c r="C134" s="227"/>
      <c r="D134" s="120" t="s">
        <v>142</v>
      </c>
      <c r="E134" s="119"/>
      <c r="F134" s="111"/>
      <c r="G134" s="111"/>
    </row>
    <row r="135" spans="1:10" x14ac:dyDescent="0.2">
      <c r="A135" s="121"/>
      <c r="B135" s="122" t="s">
        <v>142</v>
      </c>
      <c r="C135" s="122" t="s">
        <v>932</v>
      </c>
      <c r="D135" s="122" t="s">
        <v>173</v>
      </c>
      <c r="E135" s="121"/>
      <c r="F135" s="121"/>
      <c r="G135" s="121"/>
      <c r="H135" s="121"/>
      <c r="J135" s="116"/>
    </row>
    <row r="136" spans="1:10" x14ac:dyDescent="0.2">
      <c r="A136" s="121"/>
      <c r="B136" s="123" t="s">
        <v>174</v>
      </c>
      <c r="C136" s="124">
        <v>45961</v>
      </c>
      <c r="D136" s="124">
        <v>45991</v>
      </c>
      <c r="E136" s="121"/>
      <c r="F136" s="121"/>
      <c r="G136" s="121"/>
      <c r="J136" s="116"/>
    </row>
    <row r="137" spans="1:10" x14ac:dyDescent="0.2">
      <c r="A137" s="125"/>
      <c r="B137" s="90" t="s">
        <v>175</v>
      </c>
      <c r="C137" s="126">
        <v>39.104999999999997</v>
      </c>
      <c r="D137" s="126">
        <v>39.453499999999998</v>
      </c>
      <c r="E137" s="125"/>
      <c r="F137" s="127"/>
      <c r="G137" s="128"/>
    </row>
    <row r="138" spans="1:10" x14ac:dyDescent="0.2">
      <c r="A138" s="125"/>
      <c r="B138" s="90" t="s">
        <v>1119</v>
      </c>
      <c r="C138" s="126">
        <v>26.839700000000001</v>
      </c>
      <c r="D138" s="126">
        <v>27.078800000000001</v>
      </c>
      <c r="E138" s="125"/>
      <c r="F138" s="127"/>
      <c r="G138" s="128"/>
    </row>
    <row r="139" spans="1:10" x14ac:dyDescent="0.2">
      <c r="A139" s="125"/>
      <c r="B139" s="90" t="s">
        <v>176</v>
      </c>
      <c r="C139" s="126">
        <v>36.009300000000003</v>
      </c>
      <c r="D139" s="126">
        <v>36.296199999999999</v>
      </c>
      <c r="E139" s="125"/>
      <c r="F139" s="127"/>
      <c r="G139" s="128"/>
    </row>
    <row r="140" spans="1:10" x14ac:dyDescent="0.2">
      <c r="A140" s="125"/>
      <c r="B140" s="90" t="s">
        <v>1120</v>
      </c>
      <c r="C140" s="126">
        <v>24.687999999999999</v>
      </c>
      <c r="D140" s="126">
        <v>24.884599999999999</v>
      </c>
      <c r="E140" s="125"/>
      <c r="F140" s="127"/>
      <c r="G140" s="128"/>
    </row>
    <row r="141" spans="1:10" x14ac:dyDescent="0.2">
      <c r="A141" s="125"/>
      <c r="B141" s="125"/>
      <c r="C141" s="125"/>
      <c r="D141" s="125"/>
      <c r="E141" s="125"/>
      <c r="F141" s="125"/>
      <c r="G141" s="125"/>
    </row>
    <row r="142" spans="1:10" x14ac:dyDescent="0.2">
      <c r="A142" s="121"/>
      <c r="B142" s="226" t="s">
        <v>933</v>
      </c>
      <c r="C142" s="227"/>
      <c r="D142" s="95" t="s">
        <v>171</v>
      </c>
      <c r="E142" s="121"/>
      <c r="F142" s="121"/>
      <c r="G142" s="121"/>
    </row>
    <row r="143" spans="1:10" x14ac:dyDescent="0.2">
      <c r="A143" s="121"/>
      <c r="B143" s="136"/>
      <c r="C143" s="136"/>
      <c r="D143" s="136"/>
      <c r="E143" s="121"/>
      <c r="F143" s="121"/>
      <c r="G143" s="121"/>
    </row>
    <row r="144" spans="1:10" x14ac:dyDescent="0.2">
      <c r="A144" s="121"/>
      <c r="B144" s="226" t="s">
        <v>177</v>
      </c>
      <c r="C144" s="227"/>
      <c r="D144" s="95" t="s">
        <v>171</v>
      </c>
      <c r="E144" s="121"/>
      <c r="F144" s="121"/>
      <c r="G144" s="121"/>
      <c r="H144" s="121"/>
    </row>
    <row r="145" spans="1:8" x14ac:dyDescent="0.2">
      <c r="A145" s="121"/>
      <c r="B145" s="226" t="s">
        <v>178</v>
      </c>
      <c r="C145" s="227"/>
      <c r="D145" s="146" t="str">
        <f>"Rs. "&amp;TEXT(F62,"0.00")&amp;" Lacs"</f>
        <v>Rs. 4737.76 Lacs</v>
      </c>
      <c r="E145" s="131"/>
      <c r="F145" s="121"/>
      <c r="G145" s="121"/>
      <c r="H145" s="121"/>
    </row>
    <row r="146" spans="1:8" x14ac:dyDescent="0.2">
      <c r="A146" s="121"/>
      <c r="B146" s="226" t="s">
        <v>179</v>
      </c>
      <c r="C146" s="227"/>
      <c r="D146" s="95" t="s">
        <v>171</v>
      </c>
      <c r="E146" s="131"/>
      <c r="F146" s="121"/>
      <c r="G146" s="121"/>
      <c r="H146" s="121"/>
    </row>
    <row r="147" spans="1:8" x14ac:dyDescent="0.2">
      <c r="A147" s="121"/>
      <c r="B147" s="226" t="s">
        <v>180</v>
      </c>
      <c r="C147" s="227"/>
      <c r="D147" s="132">
        <v>0.57139889012434431</v>
      </c>
      <c r="E147" s="121"/>
      <c r="F147" s="115"/>
      <c r="G147" s="133"/>
      <c r="H147" s="133"/>
    </row>
    <row r="149" spans="1:8" x14ac:dyDescent="0.2">
      <c r="B149" s="220" t="s">
        <v>934</v>
      </c>
      <c r="C149" s="220"/>
    </row>
    <row r="151" spans="1:8" ht="153.75" customHeight="1" x14ac:dyDescent="0.2"/>
    <row r="154" spans="1:8" x14ac:dyDescent="0.2">
      <c r="B154" s="134" t="s">
        <v>935</v>
      </c>
      <c r="C154" s="135"/>
      <c r="D154" s="134" t="s">
        <v>940</v>
      </c>
    </row>
    <row r="155" spans="1:8" x14ac:dyDescent="0.2">
      <c r="B155" s="134" t="s">
        <v>1097</v>
      </c>
      <c r="D155" s="134" t="s">
        <v>1098</v>
      </c>
    </row>
    <row r="156" spans="1:8" x14ac:dyDescent="0.2">
      <c r="B156" s="147"/>
    </row>
    <row r="157" spans="1:8" ht="165" customHeight="1" x14ac:dyDescent="0.2"/>
    <row r="159" spans="1:8" ht="12.75" customHeight="1" x14ac:dyDescent="0.2"/>
  </sheetData>
  <mergeCells count="18">
    <mergeCell ref="B149:C149"/>
    <mergeCell ref="B147:C147"/>
    <mergeCell ref="A1:H1"/>
    <mergeCell ref="A2:H2"/>
    <mergeCell ref="A3:H3"/>
    <mergeCell ref="B142:C142"/>
    <mergeCell ref="B146:C146"/>
    <mergeCell ref="B125:H125"/>
    <mergeCell ref="B126:H126"/>
    <mergeCell ref="B133:C133"/>
    <mergeCell ref="B134:C134"/>
    <mergeCell ref="B144:C144"/>
    <mergeCell ref="B145:C145"/>
    <mergeCell ref="B127:H127"/>
    <mergeCell ref="B128:H128"/>
    <mergeCell ref="B129:H129"/>
    <mergeCell ref="B131:D131"/>
    <mergeCell ref="B132:C132"/>
  </mergeCells>
  <hyperlinks>
    <hyperlink ref="I1" location="Index!B2" display="Index" xr:uid="{CDE120F7-63F0-4B9F-96F3-A0226EE62A6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D70C1-1B02-4D7D-A880-7746F924E5AA}">
  <sheetPr>
    <outlinePr summaryBelow="0" summaryRight="0"/>
  </sheetPr>
  <dimension ref="A1:Q160"/>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843</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1294318</v>
      </c>
      <c r="F7" s="91">
        <v>13041.548167999999</v>
      </c>
      <c r="G7" s="81">
        <v>8.7893559999999996E-2</v>
      </c>
      <c r="H7" s="92" t="s">
        <v>142</v>
      </c>
    </row>
    <row r="8" spans="1:9" x14ac:dyDescent="0.2">
      <c r="A8" s="99">
        <v>2</v>
      </c>
      <c r="B8" s="90" t="s">
        <v>17</v>
      </c>
      <c r="C8" s="90" t="s">
        <v>18</v>
      </c>
      <c r="D8" s="90" t="s">
        <v>19</v>
      </c>
      <c r="E8" s="83">
        <v>592000</v>
      </c>
      <c r="F8" s="91">
        <v>9279.6</v>
      </c>
      <c r="G8" s="81">
        <v>6.2539899999999995E-2</v>
      </c>
      <c r="H8" s="92" t="s">
        <v>142</v>
      </c>
    </row>
    <row r="9" spans="1:9" x14ac:dyDescent="0.2">
      <c r="A9" s="99">
        <v>3</v>
      </c>
      <c r="B9" s="90" t="s">
        <v>33</v>
      </c>
      <c r="C9" s="90" t="s">
        <v>34</v>
      </c>
      <c r="D9" s="90" t="s">
        <v>35</v>
      </c>
      <c r="E9" s="83">
        <v>583000</v>
      </c>
      <c r="F9" s="91">
        <v>8096.7039999999997</v>
      </c>
      <c r="G9" s="81">
        <v>5.4567770000000002E-2</v>
      </c>
      <c r="H9" s="92" t="s">
        <v>142</v>
      </c>
    </row>
    <row r="10" spans="1:9" x14ac:dyDescent="0.2">
      <c r="A10" s="99">
        <v>4</v>
      </c>
      <c r="B10" s="90" t="s">
        <v>329</v>
      </c>
      <c r="C10" s="90" t="s">
        <v>330</v>
      </c>
      <c r="D10" s="90" t="s">
        <v>35</v>
      </c>
      <c r="E10" s="83">
        <v>520000</v>
      </c>
      <c r="F10" s="91">
        <v>6654.44</v>
      </c>
      <c r="G10" s="81">
        <v>4.4847619999999998E-2</v>
      </c>
      <c r="H10" s="92" t="s">
        <v>142</v>
      </c>
    </row>
    <row r="11" spans="1:9" x14ac:dyDescent="0.2">
      <c r="A11" s="99">
        <v>5</v>
      </c>
      <c r="B11" s="90" t="s">
        <v>11</v>
      </c>
      <c r="C11" s="90" t="s">
        <v>12</v>
      </c>
      <c r="D11" s="90" t="s">
        <v>13</v>
      </c>
      <c r="E11" s="83">
        <v>310165</v>
      </c>
      <c r="F11" s="91">
        <v>6518.4276399999999</v>
      </c>
      <c r="G11" s="81">
        <v>4.393097E-2</v>
      </c>
      <c r="H11" s="92" t="s">
        <v>142</v>
      </c>
    </row>
    <row r="12" spans="1:9" x14ac:dyDescent="0.2">
      <c r="A12" s="99">
        <v>6</v>
      </c>
      <c r="B12" s="90" t="s">
        <v>327</v>
      </c>
      <c r="C12" s="90" t="s">
        <v>328</v>
      </c>
      <c r="D12" s="90" t="s">
        <v>196</v>
      </c>
      <c r="E12" s="83">
        <v>400000</v>
      </c>
      <c r="F12" s="91">
        <v>6240.4</v>
      </c>
      <c r="G12" s="81">
        <v>4.2057200000000003E-2</v>
      </c>
      <c r="H12" s="92" t="s">
        <v>142</v>
      </c>
    </row>
    <row r="13" spans="1:9" x14ac:dyDescent="0.2">
      <c r="A13" s="99">
        <v>7</v>
      </c>
      <c r="B13" s="90" t="s">
        <v>36</v>
      </c>
      <c r="C13" s="90" t="s">
        <v>37</v>
      </c>
      <c r="D13" s="90" t="s">
        <v>35</v>
      </c>
      <c r="E13" s="83">
        <v>595000</v>
      </c>
      <c r="F13" s="91">
        <v>5825.05</v>
      </c>
      <c r="G13" s="81">
        <v>3.925795E-2</v>
      </c>
      <c r="H13" s="92" t="s">
        <v>142</v>
      </c>
    </row>
    <row r="14" spans="1:9" x14ac:dyDescent="0.2">
      <c r="A14" s="99">
        <v>8</v>
      </c>
      <c r="B14" s="90" t="s">
        <v>14</v>
      </c>
      <c r="C14" s="90" t="s">
        <v>15</v>
      </c>
      <c r="D14" s="90" t="s">
        <v>16</v>
      </c>
      <c r="E14" s="83">
        <v>138000</v>
      </c>
      <c r="F14" s="91">
        <v>5616.0479999999998</v>
      </c>
      <c r="G14" s="81">
        <v>3.7849380000000002E-2</v>
      </c>
      <c r="H14" s="92" t="s">
        <v>142</v>
      </c>
    </row>
    <row r="15" spans="1:9" x14ac:dyDescent="0.2">
      <c r="A15" s="99">
        <v>9</v>
      </c>
      <c r="B15" s="90" t="s">
        <v>430</v>
      </c>
      <c r="C15" s="90" t="s">
        <v>431</v>
      </c>
      <c r="D15" s="90" t="s">
        <v>432</v>
      </c>
      <c r="E15" s="83">
        <v>1210000</v>
      </c>
      <c r="F15" s="91">
        <v>4891.4250000000002</v>
      </c>
      <c r="G15" s="81">
        <v>3.296578E-2</v>
      </c>
      <c r="H15" s="92" t="s">
        <v>142</v>
      </c>
    </row>
    <row r="16" spans="1:9" x14ac:dyDescent="0.2">
      <c r="A16" s="99">
        <v>10</v>
      </c>
      <c r="B16" s="90" t="s">
        <v>20</v>
      </c>
      <c r="C16" s="90" t="s">
        <v>21</v>
      </c>
      <c r="D16" s="90" t="s">
        <v>22</v>
      </c>
      <c r="E16" s="83">
        <v>1215766</v>
      </c>
      <c r="F16" s="91">
        <v>3968.8681069999998</v>
      </c>
      <c r="G16" s="81">
        <v>2.67482E-2</v>
      </c>
      <c r="H16" s="92" t="s">
        <v>142</v>
      </c>
    </row>
    <row r="17" spans="1:8" x14ac:dyDescent="0.2">
      <c r="A17" s="99">
        <v>11</v>
      </c>
      <c r="B17" s="90" t="s">
        <v>23</v>
      </c>
      <c r="C17" s="90" t="s">
        <v>24</v>
      </c>
      <c r="D17" s="90" t="s">
        <v>25</v>
      </c>
      <c r="E17" s="83">
        <v>32000</v>
      </c>
      <c r="F17" s="91">
        <v>3712</v>
      </c>
      <c r="G17" s="81">
        <v>2.5017040000000001E-2</v>
      </c>
      <c r="H17" s="92" t="s">
        <v>142</v>
      </c>
    </row>
    <row r="18" spans="1:8" ht="25.5" x14ac:dyDescent="0.2">
      <c r="A18" s="99">
        <v>12</v>
      </c>
      <c r="B18" s="90" t="s">
        <v>444</v>
      </c>
      <c r="C18" s="90" t="s">
        <v>445</v>
      </c>
      <c r="D18" s="90" t="s">
        <v>221</v>
      </c>
      <c r="E18" s="83">
        <v>236775</v>
      </c>
      <c r="F18" s="91">
        <v>3625.7355750000002</v>
      </c>
      <c r="G18" s="81">
        <v>2.4435660000000001E-2</v>
      </c>
      <c r="H18" s="92" t="s">
        <v>142</v>
      </c>
    </row>
    <row r="19" spans="1:8" x14ac:dyDescent="0.2">
      <c r="A19" s="99">
        <v>13</v>
      </c>
      <c r="B19" s="90" t="s">
        <v>824</v>
      </c>
      <c r="C19" s="90" t="s">
        <v>825</v>
      </c>
      <c r="D19" s="90" t="s">
        <v>237</v>
      </c>
      <c r="E19" s="83">
        <v>19735</v>
      </c>
      <c r="F19" s="91">
        <v>3516.3823000000002</v>
      </c>
      <c r="G19" s="81">
        <v>2.3698670000000002E-2</v>
      </c>
      <c r="H19" s="92" t="s">
        <v>142</v>
      </c>
    </row>
    <row r="20" spans="1:8" ht="25.5" x14ac:dyDescent="0.2">
      <c r="A20" s="99">
        <v>14</v>
      </c>
      <c r="B20" s="90" t="s">
        <v>249</v>
      </c>
      <c r="C20" s="90" t="s">
        <v>250</v>
      </c>
      <c r="D20" s="90" t="s">
        <v>221</v>
      </c>
      <c r="E20" s="83">
        <v>54500</v>
      </c>
      <c r="F20" s="91">
        <v>3098.3249999999998</v>
      </c>
      <c r="G20" s="81">
        <v>2.0881170000000001E-2</v>
      </c>
      <c r="H20" s="92" t="s">
        <v>142</v>
      </c>
    </row>
    <row r="21" spans="1:8" x14ac:dyDescent="0.2">
      <c r="A21" s="99">
        <v>15</v>
      </c>
      <c r="B21" s="90" t="s">
        <v>91</v>
      </c>
      <c r="C21" s="90" t="s">
        <v>92</v>
      </c>
      <c r="D21" s="90" t="s">
        <v>93</v>
      </c>
      <c r="E21" s="83">
        <v>1700000</v>
      </c>
      <c r="F21" s="91">
        <v>2993.53</v>
      </c>
      <c r="G21" s="81">
        <v>2.0174910000000001E-2</v>
      </c>
      <c r="H21" s="92" t="s">
        <v>142</v>
      </c>
    </row>
    <row r="22" spans="1:8" x14ac:dyDescent="0.2">
      <c r="A22" s="99">
        <v>16</v>
      </c>
      <c r="B22" s="90" t="s">
        <v>517</v>
      </c>
      <c r="C22" s="90" t="s">
        <v>518</v>
      </c>
      <c r="D22" s="90" t="s">
        <v>232</v>
      </c>
      <c r="E22" s="83">
        <v>602000</v>
      </c>
      <c r="F22" s="91">
        <v>2898.931</v>
      </c>
      <c r="G22" s="81">
        <v>1.953736E-2</v>
      </c>
      <c r="H22" s="92" t="s">
        <v>142</v>
      </c>
    </row>
    <row r="23" spans="1:8" x14ac:dyDescent="0.2">
      <c r="A23" s="99">
        <v>17</v>
      </c>
      <c r="B23" s="90" t="s">
        <v>73</v>
      </c>
      <c r="C23" s="90" t="s">
        <v>74</v>
      </c>
      <c r="D23" s="90" t="s">
        <v>58</v>
      </c>
      <c r="E23" s="83">
        <v>256337</v>
      </c>
      <c r="F23" s="91">
        <v>2883.4067445000001</v>
      </c>
      <c r="G23" s="81">
        <v>1.9432729999999999E-2</v>
      </c>
      <c r="H23" s="92" t="s">
        <v>142</v>
      </c>
    </row>
    <row r="24" spans="1:8" x14ac:dyDescent="0.2">
      <c r="A24" s="99">
        <v>18</v>
      </c>
      <c r="B24" s="90" t="s">
        <v>276</v>
      </c>
      <c r="C24" s="90" t="s">
        <v>277</v>
      </c>
      <c r="D24" s="90" t="s">
        <v>255</v>
      </c>
      <c r="E24" s="83">
        <v>530885</v>
      </c>
      <c r="F24" s="91">
        <v>2816.3449249999999</v>
      </c>
      <c r="G24" s="81">
        <v>1.8980770000000001E-2</v>
      </c>
      <c r="H24" s="92" t="s">
        <v>142</v>
      </c>
    </row>
    <row r="25" spans="1:8" x14ac:dyDescent="0.2">
      <c r="A25" s="99">
        <v>19</v>
      </c>
      <c r="B25" s="90" t="s">
        <v>103</v>
      </c>
      <c r="C25" s="90" t="s">
        <v>104</v>
      </c>
      <c r="D25" s="90" t="s">
        <v>25</v>
      </c>
      <c r="E25" s="83">
        <v>465833</v>
      </c>
      <c r="F25" s="91">
        <v>2563.0131660000002</v>
      </c>
      <c r="G25" s="81">
        <v>1.7273440000000001E-2</v>
      </c>
      <c r="H25" s="92" t="s">
        <v>142</v>
      </c>
    </row>
    <row r="26" spans="1:8" x14ac:dyDescent="0.2">
      <c r="A26" s="99">
        <v>20</v>
      </c>
      <c r="B26" s="90" t="s">
        <v>513</v>
      </c>
      <c r="C26" s="90" t="s">
        <v>514</v>
      </c>
      <c r="D26" s="90" t="s">
        <v>232</v>
      </c>
      <c r="E26" s="83">
        <v>170000</v>
      </c>
      <c r="F26" s="91">
        <v>2467.7199999999998</v>
      </c>
      <c r="G26" s="81">
        <v>1.663121E-2</v>
      </c>
      <c r="H26" s="92" t="s">
        <v>142</v>
      </c>
    </row>
    <row r="27" spans="1:8" x14ac:dyDescent="0.2">
      <c r="A27" s="99">
        <v>21</v>
      </c>
      <c r="B27" s="90" t="s">
        <v>440</v>
      </c>
      <c r="C27" s="90" t="s">
        <v>441</v>
      </c>
      <c r="D27" s="90" t="s">
        <v>196</v>
      </c>
      <c r="E27" s="83">
        <v>74734</v>
      </c>
      <c r="F27" s="91">
        <v>2344.77925</v>
      </c>
      <c r="G27" s="81">
        <v>1.5802650000000001E-2</v>
      </c>
      <c r="H27" s="92" t="s">
        <v>142</v>
      </c>
    </row>
    <row r="28" spans="1:8" x14ac:dyDescent="0.2">
      <c r="A28" s="99">
        <v>22</v>
      </c>
      <c r="B28" s="90" t="s">
        <v>310</v>
      </c>
      <c r="C28" s="90" t="s">
        <v>311</v>
      </c>
      <c r="D28" s="90" t="s">
        <v>35</v>
      </c>
      <c r="E28" s="83">
        <v>270000</v>
      </c>
      <c r="F28" s="91">
        <v>2318.085</v>
      </c>
      <c r="G28" s="81">
        <v>1.562274E-2</v>
      </c>
      <c r="H28" s="92" t="s">
        <v>142</v>
      </c>
    </row>
    <row r="29" spans="1:8" x14ac:dyDescent="0.2">
      <c r="A29" s="99">
        <v>23</v>
      </c>
      <c r="B29" s="90" t="s">
        <v>755</v>
      </c>
      <c r="C29" s="90" t="s">
        <v>756</v>
      </c>
      <c r="D29" s="90" t="s">
        <v>111</v>
      </c>
      <c r="E29" s="83">
        <v>110000</v>
      </c>
      <c r="F29" s="91">
        <v>2124.1</v>
      </c>
      <c r="G29" s="81">
        <v>1.4315380000000001E-2</v>
      </c>
      <c r="H29" s="92" t="s">
        <v>142</v>
      </c>
    </row>
    <row r="30" spans="1:8" x14ac:dyDescent="0.2">
      <c r="A30" s="99">
        <v>24</v>
      </c>
      <c r="B30" s="90" t="s">
        <v>29</v>
      </c>
      <c r="C30" s="90" t="s">
        <v>30</v>
      </c>
      <c r="D30" s="90" t="s">
        <v>22</v>
      </c>
      <c r="E30" s="83">
        <v>768264</v>
      </c>
      <c r="F30" s="91">
        <v>2073.928668</v>
      </c>
      <c r="G30" s="81">
        <v>1.397725E-2</v>
      </c>
      <c r="H30" s="92" t="s">
        <v>142</v>
      </c>
    </row>
    <row r="31" spans="1:8" x14ac:dyDescent="0.2">
      <c r="A31" s="99">
        <v>25</v>
      </c>
      <c r="B31" s="90" t="s">
        <v>828</v>
      </c>
      <c r="C31" s="90" t="s">
        <v>829</v>
      </c>
      <c r="D31" s="90" t="s">
        <v>271</v>
      </c>
      <c r="E31" s="83">
        <v>540000</v>
      </c>
      <c r="F31" s="91">
        <v>2042.82</v>
      </c>
      <c r="G31" s="81">
        <v>1.376759E-2</v>
      </c>
      <c r="H31" s="92" t="s">
        <v>142</v>
      </c>
    </row>
    <row r="32" spans="1:8" x14ac:dyDescent="0.2">
      <c r="A32" s="99">
        <v>26</v>
      </c>
      <c r="B32" s="90" t="s">
        <v>830</v>
      </c>
      <c r="C32" s="90" t="s">
        <v>831</v>
      </c>
      <c r="D32" s="90" t="s">
        <v>187</v>
      </c>
      <c r="E32" s="83">
        <v>268000</v>
      </c>
      <c r="F32" s="91">
        <v>2033.182</v>
      </c>
      <c r="G32" s="81">
        <v>1.370264E-2</v>
      </c>
      <c r="H32" s="92" t="s">
        <v>142</v>
      </c>
    </row>
    <row r="33" spans="1:8" x14ac:dyDescent="0.2">
      <c r="A33" s="99">
        <v>27</v>
      </c>
      <c r="B33" s="90" t="s">
        <v>433</v>
      </c>
      <c r="C33" s="90" t="s">
        <v>434</v>
      </c>
      <c r="D33" s="90" t="s">
        <v>196</v>
      </c>
      <c r="E33" s="83">
        <v>125000</v>
      </c>
      <c r="F33" s="91">
        <v>2030.25</v>
      </c>
      <c r="G33" s="81">
        <v>1.368288E-2</v>
      </c>
      <c r="H33" s="92" t="s">
        <v>142</v>
      </c>
    </row>
    <row r="34" spans="1:8" x14ac:dyDescent="0.2">
      <c r="A34" s="99">
        <v>28</v>
      </c>
      <c r="B34" s="90" t="s">
        <v>640</v>
      </c>
      <c r="C34" s="90" t="s">
        <v>641</v>
      </c>
      <c r="D34" s="90" t="s">
        <v>237</v>
      </c>
      <c r="E34" s="83">
        <v>32000</v>
      </c>
      <c r="F34" s="91">
        <v>1975.84</v>
      </c>
      <c r="G34" s="81">
        <v>1.331618E-2</v>
      </c>
      <c r="H34" s="92" t="s">
        <v>142</v>
      </c>
    </row>
    <row r="35" spans="1:8" x14ac:dyDescent="0.2">
      <c r="A35" s="99">
        <v>29</v>
      </c>
      <c r="B35" s="90" t="s">
        <v>199</v>
      </c>
      <c r="C35" s="90" t="s">
        <v>200</v>
      </c>
      <c r="D35" s="90" t="s">
        <v>19</v>
      </c>
      <c r="E35" s="83">
        <v>380000</v>
      </c>
      <c r="F35" s="91">
        <v>1738.5</v>
      </c>
      <c r="G35" s="81">
        <v>1.171663E-2</v>
      </c>
      <c r="H35" s="92" t="s">
        <v>142</v>
      </c>
    </row>
    <row r="36" spans="1:8" x14ac:dyDescent="0.2">
      <c r="A36" s="99">
        <v>30</v>
      </c>
      <c r="B36" s="90" t="s">
        <v>238</v>
      </c>
      <c r="C36" s="90" t="s">
        <v>239</v>
      </c>
      <c r="D36" s="90" t="s">
        <v>40</v>
      </c>
      <c r="E36" s="83">
        <v>335000</v>
      </c>
      <c r="F36" s="91">
        <v>1721.9</v>
      </c>
      <c r="G36" s="81">
        <v>1.160475E-2</v>
      </c>
      <c r="H36" s="92" t="s">
        <v>142</v>
      </c>
    </row>
    <row r="37" spans="1:8" x14ac:dyDescent="0.2">
      <c r="A37" s="99">
        <v>31</v>
      </c>
      <c r="B37" s="90" t="s">
        <v>826</v>
      </c>
      <c r="C37" s="90" t="s">
        <v>827</v>
      </c>
      <c r="D37" s="90" t="s">
        <v>35</v>
      </c>
      <c r="E37" s="83">
        <v>1058068</v>
      </c>
      <c r="F37" s="91">
        <v>1621.7008235999999</v>
      </c>
      <c r="G37" s="81">
        <v>1.092946E-2</v>
      </c>
      <c r="H37" s="92" t="s">
        <v>142</v>
      </c>
    </row>
    <row r="38" spans="1:8" x14ac:dyDescent="0.2">
      <c r="A38" s="99">
        <v>32</v>
      </c>
      <c r="B38" s="90" t="s">
        <v>844</v>
      </c>
      <c r="C38" s="90" t="s">
        <v>845</v>
      </c>
      <c r="D38" s="90" t="s">
        <v>130</v>
      </c>
      <c r="E38" s="83">
        <v>325000</v>
      </c>
      <c r="F38" s="91">
        <v>1605.6624999999999</v>
      </c>
      <c r="G38" s="81">
        <v>1.082137E-2</v>
      </c>
      <c r="H38" s="92" t="s">
        <v>142</v>
      </c>
    </row>
    <row r="39" spans="1:8" x14ac:dyDescent="0.2">
      <c r="A39" s="99">
        <v>33</v>
      </c>
      <c r="B39" s="90" t="s">
        <v>446</v>
      </c>
      <c r="C39" s="90" t="s">
        <v>447</v>
      </c>
      <c r="D39" s="90" t="s">
        <v>237</v>
      </c>
      <c r="E39" s="83">
        <v>434000</v>
      </c>
      <c r="F39" s="91">
        <v>1548.5119999999999</v>
      </c>
      <c r="G39" s="81">
        <v>1.04362E-2</v>
      </c>
      <c r="H39" s="92" t="s">
        <v>142</v>
      </c>
    </row>
    <row r="40" spans="1:8" ht="25.5" x14ac:dyDescent="0.2">
      <c r="A40" s="99">
        <v>34</v>
      </c>
      <c r="B40" s="90" t="s">
        <v>448</v>
      </c>
      <c r="C40" s="90" t="s">
        <v>449</v>
      </c>
      <c r="D40" s="90" t="s">
        <v>320</v>
      </c>
      <c r="E40" s="83">
        <v>434000</v>
      </c>
      <c r="F40" s="91">
        <v>1527.68</v>
      </c>
      <c r="G40" s="81">
        <v>1.0295810000000001E-2</v>
      </c>
      <c r="H40" s="92" t="s">
        <v>142</v>
      </c>
    </row>
    <row r="41" spans="1:8" x14ac:dyDescent="0.2">
      <c r="A41" s="99">
        <v>35</v>
      </c>
      <c r="B41" s="90" t="s">
        <v>519</v>
      </c>
      <c r="C41" s="90" t="s">
        <v>520</v>
      </c>
      <c r="D41" s="90" t="s">
        <v>196</v>
      </c>
      <c r="E41" s="83">
        <v>100000</v>
      </c>
      <c r="F41" s="91">
        <v>1517.3</v>
      </c>
      <c r="G41" s="81">
        <v>1.022585E-2</v>
      </c>
      <c r="H41" s="92" t="s">
        <v>142</v>
      </c>
    </row>
    <row r="42" spans="1:8" x14ac:dyDescent="0.2">
      <c r="A42" s="99">
        <v>36</v>
      </c>
      <c r="B42" s="90" t="s">
        <v>511</v>
      </c>
      <c r="C42" s="90" t="s">
        <v>512</v>
      </c>
      <c r="D42" s="90" t="s">
        <v>25</v>
      </c>
      <c r="E42" s="83">
        <v>53000</v>
      </c>
      <c r="F42" s="91">
        <v>1451.8820000000001</v>
      </c>
      <c r="G42" s="81">
        <v>9.7849600000000005E-3</v>
      </c>
      <c r="H42" s="92" t="s">
        <v>142</v>
      </c>
    </row>
    <row r="43" spans="1:8" x14ac:dyDescent="0.2">
      <c r="A43" s="99">
        <v>37</v>
      </c>
      <c r="B43" s="90" t="s">
        <v>846</v>
      </c>
      <c r="C43" s="90" t="s">
        <v>847</v>
      </c>
      <c r="D43" s="90" t="s">
        <v>52</v>
      </c>
      <c r="E43" s="83">
        <v>612000</v>
      </c>
      <c r="F43" s="91">
        <v>1447.3188</v>
      </c>
      <c r="G43" s="81">
        <v>9.7542099999999993E-3</v>
      </c>
      <c r="H43" s="92" t="s">
        <v>142</v>
      </c>
    </row>
    <row r="44" spans="1:8" x14ac:dyDescent="0.2">
      <c r="A44" s="99">
        <v>38</v>
      </c>
      <c r="B44" s="90" t="s">
        <v>214</v>
      </c>
      <c r="C44" s="90" t="s">
        <v>215</v>
      </c>
      <c r="D44" s="90" t="s">
        <v>216</v>
      </c>
      <c r="E44" s="83">
        <v>235000</v>
      </c>
      <c r="F44" s="91">
        <v>1413.5250000000001</v>
      </c>
      <c r="G44" s="81">
        <v>9.5264600000000005E-3</v>
      </c>
      <c r="H44" s="92" t="s">
        <v>142</v>
      </c>
    </row>
    <row r="45" spans="1:8" x14ac:dyDescent="0.2">
      <c r="A45" s="99">
        <v>39</v>
      </c>
      <c r="B45" s="90" t="s">
        <v>747</v>
      </c>
      <c r="C45" s="90" t="s">
        <v>748</v>
      </c>
      <c r="D45" s="90" t="s">
        <v>52</v>
      </c>
      <c r="E45" s="83">
        <v>130000</v>
      </c>
      <c r="F45" s="91">
        <v>1393.73</v>
      </c>
      <c r="G45" s="81">
        <v>9.39305E-3</v>
      </c>
      <c r="H45" s="92" t="s">
        <v>142</v>
      </c>
    </row>
    <row r="46" spans="1:8" x14ac:dyDescent="0.2">
      <c r="A46" s="99">
        <v>40</v>
      </c>
      <c r="B46" s="90" t="s">
        <v>848</v>
      </c>
      <c r="C46" s="90" t="s">
        <v>849</v>
      </c>
      <c r="D46" s="90" t="s">
        <v>93</v>
      </c>
      <c r="E46" s="83">
        <v>113589</v>
      </c>
      <c r="F46" s="91">
        <v>1363.2951780000001</v>
      </c>
      <c r="G46" s="81">
        <v>9.1879300000000004E-3</v>
      </c>
      <c r="H46" s="92" t="s">
        <v>142</v>
      </c>
    </row>
    <row r="47" spans="1:8" x14ac:dyDescent="0.2">
      <c r="A47" s="99">
        <v>41</v>
      </c>
      <c r="B47" s="90" t="s">
        <v>291</v>
      </c>
      <c r="C47" s="90" t="s">
        <v>292</v>
      </c>
      <c r="D47" s="90" t="s">
        <v>187</v>
      </c>
      <c r="E47" s="83">
        <v>40000</v>
      </c>
      <c r="F47" s="91">
        <v>1358.24</v>
      </c>
      <c r="G47" s="81">
        <v>9.1538599999999998E-3</v>
      </c>
      <c r="H47" s="92" t="s">
        <v>142</v>
      </c>
    </row>
    <row r="48" spans="1:8" x14ac:dyDescent="0.2">
      <c r="A48" s="99">
        <v>42</v>
      </c>
      <c r="B48" s="90" t="s">
        <v>503</v>
      </c>
      <c r="C48" s="90" t="s">
        <v>504</v>
      </c>
      <c r="D48" s="90" t="s">
        <v>40</v>
      </c>
      <c r="E48" s="83">
        <v>140000</v>
      </c>
      <c r="F48" s="91">
        <v>1332.66</v>
      </c>
      <c r="G48" s="81">
        <v>8.9814700000000001E-3</v>
      </c>
      <c r="H48" s="92" t="s">
        <v>142</v>
      </c>
    </row>
    <row r="49" spans="1:8" x14ac:dyDescent="0.2">
      <c r="A49" s="99">
        <v>43</v>
      </c>
      <c r="B49" s="90" t="s">
        <v>477</v>
      </c>
      <c r="C49" s="90" t="s">
        <v>478</v>
      </c>
      <c r="D49" s="90" t="s">
        <v>246</v>
      </c>
      <c r="E49" s="83">
        <v>112500</v>
      </c>
      <c r="F49" s="91">
        <v>1264.05</v>
      </c>
      <c r="G49" s="81">
        <v>8.5190700000000001E-3</v>
      </c>
      <c r="H49" s="92" t="s">
        <v>142</v>
      </c>
    </row>
    <row r="50" spans="1:8" x14ac:dyDescent="0.2">
      <c r="A50" s="99">
        <v>44</v>
      </c>
      <c r="B50" s="90" t="s">
        <v>697</v>
      </c>
      <c r="C50" s="90" t="s">
        <v>698</v>
      </c>
      <c r="D50" s="90" t="s">
        <v>68</v>
      </c>
      <c r="E50" s="83">
        <v>274000</v>
      </c>
      <c r="F50" s="91">
        <v>1132.1679999999999</v>
      </c>
      <c r="G50" s="81">
        <v>7.6302499999999999E-3</v>
      </c>
      <c r="H50" s="92" t="s">
        <v>142</v>
      </c>
    </row>
    <row r="51" spans="1:8" x14ac:dyDescent="0.2">
      <c r="A51" s="99">
        <v>45</v>
      </c>
      <c r="B51" s="90" t="s">
        <v>850</v>
      </c>
      <c r="C51" s="90" t="s">
        <v>851</v>
      </c>
      <c r="D51" s="90" t="s">
        <v>52</v>
      </c>
      <c r="E51" s="83">
        <v>110000</v>
      </c>
      <c r="F51" s="91">
        <v>1099.1199999999999</v>
      </c>
      <c r="G51" s="81">
        <v>7.4075199999999999E-3</v>
      </c>
      <c r="H51" s="92" t="s">
        <v>142</v>
      </c>
    </row>
    <row r="52" spans="1:8" x14ac:dyDescent="0.2">
      <c r="A52" s="99">
        <v>46</v>
      </c>
      <c r="B52" s="90" t="s">
        <v>307</v>
      </c>
      <c r="C52" s="90" t="s">
        <v>308</v>
      </c>
      <c r="D52" s="90" t="s">
        <v>309</v>
      </c>
      <c r="E52" s="83">
        <v>35000</v>
      </c>
      <c r="F52" s="91">
        <v>947.94</v>
      </c>
      <c r="G52" s="81">
        <v>6.3886500000000001E-3</v>
      </c>
      <c r="H52" s="92" t="s">
        <v>142</v>
      </c>
    </row>
    <row r="53" spans="1:8" x14ac:dyDescent="0.2">
      <c r="A53" s="99">
        <v>47</v>
      </c>
      <c r="B53" s="90" t="s">
        <v>136</v>
      </c>
      <c r="C53" s="90" t="s">
        <v>137</v>
      </c>
      <c r="D53" s="90" t="s">
        <v>135</v>
      </c>
      <c r="E53" s="83">
        <v>294000</v>
      </c>
      <c r="F53" s="91">
        <v>929.62800000000004</v>
      </c>
      <c r="G53" s="81">
        <v>6.2652300000000001E-3</v>
      </c>
      <c r="H53" s="92" t="s">
        <v>142</v>
      </c>
    </row>
    <row r="54" spans="1:8" x14ac:dyDescent="0.2">
      <c r="A54" s="99">
        <v>48</v>
      </c>
      <c r="B54" s="90" t="s">
        <v>312</v>
      </c>
      <c r="C54" s="90" t="s">
        <v>313</v>
      </c>
      <c r="D54" s="90" t="s">
        <v>40</v>
      </c>
      <c r="E54" s="83">
        <v>35000</v>
      </c>
      <c r="F54" s="91">
        <v>670.46</v>
      </c>
      <c r="G54" s="81">
        <v>4.5185700000000004E-3</v>
      </c>
      <c r="H54" s="92" t="s">
        <v>142</v>
      </c>
    </row>
    <row r="55" spans="1:8" x14ac:dyDescent="0.2">
      <c r="A55" s="99">
        <v>49</v>
      </c>
      <c r="B55" s="90" t="s">
        <v>287</v>
      </c>
      <c r="C55" s="90" t="s">
        <v>288</v>
      </c>
      <c r="D55" s="90" t="s">
        <v>216</v>
      </c>
      <c r="E55" s="83">
        <v>454147</v>
      </c>
      <c r="F55" s="91">
        <v>616.00499079999997</v>
      </c>
      <c r="G55" s="81">
        <v>4.1515700000000003E-3</v>
      </c>
      <c r="H55" s="92" t="s">
        <v>142</v>
      </c>
    </row>
    <row r="56" spans="1:8" x14ac:dyDescent="0.2">
      <c r="A56" s="82"/>
      <c r="B56" s="82"/>
      <c r="C56" s="88" t="s">
        <v>141</v>
      </c>
      <c r="D56" s="82"/>
      <c r="E56" s="82" t="s">
        <v>142</v>
      </c>
      <c r="F56" s="94">
        <v>145352.16183590001</v>
      </c>
      <c r="G56" s="102">
        <v>0.97960146999999997</v>
      </c>
      <c r="H56" s="92" t="s">
        <v>142</v>
      </c>
    </row>
    <row r="57" spans="1:8" x14ac:dyDescent="0.2">
      <c r="A57" s="82"/>
      <c r="B57" s="82"/>
      <c r="C57" s="103"/>
      <c r="D57" s="82"/>
      <c r="E57" s="82"/>
      <c r="F57" s="104"/>
      <c r="G57" s="104"/>
      <c r="H57" s="92" t="s">
        <v>142</v>
      </c>
    </row>
    <row r="58" spans="1:8" x14ac:dyDescent="0.2">
      <c r="A58" s="82"/>
      <c r="B58" s="82"/>
      <c r="C58" s="88" t="s">
        <v>143</v>
      </c>
      <c r="D58" s="82"/>
      <c r="E58" s="82"/>
      <c r="F58" s="82"/>
      <c r="G58" s="82"/>
      <c r="H58" s="92" t="s">
        <v>142</v>
      </c>
    </row>
    <row r="59" spans="1:8" x14ac:dyDescent="0.2">
      <c r="A59" s="82"/>
      <c r="B59" s="82"/>
      <c r="C59" s="88" t="s">
        <v>141</v>
      </c>
      <c r="D59" s="82"/>
      <c r="E59" s="82" t="s">
        <v>142</v>
      </c>
      <c r="F59" s="105" t="s">
        <v>144</v>
      </c>
      <c r="G59" s="102">
        <v>0</v>
      </c>
      <c r="H59" s="92" t="s">
        <v>142</v>
      </c>
    </row>
    <row r="60" spans="1:8" x14ac:dyDescent="0.2">
      <c r="A60" s="82"/>
      <c r="B60" s="82"/>
      <c r="C60" s="103"/>
      <c r="D60" s="82"/>
      <c r="E60" s="82"/>
      <c r="F60" s="104"/>
      <c r="G60" s="104"/>
      <c r="H60" s="92" t="s">
        <v>142</v>
      </c>
    </row>
    <row r="61" spans="1:8" x14ac:dyDescent="0.2">
      <c r="A61" s="82"/>
      <c r="B61" s="82"/>
      <c r="C61" s="88" t="s">
        <v>145</v>
      </c>
      <c r="D61" s="82"/>
      <c r="E61" s="82"/>
      <c r="F61" s="82"/>
      <c r="G61" s="82"/>
      <c r="H61" s="92" t="s">
        <v>142</v>
      </c>
    </row>
    <row r="62" spans="1:8" x14ac:dyDescent="0.2">
      <c r="A62" s="82"/>
      <c r="B62" s="82"/>
      <c r="C62" s="88" t="s">
        <v>141</v>
      </c>
      <c r="D62" s="82"/>
      <c r="E62" s="82" t="s">
        <v>142</v>
      </c>
      <c r="F62" s="105" t="s">
        <v>144</v>
      </c>
      <c r="G62" s="102">
        <v>0</v>
      </c>
      <c r="H62" s="92" t="s">
        <v>142</v>
      </c>
    </row>
    <row r="63" spans="1:8" x14ac:dyDescent="0.2">
      <c r="A63" s="82"/>
      <c r="B63" s="82"/>
      <c r="C63" s="103"/>
      <c r="D63" s="82"/>
      <c r="E63" s="82"/>
      <c r="F63" s="104"/>
      <c r="G63" s="104"/>
      <c r="H63" s="92" t="s">
        <v>142</v>
      </c>
    </row>
    <row r="64" spans="1:8" x14ac:dyDescent="0.2">
      <c r="A64" s="82"/>
      <c r="B64" s="82"/>
      <c r="C64" s="88" t="s">
        <v>146</v>
      </c>
      <c r="D64" s="82"/>
      <c r="E64" s="82"/>
      <c r="F64" s="82"/>
      <c r="G64" s="82"/>
      <c r="H64" s="92" t="s">
        <v>142</v>
      </c>
    </row>
    <row r="65" spans="1:8" x14ac:dyDescent="0.2">
      <c r="A65" s="82"/>
      <c r="B65" s="82"/>
      <c r="C65" s="88" t="s">
        <v>141</v>
      </c>
      <c r="D65" s="82"/>
      <c r="E65" s="82" t="s">
        <v>142</v>
      </c>
      <c r="F65" s="105" t="s">
        <v>144</v>
      </c>
      <c r="G65" s="102">
        <v>0</v>
      </c>
      <c r="H65" s="92" t="s">
        <v>142</v>
      </c>
    </row>
    <row r="66" spans="1:8" x14ac:dyDescent="0.2">
      <c r="A66" s="82"/>
      <c r="B66" s="82"/>
      <c r="C66" s="103"/>
      <c r="D66" s="82"/>
      <c r="E66" s="82"/>
      <c r="F66" s="104"/>
      <c r="G66" s="104"/>
      <c r="H66" s="92" t="s">
        <v>142</v>
      </c>
    </row>
    <row r="67" spans="1:8" x14ac:dyDescent="0.2">
      <c r="A67" s="82"/>
      <c r="B67" s="82"/>
      <c r="C67" s="88" t="s">
        <v>147</v>
      </c>
      <c r="D67" s="82"/>
      <c r="E67" s="82"/>
      <c r="F67" s="104"/>
      <c r="G67" s="104"/>
      <c r="H67" s="92" t="s">
        <v>142</v>
      </c>
    </row>
    <row r="68" spans="1:8" x14ac:dyDescent="0.2">
      <c r="A68" s="82"/>
      <c r="B68" s="82"/>
      <c r="C68" s="88" t="s">
        <v>141</v>
      </c>
      <c r="D68" s="82"/>
      <c r="E68" s="82" t="s">
        <v>142</v>
      </c>
      <c r="F68" s="105" t="s">
        <v>144</v>
      </c>
      <c r="G68" s="102">
        <v>0</v>
      </c>
      <c r="H68" s="92" t="s">
        <v>142</v>
      </c>
    </row>
    <row r="69" spans="1:8" x14ac:dyDescent="0.2">
      <c r="A69" s="82"/>
      <c r="B69" s="82"/>
      <c r="C69" s="103"/>
      <c r="D69" s="82"/>
      <c r="E69" s="82"/>
      <c r="F69" s="104"/>
      <c r="G69" s="104"/>
      <c r="H69" s="92" t="s">
        <v>142</v>
      </c>
    </row>
    <row r="70" spans="1:8" x14ac:dyDescent="0.2">
      <c r="A70" s="82"/>
      <c r="B70" s="82"/>
      <c r="C70" s="88" t="s">
        <v>148</v>
      </c>
      <c r="D70" s="82"/>
      <c r="E70" s="82"/>
      <c r="F70" s="104"/>
      <c r="G70" s="104"/>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149</v>
      </c>
      <c r="D73" s="82"/>
      <c r="E73" s="82"/>
      <c r="F73" s="94">
        <v>145352.16183590001</v>
      </c>
      <c r="G73" s="102">
        <v>0.97960146999999997</v>
      </c>
      <c r="H73" s="92" t="s">
        <v>142</v>
      </c>
    </row>
    <row r="74" spans="1:8" x14ac:dyDescent="0.2">
      <c r="A74" s="82"/>
      <c r="B74" s="82"/>
      <c r="C74" s="103"/>
      <c r="D74" s="82"/>
      <c r="E74" s="82"/>
      <c r="F74" s="104"/>
      <c r="G74" s="104"/>
      <c r="H74" s="92" t="s">
        <v>142</v>
      </c>
    </row>
    <row r="75" spans="1:8" x14ac:dyDescent="0.2">
      <c r="A75" s="82"/>
      <c r="B75" s="82"/>
      <c r="C75" s="88" t="s">
        <v>150</v>
      </c>
      <c r="D75" s="82"/>
      <c r="E75" s="82"/>
      <c r="F75" s="104"/>
      <c r="G75" s="104"/>
      <c r="H75" s="92" t="s">
        <v>142</v>
      </c>
    </row>
    <row r="76" spans="1:8" x14ac:dyDescent="0.2">
      <c r="A76" s="82"/>
      <c r="B76" s="82"/>
      <c r="C76" s="88" t="s">
        <v>10</v>
      </c>
      <c r="D76" s="82"/>
      <c r="E76" s="82"/>
      <c r="F76" s="104"/>
      <c r="G76" s="104"/>
      <c r="H76" s="92" t="s">
        <v>142</v>
      </c>
    </row>
    <row r="77" spans="1:8" x14ac:dyDescent="0.2">
      <c r="A77" s="82"/>
      <c r="B77" s="82"/>
      <c r="C77" s="88" t="s">
        <v>141</v>
      </c>
      <c r="D77" s="82"/>
      <c r="E77" s="82" t="s">
        <v>142</v>
      </c>
      <c r="F77" s="105" t="s">
        <v>144</v>
      </c>
      <c r="G77" s="102">
        <v>0</v>
      </c>
      <c r="H77" s="92" t="s">
        <v>142</v>
      </c>
    </row>
    <row r="78" spans="1:8" x14ac:dyDescent="0.2">
      <c r="A78" s="82"/>
      <c r="B78" s="82"/>
      <c r="C78" s="103"/>
      <c r="D78" s="82"/>
      <c r="E78" s="82"/>
      <c r="F78" s="104"/>
      <c r="G78" s="104"/>
      <c r="H78" s="92" t="s">
        <v>142</v>
      </c>
    </row>
    <row r="79" spans="1:8" x14ac:dyDescent="0.2">
      <c r="A79" s="82"/>
      <c r="B79" s="82"/>
      <c r="C79" s="88" t="s">
        <v>151</v>
      </c>
      <c r="D79" s="82"/>
      <c r="E79" s="82"/>
      <c r="F79" s="82"/>
      <c r="G79" s="82"/>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152</v>
      </c>
      <c r="D82" s="82"/>
      <c r="E82" s="82"/>
      <c r="F82" s="82"/>
      <c r="G82" s="82"/>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153</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154</v>
      </c>
      <c r="D88" s="82"/>
      <c r="E88" s="82"/>
      <c r="F88" s="94">
        <v>0</v>
      </c>
      <c r="G88" s="102">
        <v>0</v>
      </c>
      <c r="H88" s="92" t="s">
        <v>142</v>
      </c>
    </row>
    <row r="89" spans="1:8" x14ac:dyDescent="0.2">
      <c r="A89" s="82"/>
      <c r="B89" s="82"/>
      <c r="C89" s="103"/>
      <c r="D89" s="82"/>
      <c r="E89" s="82"/>
      <c r="F89" s="104"/>
      <c r="G89" s="104"/>
      <c r="H89" s="92" t="s">
        <v>142</v>
      </c>
    </row>
    <row r="90" spans="1:8" x14ac:dyDescent="0.2">
      <c r="A90" s="82"/>
      <c r="B90" s="82"/>
      <c r="C90" s="88" t="s">
        <v>155</v>
      </c>
      <c r="D90" s="82"/>
      <c r="E90" s="82"/>
      <c r="F90" s="104"/>
      <c r="G90" s="104"/>
      <c r="H90" s="92" t="s">
        <v>142</v>
      </c>
    </row>
    <row r="91" spans="1:8" x14ac:dyDescent="0.2">
      <c r="A91" s="82"/>
      <c r="B91" s="82"/>
      <c r="C91" s="88" t="s">
        <v>156</v>
      </c>
      <c r="D91" s="82"/>
      <c r="E91" s="82"/>
      <c r="F91" s="104"/>
      <c r="G91" s="104"/>
      <c r="H91" s="92" t="s">
        <v>142</v>
      </c>
    </row>
    <row r="92" spans="1:8" x14ac:dyDescent="0.2">
      <c r="A92" s="82"/>
      <c r="B92" s="82"/>
      <c r="C92" s="88" t="s">
        <v>141</v>
      </c>
      <c r="D92" s="82"/>
      <c r="E92" s="82" t="s">
        <v>142</v>
      </c>
      <c r="F92" s="105" t="s">
        <v>144</v>
      </c>
      <c r="G92" s="102">
        <v>0</v>
      </c>
      <c r="H92" s="92" t="s">
        <v>142</v>
      </c>
    </row>
    <row r="93" spans="1:8" x14ac:dyDescent="0.2">
      <c r="A93" s="82"/>
      <c r="B93" s="82"/>
      <c r="C93" s="103"/>
      <c r="D93" s="82"/>
      <c r="E93" s="82"/>
      <c r="F93" s="104"/>
      <c r="G93" s="104"/>
      <c r="H93" s="92" t="s">
        <v>142</v>
      </c>
    </row>
    <row r="94" spans="1:8" x14ac:dyDescent="0.2">
      <c r="A94" s="82"/>
      <c r="B94" s="82"/>
      <c r="C94" s="88" t="s">
        <v>157</v>
      </c>
      <c r="D94" s="82"/>
      <c r="E94" s="82"/>
      <c r="F94" s="104"/>
      <c r="G94" s="104"/>
      <c r="H94" s="92" t="s">
        <v>142</v>
      </c>
    </row>
    <row r="95" spans="1:8" x14ac:dyDescent="0.2">
      <c r="A95" s="82"/>
      <c r="B95" s="82"/>
      <c r="C95" s="88" t="s">
        <v>141</v>
      </c>
      <c r="D95" s="82"/>
      <c r="E95" s="82" t="s">
        <v>142</v>
      </c>
      <c r="F95" s="105" t="s">
        <v>144</v>
      </c>
      <c r="G95" s="102">
        <v>0</v>
      </c>
      <c r="H95" s="92" t="s">
        <v>142</v>
      </c>
    </row>
    <row r="96" spans="1:8" x14ac:dyDescent="0.2">
      <c r="A96" s="82"/>
      <c r="B96" s="82"/>
      <c r="C96" s="103"/>
      <c r="D96" s="82"/>
      <c r="E96" s="82"/>
      <c r="F96" s="104"/>
      <c r="G96" s="104"/>
      <c r="H96" s="92" t="s">
        <v>142</v>
      </c>
    </row>
    <row r="97" spans="1:8" x14ac:dyDescent="0.2">
      <c r="A97" s="82"/>
      <c r="B97" s="82"/>
      <c r="C97" s="88" t="s">
        <v>158</v>
      </c>
      <c r="D97" s="82"/>
      <c r="E97" s="82"/>
      <c r="F97" s="104"/>
      <c r="G97" s="104"/>
      <c r="H97" s="92" t="s">
        <v>142</v>
      </c>
    </row>
    <row r="98" spans="1:8" x14ac:dyDescent="0.2">
      <c r="A98" s="82"/>
      <c r="B98" s="82"/>
      <c r="C98" s="88" t="s">
        <v>141</v>
      </c>
      <c r="D98" s="82"/>
      <c r="E98" s="82" t="s">
        <v>142</v>
      </c>
      <c r="F98" s="105" t="s">
        <v>144</v>
      </c>
      <c r="G98" s="102">
        <v>0</v>
      </c>
      <c r="H98" s="92" t="s">
        <v>142</v>
      </c>
    </row>
    <row r="99" spans="1:8" x14ac:dyDescent="0.2">
      <c r="A99" s="82"/>
      <c r="B99" s="82"/>
      <c r="C99" s="103"/>
      <c r="D99" s="82"/>
      <c r="E99" s="82"/>
      <c r="F99" s="104"/>
      <c r="G99" s="104"/>
      <c r="H99" s="92" t="s">
        <v>142</v>
      </c>
    </row>
    <row r="100" spans="1:8" x14ac:dyDescent="0.2">
      <c r="A100" s="82"/>
      <c r="B100" s="82"/>
      <c r="C100" s="88" t="s">
        <v>159</v>
      </c>
      <c r="D100" s="82"/>
      <c r="E100" s="82"/>
      <c r="F100" s="104"/>
      <c r="G100" s="104"/>
      <c r="H100" s="92" t="s">
        <v>142</v>
      </c>
    </row>
    <row r="101" spans="1:8" x14ac:dyDescent="0.2">
      <c r="A101" s="99">
        <v>1</v>
      </c>
      <c r="B101" s="90"/>
      <c r="C101" s="90" t="s">
        <v>160</v>
      </c>
      <c r="D101" s="90"/>
      <c r="E101" s="107"/>
      <c r="F101" s="91">
        <v>2853.293541002</v>
      </c>
      <c r="G101" s="81">
        <v>1.9229779999999998E-2</v>
      </c>
      <c r="H101" s="92">
        <v>5.41</v>
      </c>
    </row>
    <row r="102" spans="1:8" x14ac:dyDescent="0.2">
      <c r="A102" s="82"/>
      <c r="B102" s="82"/>
      <c r="C102" s="88" t="s">
        <v>141</v>
      </c>
      <c r="D102" s="82"/>
      <c r="E102" s="82" t="s">
        <v>142</v>
      </c>
      <c r="F102" s="94">
        <v>2853.293541002</v>
      </c>
      <c r="G102" s="102">
        <v>1.9229779999999998E-2</v>
      </c>
      <c r="H102" s="92" t="s">
        <v>142</v>
      </c>
    </row>
    <row r="103" spans="1:8" x14ac:dyDescent="0.2">
      <c r="A103" s="82"/>
      <c r="B103" s="82"/>
      <c r="C103" s="103"/>
      <c r="D103" s="82"/>
      <c r="E103" s="82"/>
      <c r="F103" s="104"/>
      <c r="G103" s="104"/>
      <c r="H103" s="92" t="s">
        <v>142</v>
      </c>
    </row>
    <row r="104" spans="1:8" x14ac:dyDescent="0.2">
      <c r="A104" s="82"/>
      <c r="B104" s="82"/>
      <c r="C104" s="88" t="s">
        <v>161</v>
      </c>
      <c r="D104" s="82"/>
      <c r="E104" s="82"/>
      <c r="F104" s="94">
        <v>2853.293541002</v>
      </c>
      <c r="G104" s="102">
        <v>1.9229779999999998E-2</v>
      </c>
      <c r="H104" s="92" t="s">
        <v>142</v>
      </c>
    </row>
    <row r="105" spans="1:8" x14ac:dyDescent="0.2">
      <c r="A105" s="82"/>
      <c r="B105" s="82"/>
      <c r="C105" s="104"/>
      <c r="D105" s="82"/>
      <c r="E105" s="82"/>
      <c r="F105" s="82"/>
      <c r="G105" s="82"/>
      <c r="H105" s="92" t="s">
        <v>142</v>
      </c>
    </row>
    <row r="106" spans="1:8" x14ac:dyDescent="0.2">
      <c r="A106" s="82"/>
      <c r="B106" s="82"/>
      <c r="C106" s="88" t="s">
        <v>162</v>
      </c>
      <c r="D106" s="82"/>
      <c r="E106" s="82"/>
      <c r="F106" s="82"/>
      <c r="G106" s="82"/>
      <c r="H106" s="92" t="s">
        <v>142</v>
      </c>
    </row>
    <row r="107" spans="1:8" x14ac:dyDescent="0.2">
      <c r="A107" s="82"/>
      <c r="B107" s="82"/>
      <c r="C107" s="88" t="s">
        <v>163</v>
      </c>
      <c r="D107" s="82"/>
      <c r="E107" s="82"/>
      <c r="F107" s="82"/>
      <c r="G107" s="82"/>
      <c r="H107" s="92" t="s">
        <v>142</v>
      </c>
    </row>
    <row r="108" spans="1:8" x14ac:dyDescent="0.2">
      <c r="A108" s="82"/>
      <c r="B108" s="82"/>
      <c r="C108" s="88" t="s">
        <v>141</v>
      </c>
      <c r="D108" s="82"/>
      <c r="E108" s="82" t="s">
        <v>142</v>
      </c>
      <c r="F108" s="105" t="s">
        <v>144</v>
      </c>
      <c r="G108" s="102">
        <v>0</v>
      </c>
      <c r="H108" s="92" t="s">
        <v>142</v>
      </c>
    </row>
    <row r="109" spans="1:8" x14ac:dyDescent="0.2">
      <c r="A109" s="82"/>
      <c r="B109" s="82"/>
      <c r="C109" s="103"/>
      <c r="D109" s="82"/>
      <c r="E109" s="82"/>
      <c r="F109" s="104"/>
      <c r="G109" s="104"/>
      <c r="H109" s="92" t="s">
        <v>142</v>
      </c>
    </row>
    <row r="110" spans="1:8" x14ac:dyDescent="0.2">
      <c r="A110" s="82"/>
      <c r="B110" s="82"/>
      <c r="C110" s="88" t="s">
        <v>164</v>
      </c>
      <c r="D110" s="82"/>
      <c r="E110" s="82"/>
      <c r="F110" s="82"/>
      <c r="G110" s="82"/>
      <c r="H110" s="92" t="s">
        <v>142</v>
      </c>
    </row>
    <row r="111" spans="1:8" x14ac:dyDescent="0.2">
      <c r="A111" s="82"/>
      <c r="B111" s="82"/>
      <c r="C111" s="88" t="s">
        <v>165</v>
      </c>
      <c r="D111" s="82"/>
      <c r="E111" s="82"/>
      <c r="F111" s="82"/>
      <c r="G111" s="82"/>
      <c r="H111" s="92" t="s">
        <v>142</v>
      </c>
    </row>
    <row r="112" spans="1:8" x14ac:dyDescent="0.2">
      <c r="A112" s="82"/>
      <c r="B112" s="82"/>
      <c r="C112" s="88" t="s">
        <v>141</v>
      </c>
      <c r="D112" s="82"/>
      <c r="E112" s="82" t="s">
        <v>142</v>
      </c>
      <c r="F112" s="105" t="s">
        <v>144</v>
      </c>
      <c r="G112" s="102">
        <v>0</v>
      </c>
      <c r="H112" s="92" t="s">
        <v>142</v>
      </c>
    </row>
    <row r="113" spans="1:17" x14ac:dyDescent="0.2">
      <c r="A113" s="82"/>
      <c r="B113" s="82"/>
      <c r="C113" s="103"/>
      <c r="D113" s="82"/>
      <c r="E113" s="82"/>
      <c r="F113" s="104"/>
      <c r="G113" s="104"/>
      <c r="H113" s="92" t="s">
        <v>142</v>
      </c>
    </row>
    <row r="114" spans="1:17" x14ac:dyDescent="0.2">
      <c r="A114" s="82"/>
      <c r="B114" s="82"/>
      <c r="C114" s="88" t="s">
        <v>166</v>
      </c>
      <c r="D114" s="82"/>
      <c r="E114" s="82"/>
      <c r="F114" s="104"/>
      <c r="G114" s="104"/>
      <c r="H114" s="92" t="s">
        <v>142</v>
      </c>
    </row>
    <row r="115" spans="1:17" x14ac:dyDescent="0.2">
      <c r="A115" s="82"/>
      <c r="B115" s="82"/>
      <c r="C115" s="88" t="s">
        <v>141</v>
      </c>
      <c r="D115" s="82"/>
      <c r="E115" s="82" t="s">
        <v>142</v>
      </c>
      <c r="F115" s="105" t="s">
        <v>144</v>
      </c>
      <c r="G115" s="102">
        <v>0</v>
      </c>
      <c r="H115" s="92" t="s">
        <v>142</v>
      </c>
    </row>
    <row r="116" spans="1:17" x14ac:dyDescent="0.2">
      <c r="A116" s="82"/>
      <c r="B116" s="82"/>
      <c r="C116" s="103"/>
      <c r="D116" s="82"/>
      <c r="E116" s="82"/>
      <c r="F116" s="104"/>
      <c r="G116" s="104"/>
      <c r="H116" s="92" t="s">
        <v>142</v>
      </c>
    </row>
    <row r="117" spans="1:17" x14ac:dyDescent="0.2">
      <c r="A117" s="107"/>
      <c r="B117" s="90"/>
      <c r="C117" s="90" t="s">
        <v>167</v>
      </c>
      <c r="D117" s="90"/>
      <c r="E117" s="107"/>
      <c r="F117" s="91">
        <v>173.41927107999999</v>
      </c>
      <c r="G117" s="81">
        <v>1.16876E-3</v>
      </c>
      <c r="H117" s="92" t="s">
        <v>142</v>
      </c>
    </row>
    <row r="118" spans="1:17" x14ac:dyDescent="0.2">
      <c r="A118" s="103"/>
      <c r="B118" s="103"/>
      <c r="C118" s="88" t="s">
        <v>168</v>
      </c>
      <c r="D118" s="104"/>
      <c r="E118" s="104"/>
      <c r="F118" s="94">
        <v>148378.87464798201</v>
      </c>
      <c r="G118" s="108">
        <v>1.0000000099999999</v>
      </c>
      <c r="H118" s="92" t="s">
        <v>142</v>
      </c>
    </row>
    <row r="119" spans="1:17" ht="12.75" customHeight="1" x14ac:dyDescent="0.2">
      <c r="A119" s="109"/>
      <c r="B119" s="109"/>
      <c r="C119" s="110"/>
      <c r="D119" s="111"/>
      <c r="E119" s="111"/>
      <c r="F119" s="112"/>
      <c r="G119" s="113"/>
      <c r="H119" s="114"/>
    </row>
    <row r="120" spans="1:17" x14ac:dyDescent="0.2">
      <c r="A120" s="109"/>
      <c r="B120" s="221" t="s">
        <v>926</v>
      </c>
      <c r="C120" s="221"/>
      <c r="D120" s="221"/>
      <c r="E120" s="221"/>
      <c r="F120" s="221"/>
      <c r="G120" s="221"/>
      <c r="H120" s="221"/>
      <c r="J120" s="116"/>
    </row>
    <row r="121" spans="1:17" x14ac:dyDescent="0.2">
      <c r="A121" s="109"/>
      <c r="B121" s="221" t="s">
        <v>927</v>
      </c>
      <c r="C121" s="221"/>
      <c r="D121" s="221"/>
      <c r="E121" s="221"/>
      <c r="F121" s="221"/>
      <c r="G121" s="221"/>
      <c r="H121" s="221"/>
      <c r="J121" s="116"/>
    </row>
    <row r="122" spans="1:17" x14ac:dyDescent="0.2">
      <c r="A122" s="109"/>
      <c r="B122" s="221" t="s">
        <v>928</v>
      </c>
      <c r="C122" s="221"/>
      <c r="D122" s="221"/>
      <c r="E122" s="221"/>
      <c r="F122" s="221"/>
      <c r="G122" s="221"/>
      <c r="H122" s="221"/>
      <c r="J122" s="116"/>
    </row>
    <row r="123" spans="1:17" s="118" customFormat="1" ht="66.75" customHeight="1" x14ac:dyDescent="0.25">
      <c r="A123" s="117"/>
      <c r="B123" s="222" t="s">
        <v>929</v>
      </c>
      <c r="C123" s="222"/>
      <c r="D123" s="222"/>
      <c r="E123" s="222"/>
      <c r="F123" s="222"/>
      <c r="G123" s="222"/>
      <c r="H123" s="222"/>
      <c r="I123"/>
      <c r="J123" s="116"/>
      <c r="K123"/>
      <c r="L123"/>
      <c r="M123"/>
      <c r="N123"/>
      <c r="O123"/>
      <c r="P123"/>
      <c r="Q123"/>
    </row>
    <row r="124" spans="1:17" x14ac:dyDescent="0.2">
      <c r="A124" s="109"/>
      <c r="B124" s="221" t="s">
        <v>930</v>
      </c>
      <c r="C124" s="221"/>
      <c r="D124" s="221"/>
      <c r="E124" s="221"/>
      <c r="F124" s="221"/>
      <c r="G124" s="221"/>
      <c r="H124" s="221"/>
      <c r="J124" s="116"/>
    </row>
    <row r="125" spans="1:17" x14ac:dyDescent="0.2">
      <c r="A125" s="109"/>
      <c r="B125" s="109"/>
      <c r="C125" s="109"/>
      <c r="D125" s="111"/>
      <c r="E125" s="111"/>
      <c r="F125" s="111"/>
      <c r="G125" s="111"/>
    </row>
    <row r="126" spans="1:17" x14ac:dyDescent="0.2">
      <c r="A126" s="109"/>
      <c r="B126" s="223" t="s">
        <v>169</v>
      </c>
      <c r="C126" s="224"/>
      <c r="D126" s="225"/>
      <c r="E126" s="119"/>
      <c r="F126" s="111"/>
      <c r="G126" s="111"/>
    </row>
    <row r="127" spans="1:17" ht="27.75" customHeight="1" x14ac:dyDescent="0.2">
      <c r="A127" s="109"/>
      <c r="B127" s="226" t="s">
        <v>170</v>
      </c>
      <c r="C127" s="227"/>
      <c r="D127" s="95" t="s">
        <v>171</v>
      </c>
      <c r="E127" s="119"/>
      <c r="F127" s="111"/>
      <c r="G127" s="111"/>
    </row>
    <row r="128" spans="1:17" ht="12.75" customHeight="1" x14ac:dyDescent="0.2">
      <c r="A128" s="109"/>
      <c r="B128" s="226" t="s">
        <v>931</v>
      </c>
      <c r="C128" s="227"/>
      <c r="D128" s="95" t="s">
        <v>171</v>
      </c>
      <c r="E128" s="119"/>
      <c r="F128" s="111"/>
      <c r="G128" s="111"/>
    </row>
    <row r="129" spans="1:10" x14ac:dyDescent="0.2">
      <c r="A129" s="109"/>
      <c r="B129" s="226" t="s">
        <v>172</v>
      </c>
      <c r="C129" s="227"/>
      <c r="D129" s="120" t="s">
        <v>142</v>
      </c>
      <c r="E129" s="119"/>
      <c r="F129" s="111"/>
      <c r="G129" s="111"/>
    </row>
    <row r="130" spans="1:10" x14ac:dyDescent="0.2">
      <c r="A130" s="121"/>
      <c r="B130" s="122" t="s">
        <v>142</v>
      </c>
      <c r="C130" s="122" t="s">
        <v>932</v>
      </c>
      <c r="D130" s="122" t="s">
        <v>173</v>
      </c>
      <c r="E130" s="121"/>
      <c r="F130" s="121"/>
      <c r="G130" s="121"/>
      <c r="H130" s="121"/>
      <c r="J130" s="116"/>
    </row>
    <row r="131" spans="1:10" x14ac:dyDescent="0.2">
      <c r="A131" s="121"/>
      <c r="B131" s="123" t="s">
        <v>174</v>
      </c>
      <c r="C131" s="124">
        <v>45961</v>
      </c>
      <c r="D131" s="124">
        <v>45991</v>
      </c>
      <c r="E131" s="121"/>
      <c r="F131" s="121"/>
      <c r="G131" s="121"/>
      <c r="J131" s="116"/>
    </row>
    <row r="132" spans="1:10" x14ac:dyDescent="0.2">
      <c r="A132" s="125"/>
      <c r="B132" s="90" t="s">
        <v>175</v>
      </c>
      <c r="C132" s="126">
        <v>238.67750000000001</v>
      </c>
      <c r="D132" s="126">
        <v>241.28909999999999</v>
      </c>
      <c r="E132" s="125"/>
      <c r="F132" s="127"/>
      <c r="G132" s="128"/>
    </row>
    <row r="133" spans="1:10" x14ac:dyDescent="0.2">
      <c r="A133" s="125"/>
      <c r="B133" s="90" t="s">
        <v>1119</v>
      </c>
      <c r="C133" s="126">
        <v>21.064</v>
      </c>
      <c r="D133" s="126">
        <v>21.294499999999999</v>
      </c>
      <c r="E133" s="125"/>
      <c r="F133" s="127"/>
      <c r="G133" s="128"/>
    </row>
    <row r="134" spans="1:10" x14ac:dyDescent="0.2">
      <c r="A134" s="125"/>
      <c r="B134" s="90" t="s">
        <v>176</v>
      </c>
      <c r="C134" s="126">
        <v>224.9862</v>
      </c>
      <c r="D134" s="126">
        <v>227.35079999999999</v>
      </c>
      <c r="E134" s="125"/>
      <c r="F134" s="127"/>
      <c r="G134" s="128"/>
    </row>
    <row r="135" spans="1:10" x14ac:dyDescent="0.2">
      <c r="A135" s="125"/>
      <c r="B135" s="90" t="s">
        <v>1120</v>
      </c>
      <c r="C135" s="126">
        <v>17.310300000000002</v>
      </c>
      <c r="D135" s="126">
        <v>17.4922</v>
      </c>
      <c r="E135" s="125"/>
      <c r="F135" s="127"/>
      <c r="G135" s="128"/>
    </row>
    <row r="136" spans="1:10" x14ac:dyDescent="0.2">
      <c r="A136" s="125"/>
      <c r="B136" s="125"/>
      <c r="C136" s="125"/>
      <c r="D136" s="125"/>
      <c r="E136" s="125"/>
      <c r="F136" s="125"/>
      <c r="G136" s="125"/>
    </row>
    <row r="137" spans="1:10" x14ac:dyDescent="0.2">
      <c r="A137" s="121"/>
      <c r="B137" s="226" t="s">
        <v>933</v>
      </c>
      <c r="C137" s="227"/>
      <c r="D137" s="95" t="s">
        <v>171</v>
      </c>
      <c r="E137" s="121"/>
      <c r="F137" s="121"/>
      <c r="G137" s="121"/>
    </row>
    <row r="138" spans="1:10" x14ac:dyDescent="0.2">
      <c r="A138" s="121"/>
      <c r="B138" s="136"/>
      <c r="C138" s="136"/>
      <c r="D138" s="136"/>
      <c r="E138" s="121"/>
      <c r="F138" s="121"/>
      <c r="G138" s="121"/>
    </row>
    <row r="139" spans="1:10" x14ac:dyDescent="0.2">
      <c r="A139" s="121"/>
      <c r="B139" s="226" t="s">
        <v>177</v>
      </c>
      <c r="C139" s="227"/>
      <c r="D139" s="95" t="s">
        <v>171</v>
      </c>
      <c r="E139" s="131"/>
      <c r="F139" s="121"/>
      <c r="G139" s="121"/>
    </row>
    <row r="140" spans="1:10" x14ac:dyDescent="0.2">
      <c r="A140" s="121"/>
      <c r="B140" s="226" t="s">
        <v>178</v>
      </c>
      <c r="C140" s="227"/>
      <c r="D140" s="95" t="s">
        <v>171</v>
      </c>
      <c r="E140" s="131"/>
      <c r="F140" s="121"/>
      <c r="G140" s="121"/>
    </row>
    <row r="141" spans="1:10" x14ac:dyDescent="0.2">
      <c r="A141" s="121"/>
      <c r="B141" s="226" t="s">
        <v>179</v>
      </c>
      <c r="C141" s="227"/>
      <c r="D141" s="95" t="s">
        <v>171</v>
      </c>
      <c r="E141" s="131"/>
      <c r="F141" s="121"/>
      <c r="G141" s="121"/>
    </row>
    <row r="142" spans="1:10" x14ac:dyDescent="0.2">
      <c r="A142" s="121"/>
      <c r="B142" s="226" t="s">
        <v>180</v>
      </c>
      <c r="C142" s="227"/>
      <c r="D142" s="132">
        <v>0.48658657648065784</v>
      </c>
      <c r="E142" s="121"/>
      <c r="F142" s="115"/>
      <c r="G142" s="133"/>
    </row>
    <row r="144" spans="1:10" x14ac:dyDescent="0.2">
      <c r="B144" s="220" t="s">
        <v>934</v>
      </c>
      <c r="C144" s="220"/>
    </row>
    <row r="146" spans="2:10" ht="153.75" customHeight="1" x14ac:dyDescent="0.2"/>
    <row r="149" spans="2:10" x14ac:dyDescent="0.2">
      <c r="B149" s="134" t="s">
        <v>935</v>
      </c>
      <c r="C149" s="135"/>
      <c r="D149" s="134"/>
    </row>
    <row r="150" spans="2:10" x14ac:dyDescent="0.2">
      <c r="B150" s="134" t="s">
        <v>1099</v>
      </c>
      <c r="D150" s="134"/>
    </row>
    <row r="151" spans="2:10" ht="165" customHeight="1" x14ac:dyDescent="0.2"/>
    <row r="153" spans="2:10" x14ac:dyDescent="0.2">
      <c r="J153" s="96"/>
    </row>
    <row r="157" spans="2:10" ht="14.25" customHeight="1" x14ac:dyDescent="0.2"/>
    <row r="158" spans="2:10" ht="14.25" customHeight="1" x14ac:dyDescent="0.2"/>
    <row r="159" spans="2:10" ht="12.75" customHeight="1" x14ac:dyDescent="0.2"/>
    <row r="160" spans="2:10" ht="12.75" customHeight="1" x14ac:dyDescent="0.2"/>
  </sheetData>
  <mergeCells count="18">
    <mergeCell ref="B144:C144"/>
    <mergeCell ref="B142:C142"/>
    <mergeCell ref="A1:H1"/>
    <mergeCell ref="A2:H2"/>
    <mergeCell ref="A3:H3"/>
    <mergeCell ref="B137:C137"/>
    <mergeCell ref="B141:C141"/>
    <mergeCell ref="B120:H120"/>
    <mergeCell ref="B121:H121"/>
    <mergeCell ref="B128:C128"/>
    <mergeCell ref="B129:C129"/>
    <mergeCell ref="B139:C139"/>
    <mergeCell ref="B140:C140"/>
    <mergeCell ref="B122:H122"/>
    <mergeCell ref="B123:H123"/>
    <mergeCell ref="B124:H124"/>
    <mergeCell ref="B126:D126"/>
    <mergeCell ref="B127:C127"/>
  </mergeCells>
  <hyperlinks>
    <hyperlink ref="I1" location="Index!B2" display="Index" xr:uid="{DC81F829-3643-4E64-8C1C-974D3BFA3BB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30FF-4830-4BBE-8498-727172FB73FB}">
  <sheetPr>
    <outlinePr summaryBelow="0" summaryRight="0"/>
  </sheetPr>
  <dimension ref="A1:Q149"/>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852</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3180198</v>
      </c>
      <c r="F7" s="91">
        <v>32043.675048000001</v>
      </c>
      <c r="G7" s="81">
        <v>9.4426579999999996E-2</v>
      </c>
      <c r="H7" s="92" t="s">
        <v>142</v>
      </c>
    </row>
    <row r="8" spans="1:9" x14ac:dyDescent="0.2">
      <c r="A8" s="99">
        <v>2</v>
      </c>
      <c r="B8" s="90" t="s">
        <v>33</v>
      </c>
      <c r="C8" s="90" t="s">
        <v>34</v>
      </c>
      <c r="D8" s="90" t="s">
        <v>35</v>
      </c>
      <c r="E8" s="83">
        <v>2172271</v>
      </c>
      <c r="F8" s="91">
        <v>30168.499648000001</v>
      </c>
      <c r="G8" s="81">
        <v>8.8900800000000002E-2</v>
      </c>
      <c r="H8" s="92" t="s">
        <v>142</v>
      </c>
    </row>
    <row r="9" spans="1:9" x14ac:dyDescent="0.2">
      <c r="A9" s="99">
        <v>3</v>
      </c>
      <c r="B9" s="90" t="s">
        <v>11</v>
      </c>
      <c r="C9" s="90" t="s">
        <v>12</v>
      </c>
      <c r="D9" s="90" t="s">
        <v>13</v>
      </c>
      <c r="E9" s="83">
        <v>977000</v>
      </c>
      <c r="F9" s="91">
        <v>20532.632000000001</v>
      </c>
      <c r="G9" s="81">
        <v>6.0505740000000002E-2</v>
      </c>
      <c r="H9" s="92" t="s">
        <v>142</v>
      </c>
    </row>
    <row r="10" spans="1:9" x14ac:dyDescent="0.2">
      <c r="A10" s="99">
        <v>4</v>
      </c>
      <c r="B10" s="90" t="s">
        <v>327</v>
      </c>
      <c r="C10" s="90" t="s">
        <v>328</v>
      </c>
      <c r="D10" s="90" t="s">
        <v>196</v>
      </c>
      <c r="E10" s="83">
        <v>1067000</v>
      </c>
      <c r="F10" s="91">
        <v>16646.267</v>
      </c>
      <c r="G10" s="81">
        <v>4.9053369999999999E-2</v>
      </c>
      <c r="H10" s="92" t="s">
        <v>142</v>
      </c>
    </row>
    <row r="11" spans="1:9" x14ac:dyDescent="0.2">
      <c r="A11" s="99">
        <v>5</v>
      </c>
      <c r="B11" s="90" t="s">
        <v>17</v>
      </c>
      <c r="C11" s="90" t="s">
        <v>18</v>
      </c>
      <c r="D11" s="90" t="s">
        <v>19</v>
      </c>
      <c r="E11" s="83">
        <v>1011076</v>
      </c>
      <c r="F11" s="91">
        <v>15848.6163</v>
      </c>
      <c r="G11" s="81">
        <v>4.6702840000000002E-2</v>
      </c>
      <c r="H11" s="92" t="s">
        <v>142</v>
      </c>
    </row>
    <row r="12" spans="1:9" x14ac:dyDescent="0.2">
      <c r="A12" s="99">
        <v>6</v>
      </c>
      <c r="B12" s="90" t="s">
        <v>36</v>
      </c>
      <c r="C12" s="90" t="s">
        <v>37</v>
      </c>
      <c r="D12" s="90" t="s">
        <v>35</v>
      </c>
      <c r="E12" s="83">
        <v>1307239</v>
      </c>
      <c r="F12" s="91">
        <v>12797.86981</v>
      </c>
      <c r="G12" s="81">
        <v>3.7712879999999997E-2</v>
      </c>
      <c r="H12" s="92" t="s">
        <v>142</v>
      </c>
    </row>
    <row r="13" spans="1:9" x14ac:dyDescent="0.2">
      <c r="A13" s="99">
        <v>7</v>
      </c>
      <c r="B13" s="90" t="s">
        <v>329</v>
      </c>
      <c r="C13" s="90" t="s">
        <v>330</v>
      </c>
      <c r="D13" s="90" t="s">
        <v>35</v>
      </c>
      <c r="E13" s="83">
        <v>976671</v>
      </c>
      <c r="F13" s="91">
        <v>12498.458787</v>
      </c>
      <c r="G13" s="81">
        <v>3.683057E-2</v>
      </c>
      <c r="H13" s="92" t="s">
        <v>142</v>
      </c>
    </row>
    <row r="14" spans="1:9" ht="25.5" x14ac:dyDescent="0.2">
      <c r="A14" s="99">
        <v>8</v>
      </c>
      <c r="B14" s="90" t="s">
        <v>343</v>
      </c>
      <c r="C14" s="90" t="s">
        <v>344</v>
      </c>
      <c r="D14" s="90" t="s">
        <v>221</v>
      </c>
      <c r="E14" s="83">
        <v>662000</v>
      </c>
      <c r="F14" s="91">
        <v>12125.191999999999</v>
      </c>
      <c r="G14" s="81">
        <v>3.5730619999999998E-2</v>
      </c>
      <c r="H14" s="92" t="s">
        <v>142</v>
      </c>
    </row>
    <row r="15" spans="1:9" x14ac:dyDescent="0.2">
      <c r="A15" s="99">
        <v>9</v>
      </c>
      <c r="B15" s="90" t="s">
        <v>14</v>
      </c>
      <c r="C15" s="90" t="s">
        <v>15</v>
      </c>
      <c r="D15" s="90" t="s">
        <v>16</v>
      </c>
      <c r="E15" s="83">
        <v>277730</v>
      </c>
      <c r="F15" s="91">
        <v>11302.50008</v>
      </c>
      <c r="G15" s="81">
        <v>3.3306309999999999E-2</v>
      </c>
      <c r="H15" s="92" t="s">
        <v>142</v>
      </c>
    </row>
    <row r="16" spans="1:9" x14ac:dyDescent="0.2">
      <c r="A16" s="99">
        <v>10</v>
      </c>
      <c r="B16" s="90" t="s">
        <v>435</v>
      </c>
      <c r="C16" s="90" t="s">
        <v>436</v>
      </c>
      <c r="D16" s="90" t="s">
        <v>262</v>
      </c>
      <c r="E16" s="83">
        <v>557008</v>
      </c>
      <c r="F16" s="91">
        <v>10950.77728</v>
      </c>
      <c r="G16" s="81">
        <v>3.2269850000000003E-2</v>
      </c>
      <c r="H16" s="92" t="s">
        <v>142</v>
      </c>
    </row>
    <row r="17" spans="1:8" x14ac:dyDescent="0.2">
      <c r="A17" s="99">
        <v>11</v>
      </c>
      <c r="B17" s="90" t="s">
        <v>31</v>
      </c>
      <c r="C17" s="90" t="s">
        <v>32</v>
      </c>
      <c r="D17" s="90" t="s">
        <v>19</v>
      </c>
      <c r="E17" s="83">
        <v>2949214</v>
      </c>
      <c r="F17" s="91">
        <v>10590.627474000001</v>
      </c>
      <c r="G17" s="81">
        <v>3.1208550000000002E-2</v>
      </c>
      <c r="H17" s="92" t="s">
        <v>142</v>
      </c>
    </row>
    <row r="18" spans="1:8" x14ac:dyDescent="0.2">
      <c r="A18" s="99">
        <v>12</v>
      </c>
      <c r="B18" s="90" t="s">
        <v>331</v>
      </c>
      <c r="C18" s="90" t="s">
        <v>332</v>
      </c>
      <c r="D18" s="90" t="s">
        <v>35</v>
      </c>
      <c r="E18" s="83">
        <v>496353</v>
      </c>
      <c r="F18" s="91">
        <v>10544.523132</v>
      </c>
      <c r="G18" s="81">
        <v>3.107269E-2</v>
      </c>
      <c r="H18" s="92" t="s">
        <v>142</v>
      </c>
    </row>
    <row r="19" spans="1:8" x14ac:dyDescent="0.2">
      <c r="A19" s="99">
        <v>13</v>
      </c>
      <c r="B19" s="90" t="s">
        <v>735</v>
      </c>
      <c r="C19" s="90" t="s">
        <v>736</v>
      </c>
      <c r="D19" s="90" t="s">
        <v>271</v>
      </c>
      <c r="E19" s="83">
        <v>258923</v>
      </c>
      <c r="F19" s="91">
        <v>10347.857695000001</v>
      </c>
      <c r="G19" s="81">
        <v>3.0493159999999998E-2</v>
      </c>
      <c r="H19" s="92" t="s">
        <v>142</v>
      </c>
    </row>
    <row r="20" spans="1:8" x14ac:dyDescent="0.2">
      <c r="A20" s="99">
        <v>14</v>
      </c>
      <c r="B20" s="90" t="s">
        <v>333</v>
      </c>
      <c r="C20" s="90" t="s">
        <v>334</v>
      </c>
      <c r="D20" s="90" t="s">
        <v>237</v>
      </c>
      <c r="E20" s="83">
        <v>271223</v>
      </c>
      <c r="F20" s="91">
        <v>10190.661779</v>
      </c>
      <c r="G20" s="81">
        <v>3.002993E-2</v>
      </c>
      <c r="H20" s="92" t="s">
        <v>142</v>
      </c>
    </row>
    <row r="21" spans="1:8" x14ac:dyDescent="0.2">
      <c r="A21" s="99">
        <v>15</v>
      </c>
      <c r="B21" s="90" t="s">
        <v>235</v>
      </c>
      <c r="C21" s="90" t="s">
        <v>236</v>
      </c>
      <c r="D21" s="90" t="s">
        <v>237</v>
      </c>
      <c r="E21" s="83">
        <v>278803</v>
      </c>
      <c r="F21" s="91">
        <v>9845.9279449999995</v>
      </c>
      <c r="G21" s="81">
        <v>2.9014069999999999E-2</v>
      </c>
      <c r="H21" s="92" t="s">
        <v>142</v>
      </c>
    </row>
    <row r="22" spans="1:8" x14ac:dyDescent="0.2">
      <c r="A22" s="99">
        <v>16</v>
      </c>
      <c r="B22" s="90" t="s">
        <v>519</v>
      </c>
      <c r="C22" s="90" t="s">
        <v>520</v>
      </c>
      <c r="D22" s="90" t="s">
        <v>196</v>
      </c>
      <c r="E22" s="83">
        <v>596688</v>
      </c>
      <c r="F22" s="91">
        <v>9053.5470239999995</v>
      </c>
      <c r="G22" s="81">
        <v>2.6679069999999999E-2</v>
      </c>
      <c r="H22" s="92" t="s">
        <v>142</v>
      </c>
    </row>
    <row r="23" spans="1:8" x14ac:dyDescent="0.2">
      <c r="A23" s="99">
        <v>17</v>
      </c>
      <c r="B23" s="90" t="s">
        <v>59</v>
      </c>
      <c r="C23" s="90" t="s">
        <v>60</v>
      </c>
      <c r="D23" s="90" t="s">
        <v>61</v>
      </c>
      <c r="E23" s="83">
        <v>145000</v>
      </c>
      <c r="F23" s="91">
        <v>8557.1749999999993</v>
      </c>
      <c r="G23" s="81">
        <v>2.521636E-2</v>
      </c>
      <c r="H23" s="92" t="s">
        <v>142</v>
      </c>
    </row>
    <row r="24" spans="1:8" x14ac:dyDescent="0.2">
      <c r="A24" s="99">
        <v>18</v>
      </c>
      <c r="B24" s="90" t="s">
        <v>87</v>
      </c>
      <c r="C24" s="90" t="s">
        <v>88</v>
      </c>
      <c r="D24" s="90" t="s">
        <v>40</v>
      </c>
      <c r="E24" s="83">
        <v>109075</v>
      </c>
      <c r="F24" s="91">
        <v>7661.9733749999996</v>
      </c>
      <c r="G24" s="81">
        <v>2.257837E-2</v>
      </c>
      <c r="H24" s="92" t="s">
        <v>142</v>
      </c>
    </row>
    <row r="25" spans="1:8" x14ac:dyDescent="0.2">
      <c r="A25" s="99">
        <v>19</v>
      </c>
      <c r="B25" s="90" t="s">
        <v>23</v>
      </c>
      <c r="C25" s="90" t="s">
        <v>24</v>
      </c>
      <c r="D25" s="90" t="s">
        <v>25</v>
      </c>
      <c r="E25" s="83">
        <v>62000</v>
      </c>
      <c r="F25" s="91">
        <v>7192</v>
      </c>
      <c r="G25" s="81">
        <v>2.1193449999999999E-2</v>
      </c>
      <c r="H25" s="92" t="s">
        <v>142</v>
      </c>
    </row>
    <row r="26" spans="1:8" x14ac:dyDescent="0.2">
      <c r="A26" s="99">
        <v>20</v>
      </c>
      <c r="B26" s="90" t="s">
        <v>291</v>
      </c>
      <c r="C26" s="90" t="s">
        <v>292</v>
      </c>
      <c r="D26" s="90" t="s">
        <v>187</v>
      </c>
      <c r="E26" s="83">
        <v>202732</v>
      </c>
      <c r="F26" s="91">
        <v>6883.9677920000004</v>
      </c>
      <c r="G26" s="81">
        <v>2.028574E-2</v>
      </c>
      <c r="H26" s="92" t="s">
        <v>142</v>
      </c>
    </row>
    <row r="27" spans="1:8" ht="25.5" x14ac:dyDescent="0.2">
      <c r="A27" s="99">
        <v>21</v>
      </c>
      <c r="B27" s="90" t="s">
        <v>209</v>
      </c>
      <c r="C27" s="90" t="s">
        <v>210</v>
      </c>
      <c r="D27" s="90" t="s">
        <v>211</v>
      </c>
      <c r="E27" s="83">
        <v>943756</v>
      </c>
      <c r="F27" s="91">
        <v>6770.5055439999996</v>
      </c>
      <c r="G27" s="81">
        <v>1.9951389999999999E-2</v>
      </c>
      <c r="H27" s="92" t="s">
        <v>142</v>
      </c>
    </row>
    <row r="28" spans="1:8" ht="25.5" x14ac:dyDescent="0.2">
      <c r="A28" s="99">
        <v>22</v>
      </c>
      <c r="B28" s="90" t="s">
        <v>741</v>
      </c>
      <c r="C28" s="90" t="s">
        <v>742</v>
      </c>
      <c r="D28" s="90" t="s">
        <v>221</v>
      </c>
      <c r="E28" s="83">
        <v>515708</v>
      </c>
      <c r="F28" s="91">
        <v>6491.7323040000001</v>
      </c>
      <c r="G28" s="81">
        <v>1.912989E-2</v>
      </c>
      <c r="H28" s="92" t="s">
        <v>142</v>
      </c>
    </row>
    <row r="29" spans="1:8" x14ac:dyDescent="0.2">
      <c r="A29" s="99">
        <v>23</v>
      </c>
      <c r="B29" s="90" t="s">
        <v>20</v>
      </c>
      <c r="C29" s="90" t="s">
        <v>21</v>
      </c>
      <c r="D29" s="90" t="s">
        <v>22</v>
      </c>
      <c r="E29" s="83">
        <v>1967000</v>
      </c>
      <c r="F29" s="91">
        <v>6421.2714999999998</v>
      </c>
      <c r="G29" s="81">
        <v>1.892226E-2</v>
      </c>
      <c r="H29" s="92" t="s">
        <v>142</v>
      </c>
    </row>
    <row r="30" spans="1:8" x14ac:dyDescent="0.2">
      <c r="A30" s="99">
        <v>24</v>
      </c>
      <c r="B30" s="90" t="s">
        <v>507</v>
      </c>
      <c r="C30" s="90" t="s">
        <v>508</v>
      </c>
      <c r="D30" s="90" t="s">
        <v>237</v>
      </c>
      <c r="E30" s="83">
        <v>70454</v>
      </c>
      <c r="F30" s="91">
        <v>6392.6436899999999</v>
      </c>
      <c r="G30" s="81">
        <v>1.8837900000000001E-2</v>
      </c>
      <c r="H30" s="92" t="s">
        <v>142</v>
      </c>
    </row>
    <row r="31" spans="1:8" x14ac:dyDescent="0.2">
      <c r="A31" s="99">
        <v>25</v>
      </c>
      <c r="B31" s="90" t="s">
        <v>743</v>
      </c>
      <c r="C31" s="90" t="s">
        <v>744</v>
      </c>
      <c r="D31" s="90" t="s">
        <v>271</v>
      </c>
      <c r="E31" s="83">
        <v>145000</v>
      </c>
      <c r="F31" s="91">
        <v>6163.08</v>
      </c>
      <c r="G31" s="81">
        <v>1.8161420000000001E-2</v>
      </c>
      <c r="H31" s="92" t="s">
        <v>142</v>
      </c>
    </row>
    <row r="32" spans="1:8" x14ac:dyDescent="0.2">
      <c r="A32" s="99">
        <v>26</v>
      </c>
      <c r="B32" s="90" t="s">
        <v>828</v>
      </c>
      <c r="C32" s="90" t="s">
        <v>829</v>
      </c>
      <c r="D32" s="90" t="s">
        <v>271</v>
      </c>
      <c r="E32" s="83">
        <v>1598239</v>
      </c>
      <c r="F32" s="91">
        <v>6046.1381369999999</v>
      </c>
      <c r="G32" s="81">
        <v>1.7816809999999999E-2</v>
      </c>
      <c r="H32" s="92" t="s">
        <v>142</v>
      </c>
    </row>
    <row r="33" spans="1:8" x14ac:dyDescent="0.2">
      <c r="A33" s="99">
        <v>27</v>
      </c>
      <c r="B33" s="90" t="s">
        <v>697</v>
      </c>
      <c r="C33" s="90" t="s">
        <v>698</v>
      </c>
      <c r="D33" s="90" t="s">
        <v>68</v>
      </c>
      <c r="E33" s="83">
        <v>1428942</v>
      </c>
      <c r="F33" s="91">
        <v>5904.388344</v>
      </c>
      <c r="G33" s="81">
        <v>1.7399100000000001E-2</v>
      </c>
      <c r="H33" s="92" t="s">
        <v>142</v>
      </c>
    </row>
    <row r="34" spans="1:8" x14ac:dyDescent="0.2">
      <c r="A34" s="99">
        <v>28</v>
      </c>
      <c r="B34" s="90" t="s">
        <v>433</v>
      </c>
      <c r="C34" s="90" t="s">
        <v>434</v>
      </c>
      <c r="D34" s="90" t="s">
        <v>196</v>
      </c>
      <c r="E34" s="83">
        <v>285965</v>
      </c>
      <c r="F34" s="91">
        <v>4644.6435300000003</v>
      </c>
      <c r="G34" s="81">
        <v>1.368688E-2</v>
      </c>
      <c r="H34" s="92" t="s">
        <v>142</v>
      </c>
    </row>
    <row r="35" spans="1:8" ht="25.5" x14ac:dyDescent="0.2">
      <c r="A35" s="99">
        <v>29</v>
      </c>
      <c r="B35" s="90" t="s">
        <v>442</v>
      </c>
      <c r="C35" s="90" t="s">
        <v>443</v>
      </c>
      <c r="D35" s="90" t="s">
        <v>211</v>
      </c>
      <c r="E35" s="83">
        <v>319989</v>
      </c>
      <c r="F35" s="91">
        <v>3751.5510359999998</v>
      </c>
      <c r="G35" s="81">
        <v>1.10551E-2</v>
      </c>
      <c r="H35" s="92" t="s">
        <v>142</v>
      </c>
    </row>
    <row r="36" spans="1:8" x14ac:dyDescent="0.2">
      <c r="A36" s="99">
        <v>30</v>
      </c>
      <c r="B36" s="90" t="s">
        <v>214</v>
      </c>
      <c r="C36" s="90" t="s">
        <v>215</v>
      </c>
      <c r="D36" s="90" t="s">
        <v>216</v>
      </c>
      <c r="E36" s="83">
        <v>586911</v>
      </c>
      <c r="F36" s="91">
        <v>3530.2696649999998</v>
      </c>
      <c r="G36" s="81">
        <v>1.0403030000000001E-2</v>
      </c>
      <c r="H36" s="92" t="s">
        <v>142</v>
      </c>
    </row>
    <row r="37" spans="1:8" x14ac:dyDescent="0.2">
      <c r="A37" s="99">
        <v>31</v>
      </c>
      <c r="B37" s="90" t="s">
        <v>71</v>
      </c>
      <c r="C37" s="90" t="s">
        <v>72</v>
      </c>
      <c r="D37" s="90" t="s">
        <v>58</v>
      </c>
      <c r="E37" s="83">
        <v>85031</v>
      </c>
      <c r="F37" s="91">
        <v>3525.0451360000002</v>
      </c>
      <c r="G37" s="81">
        <v>1.038763E-2</v>
      </c>
      <c r="H37" s="92" t="s">
        <v>142</v>
      </c>
    </row>
    <row r="38" spans="1:8" x14ac:dyDescent="0.2">
      <c r="A38" s="99">
        <v>32</v>
      </c>
      <c r="B38" s="90" t="s">
        <v>253</v>
      </c>
      <c r="C38" s="90" t="s">
        <v>254</v>
      </c>
      <c r="D38" s="90" t="s">
        <v>255</v>
      </c>
      <c r="E38" s="83">
        <v>150611</v>
      </c>
      <c r="F38" s="91">
        <v>3266.1501459999999</v>
      </c>
      <c r="G38" s="81">
        <v>9.6247199999999998E-3</v>
      </c>
      <c r="H38" s="92" t="s">
        <v>142</v>
      </c>
    </row>
    <row r="39" spans="1:8" x14ac:dyDescent="0.2">
      <c r="A39" s="99">
        <v>33</v>
      </c>
      <c r="B39" s="90" t="s">
        <v>303</v>
      </c>
      <c r="C39" s="90" t="s">
        <v>304</v>
      </c>
      <c r="D39" s="90" t="s">
        <v>271</v>
      </c>
      <c r="E39" s="83">
        <v>235000</v>
      </c>
      <c r="F39" s="91">
        <v>3125.97</v>
      </c>
      <c r="G39" s="81">
        <v>9.2116400000000001E-3</v>
      </c>
      <c r="H39" s="92" t="s">
        <v>142</v>
      </c>
    </row>
    <row r="40" spans="1:8" x14ac:dyDescent="0.2">
      <c r="A40" s="82"/>
      <c r="B40" s="82"/>
      <c r="C40" s="88" t="s">
        <v>141</v>
      </c>
      <c r="D40" s="82"/>
      <c r="E40" s="82" t="s">
        <v>142</v>
      </c>
      <c r="F40" s="94">
        <f>SUM(F7:F39)</f>
        <v>331816.13820099994</v>
      </c>
      <c r="G40" s="102">
        <f>SUM(G7:G39)</f>
        <v>0.9777987199999999</v>
      </c>
      <c r="H40" s="92" t="s">
        <v>142</v>
      </c>
    </row>
    <row r="41" spans="1:8" x14ac:dyDescent="0.2">
      <c r="A41" s="82"/>
      <c r="B41" s="82"/>
      <c r="C41" s="103"/>
      <c r="D41" s="82"/>
      <c r="E41" s="82"/>
      <c r="F41" s="104"/>
      <c r="G41" s="104"/>
      <c r="H41" s="92" t="s">
        <v>142</v>
      </c>
    </row>
    <row r="42" spans="1:8" x14ac:dyDescent="0.2">
      <c r="A42" s="82"/>
      <c r="B42" s="82"/>
      <c r="C42" s="88" t="s">
        <v>143</v>
      </c>
      <c r="D42" s="82"/>
      <c r="E42" s="82"/>
      <c r="F42" s="82"/>
      <c r="G42" s="82"/>
      <c r="H42" s="92" t="s">
        <v>142</v>
      </c>
    </row>
    <row r="43" spans="1:8" x14ac:dyDescent="0.2">
      <c r="A43" s="82"/>
      <c r="B43" s="82"/>
      <c r="C43" s="88" t="s">
        <v>141</v>
      </c>
      <c r="D43" s="82"/>
      <c r="E43" s="82" t="s">
        <v>142</v>
      </c>
      <c r="F43" s="105" t="s">
        <v>144</v>
      </c>
      <c r="G43" s="102">
        <v>0</v>
      </c>
      <c r="H43" s="92" t="s">
        <v>142</v>
      </c>
    </row>
    <row r="44" spans="1:8" x14ac:dyDescent="0.2">
      <c r="A44" s="82"/>
      <c r="B44" s="82"/>
      <c r="C44" s="103"/>
      <c r="D44" s="82"/>
      <c r="E44" s="82"/>
      <c r="F44" s="104"/>
      <c r="G44" s="104"/>
      <c r="H44" s="92" t="s">
        <v>142</v>
      </c>
    </row>
    <row r="45" spans="1:8" x14ac:dyDescent="0.2">
      <c r="A45" s="82"/>
      <c r="B45" s="82"/>
      <c r="C45" s="88" t="s">
        <v>145</v>
      </c>
      <c r="D45" s="82"/>
      <c r="E45" s="82"/>
      <c r="F45" s="82"/>
      <c r="G45" s="82"/>
      <c r="H45" s="92" t="s">
        <v>142</v>
      </c>
    </row>
    <row r="46" spans="1:8" x14ac:dyDescent="0.2">
      <c r="A46" s="82"/>
      <c r="B46" s="82"/>
      <c r="C46" s="88" t="s">
        <v>141</v>
      </c>
      <c r="D46" s="82"/>
      <c r="E46" s="82" t="s">
        <v>142</v>
      </c>
      <c r="F46" s="105" t="s">
        <v>144</v>
      </c>
      <c r="G46" s="102">
        <v>0</v>
      </c>
      <c r="H46" s="92" t="s">
        <v>142</v>
      </c>
    </row>
    <row r="47" spans="1:8" x14ac:dyDescent="0.2">
      <c r="A47" s="82"/>
      <c r="B47" s="82"/>
      <c r="C47" s="103"/>
      <c r="D47" s="82"/>
      <c r="E47" s="82"/>
      <c r="F47" s="104"/>
      <c r="G47" s="104"/>
      <c r="H47" s="92" t="s">
        <v>142</v>
      </c>
    </row>
    <row r="48" spans="1:8" x14ac:dyDescent="0.2">
      <c r="A48" s="82"/>
      <c r="B48" s="82"/>
      <c r="C48" s="88" t="s">
        <v>146</v>
      </c>
      <c r="D48" s="82"/>
      <c r="E48" s="82"/>
      <c r="F48" s="82"/>
      <c r="G48" s="82"/>
      <c r="H48" s="92" t="s">
        <v>142</v>
      </c>
    </row>
    <row r="49" spans="1:8" x14ac:dyDescent="0.2">
      <c r="A49" s="82"/>
      <c r="B49" s="82"/>
      <c r="C49" s="88" t="s">
        <v>141</v>
      </c>
      <c r="D49" s="82"/>
      <c r="E49" s="82" t="s">
        <v>142</v>
      </c>
      <c r="F49" s="105" t="s">
        <v>144</v>
      </c>
      <c r="G49" s="102">
        <v>0</v>
      </c>
      <c r="H49" s="92" t="s">
        <v>142</v>
      </c>
    </row>
    <row r="50" spans="1:8" x14ac:dyDescent="0.2">
      <c r="A50" s="82"/>
      <c r="B50" s="82"/>
      <c r="C50" s="103"/>
      <c r="D50" s="82"/>
      <c r="E50" s="82"/>
      <c r="F50" s="104"/>
      <c r="G50" s="104"/>
      <c r="H50" s="92" t="s">
        <v>142</v>
      </c>
    </row>
    <row r="51" spans="1:8" x14ac:dyDescent="0.2">
      <c r="A51" s="82"/>
      <c r="B51" s="82"/>
      <c r="C51" s="88" t="s">
        <v>147</v>
      </c>
      <c r="D51" s="82"/>
      <c r="E51" s="82"/>
      <c r="F51" s="104"/>
      <c r="G51" s="104"/>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148</v>
      </c>
      <c r="D54" s="82"/>
      <c r="E54" s="82"/>
      <c r="F54" s="104"/>
      <c r="G54" s="104"/>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149</v>
      </c>
      <c r="D57" s="82"/>
      <c r="E57" s="82"/>
      <c r="F57" s="94">
        <f>F40</f>
        <v>331816.13820099994</v>
      </c>
      <c r="G57" s="102">
        <f>G40</f>
        <v>0.9777987199999999</v>
      </c>
      <c r="H57" s="92" t="s">
        <v>142</v>
      </c>
    </row>
    <row r="58" spans="1:8" x14ac:dyDescent="0.2">
      <c r="A58" s="82"/>
      <c r="B58" s="82"/>
      <c r="C58" s="103"/>
      <c r="D58" s="82"/>
      <c r="E58" s="82"/>
      <c r="F58" s="104"/>
      <c r="G58" s="104"/>
      <c r="H58" s="92" t="s">
        <v>142</v>
      </c>
    </row>
    <row r="59" spans="1:8" x14ac:dyDescent="0.2">
      <c r="A59" s="82"/>
      <c r="B59" s="82"/>
      <c r="C59" s="88" t="s">
        <v>150</v>
      </c>
      <c r="D59" s="82"/>
      <c r="E59" s="82"/>
      <c r="F59" s="104"/>
      <c r="G59" s="104"/>
      <c r="H59" s="92" t="s">
        <v>142</v>
      </c>
    </row>
    <row r="60" spans="1:8" x14ac:dyDescent="0.2">
      <c r="A60" s="82"/>
      <c r="B60" s="82"/>
      <c r="C60" s="88" t="s">
        <v>10</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151</v>
      </c>
      <c r="D63" s="82"/>
      <c r="E63" s="82"/>
      <c r="F63" s="82"/>
      <c r="G63" s="82"/>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152</v>
      </c>
      <c r="D66" s="82"/>
      <c r="E66" s="82"/>
      <c r="F66" s="82"/>
      <c r="G66" s="82"/>
      <c r="H66" s="92" t="s">
        <v>142</v>
      </c>
    </row>
    <row r="67" spans="1:8" x14ac:dyDescent="0.2">
      <c r="A67" s="82"/>
      <c r="B67" s="82"/>
      <c r="C67" s="88" t="s">
        <v>141</v>
      </c>
      <c r="D67" s="82"/>
      <c r="E67" s="82" t="s">
        <v>142</v>
      </c>
      <c r="F67" s="105" t="s">
        <v>144</v>
      </c>
      <c r="G67" s="102">
        <v>0</v>
      </c>
      <c r="H67" s="92" t="s">
        <v>142</v>
      </c>
    </row>
    <row r="68" spans="1:8" x14ac:dyDescent="0.2">
      <c r="A68" s="82"/>
      <c r="B68" s="82"/>
      <c r="C68" s="103"/>
      <c r="D68" s="82"/>
      <c r="E68" s="82"/>
      <c r="F68" s="104"/>
      <c r="G68" s="104"/>
      <c r="H68" s="92" t="s">
        <v>142</v>
      </c>
    </row>
    <row r="69" spans="1:8" x14ac:dyDescent="0.2">
      <c r="A69" s="82"/>
      <c r="B69" s="82"/>
      <c r="C69" s="88" t="s">
        <v>153</v>
      </c>
      <c r="D69" s="82"/>
      <c r="E69" s="82"/>
      <c r="F69" s="104"/>
      <c r="G69" s="104"/>
      <c r="H69" s="92" t="s">
        <v>142</v>
      </c>
    </row>
    <row r="70" spans="1:8" x14ac:dyDescent="0.2">
      <c r="A70" s="82"/>
      <c r="B70" s="82"/>
      <c r="C70" s="88" t="s">
        <v>141</v>
      </c>
      <c r="D70" s="82"/>
      <c r="E70" s="82" t="s">
        <v>142</v>
      </c>
      <c r="F70" s="105" t="s">
        <v>144</v>
      </c>
      <c r="G70" s="102">
        <v>0</v>
      </c>
      <c r="H70" s="92" t="s">
        <v>142</v>
      </c>
    </row>
    <row r="71" spans="1:8" ht="12.75" customHeight="1" x14ac:dyDescent="0.2">
      <c r="A71" s="87"/>
      <c r="B71" s="87"/>
      <c r="C71" s="137"/>
      <c r="D71" s="87"/>
      <c r="E71" s="87"/>
      <c r="F71" s="120"/>
      <c r="G71" s="120"/>
      <c r="H71" s="92" t="s">
        <v>142</v>
      </c>
    </row>
    <row r="72" spans="1:8" ht="12.75" customHeight="1" x14ac:dyDescent="0.2">
      <c r="A72" s="87"/>
      <c r="B72" s="87"/>
      <c r="C72" s="95" t="s">
        <v>937</v>
      </c>
      <c r="D72" s="87"/>
      <c r="E72" s="87"/>
      <c r="F72" s="87"/>
      <c r="G72" s="87"/>
      <c r="H72" s="92" t="s">
        <v>142</v>
      </c>
    </row>
    <row r="73" spans="1:8" ht="12.75" customHeight="1" x14ac:dyDescent="0.2">
      <c r="A73" s="80">
        <v>1</v>
      </c>
      <c r="B73" s="85" t="s">
        <v>321</v>
      </c>
      <c r="C73" s="85" t="s">
        <v>938</v>
      </c>
      <c r="D73" s="85" t="s">
        <v>237</v>
      </c>
      <c r="E73" s="86">
        <v>1115212</v>
      </c>
      <c r="F73" s="97">
        <v>113.089188072</v>
      </c>
      <c r="G73" s="93">
        <v>3.3325E-4</v>
      </c>
      <c r="H73" s="92">
        <v>6.0350000000000001</v>
      </c>
    </row>
    <row r="74" spans="1:8" ht="12.75" customHeight="1" x14ac:dyDescent="0.2">
      <c r="A74" s="87"/>
      <c r="B74" s="87"/>
      <c r="C74" s="95" t="s">
        <v>141</v>
      </c>
      <c r="D74" s="87"/>
      <c r="E74" s="87" t="s">
        <v>142</v>
      </c>
      <c r="F74" s="138">
        <f>F73</f>
        <v>113.089188072</v>
      </c>
      <c r="G74" s="139">
        <f>G73</f>
        <v>3.3325E-4</v>
      </c>
      <c r="H74" s="92" t="s">
        <v>142</v>
      </c>
    </row>
    <row r="75" spans="1:8" x14ac:dyDescent="0.2">
      <c r="A75" s="82"/>
      <c r="B75" s="82"/>
      <c r="C75" s="103"/>
      <c r="D75" s="82"/>
      <c r="E75" s="82"/>
      <c r="F75" s="104"/>
      <c r="G75" s="104"/>
      <c r="H75" s="92" t="s">
        <v>142</v>
      </c>
    </row>
    <row r="76" spans="1:8" x14ac:dyDescent="0.2">
      <c r="A76" s="82"/>
      <c r="B76" s="82"/>
      <c r="C76" s="88" t="s">
        <v>154</v>
      </c>
      <c r="D76" s="82"/>
      <c r="E76" s="82"/>
      <c r="F76" s="94">
        <f>F74</f>
        <v>113.089188072</v>
      </c>
      <c r="G76" s="102">
        <f>G74</f>
        <v>3.3325E-4</v>
      </c>
      <c r="H76" s="92" t="s">
        <v>142</v>
      </c>
    </row>
    <row r="77" spans="1:8" x14ac:dyDescent="0.2">
      <c r="A77" s="82"/>
      <c r="B77" s="82"/>
      <c r="C77" s="103"/>
      <c r="D77" s="82"/>
      <c r="E77" s="82"/>
      <c r="F77" s="104"/>
      <c r="G77" s="104"/>
      <c r="H77" s="92" t="s">
        <v>142</v>
      </c>
    </row>
    <row r="78" spans="1:8" x14ac:dyDescent="0.2">
      <c r="A78" s="82"/>
      <c r="B78" s="82"/>
      <c r="C78" s="88" t="s">
        <v>155</v>
      </c>
      <c r="D78" s="82"/>
      <c r="E78" s="82"/>
      <c r="F78" s="104"/>
      <c r="G78" s="104"/>
      <c r="H78" s="92" t="s">
        <v>142</v>
      </c>
    </row>
    <row r="79" spans="1:8" x14ac:dyDescent="0.2">
      <c r="A79" s="82"/>
      <c r="B79" s="82"/>
      <c r="C79" s="88" t="s">
        <v>156</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157</v>
      </c>
      <c r="D82" s="82"/>
      <c r="E82" s="82"/>
      <c r="F82" s="104"/>
      <c r="G82" s="104"/>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158</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159</v>
      </c>
      <c r="D88" s="82"/>
      <c r="E88" s="82"/>
      <c r="F88" s="104"/>
      <c r="G88" s="104"/>
      <c r="H88" s="92" t="s">
        <v>142</v>
      </c>
    </row>
    <row r="89" spans="1:8" x14ac:dyDescent="0.2">
      <c r="A89" s="99">
        <v>1</v>
      </c>
      <c r="B89" s="90"/>
      <c r="C89" s="90" t="s">
        <v>160</v>
      </c>
      <c r="D89" s="90"/>
      <c r="E89" s="107"/>
      <c r="F89" s="91">
        <v>4623.6804680040004</v>
      </c>
      <c r="G89" s="81">
        <v>1.3625099999999999E-2</v>
      </c>
      <c r="H89" s="92">
        <v>5.41</v>
      </c>
    </row>
    <row r="90" spans="1:8" x14ac:dyDescent="0.2">
      <c r="A90" s="82"/>
      <c r="B90" s="82"/>
      <c r="C90" s="88" t="s">
        <v>141</v>
      </c>
      <c r="D90" s="82"/>
      <c r="E90" s="82" t="s">
        <v>142</v>
      </c>
      <c r="F90" s="94">
        <v>4623.6804680040004</v>
      </c>
      <c r="G90" s="102">
        <v>1.3625099999999999E-2</v>
      </c>
      <c r="H90" s="92" t="s">
        <v>142</v>
      </c>
    </row>
    <row r="91" spans="1:8" x14ac:dyDescent="0.2">
      <c r="A91" s="82"/>
      <c r="B91" s="82"/>
      <c r="C91" s="103"/>
      <c r="D91" s="82"/>
      <c r="E91" s="82"/>
      <c r="F91" s="104"/>
      <c r="G91" s="104"/>
      <c r="H91" s="92" t="s">
        <v>142</v>
      </c>
    </row>
    <row r="92" spans="1:8" x14ac:dyDescent="0.2">
      <c r="A92" s="82"/>
      <c r="B92" s="82"/>
      <c r="C92" s="88" t="s">
        <v>161</v>
      </c>
      <c r="D92" s="82"/>
      <c r="E92" s="82"/>
      <c r="F92" s="94">
        <v>4623.6804680040004</v>
      </c>
      <c r="G92" s="102">
        <v>1.3625099999999999E-2</v>
      </c>
      <c r="H92" s="92" t="s">
        <v>142</v>
      </c>
    </row>
    <row r="93" spans="1:8" x14ac:dyDescent="0.2">
      <c r="A93" s="82"/>
      <c r="B93" s="82"/>
      <c r="C93" s="104"/>
      <c r="D93" s="82"/>
      <c r="E93" s="82"/>
      <c r="F93" s="82"/>
      <c r="G93" s="82"/>
      <c r="H93" s="92" t="s">
        <v>142</v>
      </c>
    </row>
    <row r="94" spans="1:8" x14ac:dyDescent="0.2">
      <c r="A94" s="82"/>
      <c r="B94" s="82"/>
      <c r="C94" s="88" t="s">
        <v>162</v>
      </c>
      <c r="D94" s="82"/>
      <c r="E94" s="82"/>
      <c r="F94" s="82"/>
      <c r="G94" s="82"/>
      <c r="H94" s="92" t="s">
        <v>142</v>
      </c>
    </row>
    <row r="95" spans="1:8" x14ac:dyDescent="0.2">
      <c r="A95" s="82"/>
      <c r="B95" s="82"/>
      <c r="C95" s="88" t="s">
        <v>163</v>
      </c>
      <c r="D95" s="82"/>
      <c r="E95" s="82"/>
      <c r="F95" s="82"/>
      <c r="G95" s="82"/>
      <c r="H95" s="92" t="s">
        <v>142</v>
      </c>
    </row>
    <row r="96" spans="1:8" x14ac:dyDescent="0.2">
      <c r="A96" s="82"/>
      <c r="B96" s="82"/>
      <c r="C96" s="88" t="s">
        <v>141</v>
      </c>
      <c r="D96" s="82"/>
      <c r="E96" s="82" t="s">
        <v>142</v>
      </c>
      <c r="F96" s="105" t="s">
        <v>144</v>
      </c>
      <c r="G96" s="102">
        <v>0</v>
      </c>
      <c r="H96" s="92" t="s">
        <v>142</v>
      </c>
    </row>
    <row r="97" spans="1:17" x14ac:dyDescent="0.2">
      <c r="A97" s="82"/>
      <c r="B97" s="82"/>
      <c r="C97" s="103"/>
      <c r="D97" s="82"/>
      <c r="E97" s="82"/>
      <c r="F97" s="104"/>
      <c r="G97" s="104"/>
      <c r="H97" s="92" t="s">
        <v>142</v>
      </c>
    </row>
    <row r="98" spans="1:17" x14ac:dyDescent="0.2">
      <c r="A98" s="82"/>
      <c r="B98" s="82"/>
      <c r="C98" s="88" t="s">
        <v>164</v>
      </c>
      <c r="D98" s="82"/>
      <c r="E98" s="82"/>
      <c r="F98" s="82"/>
      <c r="G98" s="82"/>
      <c r="H98" s="92" t="s">
        <v>142</v>
      </c>
    </row>
    <row r="99" spans="1:17" x14ac:dyDescent="0.2">
      <c r="A99" s="82"/>
      <c r="B99" s="82"/>
      <c r="C99" s="88" t="s">
        <v>165</v>
      </c>
      <c r="D99" s="82"/>
      <c r="E99" s="82"/>
      <c r="F99" s="82"/>
      <c r="G99" s="82"/>
      <c r="H99" s="92" t="s">
        <v>142</v>
      </c>
    </row>
    <row r="100" spans="1:17" x14ac:dyDescent="0.2">
      <c r="A100" s="82"/>
      <c r="B100" s="82"/>
      <c r="C100" s="88" t="s">
        <v>141</v>
      </c>
      <c r="D100" s="82"/>
      <c r="E100" s="82" t="s">
        <v>142</v>
      </c>
      <c r="F100" s="105" t="s">
        <v>144</v>
      </c>
      <c r="G100" s="102">
        <v>0</v>
      </c>
      <c r="H100" s="92" t="s">
        <v>142</v>
      </c>
    </row>
    <row r="101" spans="1:17" x14ac:dyDescent="0.2">
      <c r="A101" s="82"/>
      <c r="B101" s="82"/>
      <c r="C101" s="103"/>
      <c r="D101" s="82"/>
      <c r="E101" s="82"/>
      <c r="F101" s="104"/>
      <c r="G101" s="104"/>
      <c r="H101" s="92" t="s">
        <v>142</v>
      </c>
    </row>
    <row r="102" spans="1:17" x14ac:dyDescent="0.2">
      <c r="A102" s="82"/>
      <c r="B102" s="82"/>
      <c r="C102" s="88" t="s">
        <v>166</v>
      </c>
      <c r="D102" s="82"/>
      <c r="E102" s="82"/>
      <c r="F102" s="104"/>
      <c r="G102" s="104"/>
      <c r="H102" s="92" t="s">
        <v>142</v>
      </c>
    </row>
    <row r="103" spans="1:17" x14ac:dyDescent="0.2">
      <c r="A103" s="82"/>
      <c r="B103" s="82"/>
      <c r="C103" s="88" t="s">
        <v>141</v>
      </c>
      <c r="D103" s="82"/>
      <c r="E103" s="82" t="s">
        <v>142</v>
      </c>
      <c r="F103" s="105" t="s">
        <v>144</v>
      </c>
      <c r="G103" s="102">
        <v>0</v>
      </c>
      <c r="H103" s="92" t="s">
        <v>142</v>
      </c>
    </row>
    <row r="104" spans="1:17" x14ac:dyDescent="0.2">
      <c r="A104" s="82"/>
      <c r="B104" s="82"/>
      <c r="C104" s="103"/>
      <c r="D104" s="82"/>
      <c r="E104" s="82"/>
      <c r="F104" s="104"/>
      <c r="G104" s="104"/>
      <c r="H104" s="92" t="s">
        <v>142</v>
      </c>
    </row>
    <row r="105" spans="1:17" x14ac:dyDescent="0.2">
      <c r="A105" s="107"/>
      <c r="B105" s="90"/>
      <c r="C105" s="90" t="s">
        <v>167</v>
      </c>
      <c r="D105" s="90"/>
      <c r="E105" s="107"/>
      <c r="F105" s="91">
        <v>2797.2421073199998</v>
      </c>
      <c r="G105" s="81">
        <v>8.2429400000000007E-3</v>
      </c>
      <c r="H105" s="92" t="s">
        <v>142</v>
      </c>
    </row>
    <row r="106" spans="1:17" x14ac:dyDescent="0.2">
      <c r="A106" s="103"/>
      <c r="B106" s="103"/>
      <c r="C106" s="88" t="s">
        <v>168</v>
      </c>
      <c r="D106" s="104"/>
      <c r="E106" s="104"/>
      <c r="F106" s="94">
        <v>339350.14996439603</v>
      </c>
      <c r="G106" s="108">
        <v>1.0000000099999999</v>
      </c>
      <c r="H106" s="92" t="s">
        <v>142</v>
      </c>
    </row>
    <row r="107" spans="1:17" ht="12.75" customHeight="1" x14ac:dyDescent="0.2">
      <c r="A107" s="109"/>
      <c r="B107" s="109"/>
      <c r="C107" s="110"/>
      <c r="D107" s="111"/>
      <c r="E107" s="111"/>
      <c r="F107" s="112"/>
      <c r="G107" s="113"/>
      <c r="H107" s="114"/>
    </row>
    <row r="108" spans="1:17" x14ac:dyDescent="0.2">
      <c r="A108" s="109"/>
      <c r="B108" s="221" t="s">
        <v>926</v>
      </c>
      <c r="C108" s="221"/>
      <c r="D108" s="221"/>
      <c r="E108" s="221"/>
      <c r="F108" s="221"/>
      <c r="G108" s="221"/>
      <c r="H108" s="221"/>
      <c r="J108" s="116"/>
    </row>
    <row r="109" spans="1:17" x14ac:dyDescent="0.2">
      <c r="A109" s="109"/>
      <c r="B109" s="221" t="s">
        <v>927</v>
      </c>
      <c r="C109" s="221"/>
      <c r="D109" s="221"/>
      <c r="E109" s="221"/>
      <c r="F109" s="221"/>
      <c r="G109" s="221"/>
      <c r="H109" s="221"/>
      <c r="J109" s="116"/>
    </row>
    <row r="110" spans="1:17" x14ac:dyDescent="0.2">
      <c r="A110" s="109"/>
      <c r="B110" s="221" t="s">
        <v>928</v>
      </c>
      <c r="C110" s="221"/>
      <c r="D110" s="221"/>
      <c r="E110" s="221"/>
      <c r="F110" s="221"/>
      <c r="G110" s="221"/>
      <c r="H110" s="221"/>
      <c r="J110" s="116"/>
    </row>
    <row r="111" spans="1:17" s="118" customFormat="1" ht="66.75" customHeight="1" x14ac:dyDescent="0.25">
      <c r="A111" s="117"/>
      <c r="B111" s="222" t="s">
        <v>929</v>
      </c>
      <c r="C111" s="222"/>
      <c r="D111" s="222"/>
      <c r="E111" s="222"/>
      <c r="F111" s="222"/>
      <c r="G111" s="222"/>
      <c r="H111" s="222"/>
      <c r="I111"/>
      <c r="J111" s="116"/>
      <c r="K111"/>
      <c r="L111"/>
      <c r="M111"/>
      <c r="N111"/>
      <c r="O111"/>
      <c r="P111"/>
      <c r="Q111"/>
    </row>
    <row r="112" spans="1:17" x14ac:dyDescent="0.2">
      <c r="A112" s="109"/>
      <c r="B112" s="221" t="s">
        <v>930</v>
      </c>
      <c r="C112" s="221"/>
      <c r="D112" s="221"/>
      <c r="E112" s="221"/>
      <c r="F112" s="221"/>
      <c r="G112" s="221"/>
      <c r="H112" s="221"/>
      <c r="J112" s="116"/>
    </row>
    <row r="113" spans="1:10" x14ac:dyDescent="0.2">
      <c r="A113" s="109"/>
      <c r="B113" s="109"/>
      <c r="C113" s="109"/>
      <c r="D113" s="111"/>
      <c r="E113" s="111"/>
      <c r="F113" s="111"/>
      <c r="G113" s="111"/>
    </row>
    <row r="114" spans="1:10" x14ac:dyDescent="0.2">
      <c r="A114" s="109"/>
      <c r="B114" s="223" t="s">
        <v>169</v>
      </c>
      <c r="C114" s="224"/>
      <c r="D114" s="225"/>
      <c r="E114" s="119"/>
      <c r="F114" s="111"/>
      <c r="G114" s="111"/>
    </row>
    <row r="115" spans="1:10" ht="27.75" customHeight="1" x14ac:dyDescent="0.2">
      <c r="A115" s="109"/>
      <c r="B115" s="226" t="s">
        <v>170</v>
      </c>
      <c r="C115" s="227"/>
      <c r="D115" s="95" t="s">
        <v>171</v>
      </c>
      <c r="E115" s="119"/>
      <c r="F115" s="111"/>
      <c r="G115" s="111"/>
    </row>
    <row r="116" spans="1:10" ht="12.75" customHeight="1" x14ac:dyDescent="0.2">
      <c r="A116" s="109"/>
      <c r="B116" s="226" t="s">
        <v>931</v>
      </c>
      <c r="C116" s="227"/>
      <c r="D116" s="95" t="s">
        <v>171</v>
      </c>
      <c r="E116" s="119"/>
      <c r="F116" s="111"/>
      <c r="G116" s="111"/>
    </row>
    <row r="117" spans="1:10" x14ac:dyDescent="0.2">
      <c r="A117" s="109"/>
      <c r="B117" s="226" t="s">
        <v>172</v>
      </c>
      <c r="C117" s="227"/>
      <c r="D117" s="120" t="s">
        <v>142</v>
      </c>
      <c r="E117" s="119"/>
      <c r="F117" s="111"/>
      <c r="G117" s="111"/>
    </row>
    <row r="118" spans="1:10" x14ac:dyDescent="0.2">
      <c r="A118" s="121"/>
      <c r="B118" s="122" t="s">
        <v>142</v>
      </c>
      <c r="C118" s="122" t="s">
        <v>932</v>
      </c>
      <c r="D118" s="122" t="s">
        <v>173</v>
      </c>
      <c r="E118" s="121"/>
      <c r="F118" s="121"/>
      <c r="G118" s="121"/>
      <c r="H118" s="121"/>
      <c r="J118" s="116"/>
    </row>
    <row r="119" spans="1:10" x14ac:dyDescent="0.2">
      <c r="A119" s="121"/>
      <c r="B119" s="123" t="s">
        <v>174</v>
      </c>
      <c r="C119" s="124">
        <v>45961</v>
      </c>
      <c r="D119" s="124">
        <v>45991</v>
      </c>
      <c r="E119" s="121"/>
      <c r="F119" s="121"/>
      <c r="G119" s="121"/>
      <c r="J119" s="116"/>
    </row>
    <row r="120" spans="1:10" x14ac:dyDescent="0.2">
      <c r="A120" s="125"/>
      <c r="B120" s="90" t="s">
        <v>175</v>
      </c>
      <c r="C120" s="126">
        <v>23.0839</v>
      </c>
      <c r="D120" s="126">
        <v>23.515999999999998</v>
      </c>
      <c r="E120" s="125"/>
      <c r="F120" s="127"/>
      <c r="G120" s="128"/>
    </row>
    <row r="121" spans="1:10" x14ac:dyDescent="0.2">
      <c r="A121" s="125"/>
      <c r="B121" s="90" t="s">
        <v>1119</v>
      </c>
      <c r="C121" s="126">
        <v>16.760300000000001</v>
      </c>
      <c r="D121" s="126">
        <v>17.074100000000001</v>
      </c>
      <c r="E121" s="125"/>
      <c r="F121" s="127"/>
      <c r="G121" s="128"/>
    </row>
    <row r="122" spans="1:10" x14ac:dyDescent="0.2">
      <c r="A122" s="125"/>
      <c r="B122" s="90" t="s">
        <v>176</v>
      </c>
      <c r="C122" s="126">
        <v>21.423500000000001</v>
      </c>
      <c r="D122" s="126">
        <v>21.8018</v>
      </c>
      <c r="E122" s="125"/>
      <c r="F122" s="127"/>
      <c r="G122" s="128"/>
    </row>
    <row r="123" spans="1:10" x14ac:dyDescent="0.2">
      <c r="A123" s="125"/>
      <c r="B123" s="90" t="s">
        <v>1120</v>
      </c>
      <c r="C123" s="126">
        <v>15.53</v>
      </c>
      <c r="D123" s="126">
        <v>15.8043</v>
      </c>
      <c r="E123" s="125"/>
      <c r="F123" s="127"/>
      <c r="G123" s="128"/>
    </row>
    <row r="124" spans="1:10" x14ac:dyDescent="0.2">
      <c r="A124" s="125"/>
      <c r="B124" s="125"/>
      <c r="C124" s="125"/>
      <c r="D124" s="125"/>
      <c r="E124" s="125"/>
      <c r="F124" s="125"/>
      <c r="G124" s="125"/>
    </row>
    <row r="125" spans="1:10" x14ac:dyDescent="0.2">
      <c r="A125" s="125"/>
      <c r="B125" s="229" t="s">
        <v>933</v>
      </c>
      <c r="C125" s="230"/>
      <c r="D125" s="95" t="s">
        <v>171</v>
      </c>
      <c r="E125" s="125"/>
      <c r="F125" s="125"/>
      <c r="G125" s="125"/>
    </row>
    <row r="126" spans="1:10" x14ac:dyDescent="0.2">
      <c r="A126" s="125"/>
      <c r="B126" s="129"/>
      <c r="C126" s="129"/>
      <c r="D126" s="130"/>
      <c r="E126" s="125"/>
      <c r="F126" s="127"/>
      <c r="G126" s="128"/>
    </row>
    <row r="127" spans="1:10" x14ac:dyDescent="0.2">
      <c r="A127" s="121"/>
      <c r="B127" s="226" t="s">
        <v>177</v>
      </c>
      <c r="C127" s="227"/>
      <c r="D127" s="95" t="s">
        <v>171</v>
      </c>
      <c r="E127" s="131"/>
      <c r="F127" s="121"/>
      <c r="G127" s="121"/>
    </row>
    <row r="128" spans="1:10" x14ac:dyDescent="0.2">
      <c r="A128" s="121"/>
      <c r="B128" s="226" t="s">
        <v>178</v>
      </c>
      <c r="C128" s="227"/>
      <c r="D128" s="95" t="s">
        <v>171</v>
      </c>
      <c r="E128" s="131"/>
      <c r="F128" s="121"/>
      <c r="G128" s="121"/>
    </row>
    <row r="129" spans="1:10" x14ac:dyDescent="0.2">
      <c r="A129" s="121"/>
      <c r="B129" s="226" t="s">
        <v>179</v>
      </c>
      <c r="C129" s="227"/>
      <c r="D129" s="95" t="s">
        <v>171</v>
      </c>
      <c r="E129" s="131"/>
      <c r="F129" s="121"/>
      <c r="G129" s="121"/>
    </row>
    <row r="130" spans="1:10" x14ac:dyDescent="0.2">
      <c r="A130" s="121"/>
      <c r="B130" s="226" t="s">
        <v>180</v>
      </c>
      <c r="C130" s="227"/>
      <c r="D130" s="132">
        <v>0.34221424353577001</v>
      </c>
      <c r="E130" s="121"/>
      <c r="F130" s="115"/>
      <c r="G130" s="133"/>
    </row>
    <row r="132" spans="1:10" x14ac:dyDescent="0.2">
      <c r="B132" s="220" t="s">
        <v>934</v>
      </c>
      <c r="C132" s="220"/>
    </row>
    <row r="134" spans="1:10" ht="153.75" customHeight="1" x14ac:dyDescent="0.2"/>
    <row r="137" spans="1:10" x14ac:dyDescent="0.2">
      <c r="B137" s="134" t="s">
        <v>935</v>
      </c>
      <c r="C137" s="135"/>
      <c r="D137" s="134"/>
    </row>
    <row r="138" spans="1:10" x14ac:dyDescent="0.2">
      <c r="B138" s="134" t="s">
        <v>1100</v>
      </c>
      <c r="D138" s="134"/>
    </row>
    <row r="139" spans="1:10" ht="165" customHeight="1" x14ac:dyDescent="0.2"/>
    <row r="141" spans="1:10" x14ac:dyDescent="0.2">
      <c r="J141" s="96"/>
    </row>
    <row r="148" customFormat="1" ht="12.75" customHeight="1" x14ac:dyDescent="0.2"/>
    <row r="149" customFormat="1" ht="12.75" customHeight="1" x14ac:dyDescent="0.2"/>
  </sheetData>
  <mergeCells count="18">
    <mergeCell ref="A1:H1"/>
    <mergeCell ref="A2:H2"/>
    <mergeCell ref="A3:H3"/>
    <mergeCell ref="B125:C125"/>
    <mergeCell ref="B127:C127"/>
    <mergeCell ref="B108:H108"/>
    <mergeCell ref="B109:H109"/>
    <mergeCell ref="B116:C116"/>
    <mergeCell ref="B117:C117"/>
    <mergeCell ref="B132:C132"/>
    <mergeCell ref="B110:H110"/>
    <mergeCell ref="B111:H111"/>
    <mergeCell ref="B112:H112"/>
    <mergeCell ref="B114:D114"/>
    <mergeCell ref="B115:C115"/>
    <mergeCell ref="B130:C130"/>
    <mergeCell ref="B129:C129"/>
    <mergeCell ref="B128:C128"/>
  </mergeCells>
  <hyperlinks>
    <hyperlink ref="I1" location="Index!B2" display="Index" xr:uid="{DC73133D-D42E-4E7E-91C9-3DFA3B447EA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1250-F236-4612-8477-68472CF23CE4}">
  <sheetPr>
    <outlinePr summaryBelow="0" summaryRight="0"/>
  </sheetPr>
  <dimension ref="A1:Q156"/>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1.42578125" bestFit="1"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853</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11</v>
      </c>
      <c r="C7" s="90" t="s">
        <v>12</v>
      </c>
      <c r="D7" s="90" t="s">
        <v>13</v>
      </c>
      <c r="E7" s="83">
        <v>532285</v>
      </c>
      <c r="F7" s="91">
        <v>11186.501560000001</v>
      </c>
      <c r="G7" s="81">
        <v>6.1467359999999999E-2</v>
      </c>
      <c r="H7" s="92" t="s">
        <v>142</v>
      </c>
    </row>
    <row r="8" spans="1:9" x14ac:dyDescent="0.2">
      <c r="A8" s="99">
        <v>2</v>
      </c>
      <c r="B8" s="90" t="s">
        <v>331</v>
      </c>
      <c r="C8" s="90" t="s">
        <v>332</v>
      </c>
      <c r="D8" s="90" t="s">
        <v>35</v>
      </c>
      <c r="E8" s="83">
        <v>480763</v>
      </c>
      <c r="F8" s="91">
        <v>10213.329172</v>
      </c>
      <c r="G8" s="81">
        <v>5.6119990000000002E-2</v>
      </c>
      <c r="H8" s="92" t="s">
        <v>142</v>
      </c>
    </row>
    <row r="9" spans="1:9" x14ac:dyDescent="0.2">
      <c r="A9" s="99">
        <v>3</v>
      </c>
      <c r="B9" s="90" t="s">
        <v>349</v>
      </c>
      <c r="C9" s="90" t="s">
        <v>350</v>
      </c>
      <c r="D9" s="90" t="s">
        <v>271</v>
      </c>
      <c r="E9" s="83">
        <v>3037687</v>
      </c>
      <c r="F9" s="91">
        <v>9116.0986869999997</v>
      </c>
      <c r="G9" s="81">
        <v>5.0090950000000002E-2</v>
      </c>
      <c r="H9" s="92" t="s">
        <v>142</v>
      </c>
    </row>
    <row r="10" spans="1:9" x14ac:dyDescent="0.2">
      <c r="A10" s="99">
        <v>4</v>
      </c>
      <c r="B10" s="90" t="s">
        <v>14</v>
      </c>
      <c r="C10" s="90" t="s">
        <v>15</v>
      </c>
      <c r="D10" s="90" t="s">
        <v>16</v>
      </c>
      <c r="E10" s="83">
        <v>218399</v>
      </c>
      <c r="F10" s="91">
        <v>8887.9657040000002</v>
      </c>
      <c r="G10" s="81">
        <v>4.8837409999999998E-2</v>
      </c>
      <c r="H10" s="92" t="s">
        <v>142</v>
      </c>
    </row>
    <row r="11" spans="1:9" x14ac:dyDescent="0.2">
      <c r="A11" s="99">
        <v>5</v>
      </c>
      <c r="B11" s="90" t="s">
        <v>17</v>
      </c>
      <c r="C11" s="90" t="s">
        <v>18</v>
      </c>
      <c r="D11" s="90" t="s">
        <v>19</v>
      </c>
      <c r="E11" s="83">
        <v>450032</v>
      </c>
      <c r="F11" s="91">
        <v>7054.2515999999996</v>
      </c>
      <c r="G11" s="81">
        <v>3.876156E-2</v>
      </c>
      <c r="H11" s="92" t="s">
        <v>142</v>
      </c>
    </row>
    <row r="12" spans="1:9" x14ac:dyDescent="0.2">
      <c r="A12" s="99">
        <v>6</v>
      </c>
      <c r="B12" s="90" t="s">
        <v>333</v>
      </c>
      <c r="C12" s="90" t="s">
        <v>334</v>
      </c>
      <c r="D12" s="90" t="s">
        <v>237</v>
      </c>
      <c r="E12" s="83">
        <v>156652</v>
      </c>
      <c r="F12" s="91">
        <v>5885.8855960000001</v>
      </c>
      <c r="G12" s="81">
        <v>3.234165E-2</v>
      </c>
      <c r="H12" s="92" t="s">
        <v>142</v>
      </c>
    </row>
    <row r="13" spans="1:9" x14ac:dyDescent="0.2">
      <c r="A13" s="99">
        <v>7</v>
      </c>
      <c r="B13" s="90" t="s">
        <v>50</v>
      </c>
      <c r="C13" s="90" t="s">
        <v>51</v>
      </c>
      <c r="D13" s="90" t="s">
        <v>52</v>
      </c>
      <c r="E13" s="83">
        <v>73997</v>
      </c>
      <c r="F13" s="91">
        <v>5313.7245700000003</v>
      </c>
      <c r="G13" s="81">
        <v>2.9197750000000001E-2</v>
      </c>
      <c r="H13" s="92" t="s">
        <v>142</v>
      </c>
    </row>
    <row r="14" spans="1:9" x14ac:dyDescent="0.2">
      <c r="A14" s="99">
        <v>8</v>
      </c>
      <c r="B14" s="90" t="s">
        <v>437</v>
      </c>
      <c r="C14" s="90" t="s">
        <v>438</v>
      </c>
      <c r="D14" s="90" t="s">
        <v>439</v>
      </c>
      <c r="E14" s="83">
        <v>584396</v>
      </c>
      <c r="F14" s="91">
        <v>4724.2572639999999</v>
      </c>
      <c r="G14" s="81">
        <v>2.5958749999999999E-2</v>
      </c>
      <c r="H14" s="92" t="s">
        <v>142</v>
      </c>
    </row>
    <row r="15" spans="1:9" x14ac:dyDescent="0.2">
      <c r="A15" s="99">
        <v>9</v>
      </c>
      <c r="B15" s="90" t="s">
        <v>103</v>
      </c>
      <c r="C15" s="90" t="s">
        <v>104</v>
      </c>
      <c r="D15" s="90" t="s">
        <v>25</v>
      </c>
      <c r="E15" s="83">
        <v>811735</v>
      </c>
      <c r="F15" s="91">
        <v>4466.16597</v>
      </c>
      <c r="G15" s="81">
        <v>2.4540599999999999E-2</v>
      </c>
      <c r="H15" s="92" t="s">
        <v>142</v>
      </c>
    </row>
    <row r="16" spans="1:9" ht="25.5" x14ac:dyDescent="0.2">
      <c r="A16" s="99">
        <v>10</v>
      </c>
      <c r="B16" s="90" t="s">
        <v>206</v>
      </c>
      <c r="C16" s="90" t="s">
        <v>207</v>
      </c>
      <c r="D16" s="90" t="s">
        <v>208</v>
      </c>
      <c r="E16" s="83">
        <v>234297</v>
      </c>
      <c r="F16" s="91">
        <v>4261.6281330000002</v>
      </c>
      <c r="G16" s="81">
        <v>2.341671E-2</v>
      </c>
      <c r="H16" s="92" t="s">
        <v>142</v>
      </c>
    </row>
    <row r="17" spans="1:8" x14ac:dyDescent="0.2">
      <c r="A17" s="99">
        <v>11</v>
      </c>
      <c r="B17" s="90" t="s">
        <v>364</v>
      </c>
      <c r="C17" s="90" t="s">
        <v>365</v>
      </c>
      <c r="D17" s="90" t="s">
        <v>216</v>
      </c>
      <c r="E17" s="83">
        <v>1688302</v>
      </c>
      <c r="F17" s="91">
        <v>4198.8070740000003</v>
      </c>
      <c r="G17" s="81">
        <v>2.3071520000000002E-2</v>
      </c>
      <c r="H17" s="92" t="s">
        <v>142</v>
      </c>
    </row>
    <row r="18" spans="1:8" x14ac:dyDescent="0.2">
      <c r="A18" s="99">
        <v>12</v>
      </c>
      <c r="B18" s="90" t="s">
        <v>513</v>
      </c>
      <c r="C18" s="90" t="s">
        <v>514</v>
      </c>
      <c r="D18" s="90" t="s">
        <v>232</v>
      </c>
      <c r="E18" s="83">
        <v>279909</v>
      </c>
      <c r="F18" s="91">
        <v>4063.159044</v>
      </c>
      <c r="G18" s="81">
        <v>2.2326160000000001E-2</v>
      </c>
      <c r="H18" s="92" t="s">
        <v>142</v>
      </c>
    </row>
    <row r="19" spans="1:8" x14ac:dyDescent="0.2">
      <c r="A19" s="99">
        <v>13</v>
      </c>
      <c r="B19" s="90" t="s">
        <v>345</v>
      </c>
      <c r="C19" s="90" t="s">
        <v>346</v>
      </c>
      <c r="D19" s="90" t="s">
        <v>246</v>
      </c>
      <c r="E19" s="83">
        <v>244474</v>
      </c>
      <c r="F19" s="91">
        <v>4060.4686660000002</v>
      </c>
      <c r="G19" s="81">
        <v>2.2311379999999999E-2</v>
      </c>
      <c r="H19" s="92" t="s">
        <v>142</v>
      </c>
    </row>
    <row r="20" spans="1:8" x14ac:dyDescent="0.2">
      <c r="A20" s="99">
        <v>14</v>
      </c>
      <c r="B20" s="90" t="s">
        <v>503</v>
      </c>
      <c r="C20" s="90" t="s">
        <v>504</v>
      </c>
      <c r="D20" s="90" t="s">
        <v>40</v>
      </c>
      <c r="E20" s="83">
        <v>397564</v>
      </c>
      <c r="F20" s="91">
        <v>3784.4117160000001</v>
      </c>
      <c r="G20" s="81">
        <v>2.0794509999999999E-2</v>
      </c>
      <c r="H20" s="92" t="s">
        <v>142</v>
      </c>
    </row>
    <row r="21" spans="1:8" x14ac:dyDescent="0.2">
      <c r="A21" s="99">
        <v>15</v>
      </c>
      <c r="B21" s="90" t="s">
        <v>48</v>
      </c>
      <c r="C21" s="90" t="s">
        <v>49</v>
      </c>
      <c r="D21" s="90" t="s">
        <v>22</v>
      </c>
      <c r="E21" s="83">
        <v>956556</v>
      </c>
      <c r="F21" s="91">
        <v>3731.5249560000002</v>
      </c>
      <c r="G21" s="81">
        <v>2.050391E-2</v>
      </c>
      <c r="H21" s="92" t="s">
        <v>142</v>
      </c>
    </row>
    <row r="22" spans="1:8" x14ac:dyDescent="0.2">
      <c r="A22" s="99">
        <v>16</v>
      </c>
      <c r="B22" s="90" t="s">
        <v>214</v>
      </c>
      <c r="C22" s="90" t="s">
        <v>215</v>
      </c>
      <c r="D22" s="90" t="s">
        <v>216</v>
      </c>
      <c r="E22" s="83">
        <v>610330</v>
      </c>
      <c r="F22" s="91">
        <v>3671.1349500000001</v>
      </c>
      <c r="G22" s="81">
        <v>2.0172079999999998E-2</v>
      </c>
      <c r="H22" s="92" t="s">
        <v>142</v>
      </c>
    </row>
    <row r="23" spans="1:8" x14ac:dyDescent="0.2">
      <c r="A23" s="99">
        <v>17</v>
      </c>
      <c r="B23" s="90" t="s">
        <v>89</v>
      </c>
      <c r="C23" s="90" t="s">
        <v>90</v>
      </c>
      <c r="D23" s="90" t="s">
        <v>61</v>
      </c>
      <c r="E23" s="83">
        <v>829451</v>
      </c>
      <c r="F23" s="91">
        <v>3535.1201620000002</v>
      </c>
      <c r="G23" s="81">
        <v>1.9424710000000001E-2</v>
      </c>
      <c r="H23" s="92" t="s">
        <v>142</v>
      </c>
    </row>
    <row r="24" spans="1:8" x14ac:dyDescent="0.2">
      <c r="A24" s="99">
        <v>18</v>
      </c>
      <c r="B24" s="90" t="s">
        <v>477</v>
      </c>
      <c r="C24" s="90" t="s">
        <v>478</v>
      </c>
      <c r="D24" s="90" t="s">
        <v>246</v>
      </c>
      <c r="E24" s="83">
        <v>312617</v>
      </c>
      <c r="F24" s="91">
        <v>3512.5646120000001</v>
      </c>
      <c r="G24" s="81">
        <v>1.9300769999999998E-2</v>
      </c>
      <c r="H24" s="92" t="s">
        <v>142</v>
      </c>
    </row>
    <row r="25" spans="1:8" x14ac:dyDescent="0.2">
      <c r="A25" s="99">
        <v>19</v>
      </c>
      <c r="B25" s="90" t="s">
        <v>26</v>
      </c>
      <c r="C25" s="90" t="s">
        <v>27</v>
      </c>
      <c r="D25" s="90" t="s">
        <v>28</v>
      </c>
      <c r="E25" s="83">
        <v>836771</v>
      </c>
      <c r="F25" s="91">
        <v>3445.4045925</v>
      </c>
      <c r="G25" s="81">
        <v>1.8931739999999999E-2</v>
      </c>
      <c r="H25" s="92" t="s">
        <v>142</v>
      </c>
    </row>
    <row r="26" spans="1:8" x14ac:dyDescent="0.2">
      <c r="A26" s="99">
        <v>20</v>
      </c>
      <c r="B26" s="90" t="s">
        <v>337</v>
      </c>
      <c r="C26" s="90" t="s">
        <v>338</v>
      </c>
      <c r="D26" s="90" t="s">
        <v>28</v>
      </c>
      <c r="E26" s="83">
        <v>70958</v>
      </c>
      <c r="F26" s="91">
        <v>3223.1961919999999</v>
      </c>
      <c r="G26" s="81">
        <v>1.7710750000000001E-2</v>
      </c>
      <c r="H26" s="92" t="s">
        <v>142</v>
      </c>
    </row>
    <row r="27" spans="1:8" x14ac:dyDescent="0.2">
      <c r="A27" s="99">
        <v>21</v>
      </c>
      <c r="B27" s="90" t="s">
        <v>240</v>
      </c>
      <c r="C27" s="90" t="s">
        <v>241</v>
      </c>
      <c r="D27" s="90" t="s">
        <v>203</v>
      </c>
      <c r="E27" s="83">
        <v>270142</v>
      </c>
      <c r="F27" s="91">
        <v>3196.3201439999998</v>
      </c>
      <c r="G27" s="81">
        <v>1.7563079999999998E-2</v>
      </c>
      <c r="H27" s="92" t="s">
        <v>142</v>
      </c>
    </row>
    <row r="28" spans="1:8" x14ac:dyDescent="0.2">
      <c r="A28" s="99">
        <v>22</v>
      </c>
      <c r="B28" s="90" t="s">
        <v>242</v>
      </c>
      <c r="C28" s="90" t="s">
        <v>243</v>
      </c>
      <c r="D28" s="90" t="s">
        <v>40</v>
      </c>
      <c r="E28" s="83">
        <v>623711</v>
      </c>
      <c r="F28" s="91">
        <v>3191.8410425000002</v>
      </c>
      <c r="G28" s="81">
        <v>1.7538459999999999E-2</v>
      </c>
      <c r="H28" s="92" t="s">
        <v>142</v>
      </c>
    </row>
    <row r="29" spans="1:8" x14ac:dyDescent="0.2">
      <c r="A29" s="99">
        <v>23</v>
      </c>
      <c r="B29" s="90" t="s">
        <v>310</v>
      </c>
      <c r="C29" s="90" t="s">
        <v>311</v>
      </c>
      <c r="D29" s="90" t="s">
        <v>35</v>
      </c>
      <c r="E29" s="83">
        <v>370414</v>
      </c>
      <c r="F29" s="91">
        <v>3180.1893970000001</v>
      </c>
      <c r="G29" s="81">
        <v>1.7474440000000001E-2</v>
      </c>
      <c r="H29" s="92" t="s">
        <v>142</v>
      </c>
    </row>
    <row r="30" spans="1:8" x14ac:dyDescent="0.2">
      <c r="A30" s="99">
        <v>24</v>
      </c>
      <c r="B30" s="90" t="s">
        <v>38</v>
      </c>
      <c r="C30" s="90" t="s">
        <v>39</v>
      </c>
      <c r="D30" s="90" t="s">
        <v>40</v>
      </c>
      <c r="E30" s="83">
        <v>184539</v>
      </c>
      <c r="F30" s="91">
        <v>3128.1205890000001</v>
      </c>
      <c r="G30" s="81">
        <v>1.7188330000000002E-2</v>
      </c>
      <c r="H30" s="92" t="s">
        <v>142</v>
      </c>
    </row>
    <row r="31" spans="1:8" x14ac:dyDescent="0.2">
      <c r="A31" s="99">
        <v>25</v>
      </c>
      <c r="B31" s="90" t="s">
        <v>854</v>
      </c>
      <c r="C31" s="90" t="s">
        <v>855</v>
      </c>
      <c r="D31" s="90" t="s">
        <v>111</v>
      </c>
      <c r="E31" s="83">
        <v>160489</v>
      </c>
      <c r="F31" s="91">
        <v>3122.3134949999999</v>
      </c>
      <c r="G31" s="81">
        <v>1.715643E-2</v>
      </c>
      <c r="H31" s="92" t="s">
        <v>142</v>
      </c>
    </row>
    <row r="32" spans="1:8" x14ac:dyDescent="0.2">
      <c r="A32" s="99">
        <v>26</v>
      </c>
      <c r="B32" s="90" t="s">
        <v>368</v>
      </c>
      <c r="C32" s="90" t="s">
        <v>369</v>
      </c>
      <c r="D32" s="90" t="s">
        <v>196</v>
      </c>
      <c r="E32" s="83">
        <v>430943</v>
      </c>
      <c r="F32" s="91">
        <v>3061.6345434999998</v>
      </c>
      <c r="G32" s="81">
        <v>1.6823009999999999E-2</v>
      </c>
      <c r="H32" s="92" t="s">
        <v>142</v>
      </c>
    </row>
    <row r="33" spans="1:8" x14ac:dyDescent="0.2">
      <c r="A33" s="99">
        <v>27</v>
      </c>
      <c r="B33" s="90" t="s">
        <v>846</v>
      </c>
      <c r="C33" s="90" t="s">
        <v>847</v>
      </c>
      <c r="D33" s="90" t="s">
        <v>52</v>
      </c>
      <c r="E33" s="83">
        <v>1265269</v>
      </c>
      <c r="F33" s="91">
        <v>2992.2346581000002</v>
      </c>
      <c r="G33" s="81">
        <v>1.6441669999999999E-2</v>
      </c>
      <c r="H33" s="92" t="s">
        <v>142</v>
      </c>
    </row>
    <row r="34" spans="1:8" x14ac:dyDescent="0.2">
      <c r="A34" s="99">
        <v>28</v>
      </c>
      <c r="B34" s="90" t="s">
        <v>269</v>
      </c>
      <c r="C34" s="90" t="s">
        <v>270</v>
      </c>
      <c r="D34" s="90" t="s">
        <v>271</v>
      </c>
      <c r="E34" s="83">
        <v>1106835</v>
      </c>
      <c r="F34" s="91">
        <v>2958.6806385</v>
      </c>
      <c r="G34" s="81">
        <v>1.6257299999999999E-2</v>
      </c>
      <c r="H34" s="92" t="s">
        <v>142</v>
      </c>
    </row>
    <row r="35" spans="1:8" x14ac:dyDescent="0.2">
      <c r="A35" s="99">
        <v>29</v>
      </c>
      <c r="B35" s="90" t="s">
        <v>75</v>
      </c>
      <c r="C35" s="90" t="s">
        <v>76</v>
      </c>
      <c r="D35" s="90" t="s">
        <v>40</v>
      </c>
      <c r="E35" s="83">
        <v>20306</v>
      </c>
      <c r="F35" s="91">
        <v>2681.20424</v>
      </c>
      <c r="G35" s="81">
        <v>1.473263E-2</v>
      </c>
      <c r="H35" s="92" t="s">
        <v>142</v>
      </c>
    </row>
    <row r="36" spans="1:8" x14ac:dyDescent="0.2">
      <c r="A36" s="99">
        <v>30</v>
      </c>
      <c r="B36" s="90" t="s">
        <v>116</v>
      </c>
      <c r="C36" s="90" t="s">
        <v>117</v>
      </c>
      <c r="D36" s="90" t="s">
        <v>58</v>
      </c>
      <c r="E36" s="83">
        <v>240195</v>
      </c>
      <c r="F36" s="91">
        <v>2610.4392600000001</v>
      </c>
      <c r="G36" s="81">
        <v>1.434379E-2</v>
      </c>
      <c r="H36" s="92" t="s">
        <v>142</v>
      </c>
    </row>
    <row r="37" spans="1:8" x14ac:dyDescent="0.2">
      <c r="A37" s="99">
        <v>31</v>
      </c>
      <c r="B37" s="90" t="s">
        <v>87</v>
      </c>
      <c r="C37" s="90" t="s">
        <v>88</v>
      </c>
      <c r="D37" s="90" t="s">
        <v>40</v>
      </c>
      <c r="E37" s="83">
        <v>36737</v>
      </c>
      <c r="F37" s="91">
        <v>2580.590565</v>
      </c>
      <c r="G37" s="81">
        <v>1.4179779999999999E-2</v>
      </c>
      <c r="H37" s="92" t="s">
        <v>142</v>
      </c>
    </row>
    <row r="38" spans="1:8" x14ac:dyDescent="0.2">
      <c r="A38" s="99">
        <v>32</v>
      </c>
      <c r="B38" s="90" t="s">
        <v>301</v>
      </c>
      <c r="C38" s="90" t="s">
        <v>302</v>
      </c>
      <c r="D38" s="90" t="s">
        <v>111</v>
      </c>
      <c r="E38" s="83">
        <v>431551</v>
      </c>
      <c r="F38" s="91">
        <v>2292.8304629999998</v>
      </c>
      <c r="G38" s="81">
        <v>1.25986E-2</v>
      </c>
      <c r="H38" s="92" t="s">
        <v>142</v>
      </c>
    </row>
    <row r="39" spans="1:8" x14ac:dyDescent="0.2">
      <c r="A39" s="99">
        <v>33</v>
      </c>
      <c r="B39" s="90" t="s">
        <v>482</v>
      </c>
      <c r="C39" s="90" t="s">
        <v>483</v>
      </c>
      <c r="D39" s="90" t="s">
        <v>203</v>
      </c>
      <c r="E39" s="83">
        <v>91883</v>
      </c>
      <c r="F39" s="91">
        <v>2272.4503559999998</v>
      </c>
      <c r="G39" s="81">
        <v>1.248661E-2</v>
      </c>
      <c r="H39" s="92" t="s">
        <v>142</v>
      </c>
    </row>
    <row r="40" spans="1:8" x14ac:dyDescent="0.2">
      <c r="A40" s="99">
        <v>34</v>
      </c>
      <c r="B40" s="90" t="s">
        <v>856</v>
      </c>
      <c r="C40" s="90" t="s">
        <v>857</v>
      </c>
      <c r="D40" s="90" t="s">
        <v>58</v>
      </c>
      <c r="E40" s="83">
        <v>1112189</v>
      </c>
      <c r="F40" s="91">
        <v>2244.7310587000002</v>
      </c>
      <c r="G40" s="81">
        <v>1.2334299999999999E-2</v>
      </c>
      <c r="H40" s="92" t="s">
        <v>142</v>
      </c>
    </row>
    <row r="41" spans="1:8" x14ac:dyDescent="0.2">
      <c r="A41" s="99">
        <v>35</v>
      </c>
      <c r="B41" s="90" t="s">
        <v>307</v>
      </c>
      <c r="C41" s="90" t="s">
        <v>308</v>
      </c>
      <c r="D41" s="90" t="s">
        <v>309</v>
      </c>
      <c r="E41" s="83">
        <v>80193</v>
      </c>
      <c r="F41" s="91">
        <v>2171.947212</v>
      </c>
      <c r="G41" s="81">
        <v>1.193437E-2</v>
      </c>
      <c r="H41" s="92" t="s">
        <v>142</v>
      </c>
    </row>
    <row r="42" spans="1:8" x14ac:dyDescent="0.2">
      <c r="A42" s="99">
        <v>36</v>
      </c>
      <c r="B42" s="90" t="s">
        <v>757</v>
      </c>
      <c r="C42" s="90" t="s">
        <v>758</v>
      </c>
      <c r="D42" s="90" t="s">
        <v>271</v>
      </c>
      <c r="E42" s="83">
        <v>417376</v>
      </c>
      <c r="F42" s="91">
        <v>2163.2598079999998</v>
      </c>
      <c r="G42" s="81">
        <v>1.188664E-2</v>
      </c>
      <c r="H42" s="92" t="s">
        <v>142</v>
      </c>
    </row>
    <row r="43" spans="1:8" x14ac:dyDescent="0.2">
      <c r="A43" s="99">
        <v>37</v>
      </c>
      <c r="B43" s="90" t="s">
        <v>858</v>
      </c>
      <c r="C43" s="90" t="s">
        <v>859</v>
      </c>
      <c r="D43" s="90" t="s">
        <v>386</v>
      </c>
      <c r="E43" s="83">
        <v>390989</v>
      </c>
      <c r="F43" s="91">
        <v>2162.5601590000001</v>
      </c>
      <c r="G43" s="81">
        <v>1.1882790000000001E-2</v>
      </c>
      <c r="H43" s="92" t="s">
        <v>142</v>
      </c>
    </row>
    <row r="44" spans="1:8" x14ac:dyDescent="0.2">
      <c r="A44" s="99">
        <v>38</v>
      </c>
      <c r="B44" s="90" t="s">
        <v>860</v>
      </c>
      <c r="C44" s="90" t="s">
        <v>861</v>
      </c>
      <c r="D44" s="90" t="s">
        <v>196</v>
      </c>
      <c r="E44" s="83">
        <v>173955</v>
      </c>
      <c r="F44" s="91">
        <v>2126.4259200000001</v>
      </c>
      <c r="G44" s="81">
        <v>1.168424E-2</v>
      </c>
      <c r="H44" s="92" t="s">
        <v>142</v>
      </c>
    </row>
    <row r="45" spans="1:8" ht="25.5" x14ac:dyDescent="0.2">
      <c r="A45" s="99">
        <v>39</v>
      </c>
      <c r="B45" s="90" t="s">
        <v>280</v>
      </c>
      <c r="C45" s="90" t="s">
        <v>281</v>
      </c>
      <c r="D45" s="90" t="s">
        <v>282</v>
      </c>
      <c r="E45" s="83">
        <v>116569</v>
      </c>
      <c r="F45" s="91">
        <v>1816.8444340000001</v>
      </c>
      <c r="G45" s="81">
        <v>9.9831599999999996E-3</v>
      </c>
      <c r="H45" s="92" t="s">
        <v>142</v>
      </c>
    </row>
    <row r="46" spans="1:8" x14ac:dyDescent="0.2">
      <c r="A46" s="99">
        <v>40</v>
      </c>
      <c r="B46" s="90" t="s">
        <v>862</v>
      </c>
      <c r="C46" s="90" t="s">
        <v>863</v>
      </c>
      <c r="D46" s="90" t="s">
        <v>271</v>
      </c>
      <c r="E46" s="83">
        <v>1246487</v>
      </c>
      <c r="F46" s="91">
        <v>1683.1313961000001</v>
      </c>
      <c r="G46" s="81">
        <v>9.2484400000000001E-3</v>
      </c>
      <c r="H46" s="92" t="s">
        <v>142</v>
      </c>
    </row>
    <row r="47" spans="1:8" x14ac:dyDescent="0.2">
      <c r="A47" s="99">
        <v>41</v>
      </c>
      <c r="B47" s="90" t="s">
        <v>312</v>
      </c>
      <c r="C47" s="90" t="s">
        <v>313</v>
      </c>
      <c r="D47" s="90" t="s">
        <v>40</v>
      </c>
      <c r="E47" s="83">
        <v>74099</v>
      </c>
      <c r="F47" s="91">
        <v>1419.4404440000001</v>
      </c>
      <c r="G47" s="81">
        <v>7.7995099999999999E-3</v>
      </c>
      <c r="H47" s="92" t="s">
        <v>142</v>
      </c>
    </row>
    <row r="48" spans="1:8" x14ac:dyDescent="0.2">
      <c r="A48" s="99">
        <v>42</v>
      </c>
      <c r="B48" s="90" t="s">
        <v>840</v>
      </c>
      <c r="C48" s="90" t="s">
        <v>841</v>
      </c>
      <c r="D48" s="90" t="s">
        <v>237</v>
      </c>
      <c r="E48" s="83">
        <v>196911</v>
      </c>
      <c r="F48" s="91">
        <v>1051.5047400000001</v>
      </c>
      <c r="G48" s="81">
        <v>5.7777899999999997E-3</v>
      </c>
      <c r="H48" s="92" t="s">
        <v>142</v>
      </c>
    </row>
    <row r="49" spans="1:8" x14ac:dyDescent="0.2">
      <c r="A49" s="99">
        <v>43</v>
      </c>
      <c r="B49" s="90" t="s">
        <v>654</v>
      </c>
      <c r="C49" s="90" t="s">
        <v>655</v>
      </c>
      <c r="D49" s="90" t="s">
        <v>412</v>
      </c>
      <c r="E49" s="83">
        <v>15765</v>
      </c>
      <c r="F49" s="91">
        <v>921.62189999999998</v>
      </c>
      <c r="G49" s="81">
        <v>5.0641100000000001E-3</v>
      </c>
      <c r="H49" s="92" t="s">
        <v>142</v>
      </c>
    </row>
    <row r="50" spans="1:8" x14ac:dyDescent="0.2">
      <c r="A50" s="99">
        <v>44</v>
      </c>
      <c r="B50" s="90" t="s">
        <v>289</v>
      </c>
      <c r="C50" s="90" t="s">
        <v>290</v>
      </c>
      <c r="D50" s="90" t="s">
        <v>203</v>
      </c>
      <c r="E50" s="83">
        <v>378588</v>
      </c>
      <c r="F50" s="91">
        <v>601.50061440000002</v>
      </c>
      <c r="G50" s="81">
        <v>3.30511E-3</v>
      </c>
      <c r="H50" s="92" t="s">
        <v>142</v>
      </c>
    </row>
    <row r="51" spans="1:8" x14ac:dyDescent="0.2">
      <c r="A51" s="99">
        <v>45</v>
      </c>
      <c r="B51" s="90" t="s">
        <v>864</v>
      </c>
      <c r="C51" s="90" t="s">
        <v>865</v>
      </c>
      <c r="D51" s="90" t="s">
        <v>391</v>
      </c>
      <c r="E51" s="83">
        <v>91407</v>
      </c>
      <c r="F51" s="91">
        <v>364.02837749999998</v>
      </c>
      <c r="G51" s="81">
        <v>2.0002599999999998E-3</v>
      </c>
      <c r="H51" s="92" t="s">
        <v>142</v>
      </c>
    </row>
    <row r="52" spans="1:8" x14ac:dyDescent="0.2">
      <c r="A52" s="82"/>
      <c r="B52" s="82"/>
      <c r="C52" s="88" t="s">
        <v>141</v>
      </c>
      <c r="D52" s="82"/>
      <c r="E52" s="82" t="s">
        <v>142</v>
      </c>
      <c r="F52" s="94">
        <v>164331.4456758</v>
      </c>
      <c r="G52" s="102">
        <v>0.90296511000000002</v>
      </c>
      <c r="H52" s="92" t="s">
        <v>142</v>
      </c>
    </row>
    <row r="53" spans="1:8" x14ac:dyDescent="0.2">
      <c r="A53" s="82"/>
      <c r="B53" s="82"/>
      <c r="C53" s="103"/>
      <c r="D53" s="82"/>
      <c r="E53" s="82"/>
      <c r="F53" s="104"/>
      <c r="G53" s="104"/>
      <c r="H53" s="92" t="s">
        <v>142</v>
      </c>
    </row>
    <row r="54" spans="1:8" x14ac:dyDescent="0.2">
      <c r="A54" s="82"/>
      <c r="B54" s="82"/>
      <c r="C54" s="88" t="s">
        <v>143</v>
      </c>
      <c r="D54" s="82"/>
      <c r="E54" s="82"/>
      <c r="F54" s="82"/>
      <c r="G54" s="82"/>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145</v>
      </c>
      <c r="D57" s="82"/>
      <c r="E57" s="82"/>
      <c r="F57" s="82"/>
      <c r="G57" s="82"/>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146</v>
      </c>
      <c r="D60" s="82"/>
      <c r="E60" s="82"/>
      <c r="F60" s="82"/>
      <c r="G60" s="82"/>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147</v>
      </c>
      <c r="D63" s="82"/>
      <c r="E63" s="82"/>
      <c r="F63" s="104"/>
      <c r="G63" s="104"/>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148</v>
      </c>
      <c r="D66" s="82"/>
      <c r="E66" s="82"/>
      <c r="F66" s="104"/>
      <c r="G66" s="104"/>
      <c r="H66" s="92" t="s">
        <v>142</v>
      </c>
    </row>
    <row r="67" spans="1:8" x14ac:dyDescent="0.2">
      <c r="A67" s="82"/>
      <c r="B67" s="82"/>
      <c r="C67" s="88" t="s">
        <v>141</v>
      </c>
      <c r="D67" s="82"/>
      <c r="E67" s="82" t="s">
        <v>142</v>
      </c>
      <c r="F67" s="105" t="s">
        <v>144</v>
      </c>
      <c r="G67" s="102">
        <v>0</v>
      </c>
      <c r="H67" s="92" t="s">
        <v>142</v>
      </c>
    </row>
    <row r="68" spans="1:8" x14ac:dyDescent="0.2">
      <c r="A68" s="82"/>
      <c r="B68" s="82"/>
      <c r="C68" s="103"/>
      <c r="D68" s="82"/>
      <c r="E68" s="82"/>
      <c r="F68" s="104"/>
      <c r="G68" s="104"/>
      <c r="H68" s="92" t="s">
        <v>142</v>
      </c>
    </row>
    <row r="69" spans="1:8" x14ac:dyDescent="0.2">
      <c r="A69" s="82"/>
      <c r="B69" s="82"/>
      <c r="C69" s="88" t="s">
        <v>149</v>
      </c>
      <c r="D69" s="82"/>
      <c r="E69" s="82"/>
      <c r="F69" s="94">
        <v>164331.4456758</v>
      </c>
      <c r="G69" s="102">
        <v>0.90296511000000002</v>
      </c>
      <c r="H69" s="92" t="s">
        <v>142</v>
      </c>
    </row>
    <row r="70" spans="1:8" x14ac:dyDescent="0.2">
      <c r="A70" s="82"/>
      <c r="B70" s="82"/>
      <c r="C70" s="103"/>
      <c r="D70" s="82"/>
      <c r="E70" s="82"/>
      <c r="F70" s="104"/>
      <c r="G70" s="104"/>
      <c r="H70" s="92" t="s">
        <v>142</v>
      </c>
    </row>
    <row r="71" spans="1:8" x14ac:dyDescent="0.2">
      <c r="A71" s="82"/>
      <c r="B71" s="82"/>
      <c r="C71" s="88" t="s">
        <v>150</v>
      </c>
      <c r="D71" s="82"/>
      <c r="E71" s="82"/>
      <c r="F71" s="104"/>
      <c r="G71" s="104"/>
      <c r="H71" s="92" t="s">
        <v>142</v>
      </c>
    </row>
    <row r="72" spans="1:8" x14ac:dyDescent="0.2">
      <c r="A72" s="82"/>
      <c r="B72" s="82"/>
      <c r="C72" s="88" t="s">
        <v>10</v>
      </c>
      <c r="D72" s="82"/>
      <c r="E72" s="82"/>
      <c r="F72" s="104"/>
      <c r="G72" s="104"/>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151</v>
      </c>
      <c r="D75" s="82"/>
      <c r="E75" s="82"/>
      <c r="F75" s="82"/>
      <c r="G75" s="82"/>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152</v>
      </c>
      <c r="D78" s="82"/>
      <c r="E78" s="82"/>
      <c r="F78" s="82"/>
      <c r="G78" s="82"/>
      <c r="H78" s="92" t="s">
        <v>142</v>
      </c>
    </row>
    <row r="79" spans="1:8" x14ac:dyDescent="0.2">
      <c r="A79" s="82"/>
      <c r="B79" s="82"/>
      <c r="C79" s="88" t="s">
        <v>141</v>
      </c>
      <c r="D79" s="82"/>
      <c r="E79" s="82" t="s">
        <v>142</v>
      </c>
      <c r="F79" s="105" t="s">
        <v>144</v>
      </c>
      <c r="G79" s="102">
        <v>0</v>
      </c>
      <c r="H79" s="92" t="s">
        <v>142</v>
      </c>
    </row>
    <row r="80" spans="1:8" x14ac:dyDescent="0.2">
      <c r="A80" s="82"/>
      <c r="B80" s="82"/>
      <c r="C80" s="103"/>
      <c r="D80" s="82"/>
      <c r="E80" s="82"/>
      <c r="F80" s="104"/>
      <c r="G80" s="104"/>
      <c r="H80" s="92" t="s">
        <v>142</v>
      </c>
    </row>
    <row r="81" spans="1:8" x14ac:dyDescent="0.2">
      <c r="A81" s="82"/>
      <c r="B81" s="82"/>
      <c r="C81" s="88" t="s">
        <v>153</v>
      </c>
      <c r="D81" s="82"/>
      <c r="E81" s="82"/>
      <c r="F81" s="104"/>
      <c r="G81" s="104"/>
      <c r="H81" s="92" t="s">
        <v>142</v>
      </c>
    </row>
    <row r="82" spans="1:8" x14ac:dyDescent="0.2">
      <c r="A82" s="82"/>
      <c r="B82" s="82"/>
      <c r="C82" s="88" t="s">
        <v>141</v>
      </c>
      <c r="D82" s="82"/>
      <c r="E82" s="82" t="s">
        <v>142</v>
      </c>
      <c r="F82" s="105" t="s">
        <v>144</v>
      </c>
      <c r="G82" s="102">
        <v>0</v>
      </c>
      <c r="H82" s="92" t="s">
        <v>142</v>
      </c>
    </row>
    <row r="83" spans="1:8" x14ac:dyDescent="0.2">
      <c r="A83" s="82"/>
      <c r="B83" s="82"/>
      <c r="C83" s="103"/>
      <c r="D83" s="82"/>
      <c r="E83" s="82"/>
      <c r="F83" s="104"/>
      <c r="G83" s="104"/>
      <c r="H83" s="92" t="s">
        <v>142</v>
      </c>
    </row>
    <row r="84" spans="1:8" x14ac:dyDescent="0.2">
      <c r="A84" s="82"/>
      <c r="B84" s="82"/>
      <c r="C84" s="88" t="s">
        <v>154</v>
      </c>
      <c r="D84" s="82"/>
      <c r="E84" s="82"/>
      <c r="F84" s="94">
        <v>0</v>
      </c>
      <c r="G84" s="102">
        <v>0</v>
      </c>
      <c r="H84" s="92" t="s">
        <v>142</v>
      </c>
    </row>
    <row r="85" spans="1:8" x14ac:dyDescent="0.2">
      <c r="A85" s="82"/>
      <c r="B85" s="82"/>
      <c r="C85" s="103"/>
      <c r="D85" s="82"/>
      <c r="E85" s="82"/>
      <c r="F85" s="104"/>
      <c r="G85" s="104"/>
      <c r="H85" s="92" t="s">
        <v>142</v>
      </c>
    </row>
    <row r="86" spans="1:8" x14ac:dyDescent="0.2">
      <c r="A86" s="82"/>
      <c r="B86" s="82"/>
      <c r="C86" s="88" t="s">
        <v>155</v>
      </c>
      <c r="D86" s="82"/>
      <c r="E86" s="82"/>
      <c r="F86" s="104"/>
      <c r="G86" s="104"/>
      <c r="H86" s="92" t="s">
        <v>142</v>
      </c>
    </row>
    <row r="87" spans="1:8" x14ac:dyDescent="0.2">
      <c r="A87" s="82"/>
      <c r="B87" s="82"/>
      <c r="C87" s="88" t="s">
        <v>156</v>
      </c>
      <c r="D87" s="82"/>
      <c r="E87" s="82"/>
      <c r="F87" s="104"/>
      <c r="G87" s="104"/>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157</v>
      </c>
      <c r="D90" s="82"/>
      <c r="E90" s="82"/>
      <c r="F90" s="104"/>
      <c r="G90" s="104"/>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158</v>
      </c>
      <c r="D93" s="82"/>
      <c r="E93" s="82"/>
      <c r="F93" s="104"/>
      <c r="G93" s="104"/>
      <c r="H93" s="92" t="s">
        <v>142</v>
      </c>
    </row>
    <row r="94" spans="1:8" x14ac:dyDescent="0.2">
      <c r="A94" s="82"/>
      <c r="B94" s="82"/>
      <c r="C94" s="88" t="s">
        <v>141</v>
      </c>
      <c r="D94" s="82"/>
      <c r="E94" s="82" t="s">
        <v>142</v>
      </c>
      <c r="F94" s="105" t="s">
        <v>144</v>
      </c>
      <c r="G94" s="102">
        <v>0</v>
      </c>
      <c r="H94" s="92" t="s">
        <v>142</v>
      </c>
    </row>
    <row r="95" spans="1:8" x14ac:dyDescent="0.2">
      <c r="A95" s="82"/>
      <c r="B95" s="82"/>
      <c r="C95" s="103"/>
      <c r="D95" s="82"/>
      <c r="E95" s="82"/>
      <c r="F95" s="104"/>
      <c r="G95" s="104"/>
      <c r="H95" s="92" t="s">
        <v>142</v>
      </c>
    </row>
    <row r="96" spans="1:8" x14ac:dyDescent="0.2">
      <c r="A96" s="82"/>
      <c r="B96" s="82"/>
      <c r="C96" s="88" t="s">
        <v>159</v>
      </c>
      <c r="D96" s="82"/>
      <c r="E96" s="82"/>
      <c r="F96" s="104"/>
      <c r="G96" s="104"/>
      <c r="H96" s="92" t="s">
        <v>142</v>
      </c>
    </row>
    <row r="97" spans="1:8" x14ac:dyDescent="0.2">
      <c r="A97" s="99">
        <v>1</v>
      </c>
      <c r="B97" s="90"/>
      <c r="C97" s="90" t="s">
        <v>160</v>
      </c>
      <c r="D97" s="90"/>
      <c r="E97" s="107"/>
      <c r="F97" s="91">
        <v>13375.784833038</v>
      </c>
      <c r="G97" s="81">
        <v>7.3496989999999998E-2</v>
      </c>
      <c r="H97" s="92">
        <v>5.41</v>
      </c>
    </row>
    <row r="98" spans="1:8" x14ac:dyDescent="0.2">
      <c r="A98" s="82"/>
      <c r="B98" s="82"/>
      <c r="C98" s="88" t="s">
        <v>141</v>
      </c>
      <c r="D98" s="82"/>
      <c r="E98" s="82" t="s">
        <v>142</v>
      </c>
      <c r="F98" s="94">
        <v>13375.784833038</v>
      </c>
      <c r="G98" s="102">
        <v>7.3496989999999998E-2</v>
      </c>
      <c r="H98" s="92" t="s">
        <v>142</v>
      </c>
    </row>
    <row r="99" spans="1:8" x14ac:dyDescent="0.2">
      <c r="A99" s="82"/>
      <c r="B99" s="82"/>
      <c r="C99" s="103"/>
      <c r="D99" s="82"/>
      <c r="E99" s="82"/>
      <c r="F99" s="104"/>
      <c r="G99" s="104"/>
      <c r="H99" s="92" t="s">
        <v>142</v>
      </c>
    </row>
    <row r="100" spans="1:8" x14ac:dyDescent="0.2">
      <c r="A100" s="82"/>
      <c r="B100" s="82"/>
      <c r="C100" s="88" t="s">
        <v>161</v>
      </c>
      <c r="D100" s="82"/>
      <c r="E100" s="82"/>
      <c r="F100" s="94">
        <v>13375.784833038</v>
      </c>
      <c r="G100" s="102">
        <v>7.3496989999999998E-2</v>
      </c>
      <c r="H100" s="92" t="s">
        <v>142</v>
      </c>
    </row>
    <row r="101" spans="1:8" x14ac:dyDescent="0.2">
      <c r="A101" s="82"/>
      <c r="B101" s="82"/>
      <c r="C101" s="104"/>
      <c r="D101" s="82"/>
      <c r="E101" s="82"/>
      <c r="F101" s="82"/>
      <c r="G101" s="82"/>
      <c r="H101" s="92" t="s">
        <v>142</v>
      </c>
    </row>
    <row r="102" spans="1:8" x14ac:dyDescent="0.2">
      <c r="A102" s="82"/>
      <c r="B102" s="82"/>
      <c r="C102" s="88" t="s">
        <v>162</v>
      </c>
      <c r="D102" s="82"/>
      <c r="E102" s="82"/>
      <c r="F102" s="82"/>
      <c r="G102" s="82"/>
      <c r="H102" s="92" t="s">
        <v>142</v>
      </c>
    </row>
    <row r="103" spans="1:8" x14ac:dyDescent="0.2">
      <c r="A103" s="82"/>
      <c r="B103" s="82"/>
      <c r="C103" s="88" t="s">
        <v>163</v>
      </c>
      <c r="D103" s="82"/>
      <c r="E103" s="82"/>
      <c r="F103" s="82"/>
      <c r="G103" s="82"/>
      <c r="H103" s="92" t="s">
        <v>142</v>
      </c>
    </row>
    <row r="104" spans="1:8" x14ac:dyDescent="0.2">
      <c r="A104" s="99">
        <v>1</v>
      </c>
      <c r="B104" s="90" t="s">
        <v>322</v>
      </c>
      <c r="C104" s="90" t="s">
        <v>323</v>
      </c>
      <c r="D104" s="90"/>
      <c r="E104" s="140">
        <v>209560.60800000001</v>
      </c>
      <c r="F104" s="91">
        <v>5002.0723551560004</v>
      </c>
      <c r="G104" s="81">
        <v>2.7485289999999999E-2</v>
      </c>
      <c r="H104" s="92" t="s">
        <v>142</v>
      </c>
    </row>
    <row r="105" spans="1:8" x14ac:dyDescent="0.2">
      <c r="A105" s="82"/>
      <c r="B105" s="82"/>
      <c r="C105" s="88" t="s">
        <v>141</v>
      </c>
      <c r="D105" s="82"/>
      <c r="E105" s="82" t="s">
        <v>142</v>
      </c>
      <c r="F105" s="94">
        <v>5002.0723551560004</v>
      </c>
      <c r="G105" s="102">
        <v>2.7485289999999999E-2</v>
      </c>
      <c r="H105" s="92" t="s">
        <v>142</v>
      </c>
    </row>
    <row r="106" spans="1:8" x14ac:dyDescent="0.2">
      <c r="A106" s="82"/>
      <c r="B106" s="82"/>
      <c r="C106" s="103"/>
      <c r="D106" s="82"/>
      <c r="E106" s="82"/>
      <c r="F106" s="104"/>
      <c r="G106" s="104"/>
      <c r="H106" s="92" t="s">
        <v>142</v>
      </c>
    </row>
    <row r="107" spans="1:8" x14ac:dyDescent="0.2">
      <c r="A107" s="82"/>
      <c r="B107" s="82"/>
      <c r="C107" s="88" t="s">
        <v>164</v>
      </c>
      <c r="D107" s="82"/>
      <c r="E107" s="82"/>
      <c r="F107" s="82"/>
      <c r="G107" s="82"/>
      <c r="H107" s="92" t="s">
        <v>142</v>
      </c>
    </row>
    <row r="108" spans="1:8" x14ac:dyDescent="0.2">
      <c r="A108" s="82"/>
      <c r="B108" s="82"/>
      <c r="C108" s="88" t="s">
        <v>165</v>
      </c>
      <c r="D108" s="82"/>
      <c r="E108" s="82"/>
      <c r="F108" s="82"/>
      <c r="G108" s="82"/>
      <c r="H108" s="92" t="s">
        <v>142</v>
      </c>
    </row>
    <row r="109" spans="1:8" x14ac:dyDescent="0.2">
      <c r="A109" s="82"/>
      <c r="B109" s="82"/>
      <c r="C109" s="88" t="s">
        <v>141</v>
      </c>
      <c r="D109" s="82"/>
      <c r="E109" s="82" t="s">
        <v>142</v>
      </c>
      <c r="F109" s="105" t="s">
        <v>144</v>
      </c>
      <c r="G109" s="102">
        <v>0</v>
      </c>
      <c r="H109" s="92" t="s">
        <v>142</v>
      </c>
    </row>
    <row r="110" spans="1:8" x14ac:dyDescent="0.2">
      <c r="A110" s="82"/>
      <c r="B110" s="82"/>
      <c r="C110" s="103"/>
      <c r="D110" s="82"/>
      <c r="E110" s="82"/>
      <c r="F110" s="104"/>
      <c r="G110" s="104"/>
      <c r="H110" s="92" t="s">
        <v>142</v>
      </c>
    </row>
    <row r="111" spans="1:8" x14ac:dyDescent="0.2">
      <c r="A111" s="82"/>
      <c r="B111" s="82"/>
      <c r="C111" s="88" t="s">
        <v>166</v>
      </c>
      <c r="D111" s="82"/>
      <c r="E111" s="82"/>
      <c r="F111" s="104"/>
      <c r="G111" s="104"/>
      <c r="H111" s="92" t="s">
        <v>142</v>
      </c>
    </row>
    <row r="112" spans="1:8" x14ac:dyDescent="0.2">
      <c r="A112" s="82"/>
      <c r="B112" s="82"/>
      <c r="C112" s="88" t="s">
        <v>141</v>
      </c>
      <c r="D112" s="82"/>
      <c r="E112" s="82" t="s">
        <v>142</v>
      </c>
      <c r="F112" s="105" t="s">
        <v>144</v>
      </c>
      <c r="G112" s="102">
        <v>0</v>
      </c>
      <c r="H112" s="92" t="s">
        <v>142</v>
      </c>
    </row>
    <row r="113" spans="1:17" x14ac:dyDescent="0.2">
      <c r="A113" s="82"/>
      <c r="B113" s="82"/>
      <c r="C113" s="103"/>
      <c r="D113" s="82"/>
      <c r="E113" s="82"/>
      <c r="F113" s="104"/>
      <c r="G113" s="104"/>
      <c r="H113" s="92" t="s">
        <v>142</v>
      </c>
    </row>
    <row r="114" spans="1:17" x14ac:dyDescent="0.2">
      <c r="A114" s="107"/>
      <c r="B114" s="90"/>
      <c r="C114" s="90" t="s">
        <v>167</v>
      </c>
      <c r="D114" s="90"/>
      <c r="E114" s="107"/>
      <c r="F114" s="91">
        <v>-718.38598366999997</v>
      </c>
      <c r="G114" s="81">
        <v>-3.9473700000000004E-3</v>
      </c>
      <c r="H114" s="92" t="s">
        <v>142</v>
      </c>
    </row>
    <row r="115" spans="1:17" x14ac:dyDescent="0.2">
      <c r="A115" s="103"/>
      <c r="B115" s="103"/>
      <c r="C115" s="88" t="s">
        <v>168</v>
      </c>
      <c r="D115" s="104"/>
      <c r="E115" s="104"/>
      <c r="F115" s="94">
        <v>181990.91688032399</v>
      </c>
      <c r="G115" s="108">
        <v>1.0000000200000001</v>
      </c>
      <c r="H115" s="92" t="s">
        <v>142</v>
      </c>
    </row>
    <row r="116" spans="1:17" ht="12.75" customHeight="1" x14ac:dyDescent="0.2">
      <c r="A116" s="109"/>
      <c r="B116" s="109"/>
      <c r="C116" s="110"/>
      <c r="D116" s="111"/>
      <c r="E116" s="111"/>
      <c r="F116" s="112"/>
      <c r="G116" s="113"/>
      <c r="H116" s="114"/>
    </row>
    <row r="117" spans="1:17" x14ac:dyDescent="0.2">
      <c r="A117" s="109"/>
      <c r="B117" s="221" t="s">
        <v>926</v>
      </c>
      <c r="C117" s="221"/>
      <c r="D117" s="221"/>
      <c r="E117" s="221"/>
      <c r="F117" s="221"/>
      <c r="G117" s="221"/>
      <c r="H117" s="221"/>
      <c r="J117" s="116"/>
    </row>
    <row r="118" spans="1:17" x14ac:dyDescent="0.2">
      <c r="A118" s="109"/>
      <c r="B118" s="221" t="s">
        <v>927</v>
      </c>
      <c r="C118" s="221"/>
      <c r="D118" s="221"/>
      <c r="E118" s="221"/>
      <c r="F118" s="221"/>
      <c r="G118" s="221"/>
      <c r="H118" s="221"/>
      <c r="J118" s="116"/>
    </row>
    <row r="119" spans="1:17" x14ac:dyDescent="0.2">
      <c r="A119" s="109"/>
      <c r="B119" s="221" t="s">
        <v>928</v>
      </c>
      <c r="C119" s="221"/>
      <c r="D119" s="221"/>
      <c r="E119" s="221"/>
      <c r="F119" s="221"/>
      <c r="G119" s="221"/>
      <c r="H119" s="221"/>
      <c r="J119" s="116"/>
    </row>
    <row r="120" spans="1:17" s="118" customFormat="1" ht="66.75" customHeight="1" x14ac:dyDescent="0.25">
      <c r="A120" s="117"/>
      <c r="B120" s="222" t="s">
        <v>929</v>
      </c>
      <c r="C120" s="222"/>
      <c r="D120" s="222"/>
      <c r="E120" s="222"/>
      <c r="F120" s="222"/>
      <c r="G120" s="222"/>
      <c r="H120" s="222"/>
      <c r="I120"/>
      <c r="J120" s="116"/>
      <c r="K120"/>
      <c r="L120"/>
      <c r="M120"/>
      <c r="N120"/>
      <c r="O120"/>
      <c r="P120"/>
      <c r="Q120"/>
    </row>
    <row r="121" spans="1:17" x14ac:dyDescent="0.2">
      <c r="A121" s="109"/>
      <c r="B121" s="221" t="s">
        <v>930</v>
      </c>
      <c r="C121" s="221"/>
      <c r="D121" s="221"/>
      <c r="E121" s="221"/>
      <c r="F121" s="221"/>
      <c r="G121" s="221"/>
      <c r="H121" s="221"/>
      <c r="J121" s="116"/>
    </row>
    <row r="122" spans="1:17" x14ac:dyDescent="0.2">
      <c r="A122" s="109"/>
      <c r="B122" s="109"/>
      <c r="C122" s="109"/>
      <c r="D122" s="111"/>
      <c r="E122" s="111"/>
      <c r="F122" s="111"/>
      <c r="G122" s="111"/>
    </row>
    <row r="123" spans="1:17" x14ac:dyDescent="0.2">
      <c r="A123" s="109"/>
      <c r="B123" s="223" t="s">
        <v>169</v>
      </c>
      <c r="C123" s="224"/>
      <c r="D123" s="225"/>
      <c r="E123" s="119"/>
      <c r="F123" s="111"/>
      <c r="G123" s="111"/>
    </row>
    <row r="124" spans="1:17" ht="27.75" customHeight="1" x14ac:dyDescent="0.2">
      <c r="A124" s="109"/>
      <c r="B124" s="226" t="s">
        <v>170</v>
      </c>
      <c r="C124" s="227"/>
      <c r="D124" s="95" t="s">
        <v>171</v>
      </c>
      <c r="E124" s="119"/>
      <c r="F124" s="111"/>
      <c r="G124" s="111"/>
    </row>
    <row r="125" spans="1:17" ht="12.75" customHeight="1" x14ac:dyDescent="0.2">
      <c r="A125" s="109"/>
      <c r="B125" s="226" t="s">
        <v>931</v>
      </c>
      <c r="C125" s="227"/>
      <c r="D125" s="95" t="s">
        <v>171</v>
      </c>
      <c r="E125" s="119"/>
      <c r="F125" s="111"/>
      <c r="G125" s="111"/>
    </row>
    <row r="126" spans="1:17" x14ac:dyDescent="0.2">
      <c r="A126" s="109"/>
      <c r="B126" s="226" t="s">
        <v>172</v>
      </c>
      <c r="C126" s="227"/>
      <c r="D126" s="120" t="s">
        <v>142</v>
      </c>
      <c r="E126" s="119"/>
      <c r="F126" s="111"/>
      <c r="G126" s="111"/>
    </row>
    <row r="127" spans="1:17" x14ac:dyDescent="0.2">
      <c r="A127" s="121"/>
      <c r="B127" s="122" t="s">
        <v>142</v>
      </c>
      <c r="C127" s="122" t="s">
        <v>932</v>
      </c>
      <c r="D127" s="122" t="s">
        <v>173</v>
      </c>
      <c r="E127" s="121"/>
      <c r="F127" s="121"/>
      <c r="G127" s="121"/>
      <c r="H127" s="121"/>
      <c r="J127" s="116"/>
    </row>
    <row r="128" spans="1:17" x14ac:dyDescent="0.2">
      <c r="A128" s="121"/>
      <c r="B128" s="123" t="s">
        <v>174</v>
      </c>
      <c r="C128" s="124">
        <v>45961</v>
      </c>
      <c r="D128" s="124">
        <v>45991</v>
      </c>
      <c r="E128" s="121"/>
      <c r="F128" s="121"/>
      <c r="G128" s="121"/>
      <c r="J128" s="116"/>
    </row>
    <row r="129" spans="1:7" x14ac:dyDescent="0.2">
      <c r="A129" s="125"/>
      <c r="B129" s="90" t="s">
        <v>175</v>
      </c>
      <c r="C129" s="126">
        <v>11.3689</v>
      </c>
      <c r="D129" s="126">
        <v>11.2478</v>
      </c>
      <c r="E129" s="125"/>
      <c r="F129" s="127"/>
      <c r="G129" s="128"/>
    </row>
    <row r="130" spans="1:7" x14ac:dyDescent="0.2">
      <c r="A130" s="125"/>
      <c r="B130" s="90" t="s">
        <v>1119</v>
      </c>
      <c r="C130" s="126">
        <v>11.3689</v>
      </c>
      <c r="D130" s="126">
        <v>11.2478</v>
      </c>
      <c r="E130" s="125"/>
      <c r="F130" s="127"/>
      <c r="G130" s="128"/>
    </row>
    <row r="131" spans="1:7" x14ac:dyDescent="0.2">
      <c r="A131" s="125"/>
      <c r="B131" s="90" t="s">
        <v>176</v>
      </c>
      <c r="C131" s="126">
        <v>11.1257</v>
      </c>
      <c r="D131" s="126">
        <v>10.992800000000001</v>
      </c>
      <c r="E131" s="125"/>
      <c r="F131" s="127"/>
      <c r="G131" s="128"/>
    </row>
    <row r="132" spans="1:7" x14ac:dyDescent="0.2">
      <c r="A132" s="125"/>
      <c r="B132" s="90" t="s">
        <v>1120</v>
      </c>
      <c r="C132" s="126">
        <v>11.1257</v>
      </c>
      <c r="D132" s="126">
        <v>10.992800000000001</v>
      </c>
      <c r="E132" s="125"/>
      <c r="F132" s="127"/>
      <c r="G132" s="128"/>
    </row>
    <row r="133" spans="1:7" x14ac:dyDescent="0.2">
      <c r="A133" s="125"/>
      <c r="B133" s="125"/>
      <c r="C133" s="125"/>
      <c r="D133" s="125"/>
      <c r="E133" s="125"/>
      <c r="F133" s="125"/>
      <c r="G133" s="125"/>
    </row>
    <row r="134" spans="1:7" x14ac:dyDescent="0.2">
      <c r="A134" s="121"/>
      <c r="B134" s="226" t="s">
        <v>933</v>
      </c>
      <c r="C134" s="227"/>
      <c r="D134" s="95" t="s">
        <v>171</v>
      </c>
      <c r="E134" s="121"/>
      <c r="F134" s="121"/>
      <c r="G134" s="121"/>
    </row>
    <row r="135" spans="1:7" x14ac:dyDescent="0.2">
      <c r="A135" s="121"/>
      <c r="B135" s="136"/>
      <c r="C135" s="136"/>
      <c r="D135" s="136"/>
      <c r="E135" s="121"/>
      <c r="F135" s="121"/>
      <c r="G135" s="121"/>
    </row>
    <row r="136" spans="1:7" x14ac:dyDescent="0.2">
      <c r="A136" s="121"/>
      <c r="B136" s="226" t="s">
        <v>177</v>
      </c>
      <c r="C136" s="227"/>
      <c r="D136" s="95" t="s">
        <v>171</v>
      </c>
      <c r="E136" s="131"/>
      <c r="F136" s="121"/>
      <c r="G136" s="121"/>
    </row>
    <row r="137" spans="1:7" x14ac:dyDescent="0.2">
      <c r="A137" s="121"/>
      <c r="B137" s="226" t="s">
        <v>178</v>
      </c>
      <c r="C137" s="227"/>
      <c r="D137" s="95" t="s">
        <v>171</v>
      </c>
      <c r="E137" s="131"/>
      <c r="F137" s="121"/>
      <c r="G137" s="121"/>
    </row>
    <row r="138" spans="1:7" ht="12.75" customHeight="1" x14ac:dyDescent="0.2">
      <c r="A138" s="121"/>
      <c r="B138" s="226" t="s">
        <v>179</v>
      </c>
      <c r="C138" s="227"/>
      <c r="D138" s="95" t="s">
        <v>171</v>
      </c>
      <c r="E138" s="131"/>
      <c r="F138" s="121"/>
      <c r="G138" s="121"/>
    </row>
    <row r="139" spans="1:7" x14ac:dyDescent="0.2">
      <c r="A139" s="121"/>
      <c r="B139" s="226" t="s">
        <v>180</v>
      </c>
      <c r="C139" s="227"/>
      <c r="D139" s="132">
        <v>0.46702763623209986</v>
      </c>
      <c r="E139" s="121"/>
      <c r="F139" s="115"/>
      <c r="G139" s="133"/>
    </row>
    <row r="141" spans="1:7" x14ac:dyDescent="0.2">
      <c r="B141" s="220" t="s">
        <v>934</v>
      </c>
      <c r="C141" s="220"/>
    </row>
    <row r="143" spans="1:7" ht="153.75" customHeight="1" x14ac:dyDescent="0.2"/>
    <row r="146" spans="2:4" x14ac:dyDescent="0.2">
      <c r="B146" s="134" t="s">
        <v>935</v>
      </c>
      <c r="C146" s="135"/>
      <c r="D146" s="134"/>
    </row>
    <row r="147" spans="2:4" x14ac:dyDescent="0.2">
      <c r="B147" s="134" t="s">
        <v>1101</v>
      </c>
      <c r="D147" s="134"/>
    </row>
    <row r="148" spans="2:4" ht="165" customHeight="1" x14ac:dyDescent="0.2"/>
    <row r="149" spans="2:4" ht="12.75" customHeight="1" x14ac:dyDescent="0.2"/>
    <row r="150" spans="2:4" ht="12.75" customHeight="1" x14ac:dyDescent="0.2"/>
    <row r="151" spans="2:4" ht="12.75" customHeight="1" x14ac:dyDescent="0.2"/>
    <row r="152" spans="2:4" ht="12.75" customHeight="1" x14ac:dyDescent="0.2"/>
    <row r="153" spans="2:4" ht="12.75" customHeight="1" x14ac:dyDescent="0.2"/>
    <row r="154" spans="2:4" ht="12.75" customHeight="1" x14ac:dyDescent="0.2"/>
    <row r="155" spans="2:4" ht="12.75" customHeight="1" x14ac:dyDescent="0.2"/>
    <row r="156" spans="2:4" ht="12.75" customHeight="1" x14ac:dyDescent="0.2"/>
  </sheetData>
  <mergeCells count="18">
    <mergeCell ref="B141:C141"/>
    <mergeCell ref="B139:C139"/>
    <mergeCell ref="A1:H1"/>
    <mergeCell ref="A2:H2"/>
    <mergeCell ref="A3:H3"/>
    <mergeCell ref="B134:C134"/>
    <mergeCell ref="B138:C138"/>
    <mergeCell ref="B117:H117"/>
    <mergeCell ref="B118:H118"/>
    <mergeCell ref="B125:C125"/>
    <mergeCell ref="B126:C126"/>
    <mergeCell ref="B136:C136"/>
    <mergeCell ref="B137:C137"/>
    <mergeCell ref="B119:H119"/>
    <mergeCell ref="B120:H120"/>
    <mergeCell ref="B121:H121"/>
    <mergeCell ref="B123:D123"/>
    <mergeCell ref="B124:C124"/>
  </mergeCells>
  <hyperlinks>
    <hyperlink ref="I1" location="Index!B2" display="Index" xr:uid="{96DFE30F-348D-4C43-AB0C-4E862FD4C7F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74A5-471D-4EDD-A6B4-82F3D5DC8C60}">
  <sheetPr>
    <outlinePr summaryBelow="0" summaryRight="0"/>
  </sheetPr>
  <dimension ref="A1:Q161"/>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866</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1882000</v>
      </c>
      <c r="F7" s="91">
        <v>18963.031999999999</v>
      </c>
      <c r="G7" s="81">
        <v>8.8231390000000007E-2</v>
      </c>
      <c r="H7" s="92" t="s">
        <v>142</v>
      </c>
    </row>
    <row r="8" spans="1:9" x14ac:dyDescent="0.2">
      <c r="A8" s="99">
        <v>2</v>
      </c>
      <c r="B8" s="90" t="s">
        <v>33</v>
      </c>
      <c r="C8" s="90" t="s">
        <v>34</v>
      </c>
      <c r="D8" s="90" t="s">
        <v>35</v>
      </c>
      <c r="E8" s="83">
        <v>1011000</v>
      </c>
      <c r="F8" s="91">
        <v>14040.768</v>
      </c>
      <c r="G8" s="81">
        <v>6.5329029999999996E-2</v>
      </c>
      <c r="H8" s="92" t="s">
        <v>142</v>
      </c>
    </row>
    <row r="9" spans="1:9" x14ac:dyDescent="0.2">
      <c r="A9" s="99">
        <v>3</v>
      </c>
      <c r="B9" s="90" t="s">
        <v>17</v>
      </c>
      <c r="C9" s="90" t="s">
        <v>18</v>
      </c>
      <c r="D9" s="90" t="s">
        <v>19</v>
      </c>
      <c r="E9" s="83">
        <v>682000</v>
      </c>
      <c r="F9" s="91">
        <v>10690.35</v>
      </c>
      <c r="G9" s="81">
        <v>4.974017E-2</v>
      </c>
      <c r="H9" s="92" t="s">
        <v>142</v>
      </c>
    </row>
    <row r="10" spans="1:9" x14ac:dyDescent="0.2">
      <c r="A10" s="99">
        <v>4</v>
      </c>
      <c r="B10" s="90" t="s">
        <v>11</v>
      </c>
      <c r="C10" s="90" t="s">
        <v>12</v>
      </c>
      <c r="D10" s="90" t="s">
        <v>13</v>
      </c>
      <c r="E10" s="83">
        <v>444000</v>
      </c>
      <c r="F10" s="91">
        <v>9331.1039999999994</v>
      </c>
      <c r="G10" s="81">
        <v>4.3415860000000001E-2</v>
      </c>
      <c r="H10" s="92" t="s">
        <v>142</v>
      </c>
    </row>
    <row r="11" spans="1:9" x14ac:dyDescent="0.2">
      <c r="A11" s="99">
        <v>5</v>
      </c>
      <c r="B11" s="90" t="s">
        <v>327</v>
      </c>
      <c r="C11" s="90" t="s">
        <v>328</v>
      </c>
      <c r="D11" s="90" t="s">
        <v>196</v>
      </c>
      <c r="E11" s="83">
        <v>545500</v>
      </c>
      <c r="F11" s="91">
        <v>8510.3454999999994</v>
      </c>
      <c r="G11" s="81">
        <v>3.9597019999999997E-2</v>
      </c>
      <c r="H11" s="92" t="s">
        <v>142</v>
      </c>
    </row>
    <row r="12" spans="1:9" x14ac:dyDescent="0.2">
      <c r="A12" s="99">
        <v>6</v>
      </c>
      <c r="B12" s="90" t="s">
        <v>329</v>
      </c>
      <c r="C12" s="90" t="s">
        <v>330</v>
      </c>
      <c r="D12" s="90" t="s">
        <v>35</v>
      </c>
      <c r="E12" s="83">
        <v>665000</v>
      </c>
      <c r="F12" s="91">
        <v>8510.0049999999992</v>
      </c>
      <c r="G12" s="81">
        <v>3.9595440000000003E-2</v>
      </c>
      <c r="H12" s="92" t="s">
        <v>142</v>
      </c>
    </row>
    <row r="13" spans="1:9" x14ac:dyDescent="0.2">
      <c r="A13" s="99">
        <v>7</v>
      </c>
      <c r="B13" s="90" t="s">
        <v>36</v>
      </c>
      <c r="C13" s="90" t="s">
        <v>37</v>
      </c>
      <c r="D13" s="90" t="s">
        <v>35</v>
      </c>
      <c r="E13" s="83">
        <v>796000</v>
      </c>
      <c r="F13" s="91">
        <v>7792.84</v>
      </c>
      <c r="G13" s="81">
        <v>3.6258609999999997E-2</v>
      </c>
      <c r="H13" s="92" t="s">
        <v>142</v>
      </c>
    </row>
    <row r="14" spans="1:9" x14ac:dyDescent="0.2">
      <c r="A14" s="99">
        <v>8</v>
      </c>
      <c r="B14" s="90" t="s">
        <v>14</v>
      </c>
      <c r="C14" s="90" t="s">
        <v>15</v>
      </c>
      <c r="D14" s="90" t="s">
        <v>16</v>
      </c>
      <c r="E14" s="83">
        <v>190000</v>
      </c>
      <c r="F14" s="91">
        <v>7732.24</v>
      </c>
      <c r="G14" s="81">
        <v>3.5976639999999997E-2</v>
      </c>
      <c r="H14" s="92" t="s">
        <v>142</v>
      </c>
    </row>
    <row r="15" spans="1:9" x14ac:dyDescent="0.2">
      <c r="A15" s="99">
        <v>9</v>
      </c>
      <c r="B15" s="90" t="s">
        <v>331</v>
      </c>
      <c r="C15" s="90" t="s">
        <v>332</v>
      </c>
      <c r="D15" s="90" t="s">
        <v>35</v>
      </c>
      <c r="E15" s="83">
        <v>300000</v>
      </c>
      <c r="F15" s="91">
        <v>6373.2</v>
      </c>
      <c r="G15" s="81">
        <v>2.9653289999999999E-2</v>
      </c>
      <c r="H15" s="92" t="s">
        <v>142</v>
      </c>
    </row>
    <row r="16" spans="1:9" x14ac:dyDescent="0.2">
      <c r="A16" s="99">
        <v>10</v>
      </c>
      <c r="B16" s="90" t="s">
        <v>430</v>
      </c>
      <c r="C16" s="90" t="s">
        <v>431</v>
      </c>
      <c r="D16" s="90" t="s">
        <v>432</v>
      </c>
      <c r="E16" s="83">
        <v>1440000</v>
      </c>
      <c r="F16" s="91">
        <v>5821.2</v>
      </c>
      <c r="G16" s="81">
        <v>2.7084939999999998E-2</v>
      </c>
      <c r="H16" s="92" t="s">
        <v>142</v>
      </c>
    </row>
    <row r="17" spans="1:8" x14ac:dyDescent="0.2">
      <c r="A17" s="99">
        <v>11</v>
      </c>
      <c r="B17" s="90" t="s">
        <v>333</v>
      </c>
      <c r="C17" s="90" t="s">
        <v>334</v>
      </c>
      <c r="D17" s="90" t="s">
        <v>237</v>
      </c>
      <c r="E17" s="83">
        <v>129976</v>
      </c>
      <c r="F17" s="91">
        <v>4883.588248</v>
      </c>
      <c r="G17" s="81">
        <v>2.2722409999999998E-2</v>
      </c>
      <c r="H17" s="92" t="s">
        <v>142</v>
      </c>
    </row>
    <row r="18" spans="1:8" x14ac:dyDescent="0.2">
      <c r="A18" s="99">
        <v>12</v>
      </c>
      <c r="B18" s="90" t="s">
        <v>23</v>
      </c>
      <c r="C18" s="90" t="s">
        <v>24</v>
      </c>
      <c r="D18" s="90" t="s">
        <v>25</v>
      </c>
      <c r="E18" s="83">
        <v>42000</v>
      </c>
      <c r="F18" s="91">
        <v>4872</v>
      </c>
      <c r="G18" s="81">
        <v>2.2668489999999999E-2</v>
      </c>
      <c r="H18" s="92" t="s">
        <v>142</v>
      </c>
    </row>
    <row r="19" spans="1:8" ht="25.5" x14ac:dyDescent="0.2">
      <c r="A19" s="99">
        <v>13</v>
      </c>
      <c r="B19" s="90" t="s">
        <v>444</v>
      </c>
      <c r="C19" s="90" t="s">
        <v>445</v>
      </c>
      <c r="D19" s="90" t="s">
        <v>221</v>
      </c>
      <c r="E19" s="83">
        <v>256000</v>
      </c>
      <c r="F19" s="91">
        <v>3920.1280000000002</v>
      </c>
      <c r="G19" s="81">
        <v>1.823961E-2</v>
      </c>
      <c r="H19" s="92" t="s">
        <v>142</v>
      </c>
    </row>
    <row r="20" spans="1:8" x14ac:dyDescent="0.2">
      <c r="A20" s="99">
        <v>14</v>
      </c>
      <c r="B20" s="90" t="s">
        <v>824</v>
      </c>
      <c r="C20" s="90" t="s">
        <v>825</v>
      </c>
      <c r="D20" s="90" t="s">
        <v>237</v>
      </c>
      <c r="E20" s="83">
        <v>21000</v>
      </c>
      <c r="F20" s="91">
        <v>3741.78</v>
      </c>
      <c r="G20" s="81">
        <v>1.7409790000000001E-2</v>
      </c>
      <c r="H20" s="92" t="s">
        <v>142</v>
      </c>
    </row>
    <row r="21" spans="1:8" ht="25.5" x14ac:dyDescent="0.2">
      <c r="A21" s="99">
        <v>15</v>
      </c>
      <c r="B21" s="90" t="s">
        <v>343</v>
      </c>
      <c r="C21" s="90" t="s">
        <v>344</v>
      </c>
      <c r="D21" s="90" t="s">
        <v>221</v>
      </c>
      <c r="E21" s="83">
        <v>202000</v>
      </c>
      <c r="F21" s="91">
        <v>3699.8319999999999</v>
      </c>
      <c r="G21" s="81">
        <v>1.721462E-2</v>
      </c>
      <c r="H21" s="92" t="s">
        <v>142</v>
      </c>
    </row>
    <row r="22" spans="1:8" x14ac:dyDescent="0.2">
      <c r="A22" s="99">
        <v>16</v>
      </c>
      <c r="B22" s="90" t="s">
        <v>73</v>
      </c>
      <c r="C22" s="90" t="s">
        <v>74</v>
      </c>
      <c r="D22" s="90" t="s">
        <v>58</v>
      </c>
      <c r="E22" s="83">
        <v>298419</v>
      </c>
      <c r="F22" s="91">
        <v>3356.7661214999998</v>
      </c>
      <c r="G22" s="81">
        <v>1.5618399999999999E-2</v>
      </c>
      <c r="H22" s="92" t="s">
        <v>142</v>
      </c>
    </row>
    <row r="23" spans="1:8" x14ac:dyDescent="0.2">
      <c r="A23" s="99">
        <v>17</v>
      </c>
      <c r="B23" s="90" t="s">
        <v>433</v>
      </c>
      <c r="C23" s="90" t="s">
        <v>434</v>
      </c>
      <c r="D23" s="90" t="s">
        <v>196</v>
      </c>
      <c r="E23" s="83">
        <v>201000</v>
      </c>
      <c r="F23" s="91">
        <v>3264.6419999999998</v>
      </c>
      <c r="G23" s="81">
        <v>1.518976E-2</v>
      </c>
      <c r="H23" s="92" t="s">
        <v>142</v>
      </c>
    </row>
    <row r="24" spans="1:8" x14ac:dyDescent="0.2">
      <c r="A24" s="99">
        <v>18</v>
      </c>
      <c r="B24" s="90" t="s">
        <v>826</v>
      </c>
      <c r="C24" s="90" t="s">
        <v>827</v>
      </c>
      <c r="D24" s="90" t="s">
        <v>35</v>
      </c>
      <c r="E24" s="83">
        <v>2126148</v>
      </c>
      <c r="F24" s="91">
        <v>3258.7470395999999</v>
      </c>
      <c r="G24" s="81">
        <v>1.516233E-2</v>
      </c>
      <c r="H24" s="92" t="s">
        <v>142</v>
      </c>
    </row>
    <row r="25" spans="1:8" x14ac:dyDescent="0.2">
      <c r="A25" s="99">
        <v>19</v>
      </c>
      <c r="B25" s="90" t="s">
        <v>440</v>
      </c>
      <c r="C25" s="90" t="s">
        <v>441</v>
      </c>
      <c r="D25" s="90" t="s">
        <v>196</v>
      </c>
      <c r="E25" s="83">
        <v>102000</v>
      </c>
      <c r="F25" s="91">
        <v>3200.25</v>
      </c>
      <c r="G25" s="81">
        <v>1.489016E-2</v>
      </c>
      <c r="H25" s="92" t="s">
        <v>142</v>
      </c>
    </row>
    <row r="26" spans="1:8" x14ac:dyDescent="0.2">
      <c r="A26" s="99">
        <v>20</v>
      </c>
      <c r="B26" s="90" t="s">
        <v>310</v>
      </c>
      <c r="C26" s="90" t="s">
        <v>311</v>
      </c>
      <c r="D26" s="90" t="s">
        <v>35</v>
      </c>
      <c r="E26" s="83">
        <v>367000</v>
      </c>
      <c r="F26" s="91">
        <v>3150.8784999999998</v>
      </c>
      <c r="G26" s="81">
        <v>1.466044E-2</v>
      </c>
      <c r="H26" s="92" t="s">
        <v>142</v>
      </c>
    </row>
    <row r="27" spans="1:8" x14ac:dyDescent="0.2">
      <c r="A27" s="99">
        <v>21</v>
      </c>
      <c r="B27" s="90" t="s">
        <v>20</v>
      </c>
      <c r="C27" s="90" t="s">
        <v>21</v>
      </c>
      <c r="D27" s="90" t="s">
        <v>22</v>
      </c>
      <c r="E27" s="83">
        <v>959000</v>
      </c>
      <c r="F27" s="91">
        <v>3130.6554999999998</v>
      </c>
      <c r="G27" s="81">
        <v>1.456635E-2</v>
      </c>
      <c r="H27" s="92" t="s">
        <v>142</v>
      </c>
    </row>
    <row r="28" spans="1:8" x14ac:dyDescent="0.2">
      <c r="A28" s="99">
        <v>22</v>
      </c>
      <c r="B28" s="90" t="s">
        <v>349</v>
      </c>
      <c r="C28" s="90" t="s">
        <v>350</v>
      </c>
      <c r="D28" s="90" t="s">
        <v>271</v>
      </c>
      <c r="E28" s="83">
        <v>1035000</v>
      </c>
      <c r="F28" s="91">
        <v>3106.0349999999999</v>
      </c>
      <c r="G28" s="81">
        <v>1.4451790000000001E-2</v>
      </c>
      <c r="H28" s="92" t="s">
        <v>142</v>
      </c>
    </row>
    <row r="29" spans="1:8" ht="25.5" x14ac:dyDescent="0.2">
      <c r="A29" s="99">
        <v>23</v>
      </c>
      <c r="B29" s="90" t="s">
        <v>249</v>
      </c>
      <c r="C29" s="90" t="s">
        <v>250</v>
      </c>
      <c r="D29" s="90" t="s">
        <v>221</v>
      </c>
      <c r="E29" s="83">
        <v>53000</v>
      </c>
      <c r="F29" s="91">
        <v>3013.05</v>
      </c>
      <c r="G29" s="81">
        <v>1.4019149999999999E-2</v>
      </c>
      <c r="H29" s="92" t="s">
        <v>142</v>
      </c>
    </row>
    <row r="30" spans="1:8" x14ac:dyDescent="0.2">
      <c r="A30" s="99">
        <v>24</v>
      </c>
      <c r="B30" s="90" t="s">
        <v>513</v>
      </c>
      <c r="C30" s="90" t="s">
        <v>514</v>
      </c>
      <c r="D30" s="90" t="s">
        <v>232</v>
      </c>
      <c r="E30" s="83">
        <v>200000</v>
      </c>
      <c r="F30" s="91">
        <v>2903.2</v>
      </c>
      <c r="G30" s="81">
        <v>1.3508040000000001E-2</v>
      </c>
      <c r="H30" s="92" t="s">
        <v>142</v>
      </c>
    </row>
    <row r="31" spans="1:8" x14ac:dyDescent="0.2">
      <c r="A31" s="99">
        <v>25</v>
      </c>
      <c r="B31" s="90" t="s">
        <v>755</v>
      </c>
      <c r="C31" s="90" t="s">
        <v>756</v>
      </c>
      <c r="D31" s="90" t="s">
        <v>111</v>
      </c>
      <c r="E31" s="83">
        <v>150000</v>
      </c>
      <c r="F31" s="91">
        <v>2896.5</v>
      </c>
      <c r="G31" s="81">
        <v>1.347686E-2</v>
      </c>
      <c r="H31" s="92" t="s">
        <v>142</v>
      </c>
    </row>
    <row r="32" spans="1:8" x14ac:dyDescent="0.2">
      <c r="A32" s="99">
        <v>26</v>
      </c>
      <c r="B32" s="90" t="s">
        <v>828</v>
      </c>
      <c r="C32" s="90" t="s">
        <v>829</v>
      </c>
      <c r="D32" s="90" t="s">
        <v>271</v>
      </c>
      <c r="E32" s="83">
        <v>750000</v>
      </c>
      <c r="F32" s="91">
        <v>2837.25</v>
      </c>
      <c r="G32" s="81">
        <v>1.320119E-2</v>
      </c>
      <c r="H32" s="92" t="s">
        <v>142</v>
      </c>
    </row>
    <row r="33" spans="1:8" x14ac:dyDescent="0.2">
      <c r="A33" s="99">
        <v>27</v>
      </c>
      <c r="B33" s="90" t="s">
        <v>103</v>
      </c>
      <c r="C33" s="90" t="s">
        <v>104</v>
      </c>
      <c r="D33" s="90" t="s">
        <v>25</v>
      </c>
      <c r="E33" s="83">
        <v>515000</v>
      </c>
      <c r="F33" s="91">
        <v>2833.53</v>
      </c>
      <c r="G33" s="81">
        <v>1.318388E-2</v>
      </c>
      <c r="H33" s="92" t="s">
        <v>142</v>
      </c>
    </row>
    <row r="34" spans="1:8" x14ac:dyDescent="0.2">
      <c r="A34" s="99">
        <v>28</v>
      </c>
      <c r="B34" s="90" t="s">
        <v>56</v>
      </c>
      <c r="C34" s="90" t="s">
        <v>57</v>
      </c>
      <c r="D34" s="90" t="s">
        <v>58</v>
      </c>
      <c r="E34" s="83">
        <v>63000</v>
      </c>
      <c r="F34" s="91">
        <v>2821.9589999999998</v>
      </c>
      <c r="G34" s="81">
        <v>1.3130040000000001E-2</v>
      </c>
      <c r="H34" s="92" t="s">
        <v>142</v>
      </c>
    </row>
    <row r="35" spans="1:8" x14ac:dyDescent="0.2">
      <c r="A35" s="99">
        <v>29</v>
      </c>
      <c r="B35" s="90" t="s">
        <v>830</v>
      </c>
      <c r="C35" s="90" t="s">
        <v>831</v>
      </c>
      <c r="D35" s="90" t="s">
        <v>187</v>
      </c>
      <c r="E35" s="83">
        <v>362000</v>
      </c>
      <c r="F35" s="91">
        <v>2746.3130000000001</v>
      </c>
      <c r="G35" s="81">
        <v>1.2778070000000001E-2</v>
      </c>
      <c r="H35" s="92" t="s">
        <v>142</v>
      </c>
    </row>
    <row r="36" spans="1:8" x14ac:dyDescent="0.2">
      <c r="A36" s="99">
        <v>30</v>
      </c>
      <c r="B36" s="90" t="s">
        <v>276</v>
      </c>
      <c r="C36" s="90" t="s">
        <v>277</v>
      </c>
      <c r="D36" s="90" t="s">
        <v>255</v>
      </c>
      <c r="E36" s="83">
        <v>512642</v>
      </c>
      <c r="F36" s="91">
        <v>2719.5658100000001</v>
      </c>
      <c r="G36" s="81">
        <v>1.2653620000000001E-2</v>
      </c>
      <c r="H36" s="92" t="s">
        <v>142</v>
      </c>
    </row>
    <row r="37" spans="1:8" x14ac:dyDescent="0.2">
      <c r="A37" s="99">
        <v>31</v>
      </c>
      <c r="B37" s="90" t="s">
        <v>89</v>
      </c>
      <c r="C37" s="90" t="s">
        <v>90</v>
      </c>
      <c r="D37" s="90" t="s">
        <v>61</v>
      </c>
      <c r="E37" s="83">
        <v>629000</v>
      </c>
      <c r="F37" s="91">
        <v>2680.7979999999998</v>
      </c>
      <c r="G37" s="81">
        <v>1.247324E-2</v>
      </c>
      <c r="H37" s="92" t="s">
        <v>142</v>
      </c>
    </row>
    <row r="38" spans="1:8" x14ac:dyDescent="0.2">
      <c r="A38" s="99">
        <v>32</v>
      </c>
      <c r="B38" s="90" t="s">
        <v>517</v>
      </c>
      <c r="C38" s="90" t="s">
        <v>518</v>
      </c>
      <c r="D38" s="90" t="s">
        <v>232</v>
      </c>
      <c r="E38" s="83">
        <v>551000</v>
      </c>
      <c r="F38" s="91">
        <v>2653.3404999999998</v>
      </c>
      <c r="G38" s="81">
        <v>1.2345490000000001E-2</v>
      </c>
      <c r="H38" s="92" t="s">
        <v>142</v>
      </c>
    </row>
    <row r="39" spans="1:8" x14ac:dyDescent="0.2">
      <c r="A39" s="99">
        <v>33</v>
      </c>
      <c r="B39" s="90" t="s">
        <v>91</v>
      </c>
      <c r="C39" s="90" t="s">
        <v>92</v>
      </c>
      <c r="D39" s="90" t="s">
        <v>93</v>
      </c>
      <c r="E39" s="83">
        <v>1498000</v>
      </c>
      <c r="F39" s="91">
        <v>2637.8281999999999</v>
      </c>
      <c r="G39" s="81">
        <v>1.2273310000000001E-2</v>
      </c>
      <c r="H39" s="92" t="s">
        <v>142</v>
      </c>
    </row>
    <row r="40" spans="1:8" x14ac:dyDescent="0.2">
      <c r="A40" s="99">
        <v>34</v>
      </c>
      <c r="B40" s="90" t="s">
        <v>287</v>
      </c>
      <c r="C40" s="90" t="s">
        <v>288</v>
      </c>
      <c r="D40" s="90" t="s">
        <v>216</v>
      </c>
      <c r="E40" s="83">
        <v>1944000</v>
      </c>
      <c r="F40" s="91">
        <v>2636.8416000000002</v>
      </c>
      <c r="G40" s="81">
        <v>1.226872E-2</v>
      </c>
      <c r="H40" s="92" t="s">
        <v>142</v>
      </c>
    </row>
    <row r="41" spans="1:8" x14ac:dyDescent="0.2">
      <c r="A41" s="99">
        <v>35</v>
      </c>
      <c r="B41" s="90" t="s">
        <v>519</v>
      </c>
      <c r="C41" s="90" t="s">
        <v>520</v>
      </c>
      <c r="D41" s="90" t="s">
        <v>196</v>
      </c>
      <c r="E41" s="83">
        <v>168601</v>
      </c>
      <c r="F41" s="91">
        <v>2558.1829729999999</v>
      </c>
      <c r="G41" s="81">
        <v>1.190274E-2</v>
      </c>
      <c r="H41" s="92" t="s">
        <v>142</v>
      </c>
    </row>
    <row r="42" spans="1:8" x14ac:dyDescent="0.2">
      <c r="A42" s="99">
        <v>36</v>
      </c>
      <c r="B42" s="90" t="s">
        <v>59</v>
      </c>
      <c r="C42" s="90" t="s">
        <v>60</v>
      </c>
      <c r="D42" s="90" t="s">
        <v>61</v>
      </c>
      <c r="E42" s="83">
        <v>43308</v>
      </c>
      <c r="F42" s="91">
        <v>2555.8216200000002</v>
      </c>
      <c r="G42" s="81">
        <v>1.189175E-2</v>
      </c>
      <c r="H42" s="92" t="s">
        <v>142</v>
      </c>
    </row>
    <row r="43" spans="1:8" x14ac:dyDescent="0.2">
      <c r="A43" s="99">
        <v>37</v>
      </c>
      <c r="B43" s="90" t="s">
        <v>214</v>
      </c>
      <c r="C43" s="90" t="s">
        <v>215</v>
      </c>
      <c r="D43" s="90" t="s">
        <v>216</v>
      </c>
      <c r="E43" s="83">
        <v>410000</v>
      </c>
      <c r="F43" s="91">
        <v>2466.15</v>
      </c>
      <c r="G43" s="81">
        <v>1.147453E-2</v>
      </c>
      <c r="H43" s="92" t="s">
        <v>142</v>
      </c>
    </row>
    <row r="44" spans="1:8" x14ac:dyDescent="0.2">
      <c r="A44" s="99">
        <v>38</v>
      </c>
      <c r="B44" s="90" t="s">
        <v>41</v>
      </c>
      <c r="C44" s="90" t="s">
        <v>42</v>
      </c>
      <c r="D44" s="90" t="s">
        <v>43</v>
      </c>
      <c r="E44" s="83">
        <v>85000</v>
      </c>
      <c r="F44" s="91">
        <v>2449.19</v>
      </c>
      <c r="G44" s="81">
        <v>1.139562E-2</v>
      </c>
      <c r="H44" s="92" t="s">
        <v>142</v>
      </c>
    </row>
    <row r="45" spans="1:8" ht="25.5" x14ac:dyDescent="0.2">
      <c r="A45" s="99">
        <v>39</v>
      </c>
      <c r="B45" s="90" t="s">
        <v>442</v>
      </c>
      <c r="C45" s="90" t="s">
        <v>443</v>
      </c>
      <c r="D45" s="90" t="s">
        <v>211</v>
      </c>
      <c r="E45" s="83">
        <v>193000</v>
      </c>
      <c r="F45" s="91">
        <v>2262.732</v>
      </c>
      <c r="G45" s="81">
        <v>1.0528060000000001E-2</v>
      </c>
      <c r="H45" s="92" t="s">
        <v>142</v>
      </c>
    </row>
    <row r="46" spans="1:8" x14ac:dyDescent="0.2">
      <c r="A46" s="99">
        <v>40</v>
      </c>
      <c r="B46" s="90" t="s">
        <v>505</v>
      </c>
      <c r="C46" s="90" t="s">
        <v>506</v>
      </c>
      <c r="D46" s="90" t="s">
        <v>237</v>
      </c>
      <c r="E46" s="83">
        <v>13916</v>
      </c>
      <c r="F46" s="91">
        <v>2212.6439999999998</v>
      </c>
      <c r="G46" s="81">
        <v>1.029501E-2</v>
      </c>
      <c r="H46" s="92" t="s">
        <v>142</v>
      </c>
    </row>
    <row r="47" spans="1:8" x14ac:dyDescent="0.2">
      <c r="A47" s="99">
        <v>41</v>
      </c>
      <c r="B47" s="90" t="s">
        <v>347</v>
      </c>
      <c r="C47" s="90" t="s">
        <v>348</v>
      </c>
      <c r="D47" s="90" t="s">
        <v>184</v>
      </c>
      <c r="E47" s="83">
        <v>123000</v>
      </c>
      <c r="F47" s="91">
        <v>2135.2800000000002</v>
      </c>
      <c r="G47" s="81">
        <v>9.9350500000000008E-3</v>
      </c>
      <c r="H47" s="92" t="s">
        <v>142</v>
      </c>
    </row>
    <row r="48" spans="1:8" x14ac:dyDescent="0.2">
      <c r="A48" s="99">
        <v>42</v>
      </c>
      <c r="B48" s="90" t="s">
        <v>503</v>
      </c>
      <c r="C48" s="90" t="s">
        <v>504</v>
      </c>
      <c r="D48" s="90" t="s">
        <v>40</v>
      </c>
      <c r="E48" s="83">
        <v>223000</v>
      </c>
      <c r="F48" s="91">
        <v>2122.7370000000001</v>
      </c>
      <c r="G48" s="81">
        <v>9.8766900000000005E-3</v>
      </c>
      <c r="H48" s="92" t="s">
        <v>142</v>
      </c>
    </row>
    <row r="49" spans="1:8" x14ac:dyDescent="0.2">
      <c r="A49" s="99">
        <v>43</v>
      </c>
      <c r="B49" s="90" t="s">
        <v>337</v>
      </c>
      <c r="C49" s="90" t="s">
        <v>338</v>
      </c>
      <c r="D49" s="90" t="s">
        <v>28</v>
      </c>
      <c r="E49" s="83">
        <v>45000</v>
      </c>
      <c r="F49" s="91">
        <v>2044.08</v>
      </c>
      <c r="G49" s="81">
        <v>9.5107200000000003E-3</v>
      </c>
      <c r="H49" s="92" t="s">
        <v>142</v>
      </c>
    </row>
    <row r="50" spans="1:8" x14ac:dyDescent="0.2">
      <c r="A50" s="99">
        <v>44</v>
      </c>
      <c r="B50" s="90" t="s">
        <v>747</v>
      </c>
      <c r="C50" s="90" t="s">
        <v>748</v>
      </c>
      <c r="D50" s="90" t="s">
        <v>52</v>
      </c>
      <c r="E50" s="83">
        <v>190000</v>
      </c>
      <c r="F50" s="91">
        <v>2036.99</v>
      </c>
      <c r="G50" s="81">
        <v>9.4777300000000002E-3</v>
      </c>
      <c r="H50" s="92" t="s">
        <v>142</v>
      </c>
    </row>
    <row r="51" spans="1:8" x14ac:dyDescent="0.2">
      <c r="A51" s="99">
        <v>45</v>
      </c>
      <c r="B51" s="90" t="s">
        <v>81</v>
      </c>
      <c r="C51" s="90" t="s">
        <v>82</v>
      </c>
      <c r="D51" s="90" t="s">
        <v>22</v>
      </c>
      <c r="E51" s="83">
        <v>154000</v>
      </c>
      <c r="F51" s="91">
        <v>2024.33</v>
      </c>
      <c r="G51" s="81">
        <v>9.4188199999999996E-3</v>
      </c>
      <c r="H51" s="92" t="s">
        <v>142</v>
      </c>
    </row>
    <row r="52" spans="1:8" x14ac:dyDescent="0.2">
      <c r="A52" s="99">
        <v>46</v>
      </c>
      <c r="B52" s="90" t="s">
        <v>345</v>
      </c>
      <c r="C52" s="90" t="s">
        <v>346</v>
      </c>
      <c r="D52" s="90" t="s">
        <v>246</v>
      </c>
      <c r="E52" s="83">
        <v>121186</v>
      </c>
      <c r="F52" s="91">
        <v>2012.778274</v>
      </c>
      <c r="G52" s="81">
        <v>9.3650799999999996E-3</v>
      </c>
      <c r="H52" s="92" t="s">
        <v>142</v>
      </c>
    </row>
    <row r="53" spans="1:8" x14ac:dyDescent="0.2">
      <c r="A53" s="99">
        <v>47</v>
      </c>
      <c r="B53" s="90" t="s">
        <v>452</v>
      </c>
      <c r="C53" s="90" t="s">
        <v>453</v>
      </c>
      <c r="D53" s="90" t="s">
        <v>432</v>
      </c>
      <c r="E53" s="83">
        <v>80000</v>
      </c>
      <c r="F53" s="91">
        <v>1973.28</v>
      </c>
      <c r="G53" s="81">
        <v>9.1812999999999999E-3</v>
      </c>
      <c r="H53" s="92" t="s">
        <v>142</v>
      </c>
    </row>
    <row r="54" spans="1:8" ht="25.5" x14ac:dyDescent="0.2">
      <c r="A54" s="99">
        <v>48</v>
      </c>
      <c r="B54" s="90" t="s">
        <v>280</v>
      </c>
      <c r="C54" s="90" t="s">
        <v>281</v>
      </c>
      <c r="D54" s="90" t="s">
        <v>282</v>
      </c>
      <c r="E54" s="83">
        <v>105000</v>
      </c>
      <c r="F54" s="91">
        <v>1636.53</v>
      </c>
      <c r="G54" s="81">
        <v>7.61446E-3</v>
      </c>
      <c r="H54" s="92" t="s">
        <v>142</v>
      </c>
    </row>
    <row r="55" spans="1:8" x14ac:dyDescent="0.2">
      <c r="A55" s="99">
        <v>49</v>
      </c>
      <c r="B55" s="90" t="s">
        <v>691</v>
      </c>
      <c r="C55" s="90" t="s">
        <v>692</v>
      </c>
      <c r="D55" s="90" t="s">
        <v>196</v>
      </c>
      <c r="E55" s="83">
        <v>26500</v>
      </c>
      <c r="F55" s="91">
        <v>1615.5725</v>
      </c>
      <c r="G55" s="81">
        <v>7.5169499999999997E-3</v>
      </c>
      <c r="H55" s="92" t="s">
        <v>142</v>
      </c>
    </row>
    <row r="56" spans="1:8" ht="25.5" x14ac:dyDescent="0.2">
      <c r="A56" s="99">
        <v>50</v>
      </c>
      <c r="B56" s="90" t="s">
        <v>448</v>
      </c>
      <c r="C56" s="90" t="s">
        <v>449</v>
      </c>
      <c r="D56" s="90" t="s">
        <v>320</v>
      </c>
      <c r="E56" s="83">
        <v>452000</v>
      </c>
      <c r="F56" s="91">
        <v>1591.04</v>
      </c>
      <c r="G56" s="81">
        <v>7.4028100000000001E-3</v>
      </c>
      <c r="H56" s="92" t="s">
        <v>142</v>
      </c>
    </row>
    <row r="57" spans="1:8" x14ac:dyDescent="0.2">
      <c r="A57" s="99">
        <v>51</v>
      </c>
      <c r="B57" s="90" t="s">
        <v>136</v>
      </c>
      <c r="C57" s="90" t="s">
        <v>137</v>
      </c>
      <c r="D57" s="90" t="s">
        <v>135</v>
      </c>
      <c r="E57" s="83">
        <v>397000</v>
      </c>
      <c r="F57" s="91">
        <v>1255.3140000000001</v>
      </c>
      <c r="G57" s="81">
        <v>5.8407399999999996E-3</v>
      </c>
      <c r="H57" s="92" t="s">
        <v>142</v>
      </c>
    </row>
    <row r="58" spans="1:8" x14ac:dyDescent="0.2">
      <c r="A58" s="99">
        <v>52</v>
      </c>
      <c r="B58" s="90" t="s">
        <v>301</v>
      </c>
      <c r="C58" s="90" t="s">
        <v>302</v>
      </c>
      <c r="D58" s="90" t="s">
        <v>111</v>
      </c>
      <c r="E58" s="83">
        <v>154761</v>
      </c>
      <c r="F58" s="91">
        <v>822.24519299999997</v>
      </c>
      <c r="G58" s="81">
        <v>3.8257500000000002E-3</v>
      </c>
      <c r="H58" s="92" t="s">
        <v>142</v>
      </c>
    </row>
    <row r="59" spans="1:8" x14ac:dyDescent="0.2">
      <c r="A59" s="82"/>
      <c r="B59" s="82"/>
      <c r="C59" s="88" t="s">
        <v>141</v>
      </c>
      <c r="D59" s="82"/>
      <c r="E59" s="82" t="s">
        <v>142</v>
      </c>
      <c r="F59" s="94">
        <v>210505.46057910001</v>
      </c>
      <c r="G59" s="102">
        <v>0.97944195999999994</v>
      </c>
      <c r="H59" s="92" t="s">
        <v>142</v>
      </c>
    </row>
    <row r="60" spans="1:8" x14ac:dyDescent="0.2">
      <c r="A60" s="82"/>
      <c r="B60" s="82"/>
      <c r="C60" s="103"/>
      <c r="D60" s="82"/>
      <c r="E60" s="82"/>
      <c r="F60" s="104"/>
      <c r="G60" s="104"/>
      <c r="H60" s="92" t="s">
        <v>142</v>
      </c>
    </row>
    <row r="61" spans="1:8" x14ac:dyDescent="0.2">
      <c r="A61" s="82"/>
      <c r="B61" s="82"/>
      <c r="C61" s="88" t="s">
        <v>143</v>
      </c>
      <c r="D61" s="82"/>
      <c r="E61" s="82"/>
      <c r="F61" s="82"/>
      <c r="G61" s="82"/>
      <c r="H61" s="92" t="s">
        <v>142</v>
      </c>
    </row>
    <row r="62" spans="1:8" x14ac:dyDescent="0.2">
      <c r="A62" s="82"/>
      <c r="B62" s="82"/>
      <c r="C62" s="88" t="s">
        <v>141</v>
      </c>
      <c r="D62" s="82"/>
      <c r="E62" s="82" t="s">
        <v>142</v>
      </c>
      <c r="F62" s="105" t="s">
        <v>144</v>
      </c>
      <c r="G62" s="102">
        <v>0</v>
      </c>
      <c r="H62" s="92" t="s">
        <v>142</v>
      </c>
    </row>
    <row r="63" spans="1:8" x14ac:dyDescent="0.2">
      <c r="A63" s="82"/>
      <c r="B63" s="82"/>
      <c r="C63" s="103"/>
      <c r="D63" s="82"/>
      <c r="E63" s="82"/>
      <c r="F63" s="104"/>
      <c r="G63" s="104"/>
      <c r="H63" s="92" t="s">
        <v>142</v>
      </c>
    </row>
    <row r="64" spans="1:8" x14ac:dyDescent="0.2">
      <c r="A64" s="82"/>
      <c r="B64" s="82"/>
      <c r="C64" s="88" t="s">
        <v>145</v>
      </c>
      <c r="D64" s="82"/>
      <c r="E64" s="82"/>
      <c r="F64" s="82"/>
      <c r="G64" s="82"/>
      <c r="H64" s="92" t="s">
        <v>142</v>
      </c>
    </row>
    <row r="65" spans="1:8" x14ac:dyDescent="0.2">
      <c r="A65" s="82"/>
      <c r="B65" s="82"/>
      <c r="C65" s="88" t="s">
        <v>141</v>
      </c>
      <c r="D65" s="82"/>
      <c r="E65" s="82" t="s">
        <v>142</v>
      </c>
      <c r="F65" s="105" t="s">
        <v>144</v>
      </c>
      <c r="G65" s="102">
        <v>0</v>
      </c>
      <c r="H65" s="92" t="s">
        <v>142</v>
      </c>
    </row>
    <row r="66" spans="1:8" x14ac:dyDescent="0.2">
      <c r="A66" s="82"/>
      <c r="B66" s="82"/>
      <c r="C66" s="103"/>
      <c r="D66" s="82"/>
      <c r="E66" s="82"/>
      <c r="F66" s="104"/>
      <c r="G66" s="104"/>
      <c r="H66" s="92" t="s">
        <v>142</v>
      </c>
    </row>
    <row r="67" spans="1:8" x14ac:dyDescent="0.2">
      <c r="A67" s="82"/>
      <c r="B67" s="82"/>
      <c r="C67" s="88" t="s">
        <v>146</v>
      </c>
      <c r="D67" s="82"/>
      <c r="E67" s="82"/>
      <c r="F67" s="82"/>
      <c r="G67" s="82"/>
      <c r="H67" s="92" t="s">
        <v>142</v>
      </c>
    </row>
    <row r="68" spans="1:8" x14ac:dyDescent="0.2">
      <c r="A68" s="82"/>
      <c r="B68" s="82"/>
      <c r="C68" s="88" t="s">
        <v>141</v>
      </c>
      <c r="D68" s="82"/>
      <c r="E68" s="82" t="s">
        <v>142</v>
      </c>
      <c r="F68" s="105" t="s">
        <v>144</v>
      </c>
      <c r="G68" s="102">
        <v>0</v>
      </c>
      <c r="H68" s="92" t="s">
        <v>142</v>
      </c>
    </row>
    <row r="69" spans="1:8" x14ac:dyDescent="0.2">
      <c r="A69" s="82"/>
      <c r="B69" s="82"/>
      <c r="C69" s="103"/>
      <c r="D69" s="82"/>
      <c r="E69" s="82"/>
      <c r="F69" s="104"/>
      <c r="G69" s="104"/>
      <c r="H69" s="92" t="s">
        <v>142</v>
      </c>
    </row>
    <row r="70" spans="1:8" x14ac:dyDescent="0.2">
      <c r="A70" s="82"/>
      <c r="B70" s="82"/>
      <c r="C70" s="88" t="s">
        <v>147</v>
      </c>
      <c r="D70" s="82"/>
      <c r="E70" s="82"/>
      <c r="F70" s="104"/>
      <c r="G70" s="104"/>
      <c r="H70" s="92" t="s">
        <v>142</v>
      </c>
    </row>
    <row r="71" spans="1:8" x14ac:dyDescent="0.2">
      <c r="A71" s="82"/>
      <c r="B71" s="82"/>
      <c r="C71" s="88" t="s">
        <v>141</v>
      </c>
      <c r="D71" s="82"/>
      <c r="E71" s="82" t="s">
        <v>142</v>
      </c>
      <c r="F71" s="105" t="s">
        <v>144</v>
      </c>
      <c r="G71" s="102">
        <v>0</v>
      </c>
      <c r="H71" s="92" t="s">
        <v>142</v>
      </c>
    </row>
    <row r="72" spans="1:8" x14ac:dyDescent="0.2">
      <c r="A72" s="82"/>
      <c r="B72" s="82"/>
      <c r="C72" s="103"/>
      <c r="D72" s="82"/>
      <c r="E72" s="82"/>
      <c r="F72" s="104"/>
      <c r="G72" s="104"/>
      <c r="H72" s="92" t="s">
        <v>142</v>
      </c>
    </row>
    <row r="73" spans="1:8" x14ac:dyDescent="0.2">
      <c r="A73" s="82"/>
      <c r="B73" s="82"/>
      <c r="C73" s="88" t="s">
        <v>148</v>
      </c>
      <c r="D73" s="82"/>
      <c r="E73" s="82"/>
      <c r="F73" s="104"/>
      <c r="G73" s="104"/>
      <c r="H73" s="92" t="s">
        <v>142</v>
      </c>
    </row>
    <row r="74" spans="1:8" x14ac:dyDescent="0.2">
      <c r="A74" s="82"/>
      <c r="B74" s="82"/>
      <c r="C74" s="88" t="s">
        <v>141</v>
      </c>
      <c r="D74" s="82"/>
      <c r="E74" s="82" t="s">
        <v>142</v>
      </c>
      <c r="F74" s="105" t="s">
        <v>144</v>
      </c>
      <c r="G74" s="102">
        <v>0</v>
      </c>
      <c r="H74" s="92" t="s">
        <v>142</v>
      </c>
    </row>
    <row r="75" spans="1:8" x14ac:dyDescent="0.2">
      <c r="A75" s="82"/>
      <c r="B75" s="82"/>
      <c r="C75" s="103"/>
      <c r="D75" s="82"/>
      <c r="E75" s="82"/>
      <c r="F75" s="104"/>
      <c r="G75" s="104"/>
      <c r="H75" s="92" t="s">
        <v>142</v>
      </c>
    </row>
    <row r="76" spans="1:8" x14ac:dyDescent="0.2">
      <c r="A76" s="82"/>
      <c r="B76" s="82"/>
      <c r="C76" s="88" t="s">
        <v>149</v>
      </c>
      <c r="D76" s="82"/>
      <c r="E76" s="82"/>
      <c r="F76" s="94">
        <v>210505.46057910001</v>
      </c>
      <c r="G76" s="102">
        <v>0.97944195999999994</v>
      </c>
      <c r="H76" s="92" t="s">
        <v>142</v>
      </c>
    </row>
    <row r="77" spans="1:8" x14ac:dyDescent="0.2">
      <c r="A77" s="82"/>
      <c r="B77" s="82"/>
      <c r="C77" s="103"/>
      <c r="D77" s="82"/>
      <c r="E77" s="82"/>
      <c r="F77" s="104"/>
      <c r="G77" s="104"/>
      <c r="H77" s="92" t="s">
        <v>142</v>
      </c>
    </row>
    <row r="78" spans="1:8" x14ac:dyDescent="0.2">
      <c r="A78" s="82"/>
      <c r="B78" s="82"/>
      <c r="C78" s="88" t="s">
        <v>150</v>
      </c>
      <c r="D78" s="82"/>
      <c r="E78" s="82"/>
      <c r="F78" s="104"/>
      <c r="G78" s="104"/>
      <c r="H78" s="92" t="s">
        <v>142</v>
      </c>
    </row>
    <row r="79" spans="1:8" x14ac:dyDescent="0.2">
      <c r="A79" s="82"/>
      <c r="B79" s="82"/>
      <c r="C79" s="88" t="s">
        <v>10</v>
      </c>
      <c r="D79" s="82"/>
      <c r="E79" s="82"/>
      <c r="F79" s="104"/>
      <c r="G79" s="104"/>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151</v>
      </c>
      <c r="D82" s="82"/>
      <c r="E82" s="82"/>
      <c r="F82" s="82"/>
      <c r="G82" s="82"/>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152</v>
      </c>
      <c r="D85" s="82"/>
      <c r="E85" s="82"/>
      <c r="F85" s="82"/>
      <c r="G85" s="82"/>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153</v>
      </c>
      <c r="D88" s="82"/>
      <c r="E88" s="82"/>
      <c r="F88" s="104"/>
      <c r="G88" s="104"/>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154</v>
      </c>
      <c r="D91" s="82"/>
      <c r="E91" s="82"/>
      <c r="F91" s="94">
        <v>0</v>
      </c>
      <c r="G91" s="102">
        <v>0</v>
      </c>
      <c r="H91" s="92" t="s">
        <v>142</v>
      </c>
    </row>
    <row r="92" spans="1:8" x14ac:dyDescent="0.2">
      <c r="A92" s="82"/>
      <c r="B92" s="82"/>
      <c r="C92" s="103"/>
      <c r="D92" s="82"/>
      <c r="E92" s="82"/>
      <c r="F92" s="104"/>
      <c r="G92" s="104"/>
      <c r="H92" s="92" t="s">
        <v>142</v>
      </c>
    </row>
    <row r="93" spans="1:8" x14ac:dyDescent="0.2">
      <c r="A93" s="82"/>
      <c r="B93" s="82"/>
      <c r="C93" s="88" t="s">
        <v>155</v>
      </c>
      <c r="D93" s="82"/>
      <c r="E93" s="82"/>
      <c r="F93" s="104"/>
      <c r="G93" s="104"/>
      <c r="H93" s="92" t="s">
        <v>142</v>
      </c>
    </row>
    <row r="94" spans="1:8" x14ac:dyDescent="0.2">
      <c r="A94" s="82"/>
      <c r="B94" s="82"/>
      <c r="C94" s="88" t="s">
        <v>156</v>
      </c>
      <c r="D94" s="82"/>
      <c r="E94" s="82"/>
      <c r="F94" s="104"/>
      <c r="G94" s="104"/>
      <c r="H94" s="92" t="s">
        <v>142</v>
      </c>
    </row>
    <row r="95" spans="1:8" x14ac:dyDescent="0.2">
      <c r="A95" s="82"/>
      <c r="B95" s="82"/>
      <c r="C95" s="88" t="s">
        <v>141</v>
      </c>
      <c r="D95" s="82"/>
      <c r="E95" s="82" t="s">
        <v>142</v>
      </c>
      <c r="F95" s="105" t="s">
        <v>144</v>
      </c>
      <c r="G95" s="102">
        <v>0</v>
      </c>
      <c r="H95" s="92" t="s">
        <v>142</v>
      </c>
    </row>
    <row r="96" spans="1:8" x14ac:dyDescent="0.2">
      <c r="A96" s="82"/>
      <c r="B96" s="82"/>
      <c r="C96" s="103"/>
      <c r="D96" s="82"/>
      <c r="E96" s="82"/>
      <c r="F96" s="104"/>
      <c r="G96" s="104"/>
      <c r="H96" s="92" t="s">
        <v>142</v>
      </c>
    </row>
    <row r="97" spans="1:8" x14ac:dyDescent="0.2">
      <c r="A97" s="82"/>
      <c r="B97" s="82"/>
      <c r="C97" s="88" t="s">
        <v>157</v>
      </c>
      <c r="D97" s="82"/>
      <c r="E97" s="82"/>
      <c r="F97" s="104"/>
      <c r="G97" s="104"/>
      <c r="H97" s="92" t="s">
        <v>142</v>
      </c>
    </row>
    <row r="98" spans="1:8" x14ac:dyDescent="0.2">
      <c r="A98" s="82"/>
      <c r="B98" s="82"/>
      <c r="C98" s="88" t="s">
        <v>141</v>
      </c>
      <c r="D98" s="82"/>
      <c r="E98" s="82" t="s">
        <v>142</v>
      </c>
      <c r="F98" s="105" t="s">
        <v>144</v>
      </c>
      <c r="G98" s="102">
        <v>0</v>
      </c>
      <c r="H98" s="92" t="s">
        <v>142</v>
      </c>
    </row>
    <row r="99" spans="1:8" x14ac:dyDescent="0.2">
      <c r="A99" s="82"/>
      <c r="B99" s="82"/>
      <c r="C99" s="103"/>
      <c r="D99" s="82"/>
      <c r="E99" s="82"/>
      <c r="F99" s="104"/>
      <c r="G99" s="104"/>
      <c r="H99" s="92" t="s">
        <v>142</v>
      </c>
    </row>
    <row r="100" spans="1:8" x14ac:dyDescent="0.2">
      <c r="A100" s="82"/>
      <c r="B100" s="82"/>
      <c r="C100" s="88" t="s">
        <v>158</v>
      </c>
      <c r="D100" s="82"/>
      <c r="E100" s="82"/>
      <c r="F100" s="104"/>
      <c r="G100" s="104"/>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159</v>
      </c>
      <c r="D103" s="82"/>
      <c r="E103" s="82"/>
      <c r="F103" s="104"/>
      <c r="G103" s="104"/>
      <c r="H103" s="92" t="s">
        <v>142</v>
      </c>
    </row>
    <row r="104" spans="1:8" x14ac:dyDescent="0.2">
      <c r="A104" s="99">
        <v>1</v>
      </c>
      <c r="B104" s="90"/>
      <c r="C104" s="90" t="s">
        <v>160</v>
      </c>
      <c r="D104" s="90"/>
      <c r="E104" s="107"/>
      <c r="F104" s="91">
        <v>3372.3274350050001</v>
      </c>
      <c r="G104" s="81">
        <v>1.5690800000000001E-2</v>
      </c>
      <c r="H104" s="92">
        <v>5.41</v>
      </c>
    </row>
    <row r="105" spans="1:8" x14ac:dyDescent="0.2">
      <c r="A105" s="82"/>
      <c r="B105" s="82"/>
      <c r="C105" s="88" t="s">
        <v>141</v>
      </c>
      <c r="D105" s="82"/>
      <c r="E105" s="82" t="s">
        <v>142</v>
      </c>
      <c r="F105" s="94">
        <v>3372.3274350050001</v>
      </c>
      <c r="G105" s="102">
        <v>1.5690800000000001E-2</v>
      </c>
      <c r="H105" s="92" t="s">
        <v>142</v>
      </c>
    </row>
    <row r="106" spans="1:8" x14ac:dyDescent="0.2">
      <c r="A106" s="82"/>
      <c r="B106" s="82"/>
      <c r="C106" s="103"/>
      <c r="D106" s="82"/>
      <c r="E106" s="82"/>
      <c r="F106" s="104"/>
      <c r="G106" s="104"/>
      <c r="H106" s="92" t="s">
        <v>142</v>
      </c>
    </row>
    <row r="107" spans="1:8" x14ac:dyDescent="0.2">
      <c r="A107" s="82"/>
      <c r="B107" s="82"/>
      <c r="C107" s="88" t="s">
        <v>161</v>
      </c>
      <c r="D107" s="82"/>
      <c r="E107" s="82"/>
      <c r="F107" s="94">
        <v>3372.3274350050001</v>
      </c>
      <c r="G107" s="102">
        <v>1.5690800000000001E-2</v>
      </c>
      <c r="H107" s="92" t="s">
        <v>142</v>
      </c>
    </row>
    <row r="108" spans="1:8" x14ac:dyDescent="0.2">
      <c r="A108" s="82"/>
      <c r="B108" s="82"/>
      <c r="C108" s="104"/>
      <c r="D108" s="82"/>
      <c r="E108" s="82"/>
      <c r="F108" s="82"/>
      <c r="G108" s="82"/>
      <c r="H108" s="92" t="s">
        <v>142</v>
      </c>
    </row>
    <row r="109" spans="1:8" x14ac:dyDescent="0.2">
      <c r="A109" s="82"/>
      <c r="B109" s="82"/>
      <c r="C109" s="88" t="s">
        <v>162</v>
      </c>
      <c r="D109" s="82"/>
      <c r="E109" s="82"/>
      <c r="F109" s="82"/>
      <c r="G109" s="82"/>
      <c r="H109" s="92" t="s">
        <v>142</v>
      </c>
    </row>
    <row r="110" spans="1:8" x14ac:dyDescent="0.2">
      <c r="A110" s="82"/>
      <c r="B110" s="82"/>
      <c r="C110" s="88" t="s">
        <v>163</v>
      </c>
      <c r="D110" s="82"/>
      <c r="E110" s="82"/>
      <c r="F110" s="82"/>
      <c r="G110" s="82"/>
      <c r="H110" s="92" t="s">
        <v>142</v>
      </c>
    </row>
    <row r="111" spans="1:8" x14ac:dyDescent="0.2">
      <c r="A111" s="82"/>
      <c r="B111" s="82"/>
      <c r="C111" s="88" t="s">
        <v>141</v>
      </c>
      <c r="D111" s="82"/>
      <c r="E111" s="82" t="s">
        <v>142</v>
      </c>
      <c r="F111" s="105" t="s">
        <v>144</v>
      </c>
      <c r="G111" s="102">
        <v>0</v>
      </c>
      <c r="H111" s="92" t="s">
        <v>142</v>
      </c>
    </row>
    <row r="112" spans="1:8" x14ac:dyDescent="0.2">
      <c r="A112" s="82"/>
      <c r="B112" s="82"/>
      <c r="C112" s="103"/>
      <c r="D112" s="82"/>
      <c r="E112" s="82"/>
      <c r="F112" s="104"/>
      <c r="G112" s="104"/>
      <c r="H112" s="92" t="s">
        <v>142</v>
      </c>
    </row>
    <row r="113" spans="1:17" x14ac:dyDescent="0.2">
      <c r="A113" s="82"/>
      <c r="B113" s="82"/>
      <c r="C113" s="88" t="s">
        <v>164</v>
      </c>
      <c r="D113" s="82"/>
      <c r="E113" s="82"/>
      <c r="F113" s="82"/>
      <c r="G113" s="82"/>
      <c r="H113" s="92" t="s">
        <v>142</v>
      </c>
    </row>
    <row r="114" spans="1:17" x14ac:dyDescent="0.2">
      <c r="A114" s="82"/>
      <c r="B114" s="82"/>
      <c r="C114" s="88" t="s">
        <v>165</v>
      </c>
      <c r="D114" s="82"/>
      <c r="E114" s="82"/>
      <c r="F114" s="82"/>
      <c r="G114" s="82"/>
      <c r="H114" s="92" t="s">
        <v>142</v>
      </c>
    </row>
    <row r="115" spans="1:17" x14ac:dyDescent="0.2">
      <c r="A115" s="82"/>
      <c r="B115" s="82"/>
      <c r="C115" s="88" t="s">
        <v>141</v>
      </c>
      <c r="D115" s="82"/>
      <c r="E115" s="82" t="s">
        <v>142</v>
      </c>
      <c r="F115" s="105" t="s">
        <v>144</v>
      </c>
      <c r="G115" s="102">
        <v>0</v>
      </c>
      <c r="H115" s="92" t="s">
        <v>142</v>
      </c>
    </row>
    <row r="116" spans="1:17" x14ac:dyDescent="0.2">
      <c r="A116" s="82"/>
      <c r="B116" s="82"/>
      <c r="C116" s="103"/>
      <c r="D116" s="82"/>
      <c r="E116" s="82"/>
      <c r="F116" s="104"/>
      <c r="G116" s="104"/>
      <c r="H116" s="92" t="s">
        <v>142</v>
      </c>
    </row>
    <row r="117" spans="1:17" x14ac:dyDescent="0.2">
      <c r="A117" s="82"/>
      <c r="B117" s="82"/>
      <c r="C117" s="88" t="s">
        <v>166</v>
      </c>
      <c r="D117" s="82"/>
      <c r="E117" s="82"/>
      <c r="F117" s="104"/>
      <c r="G117" s="104"/>
      <c r="H117" s="92" t="s">
        <v>142</v>
      </c>
    </row>
    <row r="118" spans="1:17" x14ac:dyDescent="0.2">
      <c r="A118" s="82"/>
      <c r="B118" s="82"/>
      <c r="C118" s="88" t="s">
        <v>141</v>
      </c>
      <c r="D118" s="82"/>
      <c r="E118" s="82" t="s">
        <v>142</v>
      </c>
      <c r="F118" s="105" t="s">
        <v>144</v>
      </c>
      <c r="G118" s="102">
        <v>0</v>
      </c>
      <c r="H118" s="92" t="s">
        <v>142</v>
      </c>
    </row>
    <row r="119" spans="1:17" x14ac:dyDescent="0.2">
      <c r="A119" s="82"/>
      <c r="B119" s="90"/>
      <c r="C119" s="90"/>
      <c r="D119" s="88"/>
      <c r="E119" s="82"/>
      <c r="F119" s="90"/>
      <c r="G119" s="107"/>
      <c r="H119" s="92" t="s">
        <v>142</v>
      </c>
    </row>
    <row r="120" spans="1:17" x14ac:dyDescent="0.2">
      <c r="A120" s="107"/>
      <c r="B120" s="90"/>
      <c r="C120" s="90" t="s">
        <v>167</v>
      </c>
      <c r="D120" s="90"/>
      <c r="E120" s="107"/>
      <c r="F120" s="91">
        <v>1046.0917339299999</v>
      </c>
      <c r="G120" s="81">
        <v>4.8672699999999999E-3</v>
      </c>
      <c r="H120" s="92" t="s">
        <v>142</v>
      </c>
    </row>
    <row r="121" spans="1:17" x14ac:dyDescent="0.2">
      <c r="A121" s="103"/>
      <c r="B121" s="103"/>
      <c r="C121" s="88" t="s">
        <v>168</v>
      </c>
      <c r="D121" s="104"/>
      <c r="E121" s="104"/>
      <c r="F121" s="94">
        <v>214923.87974803499</v>
      </c>
      <c r="G121" s="108">
        <v>1.00000003</v>
      </c>
      <c r="H121" s="92" t="s">
        <v>142</v>
      </c>
    </row>
    <row r="122" spans="1:17" ht="12.75" customHeight="1" x14ac:dyDescent="0.2">
      <c r="A122" s="109"/>
      <c r="B122" s="109"/>
      <c r="C122" s="110"/>
      <c r="D122" s="111"/>
      <c r="E122" s="111"/>
      <c r="F122" s="112"/>
      <c r="G122" s="113"/>
      <c r="H122" s="114"/>
    </row>
    <row r="123" spans="1:17" x14ac:dyDescent="0.2">
      <c r="A123" s="109"/>
      <c r="B123" s="221" t="s">
        <v>926</v>
      </c>
      <c r="C123" s="221"/>
      <c r="D123" s="221"/>
      <c r="E123" s="221"/>
      <c r="F123" s="221"/>
      <c r="G123" s="221"/>
      <c r="H123" s="221"/>
      <c r="J123" s="116"/>
    </row>
    <row r="124" spans="1:17" x14ac:dyDescent="0.2">
      <c r="A124" s="109"/>
      <c r="B124" s="221" t="s">
        <v>927</v>
      </c>
      <c r="C124" s="221"/>
      <c r="D124" s="221"/>
      <c r="E124" s="221"/>
      <c r="F124" s="221"/>
      <c r="G124" s="221"/>
      <c r="H124" s="221"/>
      <c r="J124" s="116"/>
    </row>
    <row r="125" spans="1:17" x14ac:dyDescent="0.2">
      <c r="A125" s="109"/>
      <c r="B125" s="221" t="s">
        <v>928</v>
      </c>
      <c r="C125" s="221"/>
      <c r="D125" s="221"/>
      <c r="E125" s="221"/>
      <c r="F125" s="221"/>
      <c r="G125" s="221"/>
      <c r="H125" s="221"/>
      <c r="J125" s="116"/>
    </row>
    <row r="126" spans="1:17" s="118" customFormat="1" ht="66.75" customHeight="1" x14ac:dyDescent="0.25">
      <c r="A126" s="117"/>
      <c r="B126" s="222" t="s">
        <v>929</v>
      </c>
      <c r="C126" s="222"/>
      <c r="D126" s="222"/>
      <c r="E126" s="222"/>
      <c r="F126" s="222"/>
      <c r="G126" s="222"/>
      <c r="H126" s="222"/>
      <c r="I126"/>
      <c r="J126" s="116"/>
      <c r="K126"/>
      <c r="L126"/>
      <c r="M126"/>
      <c r="N126"/>
      <c r="O126"/>
      <c r="P126"/>
      <c r="Q126"/>
    </row>
    <row r="127" spans="1:17" x14ac:dyDescent="0.2">
      <c r="A127" s="109"/>
      <c r="B127" s="221" t="s">
        <v>930</v>
      </c>
      <c r="C127" s="221"/>
      <c r="D127" s="221"/>
      <c r="E127" s="221"/>
      <c r="F127" s="221"/>
      <c r="G127" s="221"/>
      <c r="H127" s="221"/>
      <c r="J127" s="116"/>
    </row>
    <row r="128" spans="1:17" x14ac:dyDescent="0.2">
      <c r="A128" s="109"/>
      <c r="B128" s="109"/>
      <c r="C128" s="109"/>
      <c r="D128" s="111"/>
      <c r="E128" s="111"/>
      <c r="F128" s="111"/>
      <c r="G128" s="111"/>
    </row>
    <row r="129" spans="1:10" x14ac:dyDescent="0.2">
      <c r="A129" s="109"/>
      <c r="B129" s="223" t="s">
        <v>169</v>
      </c>
      <c r="C129" s="224"/>
      <c r="D129" s="225"/>
      <c r="E129" s="119"/>
      <c r="F129" s="111"/>
      <c r="G129" s="111"/>
    </row>
    <row r="130" spans="1:10" ht="27.75" customHeight="1" x14ac:dyDescent="0.2">
      <c r="A130" s="109"/>
      <c r="B130" s="226" t="s">
        <v>170</v>
      </c>
      <c r="C130" s="227"/>
      <c r="D130" s="95" t="s">
        <v>171</v>
      </c>
      <c r="E130" s="119"/>
      <c r="F130" s="111"/>
      <c r="G130" s="111"/>
    </row>
    <row r="131" spans="1:10" ht="12.75" customHeight="1" x14ac:dyDescent="0.2">
      <c r="A131" s="109"/>
      <c r="B131" s="226" t="s">
        <v>931</v>
      </c>
      <c r="C131" s="227"/>
      <c r="D131" s="95" t="s">
        <v>171</v>
      </c>
      <c r="E131" s="119"/>
      <c r="F131" s="111"/>
      <c r="G131" s="111"/>
    </row>
    <row r="132" spans="1:10" x14ac:dyDescent="0.2">
      <c r="A132" s="109"/>
      <c r="B132" s="226" t="s">
        <v>172</v>
      </c>
      <c r="C132" s="227"/>
      <c r="D132" s="120" t="s">
        <v>142</v>
      </c>
      <c r="E132" s="119"/>
      <c r="F132" s="111"/>
      <c r="G132" s="111"/>
    </row>
    <row r="133" spans="1:10" x14ac:dyDescent="0.2">
      <c r="A133" s="121"/>
      <c r="B133" s="122" t="s">
        <v>142</v>
      </c>
      <c r="C133" s="122" t="s">
        <v>932</v>
      </c>
      <c r="D133" s="122" t="s">
        <v>173</v>
      </c>
      <c r="E133" s="121"/>
      <c r="F133" s="121"/>
      <c r="G133" s="121"/>
      <c r="H133" s="121"/>
      <c r="J133" s="116"/>
    </row>
    <row r="134" spans="1:10" x14ac:dyDescent="0.2">
      <c r="A134" s="121"/>
      <c r="B134" s="123" t="s">
        <v>174</v>
      </c>
      <c r="C134" s="124">
        <v>45961</v>
      </c>
      <c r="D134" s="124">
        <v>45991</v>
      </c>
      <c r="E134" s="121"/>
      <c r="F134" s="121"/>
      <c r="G134" s="121"/>
      <c r="J134" s="116"/>
    </row>
    <row r="135" spans="1:10" x14ac:dyDescent="0.2">
      <c r="A135" s="125"/>
      <c r="B135" s="90" t="s">
        <v>175</v>
      </c>
      <c r="C135" s="126">
        <v>15.884</v>
      </c>
      <c r="D135" s="126">
        <v>16.101299999999998</v>
      </c>
      <c r="E135" s="125"/>
      <c r="F135" s="127"/>
      <c r="G135" s="128"/>
    </row>
    <row r="136" spans="1:10" x14ac:dyDescent="0.2">
      <c r="A136" s="125"/>
      <c r="B136" s="90" t="s">
        <v>1119</v>
      </c>
      <c r="C136" s="126">
        <v>15.0664</v>
      </c>
      <c r="D136" s="126">
        <v>15.272500000000001</v>
      </c>
      <c r="E136" s="125"/>
      <c r="F136" s="127"/>
      <c r="G136" s="128"/>
    </row>
    <row r="137" spans="1:10" x14ac:dyDescent="0.2">
      <c r="A137" s="125"/>
      <c r="B137" s="90" t="s">
        <v>176</v>
      </c>
      <c r="C137" s="126">
        <v>15.1241</v>
      </c>
      <c r="D137" s="126">
        <v>15.313499999999999</v>
      </c>
      <c r="E137" s="125"/>
      <c r="F137" s="127"/>
      <c r="G137" s="128"/>
    </row>
    <row r="138" spans="1:10" x14ac:dyDescent="0.2">
      <c r="A138" s="125"/>
      <c r="B138" s="90" t="s">
        <v>1120</v>
      </c>
      <c r="C138" s="126">
        <v>14.3459</v>
      </c>
      <c r="D138" s="126">
        <v>14.525499999999999</v>
      </c>
      <c r="E138" s="125"/>
      <c r="F138" s="127"/>
      <c r="G138" s="128"/>
    </row>
    <row r="139" spans="1:10" x14ac:dyDescent="0.2">
      <c r="A139" s="125"/>
      <c r="B139" s="136"/>
      <c r="C139" s="136"/>
      <c r="D139" s="136"/>
      <c r="E139" s="125"/>
      <c r="F139" s="125"/>
      <c r="G139" s="125"/>
    </row>
    <row r="140" spans="1:10" x14ac:dyDescent="0.2">
      <c r="A140" s="121"/>
      <c r="B140" s="226" t="s">
        <v>933</v>
      </c>
      <c r="C140" s="227"/>
      <c r="D140" s="95" t="s">
        <v>171</v>
      </c>
      <c r="E140" s="121"/>
      <c r="F140" s="121"/>
      <c r="G140" s="121"/>
    </row>
    <row r="141" spans="1:10" x14ac:dyDescent="0.2">
      <c r="A141" s="121"/>
      <c r="B141" s="136"/>
      <c r="C141" s="136"/>
      <c r="D141" s="136"/>
      <c r="E141" s="121"/>
      <c r="F141" s="121"/>
      <c r="G141" s="121"/>
    </row>
    <row r="142" spans="1:10" x14ac:dyDescent="0.2">
      <c r="A142" s="121"/>
      <c r="B142" s="226" t="s">
        <v>177</v>
      </c>
      <c r="C142" s="227"/>
      <c r="D142" s="95" t="s">
        <v>171</v>
      </c>
      <c r="E142" s="131"/>
      <c r="F142" s="121"/>
      <c r="G142" s="121"/>
    </row>
    <row r="143" spans="1:10" x14ac:dyDescent="0.2">
      <c r="A143" s="121"/>
      <c r="B143" s="226" t="s">
        <v>178</v>
      </c>
      <c r="C143" s="227"/>
      <c r="D143" s="95" t="s">
        <v>171</v>
      </c>
      <c r="E143" s="131"/>
      <c r="F143" s="121"/>
      <c r="G143" s="121"/>
    </row>
    <row r="144" spans="1:10" x14ac:dyDescent="0.2">
      <c r="A144" s="121"/>
      <c r="B144" s="226" t="s">
        <v>179</v>
      </c>
      <c r="C144" s="227"/>
      <c r="D144" s="95" t="s">
        <v>171</v>
      </c>
      <c r="E144" s="131"/>
      <c r="F144" s="121"/>
      <c r="G144" s="121"/>
    </row>
    <row r="145" spans="1:7" x14ac:dyDescent="0.2">
      <c r="A145" s="121"/>
      <c r="B145" s="226" t="s">
        <v>180</v>
      </c>
      <c r="C145" s="227"/>
      <c r="D145" s="132">
        <v>0.48794118351203314</v>
      </c>
      <c r="E145" s="121"/>
      <c r="F145" s="115"/>
      <c r="G145" s="133"/>
    </row>
    <row r="147" spans="1:7" x14ac:dyDescent="0.2">
      <c r="B147" s="220" t="s">
        <v>934</v>
      </c>
      <c r="C147" s="220"/>
    </row>
    <row r="149" spans="1:7" ht="153.75" customHeight="1" x14ac:dyDescent="0.2"/>
    <row r="152" spans="1:7" x14ac:dyDescent="0.2">
      <c r="B152" s="134" t="s">
        <v>935</v>
      </c>
      <c r="C152" s="135"/>
      <c r="D152" s="134"/>
    </row>
    <row r="153" spans="1:7" x14ac:dyDescent="0.2">
      <c r="B153" s="134" t="s">
        <v>1102</v>
      </c>
      <c r="D153" s="134"/>
    </row>
    <row r="154" spans="1:7" ht="165" customHeight="1" x14ac:dyDescent="0.2"/>
    <row r="155" spans="1:7" ht="12.75" customHeight="1" x14ac:dyDescent="0.2"/>
    <row r="156" spans="1:7" ht="12.75" customHeight="1" x14ac:dyDescent="0.2"/>
    <row r="157" spans="1:7" ht="12.75" customHeight="1" x14ac:dyDescent="0.2"/>
    <row r="158" spans="1:7" ht="12.75" customHeight="1" x14ac:dyDescent="0.2"/>
    <row r="159" spans="1:7" ht="12.75" customHeight="1" x14ac:dyDescent="0.2"/>
    <row r="160" spans="1:7" ht="12.75" customHeight="1" x14ac:dyDescent="0.2"/>
    <row r="161" customFormat="1" ht="12.75" customHeight="1" x14ac:dyDescent="0.2"/>
  </sheetData>
  <mergeCells count="18">
    <mergeCell ref="B147:C147"/>
    <mergeCell ref="B145:C145"/>
    <mergeCell ref="A1:H1"/>
    <mergeCell ref="A2:H2"/>
    <mergeCell ref="A3:H3"/>
    <mergeCell ref="B140:C140"/>
    <mergeCell ref="B144:C144"/>
    <mergeCell ref="B123:H123"/>
    <mergeCell ref="B124:H124"/>
    <mergeCell ref="B131:C131"/>
    <mergeCell ref="B132:C132"/>
    <mergeCell ref="B142:C142"/>
    <mergeCell ref="B143:C143"/>
    <mergeCell ref="B125:H125"/>
    <mergeCell ref="B126:H126"/>
    <mergeCell ref="B127:H127"/>
    <mergeCell ref="B129:D129"/>
    <mergeCell ref="B130:C130"/>
  </mergeCells>
  <hyperlinks>
    <hyperlink ref="I1" location="Index!B2" display="Index" xr:uid="{68E532EF-A1C4-41B0-9E99-0CCEFDAE11B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3676A-0F0C-4BF2-A19B-E0967863F3F8}">
  <sheetPr>
    <outlinePr summaryBelow="0" summaryRight="0"/>
  </sheetPr>
  <dimension ref="A1:Q136"/>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2.42578125" bestFit="1"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867</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3114256</v>
      </c>
      <c r="F7" s="91">
        <v>31379.243456</v>
      </c>
      <c r="G7" s="81">
        <v>0.18833377000000001</v>
      </c>
      <c r="H7" s="92" t="s">
        <v>142</v>
      </c>
    </row>
    <row r="8" spans="1:9" x14ac:dyDescent="0.2">
      <c r="A8" s="99">
        <v>2</v>
      </c>
      <c r="B8" s="90" t="s">
        <v>33</v>
      </c>
      <c r="C8" s="90" t="s">
        <v>34</v>
      </c>
      <c r="D8" s="90" t="s">
        <v>35</v>
      </c>
      <c r="E8" s="83">
        <v>1416021</v>
      </c>
      <c r="F8" s="91">
        <v>19665.699648000002</v>
      </c>
      <c r="G8" s="81">
        <v>0.11803074</v>
      </c>
      <c r="H8" s="92" t="s">
        <v>142</v>
      </c>
    </row>
    <row r="9" spans="1:9" x14ac:dyDescent="0.2">
      <c r="A9" s="99">
        <v>3</v>
      </c>
      <c r="B9" s="90" t="s">
        <v>329</v>
      </c>
      <c r="C9" s="90" t="s">
        <v>330</v>
      </c>
      <c r="D9" s="90" t="s">
        <v>35</v>
      </c>
      <c r="E9" s="83">
        <v>1297927</v>
      </c>
      <c r="F9" s="91">
        <v>16609.571819000001</v>
      </c>
      <c r="G9" s="81">
        <v>9.9688289999999999E-2</v>
      </c>
      <c r="H9" s="92" t="s">
        <v>142</v>
      </c>
    </row>
    <row r="10" spans="1:9" x14ac:dyDescent="0.2">
      <c r="A10" s="99">
        <v>4</v>
      </c>
      <c r="B10" s="90" t="s">
        <v>36</v>
      </c>
      <c r="C10" s="90" t="s">
        <v>37</v>
      </c>
      <c r="D10" s="90" t="s">
        <v>35</v>
      </c>
      <c r="E10" s="83">
        <v>1003469</v>
      </c>
      <c r="F10" s="91">
        <v>9823.9615099999992</v>
      </c>
      <c r="G10" s="81">
        <v>5.8962019999999997E-2</v>
      </c>
      <c r="H10" s="92" t="s">
        <v>142</v>
      </c>
    </row>
    <row r="11" spans="1:9" x14ac:dyDescent="0.2">
      <c r="A11" s="99">
        <v>5</v>
      </c>
      <c r="B11" s="90" t="s">
        <v>662</v>
      </c>
      <c r="C11" s="90" t="s">
        <v>663</v>
      </c>
      <c r="D11" s="90" t="s">
        <v>184</v>
      </c>
      <c r="E11" s="83">
        <v>397562</v>
      </c>
      <c r="F11" s="91">
        <v>8324.9482800000005</v>
      </c>
      <c r="G11" s="81">
        <v>4.9965160000000002E-2</v>
      </c>
      <c r="H11" s="92" t="s">
        <v>142</v>
      </c>
    </row>
    <row r="12" spans="1:9" x14ac:dyDescent="0.2">
      <c r="A12" s="99">
        <v>6</v>
      </c>
      <c r="B12" s="90" t="s">
        <v>461</v>
      </c>
      <c r="C12" s="90" t="s">
        <v>462</v>
      </c>
      <c r="D12" s="90" t="s">
        <v>35</v>
      </c>
      <c r="E12" s="83">
        <v>4243632</v>
      </c>
      <c r="F12" s="91">
        <v>7790.0352623999997</v>
      </c>
      <c r="G12" s="81">
        <v>4.6754690000000002E-2</v>
      </c>
      <c r="H12" s="92" t="s">
        <v>142</v>
      </c>
    </row>
    <row r="13" spans="1:9" x14ac:dyDescent="0.2">
      <c r="A13" s="99">
        <v>7</v>
      </c>
      <c r="B13" s="90" t="s">
        <v>314</v>
      </c>
      <c r="C13" s="90" t="s">
        <v>315</v>
      </c>
      <c r="D13" s="90" t="s">
        <v>184</v>
      </c>
      <c r="E13" s="83">
        <v>857649</v>
      </c>
      <c r="F13" s="91">
        <v>7304.1677085000001</v>
      </c>
      <c r="G13" s="81">
        <v>4.3838580000000002E-2</v>
      </c>
      <c r="H13" s="92" t="s">
        <v>142</v>
      </c>
    </row>
    <row r="14" spans="1:9" x14ac:dyDescent="0.2">
      <c r="A14" s="99">
        <v>8</v>
      </c>
      <c r="B14" s="90" t="s">
        <v>362</v>
      </c>
      <c r="C14" s="90" t="s">
        <v>363</v>
      </c>
      <c r="D14" s="90" t="s">
        <v>35</v>
      </c>
      <c r="E14" s="83">
        <v>1606226</v>
      </c>
      <c r="F14" s="91">
        <v>6620.8635720000002</v>
      </c>
      <c r="G14" s="81">
        <v>3.9737479999999999E-2</v>
      </c>
      <c r="H14" s="92" t="s">
        <v>142</v>
      </c>
    </row>
    <row r="15" spans="1:9" x14ac:dyDescent="0.2">
      <c r="A15" s="99">
        <v>9</v>
      </c>
      <c r="B15" s="90" t="s">
        <v>335</v>
      </c>
      <c r="C15" s="90" t="s">
        <v>336</v>
      </c>
      <c r="D15" s="90" t="s">
        <v>35</v>
      </c>
      <c r="E15" s="83">
        <v>2208626</v>
      </c>
      <c r="F15" s="91">
        <v>6400.598148</v>
      </c>
      <c r="G15" s="81">
        <v>3.8415480000000002E-2</v>
      </c>
      <c r="H15" s="92" t="s">
        <v>142</v>
      </c>
    </row>
    <row r="16" spans="1:9" x14ac:dyDescent="0.2">
      <c r="A16" s="99">
        <v>10</v>
      </c>
      <c r="B16" s="90" t="s">
        <v>396</v>
      </c>
      <c r="C16" s="90" t="s">
        <v>397</v>
      </c>
      <c r="D16" s="90" t="s">
        <v>184</v>
      </c>
      <c r="E16" s="83">
        <v>665351</v>
      </c>
      <c r="F16" s="91">
        <v>6023.422603</v>
      </c>
      <c r="G16" s="81">
        <v>3.615173E-2</v>
      </c>
      <c r="H16" s="92" t="s">
        <v>142</v>
      </c>
    </row>
    <row r="17" spans="1:8" x14ac:dyDescent="0.2">
      <c r="A17" s="99">
        <v>11</v>
      </c>
      <c r="B17" s="90" t="s">
        <v>360</v>
      </c>
      <c r="C17" s="90" t="s">
        <v>361</v>
      </c>
      <c r="D17" s="90" t="s">
        <v>35</v>
      </c>
      <c r="E17" s="83">
        <v>10648600</v>
      </c>
      <c r="F17" s="91">
        <v>5796.03298</v>
      </c>
      <c r="G17" s="81">
        <v>3.478697E-2</v>
      </c>
      <c r="H17" s="92" t="s">
        <v>142</v>
      </c>
    </row>
    <row r="18" spans="1:8" x14ac:dyDescent="0.2">
      <c r="A18" s="99">
        <v>12</v>
      </c>
      <c r="B18" s="90" t="s">
        <v>374</v>
      </c>
      <c r="C18" s="90" t="s">
        <v>375</v>
      </c>
      <c r="D18" s="90" t="s">
        <v>35</v>
      </c>
      <c r="E18" s="83">
        <v>7238410</v>
      </c>
      <c r="F18" s="91">
        <v>4644.1638560000001</v>
      </c>
      <c r="G18" s="81">
        <v>2.787361E-2</v>
      </c>
      <c r="H18" s="92" t="s">
        <v>142</v>
      </c>
    </row>
    <row r="19" spans="1:8" x14ac:dyDescent="0.2">
      <c r="A19" s="99">
        <v>13</v>
      </c>
      <c r="B19" s="90" t="s">
        <v>648</v>
      </c>
      <c r="C19" s="90" t="s">
        <v>649</v>
      </c>
      <c r="D19" s="90" t="s">
        <v>184</v>
      </c>
      <c r="E19" s="83">
        <v>1131406</v>
      </c>
      <c r="F19" s="91">
        <v>4083.2442540000002</v>
      </c>
      <c r="G19" s="81">
        <v>2.4507049999999999E-2</v>
      </c>
      <c r="H19" s="92" t="s">
        <v>142</v>
      </c>
    </row>
    <row r="20" spans="1:8" x14ac:dyDescent="0.2">
      <c r="A20" s="99">
        <v>14</v>
      </c>
      <c r="B20" s="90" t="s">
        <v>836</v>
      </c>
      <c r="C20" s="90" t="s">
        <v>837</v>
      </c>
      <c r="D20" s="90" t="s">
        <v>262</v>
      </c>
      <c r="E20" s="83">
        <v>636027</v>
      </c>
      <c r="F20" s="91">
        <v>3941.7773324999998</v>
      </c>
      <c r="G20" s="81">
        <v>2.365799E-2</v>
      </c>
      <c r="H20" s="92" t="s">
        <v>142</v>
      </c>
    </row>
    <row r="21" spans="1:8" x14ac:dyDescent="0.2">
      <c r="A21" s="99">
        <v>15</v>
      </c>
      <c r="B21" s="90" t="s">
        <v>387</v>
      </c>
      <c r="C21" s="90" t="s">
        <v>388</v>
      </c>
      <c r="D21" s="90" t="s">
        <v>184</v>
      </c>
      <c r="E21" s="83">
        <v>190266</v>
      </c>
      <c r="F21" s="91">
        <v>3512.6908920000001</v>
      </c>
      <c r="G21" s="81">
        <v>2.1082670000000001E-2</v>
      </c>
      <c r="H21" s="92" t="s">
        <v>142</v>
      </c>
    </row>
    <row r="22" spans="1:8" x14ac:dyDescent="0.2">
      <c r="A22" s="99">
        <v>16</v>
      </c>
      <c r="B22" s="90" t="s">
        <v>331</v>
      </c>
      <c r="C22" s="90" t="s">
        <v>332</v>
      </c>
      <c r="D22" s="90" t="s">
        <v>35</v>
      </c>
      <c r="E22" s="83">
        <v>145590</v>
      </c>
      <c r="F22" s="91">
        <v>3092.9139599999999</v>
      </c>
      <c r="G22" s="81">
        <v>1.856323E-2</v>
      </c>
      <c r="H22" s="92" t="s">
        <v>142</v>
      </c>
    </row>
    <row r="23" spans="1:8" x14ac:dyDescent="0.2">
      <c r="A23" s="99">
        <v>17</v>
      </c>
      <c r="B23" s="90" t="s">
        <v>182</v>
      </c>
      <c r="C23" s="90" t="s">
        <v>183</v>
      </c>
      <c r="D23" s="90" t="s">
        <v>184</v>
      </c>
      <c r="E23" s="83">
        <v>763527</v>
      </c>
      <c r="F23" s="91">
        <v>2839.1751494999999</v>
      </c>
      <c r="G23" s="81">
        <v>1.7040329999999999E-2</v>
      </c>
      <c r="H23" s="92" t="s">
        <v>142</v>
      </c>
    </row>
    <row r="24" spans="1:8" x14ac:dyDescent="0.2">
      <c r="A24" s="99">
        <v>18</v>
      </c>
      <c r="B24" s="90" t="s">
        <v>838</v>
      </c>
      <c r="C24" s="90" t="s">
        <v>839</v>
      </c>
      <c r="D24" s="90" t="s">
        <v>35</v>
      </c>
      <c r="E24" s="83">
        <v>1575348</v>
      </c>
      <c r="F24" s="91">
        <v>2368.6932528000002</v>
      </c>
      <c r="G24" s="81">
        <v>1.421656E-2</v>
      </c>
      <c r="H24" s="92" t="s">
        <v>142</v>
      </c>
    </row>
    <row r="25" spans="1:8" x14ac:dyDescent="0.2">
      <c r="A25" s="99">
        <v>19</v>
      </c>
      <c r="B25" s="90" t="s">
        <v>501</v>
      </c>
      <c r="C25" s="90" t="s">
        <v>502</v>
      </c>
      <c r="D25" s="90" t="s">
        <v>184</v>
      </c>
      <c r="E25" s="83">
        <v>575710</v>
      </c>
      <c r="F25" s="91">
        <v>2088.1001700000002</v>
      </c>
      <c r="G25" s="81">
        <v>1.253248E-2</v>
      </c>
      <c r="H25" s="92" t="s">
        <v>142</v>
      </c>
    </row>
    <row r="26" spans="1:8" x14ac:dyDescent="0.2">
      <c r="A26" s="99">
        <v>20</v>
      </c>
      <c r="B26" s="90" t="s">
        <v>372</v>
      </c>
      <c r="C26" s="90" t="s">
        <v>373</v>
      </c>
      <c r="D26" s="90" t="s">
        <v>203</v>
      </c>
      <c r="E26" s="83">
        <v>54228</v>
      </c>
      <c r="F26" s="91">
        <v>1466.216664</v>
      </c>
      <c r="G26" s="81">
        <v>8.8000200000000004E-3</v>
      </c>
      <c r="H26" s="92" t="s">
        <v>142</v>
      </c>
    </row>
    <row r="27" spans="1:8" ht="25.5" x14ac:dyDescent="0.2">
      <c r="A27" s="99">
        <v>21</v>
      </c>
      <c r="B27" s="90" t="s">
        <v>206</v>
      </c>
      <c r="C27" s="90" t="s">
        <v>207</v>
      </c>
      <c r="D27" s="90" t="s">
        <v>208</v>
      </c>
      <c r="E27" s="83">
        <v>71603</v>
      </c>
      <c r="F27" s="91">
        <v>1302.3869669999999</v>
      </c>
      <c r="G27" s="81">
        <v>7.8167400000000008E-3</v>
      </c>
      <c r="H27" s="92" t="s">
        <v>142</v>
      </c>
    </row>
    <row r="28" spans="1:8" x14ac:dyDescent="0.2">
      <c r="A28" s="99">
        <v>22</v>
      </c>
      <c r="B28" s="90" t="s">
        <v>347</v>
      </c>
      <c r="C28" s="90" t="s">
        <v>348</v>
      </c>
      <c r="D28" s="90" t="s">
        <v>184</v>
      </c>
      <c r="E28" s="83">
        <v>71814</v>
      </c>
      <c r="F28" s="91">
        <v>1246.6910399999999</v>
      </c>
      <c r="G28" s="81">
        <v>7.4824599999999998E-3</v>
      </c>
      <c r="H28" s="92" t="s">
        <v>142</v>
      </c>
    </row>
    <row r="29" spans="1:8" x14ac:dyDescent="0.2">
      <c r="A29" s="99">
        <v>23</v>
      </c>
      <c r="B29" s="90" t="s">
        <v>310</v>
      </c>
      <c r="C29" s="90" t="s">
        <v>311</v>
      </c>
      <c r="D29" s="90" t="s">
        <v>35</v>
      </c>
      <c r="E29" s="83">
        <v>135116</v>
      </c>
      <c r="F29" s="91">
        <v>1160.0384180000001</v>
      </c>
      <c r="G29" s="81">
        <v>6.9623899999999997E-3</v>
      </c>
      <c r="H29" s="92" t="s">
        <v>142</v>
      </c>
    </row>
    <row r="30" spans="1:8" x14ac:dyDescent="0.2">
      <c r="A30" s="99">
        <v>24</v>
      </c>
      <c r="B30" s="90" t="s">
        <v>868</v>
      </c>
      <c r="C30" s="90" t="s">
        <v>869</v>
      </c>
      <c r="D30" s="90" t="s">
        <v>184</v>
      </c>
      <c r="E30" s="83">
        <v>150011</v>
      </c>
      <c r="F30" s="91">
        <v>1150.8843919999999</v>
      </c>
      <c r="G30" s="81">
        <v>6.9074499999999999E-3</v>
      </c>
      <c r="H30" s="92" t="s">
        <v>142</v>
      </c>
    </row>
    <row r="31" spans="1:8" x14ac:dyDescent="0.2">
      <c r="A31" s="99">
        <v>25</v>
      </c>
      <c r="B31" s="90" t="s">
        <v>201</v>
      </c>
      <c r="C31" s="90" t="s">
        <v>202</v>
      </c>
      <c r="D31" s="90" t="s">
        <v>203</v>
      </c>
      <c r="E31" s="83">
        <v>31843</v>
      </c>
      <c r="F31" s="91">
        <v>924.211232</v>
      </c>
      <c r="G31" s="81">
        <v>5.5469899999999999E-3</v>
      </c>
      <c r="H31" s="92" t="s">
        <v>142</v>
      </c>
    </row>
    <row r="32" spans="1:8" x14ac:dyDescent="0.2">
      <c r="A32" s="99">
        <v>26</v>
      </c>
      <c r="B32" s="90" t="s">
        <v>482</v>
      </c>
      <c r="C32" s="90" t="s">
        <v>483</v>
      </c>
      <c r="D32" s="90" t="s">
        <v>203</v>
      </c>
      <c r="E32" s="83">
        <v>20372</v>
      </c>
      <c r="F32" s="91">
        <v>503.840304</v>
      </c>
      <c r="G32" s="81">
        <v>3.0239799999999999E-3</v>
      </c>
      <c r="H32" s="92" t="s">
        <v>142</v>
      </c>
    </row>
    <row r="33" spans="1:8" x14ac:dyDescent="0.2">
      <c r="A33" s="82"/>
      <c r="B33" s="82"/>
      <c r="C33" s="88" t="s">
        <v>141</v>
      </c>
      <c r="D33" s="82"/>
      <c r="E33" s="82" t="s">
        <v>142</v>
      </c>
      <c r="F33" s="94">
        <v>160063.57287070001</v>
      </c>
      <c r="G33" s="102">
        <v>0.96067886000000002</v>
      </c>
      <c r="H33" s="92" t="s">
        <v>142</v>
      </c>
    </row>
    <row r="34" spans="1:8" x14ac:dyDescent="0.2">
      <c r="A34" s="82"/>
      <c r="B34" s="82"/>
      <c r="C34" s="103"/>
      <c r="D34" s="82"/>
      <c r="E34" s="82"/>
      <c r="F34" s="104"/>
      <c r="G34" s="104"/>
      <c r="H34" s="92" t="s">
        <v>142</v>
      </c>
    </row>
    <row r="35" spans="1:8" x14ac:dyDescent="0.2">
      <c r="A35" s="82"/>
      <c r="B35" s="82"/>
      <c r="C35" s="88" t="s">
        <v>143</v>
      </c>
      <c r="D35" s="82"/>
      <c r="E35" s="82"/>
      <c r="F35" s="82"/>
      <c r="G35" s="82"/>
      <c r="H35" s="92" t="s">
        <v>142</v>
      </c>
    </row>
    <row r="36" spans="1:8" x14ac:dyDescent="0.2">
      <c r="A36" s="82"/>
      <c r="B36" s="82"/>
      <c r="C36" s="88" t="s">
        <v>141</v>
      </c>
      <c r="D36" s="82"/>
      <c r="E36" s="82" t="s">
        <v>142</v>
      </c>
      <c r="F36" s="105" t="s">
        <v>144</v>
      </c>
      <c r="G36" s="102">
        <v>0</v>
      </c>
      <c r="H36" s="92" t="s">
        <v>142</v>
      </c>
    </row>
    <row r="37" spans="1:8" x14ac:dyDescent="0.2">
      <c r="A37" s="82"/>
      <c r="B37" s="82"/>
      <c r="C37" s="103"/>
      <c r="D37" s="82"/>
      <c r="E37" s="82"/>
      <c r="F37" s="104"/>
      <c r="G37" s="104"/>
      <c r="H37" s="92" t="s">
        <v>142</v>
      </c>
    </row>
    <row r="38" spans="1:8" x14ac:dyDescent="0.2">
      <c r="A38" s="82"/>
      <c r="B38" s="82"/>
      <c r="C38" s="88" t="s">
        <v>145</v>
      </c>
      <c r="D38" s="82"/>
      <c r="E38" s="82"/>
      <c r="F38" s="82"/>
      <c r="G38" s="82"/>
      <c r="H38" s="92" t="s">
        <v>142</v>
      </c>
    </row>
    <row r="39" spans="1:8" x14ac:dyDescent="0.2">
      <c r="A39" s="82"/>
      <c r="B39" s="82"/>
      <c r="C39" s="88" t="s">
        <v>141</v>
      </c>
      <c r="D39" s="82"/>
      <c r="E39" s="82" t="s">
        <v>142</v>
      </c>
      <c r="F39" s="105" t="s">
        <v>144</v>
      </c>
      <c r="G39" s="102">
        <v>0</v>
      </c>
      <c r="H39" s="92" t="s">
        <v>142</v>
      </c>
    </row>
    <row r="40" spans="1:8" x14ac:dyDescent="0.2">
      <c r="A40" s="82"/>
      <c r="B40" s="82"/>
      <c r="C40" s="103"/>
      <c r="D40" s="82"/>
      <c r="E40" s="82"/>
      <c r="F40" s="104"/>
      <c r="G40" s="104"/>
      <c r="H40" s="92" t="s">
        <v>142</v>
      </c>
    </row>
    <row r="41" spans="1:8" x14ac:dyDescent="0.2">
      <c r="A41" s="82"/>
      <c r="B41" s="82"/>
      <c r="C41" s="88" t="s">
        <v>146</v>
      </c>
      <c r="D41" s="82"/>
      <c r="E41" s="82"/>
      <c r="F41" s="82"/>
      <c r="G41" s="82"/>
      <c r="H41" s="92" t="s">
        <v>142</v>
      </c>
    </row>
    <row r="42" spans="1:8" x14ac:dyDescent="0.2">
      <c r="A42" s="82"/>
      <c r="B42" s="82"/>
      <c r="C42" s="88" t="s">
        <v>141</v>
      </c>
      <c r="D42" s="82"/>
      <c r="E42" s="82" t="s">
        <v>142</v>
      </c>
      <c r="F42" s="105" t="s">
        <v>144</v>
      </c>
      <c r="G42" s="102">
        <v>0</v>
      </c>
      <c r="H42" s="92" t="s">
        <v>142</v>
      </c>
    </row>
    <row r="43" spans="1:8" x14ac:dyDescent="0.2">
      <c r="A43" s="82"/>
      <c r="B43" s="82"/>
      <c r="C43" s="103"/>
      <c r="D43" s="82"/>
      <c r="E43" s="82"/>
      <c r="F43" s="104"/>
      <c r="G43" s="104"/>
      <c r="H43" s="92" t="s">
        <v>142</v>
      </c>
    </row>
    <row r="44" spans="1:8" x14ac:dyDescent="0.2">
      <c r="A44" s="82"/>
      <c r="B44" s="82"/>
      <c r="C44" s="88" t="s">
        <v>147</v>
      </c>
      <c r="D44" s="82"/>
      <c r="E44" s="82"/>
      <c r="F44" s="104"/>
      <c r="G44" s="104"/>
      <c r="H44" s="92" t="s">
        <v>142</v>
      </c>
    </row>
    <row r="45" spans="1:8" x14ac:dyDescent="0.2">
      <c r="A45" s="82"/>
      <c r="B45" s="82"/>
      <c r="C45" s="88" t="s">
        <v>141</v>
      </c>
      <c r="D45" s="82"/>
      <c r="E45" s="82" t="s">
        <v>142</v>
      </c>
      <c r="F45" s="105" t="s">
        <v>144</v>
      </c>
      <c r="G45" s="102">
        <v>0</v>
      </c>
      <c r="H45" s="92" t="s">
        <v>142</v>
      </c>
    </row>
    <row r="46" spans="1:8" x14ac:dyDescent="0.2">
      <c r="A46" s="82"/>
      <c r="B46" s="82"/>
      <c r="C46" s="103"/>
      <c r="D46" s="82"/>
      <c r="E46" s="82"/>
      <c r="F46" s="104"/>
      <c r="G46" s="104"/>
      <c r="H46" s="92" t="s">
        <v>142</v>
      </c>
    </row>
    <row r="47" spans="1:8" x14ac:dyDescent="0.2">
      <c r="A47" s="82"/>
      <c r="B47" s="82"/>
      <c r="C47" s="88" t="s">
        <v>148</v>
      </c>
      <c r="D47" s="82"/>
      <c r="E47" s="82"/>
      <c r="F47" s="104"/>
      <c r="G47" s="104"/>
      <c r="H47" s="92" t="s">
        <v>142</v>
      </c>
    </row>
    <row r="48" spans="1:8" x14ac:dyDescent="0.2">
      <c r="A48" s="82"/>
      <c r="B48" s="82"/>
      <c r="C48" s="88" t="s">
        <v>141</v>
      </c>
      <c r="D48" s="82"/>
      <c r="E48" s="82" t="s">
        <v>142</v>
      </c>
      <c r="F48" s="105" t="s">
        <v>144</v>
      </c>
      <c r="G48" s="102">
        <v>0</v>
      </c>
      <c r="H48" s="92" t="s">
        <v>142</v>
      </c>
    </row>
    <row r="49" spans="1:8" x14ac:dyDescent="0.2">
      <c r="A49" s="82"/>
      <c r="B49" s="82"/>
      <c r="C49" s="103"/>
      <c r="D49" s="82"/>
      <c r="E49" s="82"/>
      <c r="F49" s="104"/>
      <c r="G49" s="104"/>
      <c r="H49" s="92" t="s">
        <v>142</v>
      </c>
    </row>
    <row r="50" spans="1:8" x14ac:dyDescent="0.2">
      <c r="A50" s="82"/>
      <c r="B50" s="82"/>
      <c r="C50" s="88" t="s">
        <v>149</v>
      </c>
      <c r="D50" s="82"/>
      <c r="E50" s="82"/>
      <c r="F50" s="94">
        <v>160063.57287070001</v>
      </c>
      <c r="G50" s="102">
        <v>0.96067886000000002</v>
      </c>
      <c r="H50" s="92" t="s">
        <v>142</v>
      </c>
    </row>
    <row r="51" spans="1:8" x14ac:dyDescent="0.2">
      <c r="A51" s="82"/>
      <c r="B51" s="82"/>
      <c r="C51" s="103"/>
      <c r="D51" s="82"/>
      <c r="E51" s="82"/>
      <c r="F51" s="104"/>
      <c r="G51" s="104"/>
      <c r="H51" s="92" t="s">
        <v>142</v>
      </c>
    </row>
    <row r="52" spans="1:8" x14ac:dyDescent="0.2">
      <c r="A52" s="82"/>
      <c r="B52" s="82"/>
      <c r="C52" s="88" t="s">
        <v>150</v>
      </c>
      <c r="D52" s="82"/>
      <c r="E52" s="82"/>
      <c r="F52" s="104"/>
      <c r="G52" s="104"/>
      <c r="H52" s="92" t="s">
        <v>142</v>
      </c>
    </row>
    <row r="53" spans="1:8" x14ac:dyDescent="0.2">
      <c r="A53" s="82"/>
      <c r="B53" s="82"/>
      <c r="C53" s="88" t="s">
        <v>10</v>
      </c>
      <c r="D53" s="82"/>
      <c r="E53" s="82"/>
      <c r="F53" s="104"/>
      <c r="G53" s="104"/>
      <c r="H53" s="92" t="s">
        <v>142</v>
      </c>
    </row>
    <row r="54" spans="1:8" x14ac:dyDescent="0.2">
      <c r="A54" s="82"/>
      <c r="B54" s="82"/>
      <c r="C54" s="88" t="s">
        <v>141</v>
      </c>
      <c r="D54" s="82"/>
      <c r="E54" s="82" t="s">
        <v>142</v>
      </c>
      <c r="F54" s="105" t="s">
        <v>144</v>
      </c>
      <c r="G54" s="102">
        <v>0</v>
      </c>
      <c r="H54" s="92" t="s">
        <v>142</v>
      </c>
    </row>
    <row r="55" spans="1:8" x14ac:dyDescent="0.2">
      <c r="A55" s="82"/>
      <c r="B55" s="82"/>
      <c r="C55" s="103"/>
      <c r="D55" s="82"/>
      <c r="E55" s="82"/>
      <c r="F55" s="104"/>
      <c r="G55" s="104"/>
      <c r="H55" s="92" t="s">
        <v>142</v>
      </c>
    </row>
    <row r="56" spans="1:8" x14ac:dyDescent="0.2">
      <c r="A56" s="82"/>
      <c r="B56" s="82"/>
      <c r="C56" s="88" t="s">
        <v>151</v>
      </c>
      <c r="D56" s="82"/>
      <c r="E56" s="82"/>
      <c r="F56" s="82"/>
      <c r="G56" s="82"/>
      <c r="H56" s="92" t="s">
        <v>142</v>
      </c>
    </row>
    <row r="57" spans="1:8" x14ac:dyDescent="0.2">
      <c r="A57" s="82"/>
      <c r="B57" s="82"/>
      <c r="C57" s="88" t="s">
        <v>141</v>
      </c>
      <c r="D57" s="82"/>
      <c r="E57" s="82" t="s">
        <v>142</v>
      </c>
      <c r="F57" s="105" t="s">
        <v>144</v>
      </c>
      <c r="G57" s="102">
        <v>0</v>
      </c>
      <c r="H57" s="92" t="s">
        <v>142</v>
      </c>
    </row>
    <row r="58" spans="1:8" x14ac:dyDescent="0.2">
      <c r="A58" s="82"/>
      <c r="B58" s="82"/>
      <c r="C58" s="103"/>
      <c r="D58" s="82"/>
      <c r="E58" s="82"/>
      <c r="F58" s="104"/>
      <c r="G58" s="104"/>
      <c r="H58" s="92" t="s">
        <v>142</v>
      </c>
    </row>
    <row r="59" spans="1:8" x14ac:dyDescent="0.2">
      <c r="A59" s="82"/>
      <c r="B59" s="82"/>
      <c r="C59" s="88" t="s">
        <v>152</v>
      </c>
      <c r="D59" s="82"/>
      <c r="E59" s="82"/>
      <c r="F59" s="82"/>
      <c r="G59" s="82"/>
      <c r="H59" s="92" t="s">
        <v>142</v>
      </c>
    </row>
    <row r="60" spans="1:8" x14ac:dyDescent="0.2">
      <c r="A60" s="82"/>
      <c r="B60" s="82"/>
      <c r="C60" s="88" t="s">
        <v>141</v>
      </c>
      <c r="D60" s="82"/>
      <c r="E60" s="82" t="s">
        <v>142</v>
      </c>
      <c r="F60" s="105" t="s">
        <v>144</v>
      </c>
      <c r="G60" s="102">
        <v>0</v>
      </c>
      <c r="H60" s="92" t="s">
        <v>142</v>
      </c>
    </row>
    <row r="61" spans="1:8" x14ac:dyDescent="0.2">
      <c r="A61" s="82"/>
      <c r="B61" s="82"/>
      <c r="C61" s="103"/>
      <c r="D61" s="82"/>
      <c r="E61" s="82"/>
      <c r="F61" s="104"/>
      <c r="G61" s="104"/>
      <c r="H61" s="92" t="s">
        <v>142</v>
      </c>
    </row>
    <row r="62" spans="1:8" x14ac:dyDescent="0.2">
      <c r="A62" s="82"/>
      <c r="B62" s="82"/>
      <c r="C62" s="88" t="s">
        <v>153</v>
      </c>
      <c r="D62" s="82"/>
      <c r="E62" s="82"/>
      <c r="F62" s="104"/>
      <c r="G62" s="104"/>
      <c r="H62" s="92" t="s">
        <v>142</v>
      </c>
    </row>
    <row r="63" spans="1:8" x14ac:dyDescent="0.2">
      <c r="A63" s="82"/>
      <c r="B63" s="82"/>
      <c r="C63" s="88" t="s">
        <v>141</v>
      </c>
      <c r="D63" s="82"/>
      <c r="E63" s="82" t="s">
        <v>142</v>
      </c>
      <c r="F63" s="105" t="s">
        <v>144</v>
      </c>
      <c r="G63" s="102">
        <v>0</v>
      </c>
      <c r="H63" s="92" t="s">
        <v>142</v>
      </c>
    </row>
    <row r="64" spans="1:8" x14ac:dyDescent="0.2">
      <c r="A64" s="82"/>
      <c r="B64" s="82"/>
      <c r="C64" s="103"/>
      <c r="D64" s="82"/>
      <c r="E64" s="82"/>
      <c r="F64" s="104"/>
      <c r="G64" s="104"/>
      <c r="H64" s="92" t="s">
        <v>142</v>
      </c>
    </row>
    <row r="65" spans="1:8" x14ac:dyDescent="0.2">
      <c r="A65" s="82"/>
      <c r="B65" s="82"/>
      <c r="C65" s="88" t="s">
        <v>154</v>
      </c>
      <c r="D65" s="82"/>
      <c r="E65" s="82"/>
      <c r="F65" s="94">
        <v>0</v>
      </c>
      <c r="G65" s="102">
        <v>0</v>
      </c>
      <c r="H65" s="92" t="s">
        <v>142</v>
      </c>
    </row>
    <row r="66" spans="1:8" x14ac:dyDescent="0.2">
      <c r="A66" s="82"/>
      <c r="B66" s="82"/>
      <c r="C66" s="103"/>
      <c r="D66" s="82"/>
      <c r="E66" s="82"/>
      <c r="F66" s="104"/>
      <c r="G66" s="104"/>
      <c r="H66" s="92" t="s">
        <v>142</v>
      </c>
    </row>
    <row r="67" spans="1:8" x14ac:dyDescent="0.2">
      <c r="A67" s="82"/>
      <c r="B67" s="82"/>
      <c r="C67" s="88" t="s">
        <v>155</v>
      </c>
      <c r="D67" s="82"/>
      <c r="E67" s="82"/>
      <c r="F67" s="104"/>
      <c r="G67" s="104"/>
      <c r="H67" s="92" t="s">
        <v>142</v>
      </c>
    </row>
    <row r="68" spans="1:8" x14ac:dyDescent="0.2">
      <c r="A68" s="82"/>
      <c r="B68" s="82"/>
      <c r="C68" s="88" t="s">
        <v>156</v>
      </c>
      <c r="D68" s="82"/>
      <c r="E68" s="82"/>
      <c r="F68" s="104"/>
      <c r="G68" s="104"/>
      <c r="H68" s="92" t="s">
        <v>142</v>
      </c>
    </row>
    <row r="69" spans="1:8" x14ac:dyDescent="0.2">
      <c r="A69" s="82"/>
      <c r="B69" s="82"/>
      <c r="C69" s="88" t="s">
        <v>141</v>
      </c>
      <c r="D69" s="82"/>
      <c r="E69" s="82" t="s">
        <v>142</v>
      </c>
      <c r="F69" s="105" t="s">
        <v>144</v>
      </c>
      <c r="G69" s="102">
        <v>0</v>
      </c>
      <c r="H69" s="92" t="s">
        <v>142</v>
      </c>
    </row>
    <row r="70" spans="1:8" x14ac:dyDescent="0.2">
      <c r="A70" s="82"/>
      <c r="B70" s="82"/>
      <c r="C70" s="103"/>
      <c r="D70" s="82"/>
      <c r="E70" s="82"/>
      <c r="F70" s="104"/>
      <c r="G70" s="104"/>
      <c r="H70" s="92" t="s">
        <v>142</v>
      </c>
    </row>
    <row r="71" spans="1:8" x14ac:dyDescent="0.2">
      <c r="A71" s="82"/>
      <c r="B71" s="82"/>
      <c r="C71" s="88" t="s">
        <v>157</v>
      </c>
      <c r="D71" s="82"/>
      <c r="E71" s="82"/>
      <c r="F71" s="104"/>
      <c r="G71" s="104"/>
      <c r="H71" s="92" t="s">
        <v>142</v>
      </c>
    </row>
    <row r="72" spans="1:8" x14ac:dyDescent="0.2">
      <c r="A72" s="82"/>
      <c r="B72" s="82"/>
      <c r="C72" s="88" t="s">
        <v>141</v>
      </c>
      <c r="D72" s="82"/>
      <c r="E72" s="82" t="s">
        <v>142</v>
      </c>
      <c r="F72" s="105" t="s">
        <v>144</v>
      </c>
      <c r="G72" s="102">
        <v>0</v>
      </c>
      <c r="H72" s="92" t="s">
        <v>142</v>
      </c>
    </row>
    <row r="73" spans="1:8" x14ac:dyDescent="0.2">
      <c r="A73" s="82"/>
      <c r="B73" s="82"/>
      <c r="C73" s="103"/>
      <c r="D73" s="82"/>
      <c r="E73" s="82"/>
      <c r="F73" s="104"/>
      <c r="G73" s="104"/>
      <c r="H73" s="92" t="s">
        <v>142</v>
      </c>
    </row>
    <row r="74" spans="1:8" x14ac:dyDescent="0.2">
      <c r="A74" s="82"/>
      <c r="B74" s="82"/>
      <c r="C74" s="88" t="s">
        <v>158</v>
      </c>
      <c r="D74" s="82"/>
      <c r="E74" s="82"/>
      <c r="F74" s="104"/>
      <c r="G74" s="104"/>
      <c r="H74" s="92" t="s">
        <v>142</v>
      </c>
    </row>
    <row r="75" spans="1:8" x14ac:dyDescent="0.2">
      <c r="A75" s="82"/>
      <c r="B75" s="82"/>
      <c r="C75" s="88" t="s">
        <v>141</v>
      </c>
      <c r="D75" s="82"/>
      <c r="E75" s="82" t="s">
        <v>142</v>
      </c>
      <c r="F75" s="105" t="s">
        <v>144</v>
      </c>
      <c r="G75" s="102">
        <v>0</v>
      </c>
      <c r="H75" s="92" t="s">
        <v>142</v>
      </c>
    </row>
    <row r="76" spans="1:8" x14ac:dyDescent="0.2">
      <c r="A76" s="82"/>
      <c r="B76" s="82"/>
      <c r="C76" s="103"/>
      <c r="D76" s="82"/>
      <c r="E76" s="82"/>
      <c r="F76" s="104"/>
      <c r="G76" s="104"/>
      <c r="H76" s="92" t="s">
        <v>142</v>
      </c>
    </row>
    <row r="77" spans="1:8" x14ac:dyDescent="0.2">
      <c r="A77" s="82"/>
      <c r="B77" s="82"/>
      <c r="C77" s="88" t="s">
        <v>159</v>
      </c>
      <c r="D77" s="82"/>
      <c r="E77" s="82"/>
      <c r="F77" s="104"/>
      <c r="G77" s="104"/>
      <c r="H77" s="92" t="s">
        <v>142</v>
      </c>
    </row>
    <row r="78" spans="1:8" x14ac:dyDescent="0.2">
      <c r="A78" s="99">
        <v>1</v>
      </c>
      <c r="B78" s="90"/>
      <c r="C78" s="90" t="s">
        <v>160</v>
      </c>
      <c r="D78" s="90"/>
      <c r="E78" s="107"/>
      <c r="F78" s="91">
        <v>5324.2991719940001</v>
      </c>
      <c r="G78" s="81">
        <v>3.1955690000000002E-2</v>
      </c>
      <c r="H78" s="92">
        <v>5.41</v>
      </c>
    </row>
    <row r="79" spans="1:8" x14ac:dyDescent="0.2">
      <c r="A79" s="82"/>
      <c r="B79" s="82"/>
      <c r="C79" s="88" t="s">
        <v>141</v>
      </c>
      <c r="D79" s="82"/>
      <c r="E79" s="82" t="s">
        <v>142</v>
      </c>
      <c r="F79" s="94">
        <v>5324.2991719940001</v>
      </c>
      <c r="G79" s="102">
        <v>3.1955690000000002E-2</v>
      </c>
      <c r="H79" s="92" t="s">
        <v>142</v>
      </c>
    </row>
    <row r="80" spans="1:8" x14ac:dyDescent="0.2">
      <c r="A80" s="82"/>
      <c r="B80" s="82"/>
      <c r="C80" s="103"/>
      <c r="D80" s="82"/>
      <c r="E80" s="82"/>
      <c r="F80" s="104"/>
      <c r="G80" s="104"/>
      <c r="H80" s="92" t="s">
        <v>142</v>
      </c>
    </row>
    <row r="81" spans="1:8" x14ac:dyDescent="0.2">
      <c r="A81" s="82"/>
      <c r="B81" s="82"/>
      <c r="C81" s="88" t="s">
        <v>161</v>
      </c>
      <c r="D81" s="82"/>
      <c r="E81" s="82"/>
      <c r="F81" s="94">
        <v>5324.2991719940001</v>
      </c>
      <c r="G81" s="102">
        <v>3.1955690000000002E-2</v>
      </c>
      <c r="H81" s="92" t="s">
        <v>142</v>
      </c>
    </row>
    <row r="82" spans="1:8" x14ac:dyDescent="0.2">
      <c r="A82" s="82"/>
      <c r="B82" s="82"/>
      <c r="C82" s="104"/>
      <c r="D82" s="82"/>
      <c r="E82" s="82"/>
      <c r="F82" s="82"/>
      <c r="G82" s="82"/>
      <c r="H82" s="92" t="s">
        <v>142</v>
      </c>
    </row>
    <row r="83" spans="1:8" x14ac:dyDescent="0.2">
      <c r="A83" s="82"/>
      <c r="B83" s="82"/>
      <c r="C83" s="88" t="s">
        <v>162</v>
      </c>
      <c r="D83" s="82"/>
      <c r="E83" s="82"/>
      <c r="F83" s="82"/>
      <c r="G83" s="82"/>
      <c r="H83" s="92" t="s">
        <v>142</v>
      </c>
    </row>
    <row r="84" spans="1:8" x14ac:dyDescent="0.2">
      <c r="A84" s="82"/>
      <c r="B84" s="82"/>
      <c r="C84" s="88" t="s">
        <v>163</v>
      </c>
      <c r="D84" s="82"/>
      <c r="E84" s="82"/>
      <c r="F84" s="82"/>
      <c r="G84" s="82"/>
      <c r="H84" s="92" t="s">
        <v>142</v>
      </c>
    </row>
    <row r="85" spans="1:8" x14ac:dyDescent="0.2">
      <c r="A85" s="99">
        <v>1</v>
      </c>
      <c r="B85" s="90" t="s">
        <v>497</v>
      </c>
      <c r="C85" s="85" t="s">
        <v>1107</v>
      </c>
      <c r="D85" s="90"/>
      <c r="E85" s="140">
        <v>9815428.0309999995</v>
      </c>
      <c r="F85" s="91">
        <v>1523.4035075510001</v>
      </c>
      <c r="G85" s="81">
        <v>9.1432500000000003E-3</v>
      </c>
      <c r="H85" s="92" t="s">
        <v>142</v>
      </c>
    </row>
    <row r="86" spans="1:8" x14ac:dyDescent="0.2">
      <c r="A86" s="82"/>
      <c r="B86" s="82"/>
      <c r="C86" s="88" t="s">
        <v>141</v>
      </c>
      <c r="D86" s="82"/>
      <c r="E86" s="82" t="s">
        <v>142</v>
      </c>
      <c r="F86" s="94">
        <v>1523.4035075510001</v>
      </c>
      <c r="G86" s="102">
        <v>9.1432500000000003E-3</v>
      </c>
      <c r="H86" s="92" t="s">
        <v>142</v>
      </c>
    </row>
    <row r="87" spans="1:8" x14ac:dyDescent="0.2">
      <c r="A87" s="82"/>
      <c r="B87" s="82"/>
      <c r="C87" s="103"/>
      <c r="D87" s="82"/>
      <c r="E87" s="82"/>
      <c r="F87" s="104"/>
      <c r="G87" s="104"/>
      <c r="H87" s="92" t="s">
        <v>142</v>
      </c>
    </row>
    <row r="88" spans="1:8" x14ac:dyDescent="0.2">
      <c r="A88" s="82"/>
      <c r="B88" s="82"/>
      <c r="C88" s="88" t="s">
        <v>164</v>
      </c>
      <c r="D88" s="82"/>
      <c r="E88" s="82"/>
      <c r="F88" s="82"/>
      <c r="G88" s="82"/>
      <c r="H88" s="92" t="s">
        <v>142</v>
      </c>
    </row>
    <row r="89" spans="1:8" x14ac:dyDescent="0.2">
      <c r="A89" s="82"/>
      <c r="B89" s="82"/>
      <c r="C89" s="88" t="s">
        <v>165</v>
      </c>
      <c r="D89" s="82"/>
      <c r="E89" s="82"/>
      <c r="F89" s="82"/>
      <c r="G89" s="82"/>
      <c r="H89" s="92" t="s">
        <v>142</v>
      </c>
    </row>
    <row r="90" spans="1:8" x14ac:dyDescent="0.2">
      <c r="A90" s="82"/>
      <c r="B90" s="82"/>
      <c r="C90" s="88" t="s">
        <v>141</v>
      </c>
      <c r="D90" s="82"/>
      <c r="E90" s="82" t="s">
        <v>142</v>
      </c>
      <c r="F90" s="105" t="s">
        <v>144</v>
      </c>
      <c r="G90" s="102">
        <v>0</v>
      </c>
      <c r="H90" s="92" t="s">
        <v>142</v>
      </c>
    </row>
    <row r="91" spans="1:8" x14ac:dyDescent="0.2">
      <c r="A91" s="82"/>
      <c r="B91" s="82"/>
      <c r="C91" s="103"/>
      <c r="D91" s="82"/>
      <c r="E91" s="82"/>
      <c r="F91" s="104"/>
      <c r="G91" s="104"/>
      <c r="H91" s="92" t="s">
        <v>142</v>
      </c>
    </row>
    <row r="92" spans="1:8" x14ac:dyDescent="0.2">
      <c r="A92" s="82"/>
      <c r="B92" s="82"/>
      <c r="C92" s="88" t="s">
        <v>166</v>
      </c>
      <c r="D92" s="82"/>
      <c r="E92" s="82"/>
      <c r="F92" s="104"/>
      <c r="G92" s="104"/>
      <c r="H92" s="92" t="s">
        <v>142</v>
      </c>
    </row>
    <row r="93" spans="1:8" x14ac:dyDescent="0.2">
      <c r="A93" s="82"/>
      <c r="B93" s="82"/>
      <c r="C93" s="88" t="s">
        <v>141</v>
      </c>
      <c r="D93" s="82"/>
      <c r="E93" s="82" t="s">
        <v>142</v>
      </c>
      <c r="F93" s="105" t="s">
        <v>144</v>
      </c>
      <c r="G93" s="102">
        <v>0</v>
      </c>
      <c r="H93" s="92" t="s">
        <v>142</v>
      </c>
    </row>
    <row r="94" spans="1:8" x14ac:dyDescent="0.2">
      <c r="A94" s="82"/>
      <c r="B94" s="82"/>
      <c r="C94" s="103"/>
      <c r="D94" s="82"/>
      <c r="E94" s="82"/>
      <c r="F94" s="104"/>
      <c r="G94" s="104"/>
      <c r="H94" s="92" t="s">
        <v>142</v>
      </c>
    </row>
    <row r="95" spans="1:8" x14ac:dyDescent="0.2">
      <c r="A95" s="107"/>
      <c r="B95" s="90"/>
      <c r="C95" s="90" t="s">
        <v>167</v>
      </c>
      <c r="D95" s="90"/>
      <c r="E95" s="107"/>
      <c r="F95" s="91">
        <v>-296.20822091000002</v>
      </c>
      <c r="G95" s="81">
        <v>-1.7778E-3</v>
      </c>
      <c r="H95" s="92" t="s">
        <v>142</v>
      </c>
    </row>
    <row r="96" spans="1:8" x14ac:dyDescent="0.2">
      <c r="A96" s="103"/>
      <c r="B96" s="103"/>
      <c r="C96" s="88" t="s">
        <v>168</v>
      </c>
      <c r="D96" s="104"/>
      <c r="E96" s="104"/>
      <c r="F96" s="94">
        <v>166615.067329335</v>
      </c>
      <c r="G96" s="108">
        <v>1</v>
      </c>
      <c r="H96" s="92" t="s">
        <v>142</v>
      </c>
    </row>
    <row r="97" spans="1:17" ht="12.75" customHeight="1" x14ac:dyDescent="0.2">
      <c r="A97" s="109"/>
      <c r="B97" s="109"/>
      <c r="C97" s="110"/>
      <c r="D97" s="111"/>
      <c r="E97" s="111"/>
      <c r="F97" s="112"/>
      <c r="G97" s="113"/>
      <c r="H97" s="114"/>
    </row>
    <row r="98" spans="1:17" x14ac:dyDescent="0.2">
      <c r="A98" s="109"/>
      <c r="B98" s="221" t="s">
        <v>926</v>
      </c>
      <c r="C98" s="221"/>
      <c r="D98" s="221"/>
      <c r="E98" s="221"/>
      <c r="F98" s="221"/>
      <c r="G98" s="221"/>
      <c r="H98" s="221"/>
      <c r="J98" s="116"/>
    </row>
    <row r="99" spans="1:17" x14ac:dyDescent="0.2">
      <c r="A99" s="109"/>
      <c r="B99" s="221" t="s">
        <v>927</v>
      </c>
      <c r="C99" s="221"/>
      <c r="D99" s="221"/>
      <c r="E99" s="221"/>
      <c r="F99" s="221"/>
      <c r="G99" s="221"/>
      <c r="H99" s="221"/>
      <c r="J99" s="116"/>
    </row>
    <row r="100" spans="1:17" x14ac:dyDescent="0.2">
      <c r="A100" s="109"/>
      <c r="B100" s="221" t="s">
        <v>928</v>
      </c>
      <c r="C100" s="221"/>
      <c r="D100" s="221"/>
      <c r="E100" s="221"/>
      <c r="F100" s="221"/>
      <c r="G100" s="221"/>
      <c r="H100" s="221"/>
      <c r="J100" s="116"/>
    </row>
    <row r="101" spans="1:17" s="118" customFormat="1" ht="66.75" customHeight="1" x14ac:dyDescent="0.25">
      <c r="A101" s="117"/>
      <c r="B101" s="222" t="s">
        <v>929</v>
      </c>
      <c r="C101" s="222"/>
      <c r="D101" s="222"/>
      <c r="E101" s="222"/>
      <c r="F101" s="222"/>
      <c r="G101" s="222"/>
      <c r="H101" s="222"/>
      <c r="I101"/>
      <c r="J101" s="116"/>
      <c r="K101"/>
      <c r="L101"/>
      <c r="M101"/>
      <c r="N101"/>
      <c r="O101"/>
      <c r="P101"/>
      <c r="Q101"/>
    </row>
    <row r="102" spans="1:17" x14ac:dyDescent="0.2">
      <c r="A102" s="109"/>
      <c r="B102" s="221" t="s">
        <v>930</v>
      </c>
      <c r="C102" s="221"/>
      <c r="D102" s="221"/>
      <c r="E102" s="221"/>
      <c r="F102" s="221"/>
      <c r="G102" s="221"/>
      <c r="H102" s="221"/>
      <c r="J102" s="116"/>
    </row>
    <row r="103" spans="1:17" x14ac:dyDescent="0.2">
      <c r="A103" s="109"/>
      <c r="B103" s="109"/>
      <c r="C103" s="109"/>
      <c r="D103" s="111"/>
      <c r="E103" s="111"/>
      <c r="F103" s="111"/>
      <c r="G103" s="111"/>
    </row>
    <row r="104" spans="1:17" x14ac:dyDescent="0.2">
      <c r="A104" s="109"/>
      <c r="B104" s="223" t="s">
        <v>169</v>
      </c>
      <c r="C104" s="224"/>
      <c r="D104" s="225"/>
      <c r="E104" s="119"/>
      <c r="F104" s="111"/>
      <c r="G104" s="111"/>
    </row>
    <row r="105" spans="1:17" ht="27.75" customHeight="1" x14ac:dyDescent="0.2">
      <c r="A105" s="109"/>
      <c r="B105" s="226" t="s">
        <v>170</v>
      </c>
      <c r="C105" s="227"/>
      <c r="D105" s="95" t="s">
        <v>171</v>
      </c>
      <c r="E105" s="119"/>
      <c r="F105" s="111"/>
      <c r="G105" s="111"/>
    </row>
    <row r="106" spans="1:17" ht="12.75" customHeight="1" x14ac:dyDescent="0.2">
      <c r="A106" s="109"/>
      <c r="B106" s="226" t="s">
        <v>931</v>
      </c>
      <c r="C106" s="227"/>
      <c r="D106" s="95" t="s">
        <v>171</v>
      </c>
      <c r="E106" s="119"/>
      <c r="F106" s="111"/>
      <c r="G106" s="111"/>
    </row>
    <row r="107" spans="1:17" x14ac:dyDescent="0.2">
      <c r="A107" s="109"/>
      <c r="B107" s="226" t="s">
        <v>172</v>
      </c>
      <c r="C107" s="227"/>
      <c r="D107" s="120" t="s">
        <v>142</v>
      </c>
      <c r="E107" s="119"/>
      <c r="F107" s="111"/>
      <c r="G107" s="111"/>
    </row>
    <row r="108" spans="1:17" x14ac:dyDescent="0.2">
      <c r="A108" s="121"/>
      <c r="B108" s="122" t="s">
        <v>142</v>
      </c>
      <c r="C108" s="122" t="s">
        <v>932</v>
      </c>
      <c r="D108" s="122" t="s">
        <v>173</v>
      </c>
      <c r="E108" s="121"/>
      <c r="F108" s="121"/>
      <c r="G108" s="121"/>
      <c r="H108" s="121"/>
      <c r="J108" s="116"/>
    </row>
    <row r="109" spans="1:17" x14ac:dyDescent="0.2">
      <c r="A109" s="121"/>
      <c r="B109" s="123" t="s">
        <v>174</v>
      </c>
      <c r="C109" s="124">
        <v>45961</v>
      </c>
      <c r="D109" s="124">
        <v>45991</v>
      </c>
      <c r="E109" s="121"/>
      <c r="F109" s="121"/>
      <c r="G109" s="121"/>
      <c r="J109" s="116"/>
    </row>
    <row r="110" spans="1:17" x14ac:dyDescent="0.2">
      <c r="A110" s="125"/>
      <c r="B110" s="90" t="s">
        <v>175</v>
      </c>
      <c r="C110" s="126">
        <v>120.173</v>
      </c>
      <c r="D110" s="126">
        <v>124.6086</v>
      </c>
      <c r="E110" s="125"/>
      <c r="F110" s="127"/>
      <c r="G110" s="128"/>
    </row>
    <row r="111" spans="1:17" x14ac:dyDescent="0.2">
      <c r="A111" s="125"/>
      <c r="B111" s="90" t="s">
        <v>1119</v>
      </c>
      <c r="C111" s="126">
        <v>37.872999999999998</v>
      </c>
      <c r="D111" s="126">
        <v>39.270899999999997</v>
      </c>
      <c r="E111" s="125"/>
      <c r="F111" s="127"/>
      <c r="G111" s="128"/>
    </row>
    <row r="112" spans="1:17" x14ac:dyDescent="0.2">
      <c r="A112" s="125"/>
      <c r="B112" s="90" t="s">
        <v>176</v>
      </c>
      <c r="C112" s="126">
        <v>106.09739999999999</v>
      </c>
      <c r="D112" s="126">
        <v>109.8943</v>
      </c>
      <c r="E112" s="125"/>
      <c r="F112" s="127"/>
      <c r="G112" s="128"/>
    </row>
    <row r="113" spans="1:7" x14ac:dyDescent="0.2">
      <c r="A113" s="125"/>
      <c r="B113" s="90" t="s">
        <v>1120</v>
      </c>
      <c r="C113" s="126">
        <v>32.891399999999997</v>
      </c>
      <c r="D113" s="126">
        <v>34.0685</v>
      </c>
      <c r="E113" s="125"/>
      <c r="F113" s="127"/>
      <c r="G113" s="128"/>
    </row>
    <row r="114" spans="1:7" x14ac:dyDescent="0.2">
      <c r="A114" s="125"/>
      <c r="B114" s="125"/>
      <c r="C114" s="125"/>
      <c r="D114" s="125"/>
      <c r="E114" s="125"/>
      <c r="F114" s="125"/>
      <c r="G114" s="125"/>
    </row>
    <row r="115" spans="1:7" x14ac:dyDescent="0.2">
      <c r="A115" s="121"/>
      <c r="B115" s="226" t="s">
        <v>933</v>
      </c>
      <c r="C115" s="227"/>
      <c r="D115" s="95" t="s">
        <v>171</v>
      </c>
      <c r="E115" s="121"/>
      <c r="F115" s="121"/>
      <c r="G115" s="121"/>
    </row>
    <row r="116" spans="1:7" x14ac:dyDescent="0.2">
      <c r="A116" s="121"/>
      <c r="B116" s="136"/>
      <c r="C116" s="136"/>
      <c r="D116" s="136"/>
      <c r="E116" s="121"/>
      <c r="F116" s="121"/>
      <c r="G116" s="121"/>
    </row>
    <row r="117" spans="1:7" x14ac:dyDescent="0.2">
      <c r="A117" s="121"/>
      <c r="B117" s="226" t="s">
        <v>177</v>
      </c>
      <c r="C117" s="227"/>
      <c r="D117" s="95" t="s">
        <v>171</v>
      </c>
      <c r="E117" s="131"/>
      <c r="F117" s="121"/>
      <c r="G117" s="121"/>
    </row>
    <row r="118" spans="1:7" x14ac:dyDescent="0.2">
      <c r="A118" s="121"/>
      <c r="B118" s="226" t="s">
        <v>178</v>
      </c>
      <c r="C118" s="227"/>
      <c r="D118" s="95" t="s">
        <v>171</v>
      </c>
      <c r="E118" s="131"/>
      <c r="F118" s="121"/>
      <c r="G118" s="121"/>
    </row>
    <row r="119" spans="1:7" x14ac:dyDescent="0.2">
      <c r="A119" s="121"/>
      <c r="B119" s="226" t="s">
        <v>179</v>
      </c>
      <c r="C119" s="227"/>
      <c r="D119" s="95" t="s">
        <v>171</v>
      </c>
      <c r="E119" s="131"/>
      <c r="F119" s="121"/>
      <c r="G119" s="121"/>
    </row>
    <row r="120" spans="1:7" x14ac:dyDescent="0.2">
      <c r="A120" s="121"/>
      <c r="B120" s="226" t="s">
        <v>180</v>
      </c>
      <c r="C120" s="227"/>
      <c r="D120" s="132">
        <v>0.45508834805160492</v>
      </c>
      <c r="E120" s="121"/>
      <c r="F120" s="115"/>
      <c r="G120" s="133"/>
    </row>
    <row r="122" spans="1:7" x14ac:dyDescent="0.2">
      <c r="B122" s="220" t="s">
        <v>934</v>
      </c>
      <c r="C122" s="220"/>
    </row>
    <row r="124" spans="1:7" ht="153.75" customHeight="1" x14ac:dyDescent="0.2"/>
    <row r="127" spans="1:7" x14ac:dyDescent="0.2">
      <c r="B127" s="134" t="s">
        <v>935</v>
      </c>
      <c r="C127" s="135"/>
      <c r="D127" s="134"/>
    </row>
    <row r="128" spans="1:7" x14ac:dyDescent="0.2">
      <c r="B128" s="134" t="s">
        <v>1103</v>
      </c>
      <c r="D128" s="134"/>
    </row>
    <row r="129" customFormat="1" ht="165" customHeight="1" x14ac:dyDescent="0.2"/>
    <row r="130" customFormat="1" ht="12.75" customHeight="1" x14ac:dyDescent="0.2"/>
    <row r="131" customFormat="1" ht="12.75" customHeight="1" x14ac:dyDescent="0.2"/>
    <row r="132" customFormat="1" ht="12.75" customHeight="1" x14ac:dyDescent="0.2"/>
    <row r="133" customFormat="1" ht="12.75" customHeight="1" x14ac:dyDescent="0.2"/>
    <row r="134" customFormat="1" ht="12.75" customHeight="1" x14ac:dyDescent="0.2"/>
    <row r="135" customFormat="1" ht="12.75" customHeight="1" x14ac:dyDescent="0.2"/>
    <row r="136" customFormat="1" ht="12.75" customHeight="1" x14ac:dyDescent="0.2"/>
  </sheetData>
  <mergeCells count="18">
    <mergeCell ref="B122:C122"/>
    <mergeCell ref="B120:C120"/>
    <mergeCell ref="A1:H1"/>
    <mergeCell ref="A2:H2"/>
    <mergeCell ref="A3:H3"/>
    <mergeCell ref="B115:C115"/>
    <mergeCell ref="B119:C119"/>
    <mergeCell ref="B98:H98"/>
    <mergeCell ref="B99:H99"/>
    <mergeCell ref="B106:C106"/>
    <mergeCell ref="B107:C107"/>
    <mergeCell ref="B117:C117"/>
    <mergeCell ref="B118:C118"/>
    <mergeCell ref="B100:H100"/>
    <mergeCell ref="B101:H101"/>
    <mergeCell ref="B102:H102"/>
    <mergeCell ref="B104:D104"/>
    <mergeCell ref="B105:C105"/>
  </mergeCells>
  <hyperlinks>
    <hyperlink ref="I1" location="Index!B2" display="Index" xr:uid="{22ACB2F9-F11E-47E9-B144-B463DBDF2DB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32C1-0D98-4895-AC90-E53D571D8203}">
  <sheetPr>
    <outlinePr summaryBelow="0" summaryRight="0"/>
  </sheetPr>
  <dimension ref="A1:Q103"/>
  <sheetViews>
    <sheetView showGridLines="0" workbookViewId="0">
      <selection sqref="A1:H1"/>
    </sheetView>
  </sheetViews>
  <sheetFormatPr defaultRowHeight="12.75" x14ac:dyDescent="0.2"/>
  <cols>
    <col min="1" max="1" width="5.85546875" bestFit="1" customWidth="1"/>
    <col min="2" max="2" width="19.7109375" bestFit="1" customWidth="1"/>
    <col min="3" max="3" width="50.85546875" customWidth="1"/>
    <col min="4" max="4" width="17.7109375" customWidth="1"/>
    <col min="5" max="5" width="12.42578125" bestFit="1" customWidth="1"/>
    <col min="6" max="6" width="10.140625" bestFit="1" customWidth="1"/>
    <col min="7" max="7" width="14" bestFit="1" customWidth="1"/>
    <col min="8" max="8" width="10.140625"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8" t="s">
        <v>0</v>
      </c>
      <c r="B1" s="228"/>
      <c r="C1" s="228"/>
      <c r="D1" s="228"/>
      <c r="E1" s="228"/>
      <c r="F1" s="228"/>
      <c r="G1" s="228"/>
      <c r="H1" s="228"/>
      <c r="I1" s="100" t="s">
        <v>924</v>
      </c>
    </row>
    <row r="2" spans="1:9" ht="15" x14ac:dyDescent="0.2">
      <c r="A2" s="228" t="s">
        <v>1126</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row>
    <row r="6" spans="1:9" x14ac:dyDescent="0.2">
      <c r="A6" s="200"/>
      <c r="B6" s="200"/>
      <c r="C6" s="201" t="s">
        <v>10</v>
      </c>
      <c r="D6" s="200"/>
      <c r="E6" s="200"/>
      <c r="F6" s="200"/>
      <c r="G6" s="200"/>
      <c r="H6" s="92"/>
    </row>
    <row r="7" spans="1:9" x14ac:dyDescent="0.2">
      <c r="A7" s="200"/>
      <c r="B7" s="200"/>
      <c r="C7" s="201" t="s">
        <v>141</v>
      </c>
      <c r="D7" s="200"/>
      <c r="E7" s="200" t="s">
        <v>142</v>
      </c>
      <c r="F7" s="202" t="s">
        <v>144</v>
      </c>
      <c r="G7" s="203">
        <v>0</v>
      </c>
      <c r="H7" s="92"/>
    </row>
    <row r="8" spans="1:9" x14ac:dyDescent="0.2">
      <c r="A8" s="200"/>
      <c r="B8" s="200"/>
      <c r="C8" s="204"/>
      <c r="D8" s="200"/>
      <c r="E8" s="200"/>
      <c r="F8" s="205"/>
      <c r="G8" s="205"/>
      <c r="H8" s="92"/>
    </row>
    <row r="9" spans="1:9" x14ac:dyDescent="0.2">
      <c r="A9" s="200"/>
      <c r="B9" s="200"/>
      <c r="C9" s="201" t="s">
        <v>143</v>
      </c>
      <c r="D9" s="200"/>
      <c r="E9" s="200"/>
      <c r="F9" s="200"/>
      <c r="G9" s="200"/>
      <c r="H9" s="92"/>
    </row>
    <row r="10" spans="1:9" x14ac:dyDescent="0.2">
      <c r="A10" s="200"/>
      <c r="B10" s="200"/>
      <c r="C10" s="201" t="s">
        <v>141</v>
      </c>
      <c r="D10" s="200"/>
      <c r="E10" s="200" t="s">
        <v>142</v>
      </c>
      <c r="F10" s="202" t="s">
        <v>144</v>
      </c>
      <c r="G10" s="203">
        <v>0</v>
      </c>
      <c r="H10" s="92"/>
    </row>
    <row r="11" spans="1:9" x14ac:dyDescent="0.2">
      <c r="A11" s="200"/>
      <c r="B11" s="200"/>
      <c r="C11" s="204"/>
      <c r="D11" s="200"/>
      <c r="E11" s="200"/>
      <c r="F11" s="205"/>
      <c r="G11" s="205"/>
      <c r="H11" s="92"/>
    </row>
    <row r="12" spans="1:9" x14ac:dyDescent="0.2">
      <c r="A12" s="200"/>
      <c r="B12" s="200"/>
      <c r="C12" s="201" t="s">
        <v>145</v>
      </c>
      <c r="D12" s="200"/>
      <c r="E12" s="200"/>
      <c r="F12" s="200"/>
      <c r="G12" s="200"/>
      <c r="H12" s="92"/>
    </row>
    <row r="13" spans="1:9" x14ac:dyDescent="0.2">
      <c r="A13" s="200"/>
      <c r="B13" s="200"/>
      <c r="C13" s="201" t="s">
        <v>141</v>
      </c>
      <c r="D13" s="200"/>
      <c r="E13" s="200" t="s">
        <v>142</v>
      </c>
      <c r="F13" s="202" t="s">
        <v>144</v>
      </c>
      <c r="G13" s="203">
        <v>0</v>
      </c>
      <c r="H13" s="92"/>
    </row>
    <row r="14" spans="1:9" x14ac:dyDescent="0.2">
      <c r="A14" s="200"/>
      <c r="B14" s="200"/>
      <c r="C14" s="204"/>
      <c r="D14" s="200"/>
      <c r="E14" s="200"/>
      <c r="F14" s="205"/>
      <c r="G14" s="205"/>
      <c r="H14" s="92"/>
    </row>
    <row r="15" spans="1:9" x14ac:dyDescent="0.2">
      <c r="A15" s="200"/>
      <c r="B15" s="200"/>
      <c r="C15" s="201" t="s">
        <v>146</v>
      </c>
      <c r="D15" s="200"/>
      <c r="E15" s="200"/>
      <c r="F15" s="200"/>
      <c r="G15" s="200"/>
      <c r="H15" s="92"/>
    </row>
    <row r="16" spans="1:9" x14ac:dyDescent="0.2">
      <c r="A16" s="200"/>
      <c r="B16" s="200"/>
      <c r="C16" s="201" t="s">
        <v>141</v>
      </c>
      <c r="D16" s="200"/>
      <c r="E16" s="200" t="s">
        <v>142</v>
      </c>
      <c r="F16" s="202" t="s">
        <v>144</v>
      </c>
      <c r="G16" s="203">
        <v>0</v>
      </c>
      <c r="H16" s="92"/>
    </row>
    <row r="17" spans="1:8" x14ac:dyDescent="0.2">
      <c r="A17" s="200"/>
      <c r="B17" s="200"/>
      <c r="C17" s="204"/>
      <c r="D17" s="200"/>
      <c r="E17" s="200"/>
      <c r="F17" s="205"/>
      <c r="G17" s="205"/>
      <c r="H17" s="92"/>
    </row>
    <row r="18" spans="1:8" x14ac:dyDescent="0.2">
      <c r="A18" s="200"/>
      <c r="B18" s="200"/>
      <c r="C18" s="201" t="s">
        <v>147</v>
      </c>
      <c r="D18" s="200"/>
      <c r="E18" s="200"/>
      <c r="F18" s="205"/>
      <c r="G18" s="205"/>
      <c r="H18" s="92"/>
    </row>
    <row r="19" spans="1:8" x14ac:dyDescent="0.2">
      <c r="A19" s="200"/>
      <c r="B19" s="200"/>
      <c r="C19" s="201" t="s">
        <v>141</v>
      </c>
      <c r="D19" s="200"/>
      <c r="E19" s="200" t="s">
        <v>142</v>
      </c>
      <c r="F19" s="202" t="s">
        <v>144</v>
      </c>
      <c r="G19" s="203">
        <v>0</v>
      </c>
      <c r="H19" s="92"/>
    </row>
    <row r="20" spans="1:8" x14ac:dyDescent="0.2">
      <c r="A20" s="200"/>
      <c r="B20" s="200"/>
      <c r="C20" s="204"/>
      <c r="D20" s="200"/>
      <c r="E20" s="200"/>
      <c r="F20" s="205"/>
      <c r="G20" s="205"/>
      <c r="H20" s="92"/>
    </row>
    <row r="21" spans="1:8" x14ac:dyDescent="0.2">
      <c r="A21" s="200"/>
      <c r="B21" s="200"/>
      <c r="C21" s="201" t="s">
        <v>148</v>
      </c>
      <c r="D21" s="200"/>
      <c r="E21" s="200"/>
      <c r="F21" s="205"/>
      <c r="G21" s="205"/>
      <c r="H21" s="92"/>
    </row>
    <row r="22" spans="1:8" x14ac:dyDescent="0.2">
      <c r="A22" s="200"/>
      <c r="B22" s="200"/>
      <c r="C22" s="201" t="s">
        <v>141</v>
      </c>
      <c r="D22" s="200"/>
      <c r="E22" s="200" t="s">
        <v>142</v>
      </c>
      <c r="F22" s="202" t="s">
        <v>144</v>
      </c>
      <c r="G22" s="203">
        <v>0</v>
      </c>
      <c r="H22" s="92"/>
    </row>
    <row r="23" spans="1:8" x14ac:dyDescent="0.2">
      <c r="A23" s="200"/>
      <c r="B23" s="200"/>
      <c r="C23" s="204"/>
      <c r="D23" s="200"/>
      <c r="E23" s="200"/>
      <c r="F23" s="205"/>
      <c r="G23" s="205"/>
      <c r="H23" s="92"/>
    </row>
    <row r="24" spans="1:8" x14ac:dyDescent="0.2">
      <c r="A24" s="200"/>
      <c r="B24" s="200"/>
      <c r="C24" s="201" t="s">
        <v>149</v>
      </c>
      <c r="D24" s="200"/>
      <c r="E24" s="200"/>
      <c r="F24" s="206">
        <v>0</v>
      </c>
      <c r="G24" s="203">
        <v>0</v>
      </c>
      <c r="H24" s="92"/>
    </row>
    <row r="25" spans="1:8" x14ac:dyDescent="0.2">
      <c r="A25" s="200"/>
      <c r="B25" s="200"/>
      <c r="C25" s="204"/>
      <c r="D25" s="200"/>
      <c r="E25" s="200"/>
      <c r="F25" s="205"/>
      <c r="G25" s="205"/>
      <c r="H25" s="92"/>
    </row>
    <row r="26" spans="1:8" x14ac:dyDescent="0.2">
      <c r="A26" s="200"/>
      <c r="B26" s="200"/>
      <c r="C26" s="201" t="s">
        <v>150</v>
      </c>
      <c r="D26" s="200"/>
      <c r="E26" s="200"/>
      <c r="F26" s="205"/>
      <c r="G26" s="205"/>
      <c r="H26" s="92"/>
    </row>
    <row r="27" spans="1:8" x14ac:dyDescent="0.2">
      <c r="A27" s="200"/>
      <c r="B27" s="200"/>
      <c r="C27" s="201" t="s">
        <v>10</v>
      </c>
      <c r="D27" s="200"/>
      <c r="E27" s="200"/>
      <c r="F27" s="205"/>
      <c r="G27" s="205"/>
      <c r="H27" s="92"/>
    </row>
    <row r="28" spans="1:8" x14ac:dyDescent="0.2">
      <c r="A28" s="200"/>
      <c r="B28" s="200"/>
      <c r="C28" s="201" t="s">
        <v>141</v>
      </c>
      <c r="D28" s="200"/>
      <c r="E28" s="200" t="s">
        <v>142</v>
      </c>
      <c r="F28" s="202" t="s">
        <v>144</v>
      </c>
      <c r="G28" s="203">
        <v>0</v>
      </c>
      <c r="H28" s="92"/>
    </row>
    <row r="29" spans="1:8" x14ac:dyDescent="0.2">
      <c r="A29" s="200"/>
      <c r="B29" s="200"/>
      <c r="C29" s="204"/>
      <c r="D29" s="200"/>
      <c r="E29" s="200"/>
      <c r="F29" s="205"/>
      <c r="G29" s="205"/>
      <c r="H29" s="92"/>
    </row>
    <row r="30" spans="1:8" x14ac:dyDescent="0.2">
      <c r="A30" s="200"/>
      <c r="B30" s="200"/>
      <c r="C30" s="201" t="s">
        <v>151</v>
      </c>
      <c r="D30" s="200"/>
      <c r="E30" s="200"/>
      <c r="F30" s="200"/>
      <c r="G30" s="200"/>
      <c r="H30" s="92"/>
    </row>
    <row r="31" spans="1:8" x14ac:dyDescent="0.2">
      <c r="A31" s="200"/>
      <c r="B31" s="200"/>
      <c r="C31" s="201" t="s">
        <v>141</v>
      </c>
      <c r="D31" s="200"/>
      <c r="E31" s="200" t="s">
        <v>142</v>
      </c>
      <c r="F31" s="202" t="s">
        <v>144</v>
      </c>
      <c r="G31" s="203">
        <v>0</v>
      </c>
      <c r="H31" s="92"/>
    </row>
    <row r="32" spans="1:8" x14ac:dyDescent="0.2">
      <c r="A32" s="200"/>
      <c r="B32" s="200"/>
      <c r="C32" s="204"/>
      <c r="D32" s="200"/>
      <c r="E32" s="200"/>
      <c r="F32" s="205"/>
      <c r="G32" s="205"/>
      <c r="H32" s="92"/>
    </row>
    <row r="33" spans="1:8" x14ac:dyDescent="0.2">
      <c r="A33" s="200"/>
      <c r="B33" s="200"/>
      <c r="C33" s="201" t="s">
        <v>152</v>
      </c>
      <c r="D33" s="200"/>
      <c r="E33" s="200"/>
      <c r="F33" s="200"/>
      <c r="G33" s="200"/>
      <c r="H33" s="92"/>
    </row>
    <row r="34" spans="1:8" x14ac:dyDescent="0.2">
      <c r="A34" s="200"/>
      <c r="B34" s="200"/>
      <c r="C34" s="201" t="s">
        <v>141</v>
      </c>
      <c r="D34" s="200"/>
      <c r="E34" s="200" t="s">
        <v>142</v>
      </c>
      <c r="F34" s="202" t="s">
        <v>144</v>
      </c>
      <c r="G34" s="203">
        <v>0</v>
      </c>
      <c r="H34" s="92"/>
    </row>
    <row r="35" spans="1:8" x14ac:dyDescent="0.2">
      <c r="A35" s="200"/>
      <c r="B35" s="200"/>
      <c r="C35" s="204"/>
      <c r="D35" s="200"/>
      <c r="E35" s="200"/>
      <c r="F35" s="205"/>
      <c r="G35" s="205"/>
      <c r="H35" s="92"/>
    </row>
    <row r="36" spans="1:8" x14ac:dyDescent="0.2">
      <c r="A36" s="200"/>
      <c r="B36" s="200"/>
      <c r="C36" s="201" t="s">
        <v>153</v>
      </c>
      <c r="D36" s="200"/>
      <c r="E36" s="200"/>
      <c r="F36" s="205"/>
      <c r="G36" s="205"/>
      <c r="H36" s="92"/>
    </row>
    <row r="37" spans="1:8" x14ac:dyDescent="0.2">
      <c r="A37" s="200"/>
      <c r="B37" s="200"/>
      <c r="C37" s="201" t="s">
        <v>141</v>
      </c>
      <c r="D37" s="200"/>
      <c r="E37" s="200" t="s">
        <v>142</v>
      </c>
      <c r="F37" s="202" t="s">
        <v>144</v>
      </c>
      <c r="G37" s="203">
        <v>0</v>
      </c>
      <c r="H37" s="92"/>
    </row>
    <row r="38" spans="1:8" x14ac:dyDescent="0.2">
      <c r="A38" s="200"/>
      <c r="B38" s="200"/>
      <c r="C38" s="204"/>
      <c r="D38" s="200"/>
      <c r="E38" s="200"/>
      <c r="F38" s="205"/>
      <c r="G38" s="205"/>
      <c r="H38" s="92"/>
    </row>
    <row r="39" spans="1:8" x14ac:dyDescent="0.2">
      <c r="A39" s="200"/>
      <c r="B39" s="200"/>
      <c r="C39" s="201" t="s">
        <v>154</v>
      </c>
      <c r="D39" s="200"/>
      <c r="E39" s="200"/>
      <c r="F39" s="206">
        <v>0</v>
      </c>
      <c r="G39" s="203">
        <v>0</v>
      </c>
      <c r="H39" s="92"/>
    </row>
    <row r="40" spans="1:8" x14ac:dyDescent="0.2">
      <c r="A40" s="200"/>
      <c r="B40" s="200"/>
      <c r="C40" s="204"/>
      <c r="D40" s="200"/>
      <c r="E40" s="200"/>
      <c r="F40" s="205"/>
      <c r="G40" s="205"/>
      <c r="H40" s="92"/>
    </row>
    <row r="41" spans="1:8" x14ac:dyDescent="0.2">
      <c r="A41" s="200"/>
      <c r="B41" s="200"/>
      <c r="C41" s="201" t="s">
        <v>155</v>
      </c>
      <c r="D41" s="200"/>
      <c r="E41" s="200"/>
      <c r="F41" s="205"/>
      <c r="G41" s="205"/>
      <c r="H41" s="92"/>
    </row>
    <row r="42" spans="1:8" x14ac:dyDescent="0.2">
      <c r="A42" s="200"/>
      <c r="B42" s="200"/>
      <c r="C42" s="201" t="s">
        <v>156</v>
      </c>
      <c r="D42" s="200"/>
      <c r="E42" s="200"/>
      <c r="F42" s="205"/>
      <c r="G42" s="205"/>
      <c r="H42" s="92"/>
    </row>
    <row r="43" spans="1:8" x14ac:dyDescent="0.2">
      <c r="A43" s="200"/>
      <c r="B43" s="200"/>
      <c r="C43" s="201" t="s">
        <v>141</v>
      </c>
      <c r="D43" s="200"/>
      <c r="E43" s="200" t="s">
        <v>142</v>
      </c>
      <c r="F43" s="202" t="s">
        <v>144</v>
      </c>
      <c r="G43" s="203">
        <v>0</v>
      </c>
      <c r="H43" s="92"/>
    </row>
    <row r="44" spans="1:8" x14ac:dyDescent="0.2">
      <c r="A44" s="200"/>
      <c r="B44" s="200"/>
      <c r="C44" s="204"/>
      <c r="D44" s="200"/>
      <c r="E44" s="200"/>
      <c r="F44" s="205"/>
      <c r="G44" s="205"/>
      <c r="H44" s="92"/>
    </row>
    <row r="45" spans="1:8" x14ac:dyDescent="0.2">
      <c r="A45" s="200"/>
      <c r="B45" s="200"/>
      <c r="C45" s="201" t="s">
        <v>157</v>
      </c>
      <c r="D45" s="200"/>
      <c r="E45" s="200"/>
      <c r="F45" s="205"/>
      <c r="G45" s="205"/>
      <c r="H45" s="92"/>
    </row>
    <row r="46" spans="1:8" x14ac:dyDescent="0.2">
      <c r="A46" s="200"/>
      <c r="B46" s="200"/>
      <c r="C46" s="201" t="s">
        <v>141</v>
      </c>
      <c r="D46" s="200"/>
      <c r="E46" s="200" t="s">
        <v>142</v>
      </c>
      <c r="F46" s="202" t="s">
        <v>144</v>
      </c>
      <c r="G46" s="203">
        <v>0</v>
      </c>
      <c r="H46" s="92"/>
    </row>
    <row r="47" spans="1:8" x14ac:dyDescent="0.2">
      <c r="A47" s="200"/>
      <c r="B47" s="200"/>
      <c r="C47" s="204"/>
      <c r="D47" s="200"/>
      <c r="E47" s="200"/>
      <c r="F47" s="205"/>
      <c r="G47" s="205"/>
      <c r="H47" s="92"/>
    </row>
    <row r="48" spans="1:8" x14ac:dyDescent="0.2">
      <c r="A48" s="200"/>
      <c r="B48" s="200"/>
      <c r="C48" s="201" t="s">
        <v>158</v>
      </c>
      <c r="D48" s="200"/>
      <c r="E48" s="200"/>
      <c r="F48" s="205"/>
      <c r="G48" s="205"/>
      <c r="H48" s="92"/>
    </row>
    <row r="49" spans="1:8" x14ac:dyDescent="0.2">
      <c r="A49" s="200"/>
      <c r="B49" s="200"/>
      <c r="C49" s="201" t="s">
        <v>141</v>
      </c>
      <c r="D49" s="200"/>
      <c r="E49" s="200" t="s">
        <v>142</v>
      </c>
      <c r="F49" s="202" t="s">
        <v>144</v>
      </c>
      <c r="G49" s="203">
        <v>0</v>
      </c>
      <c r="H49" s="92"/>
    </row>
    <row r="50" spans="1:8" x14ac:dyDescent="0.2">
      <c r="A50" s="200"/>
      <c r="B50" s="200"/>
      <c r="C50" s="204"/>
      <c r="D50" s="200"/>
      <c r="E50" s="200"/>
      <c r="F50" s="205"/>
      <c r="G50" s="205"/>
      <c r="H50" s="92"/>
    </row>
    <row r="51" spans="1:8" x14ac:dyDescent="0.2">
      <c r="A51" s="200"/>
      <c r="B51" s="200"/>
      <c r="C51" s="201" t="s">
        <v>159</v>
      </c>
      <c r="D51" s="200"/>
      <c r="E51" s="200"/>
      <c r="F51" s="205"/>
      <c r="G51" s="205"/>
      <c r="H51" s="92"/>
    </row>
    <row r="52" spans="1:8" x14ac:dyDescent="0.2">
      <c r="A52" s="207">
        <v>1</v>
      </c>
      <c r="B52" s="168"/>
      <c r="C52" s="168" t="s">
        <v>160</v>
      </c>
      <c r="D52" s="168"/>
      <c r="E52" s="208"/>
      <c r="F52" s="209">
        <v>395.66025900199998</v>
      </c>
      <c r="G52" s="210">
        <v>2.657752E-2</v>
      </c>
      <c r="H52" s="92">
        <v>5.41</v>
      </c>
    </row>
    <row r="53" spans="1:8" x14ac:dyDescent="0.2">
      <c r="A53" s="200"/>
      <c r="B53" s="200"/>
      <c r="C53" s="201" t="s">
        <v>141</v>
      </c>
      <c r="D53" s="200"/>
      <c r="E53" s="200" t="s">
        <v>142</v>
      </c>
      <c r="F53" s="206">
        <v>395.66025900199998</v>
      </c>
      <c r="G53" s="203">
        <v>2.657752E-2</v>
      </c>
      <c r="H53" s="92"/>
    </row>
    <row r="54" spans="1:8" x14ac:dyDescent="0.2">
      <c r="A54" s="200"/>
      <c r="B54" s="200"/>
      <c r="C54" s="204"/>
      <c r="D54" s="200"/>
      <c r="E54" s="200"/>
      <c r="F54" s="205"/>
      <c r="G54" s="205"/>
      <c r="H54" s="92"/>
    </row>
    <row r="55" spans="1:8" x14ac:dyDescent="0.2">
      <c r="A55" s="200"/>
      <c r="B55" s="200"/>
      <c r="C55" s="201" t="s">
        <v>161</v>
      </c>
      <c r="D55" s="200"/>
      <c r="E55" s="200"/>
      <c r="F55" s="206">
        <v>395.66025900199998</v>
      </c>
      <c r="G55" s="203">
        <v>2.657752E-2</v>
      </c>
      <c r="H55" s="92"/>
    </row>
    <row r="56" spans="1:8" x14ac:dyDescent="0.2">
      <c r="A56" s="200"/>
      <c r="B56" s="200"/>
      <c r="C56" s="205"/>
      <c r="D56" s="200"/>
      <c r="E56" s="200"/>
      <c r="F56" s="200"/>
      <c r="G56" s="200"/>
      <c r="H56" s="92"/>
    </row>
    <row r="57" spans="1:8" x14ac:dyDescent="0.2">
      <c r="A57" s="200"/>
      <c r="B57" s="200"/>
      <c r="C57" s="201" t="s">
        <v>162</v>
      </c>
      <c r="D57" s="200"/>
      <c r="E57" s="200"/>
      <c r="F57" s="200"/>
      <c r="G57" s="200"/>
      <c r="H57" s="92"/>
    </row>
    <row r="58" spans="1:8" x14ac:dyDescent="0.2">
      <c r="A58" s="200"/>
      <c r="B58" s="200"/>
      <c r="C58" s="211" t="s">
        <v>1167</v>
      </c>
      <c r="D58" s="200"/>
      <c r="E58" s="200"/>
      <c r="F58" s="200"/>
      <c r="G58" s="200"/>
      <c r="H58" s="92"/>
    </row>
    <row r="59" spans="1:8" x14ac:dyDescent="0.2">
      <c r="A59" s="207">
        <v>1</v>
      </c>
      <c r="B59" s="168" t="s">
        <v>1162</v>
      </c>
      <c r="C59" s="168" t="s">
        <v>1163</v>
      </c>
      <c r="D59" s="168"/>
      <c r="E59" s="212">
        <v>8905340.0281000007</v>
      </c>
      <c r="F59" s="209">
        <v>14522.627355099999</v>
      </c>
      <c r="G59" s="210">
        <v>0.97552227999999996</v>
      </c>
      <c r="H59" s="92"/>
    </row>
    <row r="60" spans="1:8" x14ac:dyDescent="0.2">
      <c r="A60" s="200"/>
      <c r="B60" s="200"/>
      <c r="C60" s="201" t="s">
        <v>141</v>
      </c>
      <c r="D60" s="200"/>
      <c r="E60" s="200" t="s">
        <v>142</v>
      </c>
      <c r="F60" s="206">
        <v>14522.627355099999</v>
      </c>
      <c r="G60" s="203">
        <v>0.97552227999999996</v>
      </c>
      <c r="H60" s="92"/>
    </row>
    <row r="61" spans="1:8" x14ac:dyDescent="0.2">
      <c r="A61" s="200"/>
      <c r="B61" s="200"/>
      <c r="C61" s="204"/>
      <c r="D61" s="200"/>
      <c r="E61" s="200"/>
      <c r="F61" s="205"/>
      <c r="G61" s="205"/>
      <c r="H61" s="92"/>
    </row>
    <row r="62" spans="1:8" x14ac:dyDescent="0.2">
      <c r="A62" s="200"/>
      <c r="B62" s="200"/>
      <c r="C62" s="201" t="s">
        <v>164</v>
      </c>
      <c r="D62" s="200"/>
      <c r="E62" s="200"/>
      <c r="F62" s="200"/>
      <c r="G62" s="200"/>
      <c r="H62" s="92"/>
    </row>
    <row r="63" spans="1:8" x14ac:dyDescent="0.2">
      <c r="A63" s="200"/>
      <c r="B63" s="200"/>
      <c r="C63" s="201" t="s">
        <v>165</v>
      </c>
      <c r="D63" s="200"/>
      <c r="E63" s="200"/>
      <c r="F63" s="200"/>
      <c r="G63" s="200"/>
      <c r="H63" s="92"/>
    </row>
    <row r="64" spans="1:8" x14ac:dyDescent="0.2">
      <c r="A64" s="200"/>
      <c r="B64" s="200"/>
      <c r="C64" s="201" t="s">
        <v>141</v>
      </c>
      <c r="D64" s="200"/>
      <c r="E64" s="200" t="s">
        <v>142</v>
      </c>
      <c r="F64" s="202" t="s">
        <v>144</v>
      </c>
      <c r="G64" s="203">
        <v>0</v>
      </c>
      <c r="H64" s="92"/>
    </row>
    <row r="65" spans="1:17" x14ac:dyDescent="0.2">
      <c r="A65" s="200"/>
      <c r="B65" s="200"/>
      <c r="C65" s="204"/>
      <c r="D65" s="200"/>
      <c r="E65" s="200"/>
      <c r="F65" s="205"/>
      <c r="G65" s="205"/>
      <c r="H65" s="92"/>
    </row>
    <row r="66" spans="1:17" x14ac:dyDescent="0.2">
      <c r="A66" s="200"/>
      <c r="B66" s="200"/>
      <c r="C66" s="201" t="s">
        <v>166</v>
      </c>
      <c r="D66" s="200"/>
      <c r="E66" s="200"/>
      <c r="F66" s="205"/>
      <c r="G66" s="205"/>
      <c r="H66" s="92"/>
    </row>
    <row r="67" spans="1:17" x14ac:dyDescent="0.2">
      <c r="A67" s="200"/>
      <c r="B67" s="200"/>
      <c r="C67" s="201" t="s">
        <v>141</v>
      </c>
      <c r="D67" s="200"/>
      <c r="E67" s="200" t="s">
        <v>142</v>
      </c>
      <c r="F67" s="202" t="s">
        <v>144</v>
      </c>
      <c r="G67" s="203">
        <v>0</v>
      </c>
      <c r="H67" s="92"/>
    </row>
    <row r="68" spans="1:17" x14ac:dyDescent="0.2">
      <c r="A68" s="200"/>
      <c r="B68" s="168"/>
      <c r="C68" s="168"/>
      <c r="D68" s="201"/>
      <c r="E68" s="200"/>
      <c r="F68" s="168"/>
      <c r="G68" s="208"/>
      <c r="H68" s="92"/>
    </row>
    <row r="69" spans="1:17" x14ac:dyDescent="0.2">
      <c r="A69" s="208"/>
      <c r="B69" s="168"/>
      <c r="C69" s="168" t="s">
        <v>167</v>
      </c>
      <c r="D69" s="168"/>
      <c r="E69" s="208"/>
      <c r="F69" s="209">
        <v>-31.25973699</v>
      </c>
      <c r="G69" s="210">
        <v>-2.0998000000000002E-3</v>
      </c>
      <c r="H69" s="92"/>
    </row>
    <row r="70" spans="1:17" x14ac:dyDescent="0.2">
      <c r="A70" s="204"/>
      <c r="B70" s="204"/>
      <c r="C70" s="201" t="s">
        <v>168</v>
      </c>
      <c r="D70" s="205"/>
      <c r="E70" s="205"/>
      <c r="F70" s="206">
        <v>14887.027877111999</v>
      </c>
      <c r="G70" s="213">
        <v>1</v>
      </c>
      <c r="H70" s="92"/>
    </row>
    <row r="71" spans="1:17" x14ac:dyDescent="0.2">
      <c r="A71" s="109"/>
      <c r="B71" s="109"/>
      <c r="C71" s="110"/>
      <c r="D71" s="111"/>
      <c r="E71" s="111"/>
      <c r="F71" s="112"/>
      <c r="G71" s="113"/>
      <c r="H71" s="114"/>
    </row>
    <row r="72" spans="1:17" x14ac:dyDescent="0.2">
      <c r="A72" s="109"/>
      <c r="B72" s="221" t="s">
        <v>926</v>
      </c>
      <c r="C72" s="221"/>
      <c r="D72" s="221"/>
      <c r="E72" s="221"/>
      <c r="F72" s="221"/>
      <c r="G72" s="221"/>
      <c r="H72" s="221"/>
      <c r="J72" s="116"/>
    </row>
    <row r="73" spans="1:17" x14ac:dyDescent="0.2">
      <c r="A73" s="109"/>
      <c r="B73" s="221" t="s">
        <v>927</v>
      </c>
      <c r="C73" s="221"/>
      <c r="D73" s="221"/>
      <c r="E73" s="221"/>
      <c r="F73" s="221"/>
      <c r="G73" s="221"/>
      <c r="H73" s="221"/>
      <c r="J73" s="116"/>
    </row>
    <row r="74" spans="1:17" x14ac:dyDescent="0.2">
      <c r="A74" s="109"/>
      <c r="B74" s="221" t="s">
        <v>928</v>
      </c>
      <c r="C74" s="221"/>
      <c r="D74" s="221"/>
      <c r="E74" s="221"/>
      <c r="F74" s="221"/>
      <c r="G74" s="221"/>
      <c r="H74" s="221"/>
      <c r="J74" s="116"/>
    </row>
    <row r="75" spans="1:17" s="118" customFormat="1" ht="69" customHeight="1" x14ac:dyDescent="0.25">
      <c r="A75" s="117"/>
      <c r="B75" s="222" t="s">
        <v>929</v>
      </c>
      <c r="C75" s="222"/>
      <c r="D75" s="222"/>
      <c r="E75" s="222"/>
      <c r="F75" s="222"/>
      <c r="G75" s="222"/>
      <c r="H75" s="222"/>
      <c r="I75"/>
      <c r="J75" s="116"/>
      <c r="K75"/>
      <c r="L75"/>
      <c r="M75"/>
      <c r="N75"/>
      <c r="O75"/>
      <c r="P75"/>
      <c r="Q75"/>
    </row>
    <row r="76" spans="1:17" x14ac:dyDescent="0.2">
      <c r="A76" s="109"/>
      <c r="B76" s="221" t="s">
        <v>930</v>
      </c>
      <c r="C76" s="221"/>
      <c r="D76" s="221"/>
      <c r="E76" s="221"/>
      <c r="F76" s="221"/>
      <c r="G76" s="221"/>
      <c r="H76" s="221"/>
      <c r="J76" s="116"/>
    </row>
    <row r="77" spans="1:17" x14ac:dyDescent="0.2">
      <c r="A77" s="109"/>
      <c r="B77" s="109"/>
      <c r="C77" s="109"/>
      <c r="D77" s="111"/>
      <c r="E77" s="111"/>
      <c r="F77" s="111"/>
      <c r="G77" s="111"/>
    </row>
    <row r="78" spans="1:17" x14ac:dyDescent="0.2">
      <c r="A78" s="109"/>
      <c r="B78" s="235" t="s">
        <v>169</v>
      </c>
      <c r="C78" s="236"/>
      <c r="D78" s="237"/>
      <c r="E78" s="119"/>
      <c r="F78" s="111"/>
      <c r="G78" s="111"/>
    </row>
    <row r="79" spans="1:17" ht="24.75" customHeight="1" x14ac:dyDescent="0.2">
      <c r="A79" s="109"/>
      <c r="B79" s="233" t="s">
        <v>170</v>
      </c>
      <c r="C79" s="234"/>
      <c r="D79" s="211" t="s">
        <v>171</v>
      </c>
      <c r="E79" s="119"/>
      <c r="F79" s="111"/>
      <c r="G79" s="111"/>
    </row>
    <row r="80" spans="1:17" x14ac:dyDescent="0.2">
      <c r="A80" s="109"/>
      <c r="B80" s="233" t="s">
        <v>931</v>
      </c>
      <c r="C80" s="234"/>
      <c r="D80" s="211" t="s">
        <v>171</v>
      </c>
      <c r="E80" s="119"/>
      <c r="F80" s="111"/>
      <c r="G80" s="111"/>
    </row>
    <row r="81" spans="1:10" x14ac:dyDescent="0.2">
      <c r="A81" s="109"/>
      <c r="B81" s="233" t="s">
        <v>172</v>
      </c>
      <c r="C81" s="234"/>
      <c r="D81" s="214" t="s">
        <v>142</v>
      </c>
      <c r="E81" s="119"/>
      <c r="F81" s="111"/>
      <c r="G81" s="111"/>
    </row>
    <row r="82" spans="1:10" x14ac:dyDescent="0.2">
      <c r="A82" s="121"/>
      <c r="B82" s="215" t="s">
        <v>142</v>
      </c>
      <c r="C82" s="215" t="s">
        <v>932</v>
      </c>
      <c r="D82" s="215" t="s">
        <v>173</v>
      </c>
      <c r="E82" s="121"/>
      <c r="F82" s="121"/>
      <c r="G82" s="121"/>
      <c r="H82" s="121"/>
      <c r="J82" s="116"/>
    </row>
    <row r="83" spans="1:10" x14ac:dyDescent="0.2">
      <c r="A83" s="121"/>
      <c r="B83" s="216" t="s">
        <v>174</v>
      </c>
      <c r="C83" s="124">
        <v>45961</v>
      </c>
      <c r="D83" s="124">
        <v>45991</v>
      </c>
      <c r="E83" s="121"/>
      <c r="F83" s="121"/>
      <c r="G83" s="121"/>
      <c r="J83" s="116"/>
    </row>
    <row r="84" spans="1:10" x14ac:dyDescent="0.2">
      <c r="A84" s="125"/>
      <c r="B84" s="168" t="s">
        <v>175</v>
      </c>
      <c r="C84" s="217">
        <v>42.913499999999999</v>
      </c>
      <c r="D84" s="217">
        <v>43.168799999999997</v>
      </c>
      <c r="E84" s="125"/>
      <c r="F84" s="127"/>
      <c r="G84" s="128"/>
    </row>
    <row r="85" spans="1:10" x14ac:dyDescent="0.2">
      <c r="A85" s="125"/>
      <c r="B85" s="168" t="s">
        <v>1164</v>
      </c>
      <c r="C85" s="217">
        <v>36.014699999999998</v>
      </c>
      <c r="D85" s="217">
        <v>36.228900000000003</v>
      </c>
      <c r="E85" s="125"/>
      <c r="F85" s="127"/>
      <c r="G85" s="128"/>
    </row>
    <row r="86" spans="1:10" x14ac:dyDescent="0.2">
      <c r="A86" s="125"/>
      <c r="B86" s="168" t="s">
        <v>176</v>
      </c>
      <c r="C86" s="217">
        <v>39.088999999999999</v>
      </c>
      <c r="D86" s="217">
        <v>39.2928</v>
      </c>
      <c r="E86" s="125"/>
      <c r="F86" s="127"/>
      <c r="G86" s="128"/>
    </row>
    <row r="87" spans="1:10" x14ac:dyDescent="0.2">
      <c r="A87" s="125"/>
      <c r="B87" s="168" t="s">
        <v>1165</v>
      </c>
      <c r="C87" s="217">
        <v>31.598800000000001</v>
      </c>
      <c r="D87" s="217">
        <v>31.7636</v>
      </c>
      <c r="E87" s="125"/>
      <c r="F87" s="127"/>
      <c r="G87" s="128"/>
    </row>
    <row r="88" spans="1:10" x14ac:dyDescent="0.2">
      <c r="A88" s="125"/>
      <c r="B88" s="125"/>
      <c r="C88" s="125"/>
      <c r="D88" s="125"/>
      <c r="E88" s="125"/>
      <c r="F88" s="125"/>
      <c r="G88" s="125"/>
    </row>
    <row r="89" spans="1:10" x14ac:dyDescent="0.2">
      <c r="A89" s="125"/>
      <c r="B89" s="231" t="s">
        <v>1166</v>
      </c>
      <c r="C89" s="232"/>
      <c r="D89" s="211" t="s">
        <v>171</v>
      </c>
      <c r="E89" s="125"/>
      <c r="F89" s="125"/>
      <c r="G89" s="125"/>
    </row>
    <row r="90" spans="1:10" x14ac:dyDescent="0.2">
      <c r="A90" s="121"/>
      <c r="B90" s="136"/>
      <c r="C90" s="136"/>
      <c r="D90" s="136"/>
      <c r="E90" s="121"/>
      <c r="F90" s="121"/>
      <c r="G90" s="121"/>
    </row>
    <row r="91" spans="1:10" x14ac:dyDescent="0.2">
      <c r="A91" s="121"/>
      <c r="B91" s="233" t="s">
        <v>177</v>
      </c>
      <c r="C91" s="234"/>
      <c r="D91" s="211" t="s">
        <v>171</v>
      </c>
      <c r="E91" s="131"/>
      <c r="F91" s="121"/>
      <c r="G91" s="121"/>
      <c r="I91" s="218"/>
    </row>
    <row r="92" spans="1:10" x14ac:dyDescent="0.2">
      <c r="A92" s="121"/>
      <c r="B92" s="233" t="s">
        <v>178</v>
      </c>
      <c r="C92" s="234"/>
      <c r="D92" s="211" t="str">
        <f>"Rs. "&amp;TEXT(F60,"0,000.00")&amp;" Lacs"</f>
        <v>Rs. 14,522.63 Lacs</v>
      </c>
      <c r="E92" s="131"/>
      <c r="F92" s="121"/>
      <c r="G92" s="121"/>
      <c r="I92" s="218"/>
    </row>
    <row r="93" spans="1:10" x14ac:dyDescent="0.2">
      <c r="A93" s="121"/>
      <c r="B93" s="233" t="s">
        <v>179</v>
      </c>
      <c r="C93" s="234"/>
      <c r="D93" s="211" t="s">
        <v>171</v>
      </c>
      <c r="E93" s="131"/>
      <c r="F93" s="121"/>
      <c r="G93" s="121"/>
      <c r="I93" s="218"/>
    </row>
    <row r="94" spans="1:10" x14ac:dyDescent="0.2">
      <c r="A94" s="121"/>
      <c r="B94" s="233" t="s">
        <v>180</v>
      </c>
      <c r="C94" s="234"/>
      <c r="D94" s="219">
        <v>0</v>
      </c>
      <c r="E94" s="121"/>
      <c r="F94" s="115"/>
      <c r="G94" s="133"/>
      <c r="I94" s="218"/>
    </row>
    <row r="95" spans="1:10" x14ac:dyDescent="0.2">
      <c r="I95" s="218"/>
    </row>
    <row r="96" spans="1:10" x14ac:dyDescent="0.2">
      <c r="B96" s="220" t="s">
        <v>934</v>
      </c>
      <c r="C96" s="220"/>
    </row>
    <row r="98" spans="2:4" ht="153.75" customHeight="1" x14ac:dyDescent="0.2"/>
    <row r="101" spans="2:4" x14ac:dyDescent="0.2">
      <c r="B101" s="134" t="s">
        <v>935</v>
      </c>
      <c r="C101" s="135"/>
      <c r="D101" s="134"/>
    </row>
    <row r="102" spans="2:4" x14ac:dyDescent="0.2">
      <c r="B102" s="134" t="s">
        <v>1168</v>
      </c>
      <c r="D102" s="134"/>
    </row>
    <row r="103" spans="2:4" ht="165" customHeight="1" x14ac:dyDescent="0.2"/>
  </sheetData>
  <mergeCells count="18">
    <mergeCell ref="B93:C93"/>
    <mergeCell ref="B94:C94"/>
    <mergeCell ref="B96:C96"/>
    <mergeCell ref="B78:D78"/>
    <mergeCell ref="B79:C79"/>
    <mergeCell ref="B80:C80"/>
    <mergeCell ref="B81:C81"/>
    <mergeCell ref="B91:C91"/>
    <mergeCell ref="B92:C92"/>
    <mergeCell ref="B74:H74"/>
    <mergeCell ref="B75:H75"/>
    <mergeCell ref="B76:H76"/>
    <mergeCell ref="B89:C89"/>
    <mergeCell ref="A1:H1"/>
    <mergeCell ref="A2:H2"/>
    <mergeCell ref="A3:H3"/>
    <mergeCell ref="B72:H72"/>
    <mergeCell ref="B73:H73"/>
  </mergeCells>
  <hyperlinks>
    <hyperlink ref="I1" location="Index!B2" display="Index" xr:uid="{F1ABCEEB-0B65-4980-ADF6-911DF566B160}"/>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E6ED-6A22-4E96-A23A-30969D4B6C65}">
  <sheetPr>
    <outlinePr summaryBelow="0" summaryRight="0"/>
  </sheetPr>
  <dimension ref="A1:P192"/>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3.5703125" bestFit="1" customWidth="1"/>
    <col min="6" max="6" width="10.140625" bestFit="1" customWidth="1"/>
    <col min="7" max="7" width="8.5703125" bestFit="1" customWidth="1"/>
    <col min="8" max="8" width="8.5703125" customWidth="1"/>
    <col min="9" max="9" width="5.7109375" bestFit="1" customWidth="1"/>
    <col min="10" max="255" width="7" customWidth="1"/>
  </cols>
  <sheetData>
    <row r="1" spans="1:9" ht="15" x14ac:dyDescent="0.2">
      <c r="A1" s="228" t="s">
        <v>0</v>
      </c>
      <c r="B1" s="228"/>
      <c r="C1" s="228"/>
      <c r="D1" s="228"/>
      <c r="E1" s="228"/>
      <c r="F1" s="228"/>
      <c r="G1" s="228"/>
      <c r="H1" s="228"/>
      <c r="I1" s="100" t="s">
        <v>924</v>
      </c>
    </row>
    <row r="2" spans="1:9" ht="15" x14ac:dyDescent="0.2">
      <c r="A2" s="228" t="s">
        <v>870</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2009635</v>
      </c>
      <c r="F7" s="91">
        <v>20249.082259999999</v>
      </c>
      <c r="G7" s="81">
        <v>6.7171759999999997E-2</v>
      </c>
      <c r="H7" s="92" t="s">
        <v>142</v>
      </c>
    </row>
    <row r="8" spans="1:9" x14ac:dyDescent="0.2">
      <c r="A8" s="99">
        <v>2</v>
      </c>
      <c r="B8" s="90" t="s">
        <v>33</v>
      </c>
      <c r="C8" s="90" t="s">
        <v>34</v>
      </c>
      <c r="D8" s="90" t="s">
        <v>35</v>
      </c>
      <c r="E8" s="83">
        <v>970025</v>
      </c>
      <c r="F8" s="91">
        <v>13471.707200000001</v>
      </c>
      <c r="G8" s="81">
        <v>4.4689350000000003E-2</v>
      </c>
      <c r="H8" s="92" t="s">
        <v>142</v>
      </c>
    </row>
    <row r="9" spans="1:9" x14ac:dyDescent="0.2">
      <c r="A9" s="99">
        <v>3</v>
      </c>
      <c r="B9" s="90" t="s">
        <v>11</v>
      </c>
      <c r="C9" s="90" t="s">
        <v>12</v>
      </c>
      <c r="D9" s="90" t="s">
        <v>13</v>
      </c>
      <c r="E9" s="83">
        <v>591730</v>
      </c>
      <c r="F9" s="91">
        <v>12435.79768</v>
      </c>
      <c r="G9" s="81">
        <v>4.1252949999999997E-2</v>
      </c>
      <c r="H9" s="92" t="s">
        <v>142</v>
      </c>
    </row>
    <row r="10" spans="1:9" x14ac:dyDescent="0.2">
      <c r="A10" s="99">
        <v>4</v>
      </c>
      <c r="B10" s="90" t="s">
        <v>333</v>
      </c>
      <c r="C10" s="90" t="s">
        <v>334</v>
      </c>
      <c r="D10" s="90" t="s">
        <v>237</v>
      </c>
      <c r="E10" s="83">
        <v>303540</v>
      </c>
      <c r="F10" s="91">
        <v>11404.90842</v>
      </c>
      <c r="G10" s="81">
        <v>3.7833209999999999E-2</v>
      </c>
      <c r="H10" s="92" t="s">
        <v>142</v>
      </c>
    </row>
    <row r="11" spans="1:9" x14ac:dyDescent="0.2">
      <c r="A11" s="99">
        <v>5</v>
      </c>
      <c r="B11" s="90" t="s">
        <v>17</v>
      </c>
      <c r="C11" s="90" t="s">
        <v>18</v>
      </c>
      <c r="D11" s="90" t="s">
        <v>19</v>
      </c>
      <c r="E11" s="83">
        <v>720155</v>
      </c>
      <c r="F11" s="91">
        <v>11288.429625000001</v>
      </c>
      <c r="G11" s="81">
        <v>3.7446819999999999E-2</v>
      </c>
      <c r="H11" s="92" t="s">
        <v>142</v>
      </c>
    </row>
    <row r="12" spans="1:9" x14ac:dyDescent="0.2">
      <c r="A12" s="99">
        <v>6</v>
      </c>
      <c r="B12" s="90" t="s">
        <v>14</v>
      </c>
      <c r="C12" s="90" t="s">
        <v>15</v>
      </c>
      <c r="D12" s="90" t="s">
        <v>16</v>
      </c>
      <c r="E12" s="83">
        <v>255603</v>
      </c>
      <c r="F12" s="91">
        <v>10402.019688</v>
      </c>
      <c r="G12" s="81">
        <v>3.4506349999999998E-2</v>
      </c>
      <c r="H12" s="92" t="s">
        <v>142</v>
      </c>
    </row>
    <row r="13" spans="1:9" x14ac:dyDescent="0.2">
      <c r="A13" s="99">
        <v>7</v>
      </c>
      <c r="B13" s="90" t="s">
        <v>331</v>
      </c>
      <c r="C13" s="90" t="s">
        <v>332</v>
      </c>
      <c r="D13" s="90" t="s">
        <v>35</v>
      </c>
      <c r="E13" s="83">
        <v>340877</v>
      </c>
      <c r="F13" s="91">
        <v>7241.5909879999999</v>
      </c>
      <c r="G13" s="81">
        <v>2.402234E-2</v>
      </c>
      <c r="H13" s="92" t="s">
        <v>142</v>
      </c>
    </row>
    <row r="14" spans="1:9" x14ac:dyDescent="0.2">
      <c r="A14" s="99">
        <v>8</v>
      </c>
      <c r="B14" s="90" t="s">
        <v>339</v>
      </c>
      <c r="C14" s="90" t="s">
        <v>340</v>
      </c>
      <c r="D14" s="90" t="s">
        <v>184</v>
      </c>
      <c r="E14" s="83">
        <v>521455</v>
      </c>
      <c r="F14" s="91">
        <v>5410.0956249999999</v>
      </c>
      <c r="G14" s="81">
        <v>1.7946770000000001E-2</v>
      </c>
      <c r="H14" s="92" t="s">
        <v>142</v>
      </c>
    </row>
    <row r="15" spans="1:9" x14ac:dyDescent="0.2">
      <c r="A15" s="99">
        <v>9</v>
      </c>
      <c r="B15" s="90" t="s">
        <v>433</v>
      </c>
      <c r="C15" s="90" t="s">
        <v>434</v>
      </c>
      <c r="D15" s="90" t="s">
        <v>196</v>
      </c>
      <c r="E15" s="83">
        <v>292188</v>
      </c>
      <c r="F15" s="91">
        <v>4745.7174960000002</v>
      </c>
      <c r="G15" s="81">
        <v>1.5742849999999999E-2</v>
      </c>
      <c r="H15" s="92" t="s">
        <v>142</v>
      </c>
    </row>
    <row r="16" spans="1:9" x14ac:dyDescent="0.2">
      <c r="A16" s="99">
        <v>10</v>
      </c>
      <c r="B16" s="90" t="s">
        <v>36</v>
      </c>
      <c r="C16" s="90" t="s">
        <v>37</v>
      </c>
      <c r="D16" s="90" t="s">
        <v>35</v>
      </c>
      <c r="E16" s="83">
        <v>473500</v>
      </c>
      <c r="F16" s="91">
        <v>4635.5649999999996</v>
      </c>
      <c r="G16" s="81">
        <v>1.5377439999999999E-2</v>
      </c>
      <c r="H16" s="92" t="s">
        <v>142</v>
      </c>
    </row>
    <row r="17" spans="1:8" x14ac:dyDescent="0.2">
      <c r="A17" s="99">
        <v>11</v>
      </c>
      <c r="B17" s="90" t="s">
        <v>347</v>
      </c>
      <c r="C17" s="90" t="s">
        <v>348</v>
      </c>
      <c r="D17" s="90" t="s">
        <v>184</v>
      </c>
      <c r="E17" s="83">
        <v>257255</v>
      </c>
      <c r="F17" s="91">
        <v>4465.9467999999997</v>
      </c>
      <c r="G17" s="81">
        <v>1.481477E-2</v>
      </c>
      <c r="H17" s="92" t="s">
        <v>142</v>
      </c>
    </row>
    <row r="18" spans="1:8" x14ac:dyDescent="0.2">
      <c r="A18" s="99">
        <v>12</v>
      </c>
      <c r="B18" s="90" t="s">
        <v>185</v>
      </c>
      <c r="C18" s="90" t="s">
        <v>186</v>
      </c>
      <c r="D18" s="90" t="s">
        <v>187</v>
      </c>
      <c r="E18" s="83">
        <v>182746</v>
      </c>
      <c r="F18" s="91">
        <v>4353.1924660000004</v>
      </c>
      <c r="G18" s="81">
        <v>1.4440730000000001E-2</v>
      </c>
      <c r="H18" s="92" t="s">
        <v>142</v>
      </c>
    </row>
    <row r="19" spans="1:8" x14ac:dyDescent="0.2">
      <c r="A19" s="99">
        <v>13</v>
      </c>
      <c r="B19" s="90" t="s">
        <v>452</v>
      </c>
      <c r="C19" s="90" t="s">
        <v>453</v>
      </c>
      <c r="D19" s="90" t="s">
        <v>432</v>
      </c>
      <c r="E19" s="83">
        <v>170576</v>
      </c>
      <c r="F19" s="91">
        <v>4207.4276159999999</v>
      </c>
      <c r="G19" s="81">
        <v>1.395719E-2</v>
      </c>
      <c r="H19" s="92" t="s">
        <v>142</v>
      </c>
    </row>
    <row r="20" spans="1:8" x14ac:dyDescent="0.2">
      <c r="A20" s="99">
        <v>14</v>
      </c>
      <c r="B20" s="90" t="s">
        <v>56</v>
      </c>
      <c r="C20" s="90" t="s">
        <v>57</v>
      </c>
      <c r="D20" s="90" t="s">
        <v>58</v>
      </c>
      <c r="E20" s="83">
        <v>83749</v>
      </c>
      <c r="F20" s="91">
        <v>3751.3689570000001</v>
      </c>
      <c r="G20" s="81">
        <v>1.244432E-2</v>
      </c>
      <c r="H20" s="92" t="s">
        <v>142</v>
      </c>
    </row>
    <row r="21" spans="1:8" x14ac:dyDescent="0.2">
      <c r="A21" s="99">
        <v>15</v>
      </c>
      <c r="B21" s="90" t="s">
        <v>26</v>
      </c>
      <c r="C21" s="90" t="s">
        <v>27</v>
      </c>
      <c r="D21" s="90" t="s">
        <v>28</v>
      </c>
      <c r="E21" s="83">
        <v>893550</v>
      </c>
      <c r="F21" s="91">
        <v>3679.192125</v>
      </c>
      <c r="G21" s="81">
        <v>1.2204889999999999E-2</v>
      </c>
      <c r="H21" s="92" t="s">
        <v>142</v>
      </c>
    </row>
    <row r="22" spans="1:8" x14ac:dyDescent="0.2">
      <c r="A22" s="99">
        <v>16</v>
      </c>
      <c r="B22" s="90" t="s">
        <v>59</v>
      </c>
      <c r="C22" s="90" t="s">
        <v>60</v>
      </c>
      <c r="D22" s="90" t="s">
        <v>61</v>
      </c>
      <c r="E22" s="83">
        <v>59607</v>
      </c>
      <c r="F22" s="91">
        <v>3517.707105</v>
      </c>
      <c r="G22" s="81">
        <v>1.1669199999999999E-2</v>
      </c>
      <c r="H22" s="92" t="s">
        <v>142</v>
      </c>
    </row>
    <row r="23" spans="1:8" x14ac:dyDescent="0.2">
      <c r="A23" s="99">
        <v>17</v>
      </c>
      <c r="B23" s="90" t="s">
        <v>214</v>
      </c>
      <c r="C23" s="90" t="s">
        <v>215</v>
      </c>
      <c r="D23" s="90" t="s">
        <v>216</v>
      </c>
      <c r="E23" s="83">
        <v>558606</v>
      </c>
      <c r="F23" s="91">
        <v>3360.0150899999999</v>
      </c>
      <c r="G23" s="81">
        <v>1.1146090000000001E-2</v>
      </c>
      <c r="H23" s="92" t="s">
        <v>142</v>
      </c>
    </row>
    <row r="24" spans="1:8" x14ac:dyDescent="0.2">
      <c r="A24" s="99">
        <v>18</v>
      </c>
      <c r="B24" s="90" t="s">
        <v>201</v>
      </c>
      <c r="C24" s="90" t="s">
        <v>202</v>
      </c>
      <c r="D24" s="90" t="s">
        <v>203</v>
      </c>
      <c r="E24" s="83">
        <v>115545</v>
      </c>
      <c r="F24" s="91">
        <v>3353.5780800000002</v>
      </c>
      <c r="G24" s="81">
        <v>1.1124739999999999E-2</v>
      </c>
      <c r="H24" s="92" t="s">
        <v>142</v>
      </c>
    </row>
    <row r="25" spans="1:8" x14ac:dyDescent="0.2">
      <c r="A25" s="99">
        <v>19</v>
      </c>
      <c r="B25" s="90" t="s">
        <v>327</v>
      </c>
      <c r="C25" s="90" t="s">
        <v>328</v>
      </c>
      <c r="D25" s="90" t="s">
        <v>196</v>
      </c>
      <c r="E25" s="83">
        <v>212848</v>
      </c>
      <c r="F25" s="91">
        <v>3320.6416479999998</v>
      </c>
      <c r="G25" s="81">
        <v>1.1015479999999999E-2</v>
      </c>
      <c r="H25" s="92" t="s">
        <v>142</v>
      </c>
    </row>
    <row r="26" spans="1:8" x14ac:dyDescent="0.2">
      <c r="A26" s="99">
        <v>20</v>
      </c>
      <c r="B26" s="90" t="s">
        <v>23</v>
      </c>
      <c r="C26" s="90" t="s">
        <v>24</v>
      </c>
      <c r="D26" s="90" t="s">
        <v>25</v>
      </c>
      <c r="E26" s="83">
        <v>27950</v>
      </c>
      <c r="F26" s="91">
        <v>3242.2</v>
      </c>
      <c r="G26" s="81">
        <v>1.0755270000000001E-2</v>
      </c>
      <c r="H26" s="92" t="s">
        <v>142</v>
      </c>
    </row>
    <row r="27" spans="1:8" x14ac:dyDescent="0.2">
      <c r="A27" s="99">
        <v>21</v>
      </c>
      <c r="B27" s="90" t="s">
        <v>501</v>
      </c>
      <c r="C27" s="90" t="s">
        <v>502</v>
      </c>
      <c r="D27" s="90" t="s">
        <v>184</v>
      </c>
      <c r="E27" s="83">
        <v>856565</v>
      </c>
      <c r="F27" s="91">
        <v>3106.7612549999999</v>
      </c>
      <c r="G27" s="81">
        <v>1.0305979999999999E-2</v>
      </c>
      <c r="H27" s="92" t="s">
        <v>142</v>
      </c>
    </row>
    <row r="28" spans="1:8" ht="25.5" x14ac:dyDescent="0.2">
      <c r="A28" s="99">
        <v>22</v>
      </c>
      <c r="B28" s="90" t="s">
        <v>442</v>
      </c>
      <c r="C28" s="90" t="s">
        <v>443</v>
      </c>
      <c r="D28" s="90" t="s">
        <v>211</v>
      </c>
      <c r="E28" s="83">
        <v>253735</v>
      </c>
      <c r="F28" s="91">
        <v>2974.7891399999999</v>
      </c>
      <c r="G28" s="81">
        <v>9.8681900000000006E-3</v>
      </c>
      <c r="H28" s="92" t="s">
        <v>142</v>
      </c>
    </row>
    <row r="29" spans="1:8" ht="25.5" x14ac:dyDescent="0.2">
      <c r="A29" s="99">
        <v>23</v>
      </c>
      <c r="B29" s="90" t="s">
        <v>206</v>
      </c>
      <c r="C29" s="90" t="s">
        <v>207</v>
      </c>
      <c r="D29" s="90" t="s">
        <v>208</v>
      </c>
      <c r="E29" s="83">
        <v>157960</v>
      </c>
      <c r="F29" s="91">
        <v>2873.1344399999998</v>
      </c>
      <c r="G29" s="81">
        <v>9.5309799999999997E-3</v>
      </c>
      <c r="H29" s="92" t="s">
        <v>142</v>
      </c>
    </row>
    <row r="30" spans="1:8" x14ac:dyDescent="0.2">
      <c r="A30" s="99">
        <v>24</v>
      </c>
      <c r="B30" s="90" t="s">
        <v>50</v>
      </c>
      <c r="C30" s="90" t="s">
        <v>51</v>
      </c>
      <c r="D30" s="90" t="s">
        <v>52</v>
      </c>
      <c r="E30" s="83">
        <v>37920</v>
      </c>
      <c r="F30" s="91">
        <v>2723.0351999999998</v>
      </c>
      <c r="G30" s="81">
        <v>9.0330600000000007E-3</v>
      </c>
      <c r="H30" s="92" t="s">
        <v>142</v>
      </c>
    </row>
    <row r="31" spans="1:8" x14ac:dyDescent="0.2">
      <c r="A31" s="99">
        <v>25</v>
      </c>
      <c r="B31" s="90" t="s">
        <v>31</v>
      </c>
      <c r="C31" s="90" t="s">
        <v>32</v>
      </c>
      <c r="D31" s="90" t="s">
        <v>19</v>
      </c>
      <c r="E31" s="83">
        <v>734794</v>
      </c>
      <c r="F31" s="91">
        <v>2638.645254</v>
      </c>
      <c r="G31" s="81">
        <v>8.7531099999999997E-3</v>
      </c>
      <c r="H31" s="92" t="s">
        <v>142</v>
      </c>
    </row>
    <row r="32" spans="1:8" x14ac:dyDescent="0.2">
      <c r="A32" s="99">
        <v>26</v>
      </c>
      <c r="B32" s="90" t="s">
        <v>503</v>
      </c>
      <c r="C32" s="90" t="s">
        <v>504</v>
      </c>
      <c r="D32" s="90" t="s">
        <v>40</v>
      </c>
      <c r="E32" s="83">
        <v>269617</v>
      </c>
      <c r="F32" s="91">
        <v>2566.4842229999999</v>
      </c>
      <c r="G32" s="81">
        <v>8.5137300000000006E-3</v>
      </c>
      <c r="H32" s="92" t="s">
        <v>142</v>
      </c>
    </row>
    <row r="33" spans="1:8" x14ac:dyDescent="0.2">
      <c r="A33" s="99">
        <v>27</v>
      </c>
      <c r="B33" s="90" t="s">
        <v>235</v>
      </c>
      <c r="C33" s="90" t="s">
        <v>236</v>
      </c>
      <c r="D33" s="90" t="s">
        <v>237</v>
      </c>
      <c r="E33" s="83">
        <v>72195</v>
      </c>
      <c r="F33" s="91">
        <v>2549.566425</v>
      </c>
      <c r="G33" s="81">
        <v>8.4576100000000008E-3</v>
      </c>
      <c r="H33" s="92" t="s">
        <v>142</v>
      </c>
    </row>
    <row r="34" spans="1:8" x14ac:dyDescent="0.2">
      <c r="A34" s="99">
        <v>28</v>
      </c>
      <c r="B34" s="90" t="s">
        <v>505</v>
      </c>
      <c r="C34" s="90" t="s">
        <v>506</v>
      </c>
      <c r="D34" s="90" t="s">
        <v>237</v>
      </c>
      <c r="E34" s="83">
        <v>15190</v>
      </c>
      <c r="F34" s="91">
        <v>2415.21</v>
      </c>
      <c r="G34" s="81">
        <v>8.0119100000000006E-3</v>
      </c>
      <c r="H34" s="92" t="s">
        <v>142</v>
      </c>
    </row>
    <row r="35" spans="1:8" ht="25.5" x14ac:dyDescent="0.2">
      <c r="A35" s="99">
        <v>29</v>
      </c>
      <c r="B35" s="90" t="s">
        <v>272</v>
      </c>
      <c r="C35" s="90" t="s">
        <v>273</v>
      </c>
      <c r="D35" s="90" t="s">
        <v>221</v>
      </c>
      <c r="E35" s="83">
        <v>103920</v>
      </c>
      <c r="F35" s="91">
        <v>2339.2392</v>
      </c>
      <c r="G35" s="81">
        <v>7.7599000000000001E-3</v>
      </c>
      <c r="H35" s="92" t="s">
        <v>142</v>
      </c>
    </row>
    <row r="36" spans="1:8" ht="25.5" x14ac:dyDescent="0.2">
      <c r="A36" s="99">
        <v>30</v>
      </c>
      <c r="B36" s="90" t="s">
        <v>343</v>
      </c>
      <c r="C36" s="90" t="s">
        <v>344</v>
      </c>
      <c r="D36" s="90" t="s">
        <v>221</v>
      </c>
      <c r="E36" s="83">
        <v>119345</v>
      </c>
      <c r="F36" s="91">
        <v>2185.9230200000002</v>
      </c>
      <c r="G36" s="81">
        <v>7.2513100000000004E-3</v>
      </c>
      <c r="H36" s="92" t="s">
        <v>142</v>
      </c>
    </row>
    <row r="37" spans="1:8" x14ac:dyDescent="0.2">
      <c r="A37" s="99">
        <v>31</v>
      </c>
      <c r="B37" s="90" t="s">
        <v>48</v>
      </c>
      <c r="C37" s="90" t="s">
        <v>49</v>
      </c>
      <c r="D37" s="90" t="s">
        <v>22</v>
      </c>
      <c r="E37" s="83">
        <v>519000</v>
      </c>
      <c r="F37" s="91">
        <v>2024.6189999999999</v>
      </c>
      <c r="G37" s="81">
        <v>6.7162200000000002E-3</v>
      </c>
      <c r="H37" s="92" t="s">
        <v>142</v>
      </c>
    </row>
    <row r="38" spans="1:8" x14ac:dyDescent="0.2">
      <c r="A38" s="99">
        <v>32</v>
      </c>
      <c r="B38" s="90" t="s">
        <v>507</v>
      </c>
      <c r="C38" s="90" t="s">
        <v>508</v>
      </c>
      <c r="D38" s="90" t="s">
        <v>237</v>
      </c>
      <c r="E38" s="83">
        <v>22070</v>
      </c>
      <c r="F38" s="91">
        <v>2002.52145</v>
      </c>
      <c r="G38" s="81">
        <v>6.6429100000000001E-3</v>
      </c>
      <c r="H38" s="92" t="s">
        <v>142</v>
      </c>
    </row>
    <row r="39" spans="1:8" x14ac:dyDescent="0.2">
      <c r="A39" s="99">
        <v>33</v>
      </c>
      <c r="B39" s="90" t="s">
        <v>258</v>
      </c>
      <c r="C39" s="90" t="s">
        <v>259</v>
      </c>
      <c r="D39" s="90" t="s">
        <v>40</v>
      </c>
      <c r="E39" s="83">
        <v>153000</v>
      </c>
      <c r="F39" s="91">
        <v>1999.404</v>
      </c>
      <c r="G39" s="81">
        <v>6.63257E-3</v>
      </c>
      <c r="H39" s="92" t="s">
        <v>142</v>
      </c>
    </row>
    <row r="40" spans="1:8" x14ac:dyDescent="0.2">
      <c r="A40" s="99">
        <v>34</v>
      </c>
      <c r="B40" s="90" t="s">
        <v>83</v>
      </c>
      <c r="C40" s="90" t="s">
        <v>84</v>
      </c>
      <c r="D40" s="90" t="s">
        <v>25</v>
      </c>
      <c r="E40" s="83">
        <v>34430</v>
      </c>
      <c r="F40" s="91">
        <v>1982.4793999999999</v>
      </c>
      <c r="G40" s="81">
        <v>6.5764300000000003E-3</v>
      </c>
      <c r="H40" s="92" t="s">
        <v>142</v>
      </c>
    </row>
    <row r="41" spans="1:8" x14ac:dyDescent="0.2">
      <c r="A41" s="99">
        <v>35</v>
      </c>
      <c r="B41" s="90" t="s">
        <v>509</v>
      </c>
      <c r="C41" s="90" t="s">
        <v>510</v>
      </c>
      <c r="D41" s="90" t="s">
        <v>184</v>
      </c>
      <c r="E41" s="83">
        <v>175535</v>
      </c>
      <c r="F41" s="91">
        <v>1950.1938500000001</v>
      </c>
      <c r="G41" s="81">
        <v>6.4693299999999997E-3</v>
      </c>
      <c r="H41" s="92" t="s">
        <v>142</v>
      </c>
    </row>
    <row r="42" spans="1:8" x14ac:dyDescent="0.2">
      <c r="A42" s="99">
        <v>36</v>
      </c>
      <c r="B42" s="90" t="s">
        <v>299</v>
      </c>
      <c r="C42" s="90" t="s">
        <v>300</v>
      </c>
      <c r="D42" s="90" t="s">
        <v>184</v>
      </c>
      <c r="E42" s="83">
        <v>42581</v>
      </c>
      <c r="F42" s="91">
        <v>1883.6556969999999</v>
      </c>
      <c r="G42" s="81">
        <v>6.2486E-3</v>
      </c>
      <c r="H42" s="92" t="s">
        <v>142</v>
      </c>
    </row>
    <row r="43" spans="1:8" x14ac:dyDescent="0.2">
      <c r="A43" s="99">
        <v>37</v>
      </c>
      <c r="B43" s="90" t="s">
        <v>511</v>
      </c>
      <c r="C43" s="90" t="s">
        <v>512</v>
      </c>
      <c r="D43" s="90" t="s">
        <v>25</v>
      </c>
      <c r="E43" s="83">
        <v>67485</v>
      </c>
      <c r="F43" s="91">
        <v>1848.68409</v>
      </c>
      <c r="G43" s="81">
        <v>6.1325900000000003E-3</v>
      </c>
      <c r="H43" s="92" t="s">
        <v>142</v>
      </c>
    </row>
    <row r="44" spans="1:8" x14ac:dyDescent="0.2">
      <c r="A44" s="99">
        <v>38</v>
      </c>
      <c r="B44" s="90" t="s">
        <v>513</v>
      </c>
      <c r="C44" s="90" t="s">
        <v>514</v>
      </c>
      <c r="D44" s="90" t="s">
        <v>232</v>
      </c>
      <c r="E44" s="83">
        <v>118223</v>
      </c>
      <c r="F44" s="91">
        <v>1716.1250680000001</v>
      </c>
      <c r="G44" s="81">
        <v>5.6928600000000001E-3</v>
      </c>
      <c r="H44" s="92" t="s">
        <v>142</v>
      </c>
    </row>
    <row r="45" spans="1:8" x14ac:dyDescent="0.2">
      <c r="A45" s="99">
        <v>39</v>
      </c>
      <c r="B45" s="90" t="s">
        <v>482</v>
      </c>
      <c r="C45" s="90" t="s">
        <v>483</v>
      </c>
      <c r="D45" s="90" t="s">
        <v>203</v>
      </c>
      <c r="E45" s="83">
        <v>66847</v>
      </c>
      <c r="F45" s="91">
        <v>1653.260004</v>
      </c>
      <c r="G45" s="81">
        <v>5.48432E-3</v>
      </c>
      <c r="H45" s="92" t="s">
        <v>142</v>
      </c>
    </row>
    <row r="46" spans="1:8" ht="25.5" x14ac:dyDescent="0.2">
      <c r="A46" s="99">
        <v>40</v>
      </c>
      <c r="B46" s="90" t="s">
        <v>515</v>
      </c>
      <c r="C46" s="90" t="s">
        <v>516</v>
      </c>
      <c r="D46" s="90" t="s">
        <v>282</v>
      </c>
      <c r="E46" s="83">
        <v>109610</v>
      </c>
      <c r="F46" s="91">
        <v>1611.0477800000001</v>
      </c>
      <c r="G46" s="81">
        <v>5.3442899999999998E-3</v>
      </c>
      <c r="H46" s="92" t="s">
        <v>142</v>
      </c>
    </row>
    <row r="47" spans="1:8" x14ac:dyDescent="0.2">
      <c r="A47" s="99">
        <v>41</v>
      </c>
      <c r="B47" s="90" t="s">
        <v>263</v>
      </c>
      <c r="C47" s="90" t="s">
        <v>264</v>
      </c>
      <c r="D47" s="90" t="s">
        <v>98</v>
      </c>
      <c r="E47" s="83">
        <v>90898</v>
      </c>
      <c r="F47" s="91">
        <v>1524.6321539999999</v>
      </c>
      <c r="G47" s="81">
        <v>5.0576199999999997E-3</v>
      </c>
      <c r="H47" s="92" t="s">
        <v>142</v>
      </c>
    </row>
    <row r="48" spans="1:8" x14ac:dyDescent="0.2">
      <c r="A48" s="99">
        <v>42</v>
      </c>
      <c r="B48" s="90" t="s">
        <v>329</v>
      </c>
      <c r="C48" s="90" t="s">
        <v>330</v>
      </c>
      <c r="D48" s="90" t="s">
        <v>35</v>
      </c>
      <c r="E48" s="83">
        <v>118750</v>
      </c>
      <c r="F48" s="91">
        <v>1519.64375</v>
      </c>
      <c r="G48" s="81">
        <v>5.0410799999999999E-3</v>
      </c>
      <c r="H48" s="92" t="s">
        <v>142</v>
      </c>
    </row>
    <row r="49" spans="1:8" x14ac:dyDescent="0.2">
      <c r="A49" s="99">
        <v>43</v>
      </c>
      <c r="B49" s="90" t="s">
        <v>517</v>
      </c>
      <c r="C49" s="90" t="s">
        <v>518</v>
      </c>
      <c r="D49" s="90" t="s">
        <v>232</v>
      </c>
      <c r="E49" s="83">
        <v>308375</v>
      </c>
      <c r="F49" s="91">
        <v>1484.9798125</v>
      </c>
      <c r="G49" s="81">
        <v>4.9260900000000002E-3</v>
      </c>
      <c r="H49" s="92" t="s">
        <v>142</v>
      </c>
    </row>
    <row r="50" spans="1:8" x14ac:dyDescent="0.2">
      <c r="A50" s="99">
        <v>44</v>
      </c>
      <c r="B50" s="90" t="s">
        <v>289</v>
      </c>
      <c r="C50" s="90" t="s">
        <v>290</v>
      </c>
      <c r="D50" s="90" t="s">
        <v>203</v>
      </c>
      <c r="E50" s="83">
        <v>883365</v>
      </c>
      <c r="F50" s="91">
        <v>1403.4903119999999</v>
      </c>
      <c r="G50" s="81">
        <v>4.6557600000000001E-3</v>
      </c>
      <c r="H50" s="92" t="s">
        <v>142</v>
      </c>
    </row>
    <row r="51" spans="1:8" x14ac:dyDescent="0.2">
      <c r="A51" s="99">
        <v>45</v>
      </c>
      <c r="B51" s="90" t="s">
        <v>301</v>
      </c>
      <c r="C51" s="90" t="s">
        <v>302</v>
      </c>
      <c r="D51" s="90" t="s">
        <v>111</v>
      </c>
      <c r="E51" s="83">
        <v>220240</v>
      </c>
      <c r="F51" s="91">
        <v>1170.1351199999999</v>
      </c>
      <c r="G51" s="81">
        <v>3.8816599999999999E-3</v>
      </c>
      <c r="H51" s="92" t="s">
        <v>142</v>
      </c>
    </row>
    <row r="52" spans="1:8" x14ac:dyDescent="0.2">
      <c r="A52" s="99">
        <v>46</v>
      </c>
      <c r="B52" s="90" t="s">
        <v>435</v>
      </c>
      <c r="C52" s="90" t="s">
        <v>436</v>
      </c>
      <c r="D52" s="90" t="s">
        <v>262</v>
      </c>
      <c r="E52" s="83">
        <v>59228</v>
      </c>
      <c r="F52" s="91">
        <v>1164.42248</v>
      </c>
      <c r="G52" s="81">
        <v>3.8627100000000001E-3</v>
      </c>
      <c r="H52" s="92" t="s">
        <v>142</v>
      </c>
    </row>
    <row r="53" spans="1:8" x14ac:dyDescent="0.2">
      <c r="A53" s="99">
        <v>47</v>
      </c>
      <c r="B53" s="90" t="s">
        <v>188</v>
      </c>
      <c r="C53" s="90" t="s">
        <v>189</v>
      </c>
      <c r="D53" s="90" t="s">
        <v>111</v>
      </c>
      <c r="E53" s="83">
        <v>111789</v>
      </c>
      <c r="F53" s="91">
        <v>1027.4526989999999</v>
      </c>
      <c r="G53" s="81">
        <v>3.4083400000000002E-3</v>
      </c>
      <c r="H53" s="92" t="s">
        <v>142</v>
      </c>
    </row>
    <row r="54" spans="1:8" x14ac:dyDescent="0.2">
      <c r="A54" s="99">
        <v>48</v>
      </c>
      <c r="B54" s="90" t="s">
        <v>519</v>
      </c>
      <c r="C54" s="90" t="s">
        <v>520</v>
      </c>
      <c r="D54" s="90" t="s">
        <v>196</v>
      </c>
      <c r="E54" s="83">
        <v>64540</v>
      </c>
      <c r="F54" s="91">
        <v>979.26541999999995</v>
      </c>
      <c r="G54" s="81">
        <v>3.2484900000000001E-3</v>
      </c>
      <c r="H54" s="92" t="s">
        <v>142</v>
      </c>
    </row>
    <row r="55" spans="1:8" x14ac:dyDescent="0.2">
      <c r="A55" s="99">
        <v>49</v>
      </c>
      <c r="B55" s="90" t="s">
        <v>194</v>
      </c>
      <c r="C55" s="90" t="s">
        <v>195</v>
      </c>
      <c r="D55" s="90" t="s">
        <v>196</v>
      </c>
      <c r="E55" s="83">
        <v>45910</v>
      </c>
      <c r="F55" s="91">
        <v>876.28417000000002</v>
      </c>
      <c r="G55" s="81">
        <v>2.9068800000000001E-3</v>
      </c>
      <c r="H55" s="92" t="s">
        <v>142</v>
      </c>
    </row>
    <row r="56" spans="1:8" x14ac:dyDescent="0.2">
      <c r="A56" s="99">
        <v>50</v>
      </c>
      <c r="B56" s="90" t="s">
        <v>521</v>
      </c>
      <c r="C56" s="90" t="s">
        <v>522</v>
      </c>
      <c r="D56" s="90" t="s">
        <v>216</v>
      </c>
      <c r="E56" s="83">
        <v>109000</v>
      </c>
      <c r="F56" s="91">
        <v>811.28700000000003</v>
      </c>
      <c r="G56" s="81">
        <v>2.69126E-3</v>
      </c>
      <c r="H56" s="92" t="s">
        <v>142</v>
      </c>
    </row>
    <row r="57" spans="1:8" x14ac:dyDescent="0.2">
      <c r="A57" s="99">
        <v>51</v>
      </c>
      <c r="B57" s="90" t="s">
        <v>91</v>
      </c>
      <c r="C57" s="90" t="s">
        <v>92</v>
      </c>
      <c r="D57" s="90" t="s">
        <v>93</v>
      </c>
      <c r="E57" s="83">
        <v>416889</v>
      </c>
      <c r="F57" s="91">
        <v>734.09984010000005</v>
      </c>
      <c r="G57" s="81">
        <v>2.4352100000000002E-3</v>
      </c>
      <c r="H57" s="92" t="s">
        <v>142</v>
      </c>
    </row>
    <row r="58" spans="1:8" x14ac:dyDescent="0.2">
      <c r="A58" s="99">
        <v>52</v>
      </c>
      <c r="B58" s="90" t="s">
        <v>226</v>
      </c>
      <c r="C58" s="90" t="s">
        <v>227</v>
      </c>
      <c r="D58" s="90" t="s">
        <v>58</v>
      </c>
      <c r="E58" s="83">
        <v>9110</v>
      </c>
      <c r="F58" s="91">
        <v>680.51700000000005</v>
      </c>
      <c r="G58" s="81">
        <v>2.2574600000000002E-3</v>
      </c>
      <c r="H58" s="92" t="s">
        <v>142</v>
      </c>
    </row>
    <row r="59" spans="1:8" x14ac:dyDescent="0.2">
      <c r="A59" s="99">
        <v>53</v>
      </c>
      <c r="B59" s="90" t="s">
        <v>199</v>
      </c>
      <c r="C59" s="90" t="s">
        <v>200</v>
      </c>
      <c r="D59" s="90" t="s">
        <v>19</v>
      </c>
      <c r="E59" s="83">
        <v>4781</v>
      </c>
      <c r="F59" s="91">
        <v>21.873075</v>
      </c>
      <c r="G59" s="81">
        <v>7.2559999999999996E-5</v>
      </c>
      <c r="H59" s="92" t="s">
        <v>142</v>
      </c>
    </row>
    <row r="60" spans="1:8" x14ac:dyDescent="0.2">
      <c r="A60" s="82"/>
      <c r="B60" s="82"/>
      <c r="C60" s="88" t="s">
        <v>141</v>
      </c>
      <c r="D60" s="82"/>
      <c r="E60" s="82" t="s">
        <v>142</v>
      </c>
      <c r="F60" s="94">
        <v>196979.0451976</v>
      </c>
      <c r="G60" s="102">
        <v>0.65343353999999998</v>
      </c>
      <c r="H60" s="92" t="s">
        <v>142</v>
      </c>
    </row>
    <row r="61" spans="1:8" x14ac:dyDescent="0.2">
      <c r="A61" s="82"/>
      <c r="B61" s="82"/>
      <c r="C61" s="103"/>
      <c r="D61" s="82"/>
      <c r="E61" s="82"/>
      <c r="F61" s="104"/>
      <c r="G61" s="104"/>
      <c r="H61" s="92" t="s">
        <v>142</v>
      </c>
    </row>
    <row r="62" spans="1:8" x14ac:dyDescent="0.2">
      <c r="A62" s="82"/>
      <c r="B62" s="82"/>
      <c r="C62" s="88" t="s">
        <v>143</v>
      </c>
      <c r="D62" s="82"/>
      <c r="E62" s="82"/>
      <c r="F62" s="82"/>
      <c r="G62" s="82"/>
      <c r="H62" s="92" t="s">
        <v>142</v>
      </c>
    </row>
    <row r="63" spans="1:8" x14ac:dyDescent="0.2">
      <c r="A63" s="82"/>
      <c r="B63" s="82"/>
      <c r="C63" s="88" t="s">
        <v>141</v>
      </c>
      <c r="D63" s="82"/>
      <c r="E63" s="82" t="s">
        <v>142</v>
      </c>
      <c r="F63" s="105" t="s">
        <v>144</v>
      </c>
      <c r="G63" s="102">
        <v>0</v>
      </c>
      <c r="H63" s="92" t="s">
        <v>142</v>
      </c>
    </row>
    <row r="64" spans="1:8" x14ac:dyDescent="0.2">
      <c r="A64" s="82"/>
      <c r="B64" s="82"/>
      <c r="C64" s="103"/>
      <c r="D64" s="82"/>
      <c r="E64" s="82"/>
      <c r="F64" s="104"/>
      <c r="G64" s="104"/>
      <c r="H64" s="92" t="s">
        <v>142</v>
      </c>
    </row>
    <row r="65" spans="1:8" x14ac:dyDescent="0.2">
      <c r="A65" s="82"/>
      <c r="B65" s="82"/>
      <c r="C65" s="88" t="s">
        <v>145</v>
      </c>
      <c r="D65" s="82"/>
      <c r="E65" s="82"/>
      <c r="F65" s="82"/>
      <c r="G65" s="82"/>
      <c r="H65" s="92" t="s">
        <v>142</v>
      </c>
    </row>
    <row r="66" spans="1:8" x14ac:dyDescent="0.2">
      <c r="A66" s="82"/>
      <c r="B66" s="82"/>
      <c r="C66" s="88" t="s">
        <v>141</v>
      </c>
      <c r="D66" s="82"/>
      <c r="E66" s="82" t="s">
        <v>142</v>
      </c>
      <c r="F66" s="105" t="s">
        <v>144</v>
      </c>
      <c r="G66" s="102">
        <v>0</v>
      </c>
      <c r="H66" s="92" t="s">
        <v>142</v>
      </c>
    </row>
    <row r="67" spans="1:8" x14ac:dyDescent="0.2">
      <c r="A67" s="82"/>
      <c r="B67" s="82"/>
      <c r="C67" s="103"/>
      <c r="D67" s="82"/>
      <c r="E67" s="82"/>
      <c r="F67" s="104"/>
      <c r="G67" s="104"/>
      <c r="H67" s="92" t="s">
        <v>142</v>
      </c>
    </row>
    <row r="68" spans="1:8" x14ac:dyDescent="0.2">
      <c r="A68" s="82"/>
      <c r="B68" s="82"/>
      <c r="C68" s="88" t="s">
        <v>146</v>
      </c>
      <c r="D68" s="82"/>
      <c r="E68" s="82"/>
      <c r="F68" s="82"/>
      <c r="G68" s="82"/>
      <c r="H68" s="92" t="s">
        <v>142</v>
      </c>
    </row>
    <row r="69" spans="1:8" x14ac:dyDescent="0.2">
      <c r="A69" s="82"/>
      <c r="B69" s="82"/>
      <c r="C69" s="88" t="s">
        <v>141</v>
      </c>
      <c r="D69" s="82"/>
      <c r="E69" s="82" t="s">
        <v>142</v>
      </c>
      <c r="F69" s="105" t="s">
        <v>144</v>
      </c>
      <c r="G69" s="102">
        <v>0</v>
      </c>
      <c r="H69" s="92" t="s">
        <v>142</v>
      </c>
    </row>
    <row r="70" spans="1:8" x14ac:dyDescent="0.2">
      <c r="A70" s="82"/>
      <c r="B70" s="82"/>
      <c r="C70" s="103"/>
      <c r="D70" s="82"/>
      <c r="E70" s="82"/>
      <c r="F70" s="104"/>
      <c r="G70" s="104"/>
      <c r="H70" s="92" t="s">
        <v>142</v>
      </c>
    </row>
    <row r="71" spans="1:8" x14ac:dyDescent="0.2">
      <c r="A71" s="82"/>
      <c r="B71" s="82"/>
      <c r="C71" s="88" t="s">
        <v>147</v>
      </c>
      <c r="D71" s="82"/>
      <c r="E71" s="82"/>
      <c r="F71" s="104"/>
      <c r="G71" s="104"/>
      <c r="H71" s="92" t="s">
        <v>142</v>
      </c>
    </row>
    <row r="72" spans="1:8" x14ac:dyDescent="0.2">
      <c r="A72" s="82"/>
      <c r="B72" s="82"/>
      <c r="C72" s="88" t="s">
        <v>141</v>
      </c>
      <c r="D72" s="82"/>
      <c r="E72" s="82" t="s">
        <v>142</v>
      </c>
      <c r="F72" s="105" t="s">
        <v>144</v>
      </c>
      <c r="G72" s="102">
        <v>0</v>
      </c>
      <c r="H72" s="92" t="s">
        <v>142</v>
      </c>
    </row>
    <row r="73" spans="1:8" x14ac:dyDescent="0.2">
      <c r="A73" s="82"/>
      <c r="B73" s="82"/>
      <c r="C73" s="103"/>
      <c r="D73" s="82"/>
      <c r="E73" s="82"/>
      <c r="F73" s="104"/>
      <c r="G73" s="104"/>
      <c r="H73" s="92" t="s">
        <v>142</v>
      </c>
    </row>
    <row r="74" spans="1:8" x14ac:dyDescent="0.2">
      <c r="A74" s="82"/>
      <c r="B74" s="82"/>
      <c r="C74" s="88" t="s">
        <v>148</v>
      </c>
      <c r="D74" s="82"/>
      <c r="E74" s="82"/>
      <c r="F74" s="104"/>
      <c r="G74" s="104"/>
      <c r="H74" s="92" t="s">
        <v>142</v>
      </c>
    </row>
    <row r="75" spans="1:8" x14ac:dyDescent="0.2">
      <c r="A75" s="99">
        <v>1</v>
      </c>
      <c r="B75" s="90"/>
      <c r="C75" s="90" t="s">
        <v>1104</v>
      </c>
      <c r="D75" s="90" t="s">
        <v>496</v>
      </c>
      <c r="E75" s="83">
        <v>-5800</v>
      </c>
      <c r="F75" s="91">
        <v>-677.44</v>
      </c>
      <c r="G75" s="81">
        <f>F75/$F$144</f>
        <v>-2.2472543708642843E-3</v>
      </c>
      <c r="H75" s="92" t="s">
        <v>142</v>
      </c>
    </row>
    <row r="76" spans="1:8" x14ac:dyDescent="0.2">
      <c r="A76" s="99">
        <v>2</v>
      </c>
      <c r="B76" s="90"/>
      <c r="C76" s="90" t="s">
        <v>1045</v>
      </c>
      <c r="D76" s="90" t="s">
        <v>496</v>
      </c>
      <c r="E76" s="83">
        <v>-118750</v>
      </c>
      <c r="F76" s="91">
        <v>-1527.6</v>
      </c>
      <c r="G76" s="81">
        <f>F76/$F$144</f>
        <v>-5.0674683764352279E-3</v>
      </c>
      <c r="H76" s="92" t="s">
        <v>142</v>
      </c>
    </row>
    <row r="77" spans="1:8" x14ac:dyDescent="0.2">
      <c r="A77" s="99">
        <v>3</v>
      </c>
      <c r="B77" s="90"/>
      <c r="C77" s="90" t="s">
        <v>1040</v>
      </c>
      <c r="D77" s="90" t="s">
        <v>496</v>
      </c>
      <c r="E77" s="83">
        <v>-49525</v>
      </c>
      <c r="F77" s="91">
        <v>-2029.1383000000001</v>
      </c>
      <c r="G77" s="81">
        <f>F77/$F$144</f>
        <v>-6.731208540628135E-3</v>
      </c>
      <c r="H77" s="92" t="s">
        <v>142</v>
      </c>
    </row>
    <row r="78" spans="1:8" x14ac:dyDescent="0.2">
      <c r="A78" s="99">
        <v>4</v>
      </c>
      <c r="B78" s="90"/>
      <c r="C78" s="90" t="s">
        <v>1056</v>
      </c>
      <c r="D78" s="90" t="s">
        <v>496</v>
      </c>
      <c r="E78" s="83">
        <v>-98800</v>
      </c>
      <c r="F78" s="91">
        <v>-2089.7188000000001</v>
      </c>
      <c r="G78" s="81">
        <f>F78/$F$144</f>
        <v>-6.9321706825361176E-3</v>
      </c>
      <c r="H78" s="92" t="s">
        <v>142</v>
      </c>
    </row>
    <row r="79" spans="1:8" x14ac:dyDescent="0.2">
      <c r="A79" s="99">
        <v>5</v>
      </c>
      <c r="B79" s="90"/>
      <c r="C79" s="90" t="s">
        <v>1014</v>
      </c>
      <c r="D79" s="90" t="s">
        <v>496</v>
      </c>
      <c r="E79" s="83">
        <v>-103800</v>
      </c>
      <c r="F79" s="91">
        <v>-3927.1691999999998</v>
      </c>
      <c r="G79" s="81">
        <f>F79/$F$144</f>
        <v>-1.302749785932864E-2</v>
      </c>
      <c r="H79" s="92" t="s">
        <v>142</v>
      </c>
    </row>
    <row r="80" spans="1:8" x14ac:dyDescent="0.2">
      <c r="A80" s="82"/>
      <c r="B80" s="82"/>
      <c r="C80" s="88" t="s">
        <v>141</v>
      </c>
      <c r="D80" s="82"/>
      <c r="E80" s="82" t="s">
        <v>142</v>
      </c>
      <c r="F80" s="94">
        <v>-10251.0663</v>
      </c>
      <c r="G80" s="102">
        <v>-3.4005599999999997E-2</v>
      </c>
      <c r="H80" s="92" t="s">
        <v>142</v>
      </c>
    </row>
    <row r="81" spans="1:8" x14ac:dyDescent="0.2">
      <c r="A81" s="82"/>
      <c r="B81" s="82"/>
      <c r="C81" s="103"/>
      <c r="D81" s="82"/>
      <c r="E81" s="82"/>
      <c r="F81" s="104"/>
      <c r="G81" s="104"/>
      <c r="H81" s="92" t="s">
        <v>142</v>
      </c>
    </row>
    <row r="82" spans="1:8" x14ac:dyDescent="0.2">
      <c r="A82" s="82"/>
      <c r="B82" s="82"/>
      <c r="C82" s="88" t="s">
        <v>149</v>
      </c>
      <c r="D82" s="82"/>
      <c r="E82" s="82"/>
      <c r="F82" s="94">
        <v>186737.34881200001</v>
      </c>
      <c r="G82" s="102">
        <v>0.61945901999999997</v>
      </c>
      <c r="H82" s="92" t="s">
        <v>142</v>
      </c>
    </row>
    <row r="83" spans="1:8" x14ac:dyDescent="0.2">
      <c r="A83" s="82"/>
      <c r="B83" s="82"/>
      <c r="C83" s="103"/>
      <c r="D83" s="82"/>
      <c r="E83" s="82"/>
      <c r="F83" s="104"/>
      <c r="G83" s="104"/>
      <c r="H83" s="92" t="s">
        <v>142</v>
      </c>
    </row>
    <row r="84" spans="1:8" x14ac:dyDescent="0.2">
      <c r="A84" s="82"/>
      <c r="B84" s="82"/>
      <c r="C84" s="88" t="s">
        <v>150</v>
      </c>
      <c r="D84" s="82"/>
      <c r="E84" s="82"/>
      <c r="F84" s="104"/>
      <c r="G84" s="104"/>
      <c r="H84" s="92" t="s">
        <v>142</v>
      </c>
    </row>
    <row r="85" spans="1:8" x14ac:dyDescent="0.2">
      <c r="A85" s="82"/>
      <c r="B85" s="82"/>
      <c r="C85" s="88" t="s">
        <v>10</v>
      </c>
      <c r="D85" s="82"/>
      <c r="E85" s="82"/>
      <c r="F85" s="104"/>
      <c r="G85" s="104"/>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151</v>
      </c>
      <c r="D88" s="82"/>
      <c r="E88" s="82"/>
      <c r="F88" s="82"/>
      <c r="G88" s="82"/>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152</v>
      </c>
      <c r="D91" s="82"/>
      <c r="E91" s="82"/>
      <c r="F91" s="82"/>
      <c r="G91" s="82"/>
      <c r="H91" s="92" t="s">
        <v>142</v>
      </c>
    </row>
    <row r="92" spans="1:8" x14ac:dyDescent="0.2">
      <c r="A92" s="99">
        <v>1</v>
      </c>
      <c r="B92" s="90" t="s">
        <v>666</v>
      </c>
      <c r="C92" s="85" t="s">
        <v>1111</v>
      </c>
      <c r="D92" s="90" t="s">
        <v>607</v>
      </c>
      <c r="E92" s="83">
        <v>10500000</v>
      </c>
      <c r="F92" s="91">
        <v>10776.139499999999</v>
      </c>
      <c r="G92" s="81">
        <v>3.574741E-2</v>
      </c>
      <c r="H92" s="92">
        <v>5.6630000000000003</v>
      </c>
    </row>
    <row r="93" spans="1:8" x14ac:dyDescent="0.2">
      <c r="A93" s="99">
        <v>2</v>
      </c>
      <c r="B93" s="90" t="s">
        <v>726</v>
      </c>
      <c r="C93" s="85" t="s">
        <v>1118</v>
      </c>
      <c r="D93" s="90" t="s">
        <v>607</v>
      </c>
      <c r="E93" s="83">
        <v>5000000</v>
      </c>
      <c r="F93" s="91">
        <v>5165.0050000000001</v>
      </c>
      <c r="G93" s="81">
        <v>1.7133740000000001E-2</v>
      </c>
      <c r="H93" s="92">
        <v>6.0717999999999996</v>
      </c>
    </row>
    <row r="94" spans="1:8" x14ac:dyDescent="0.2">
      <c r="A94" s="99">
        <v>3</v>
      </c>
      <c r="B94" s="90" t="s">
        <v>605</v>
      </c>
      <c r="C94" s="90" t="s">
        <v>606</v>
      </c>
      <c r="D94" s="90" t="s">
        <v>607</v>
      </c>
      <c r="E94" s="83">
        <v>4500000</v>
      </c>
      <c r="F94" s="91">
        <v>4652.9955</v>
      </c>
      <c r="G94" s="81">
        <v>1.5435259999999999E-2</v>
      </c>
      <c r="H94" s="92">
        <v>6.6706000000000003</v>
      </c>
    </row>
    <row r="95" spans="1:8" x14ac:dyDescent="0.2">
      <c r="A95" s="99">
        <v>4</v>
      </c>
      <c r="B95" s="90" t="s">
        <v>679</v>
      </c>
      <c r="C95" s="85" t="s">
        <v>1116</v>
      </c>
      <c r="D95" s="90" t="s">
        <v>607</v>
      </c>
      <c r="E95" s="83">
        <v>3000000</v>
      </c>
      <c r="F95" s="91">
        <v>3131.9940000000001</v>
      </c>
      <c r="G95" s="81">
        <v>1.038968E-2</v>
      </c>
      <c r="H95" s="92">
        <v>6.3693999999999997</v>
      </c>
    </row>
    <row r="96" spans="1:8" x14ac:dyDescent="0.2">
      <c r="A96" s="99">
        <v>5</v>
      </c>
      <c r="B96" s="90" t="s">
        <v>871</v>
      </c>
      <c r="C96" s="90" t="s">
        <v>872</v>
      </c>
      <c r="D96" s="90" t="s">
        <v>607</v>
      </c>
      <c r="E96" s="83">
        <v>3000000</v>
      </c>
      <c r="F96" s="91">
        <v>3066.99</v>
      </c>
      <c r="G96" s="81">
        <v>1.017405E-2</v>
      </c>
      <c r="H96" s="92">
        <v>6.2127999999999997</v>
      </c>
    </row>
    <row r="97" spans="1:8" x14ac:dyDescent="0.2">
      <c r="A97" s="99">
        <v>6</v>
      </c>
      <c r="B97" s="90" t="s">
        <v>873</v>
      </c>
      <c r="C97" s="90" t="s">
        <v>874</v>
      </c>
      <c r="D97" s="90" t="s">
        <v>607</v>
      </c>
      <c r="E97" s="83">
        <v>3000000</v>
      </c>
      <c r="F97" s="91">
        <v>2975.0369999999998</v>
      </c>
      <c r="G97" s="81">
        <v>9.8690099999999992E-3</v>
      </c>
      <c r="H97" s="92">
        <v>6.3135000000000003</v>
      </c>
    </row>
    <row r="98" spans="1:8" x14ac:dyDescent="0.2">
      <c r="A98" s="99">
        <v>7</v>
      </c>
      <c r="B98" s="90" t="s">
        <v>724</v>
      </c>
      <c r="C98" s="90" t="s">
        <v>725</v>
      </c>
      <c r="D98" s="90" t="s">
        <v>607</v>
      </c>
      <c r="E98" s="83">
        <v>500000</v>
      </c>
      <c r="F98" s="91">
        <v>520.38750000000005</v>
      </c>
      <c r="G98" s="81">
        <v>1.72627E-3</v>
      </c>
      <c r="H98" s="92">
        <v>5.9002999999999997</v>
      </c>
    </row>
    <row r="99" spans="1:8" x14ac:dyDescent="0.2">
      <c r="A99" s="82"/>
      <c r="B99" s="82"/>
      <c r="C99" s="88" t="s">
        <v>141</v>
      </c>
      <c r="D99" s="82"/>
      <c r="E99" s="82" t="s">
        <v>142</v>
      </c>
      <c r="F99" s="94">
        <v>30288.548500000001</v>
      </c>
      <c r="G99" s="102">
        <v>0.10047542</v>
      </c>
      <c r="H99" s="92" t="s">
        <v>142</v>
      </c>
    </row>
    <row r="100" spans="1:8" x14ac:dyDescent="0.2">
      <c r="A100" s="82"/>
      <c r="B100" s="82"/>
      <c r="C100" s="103"/>
      <c r="D100" s="82"/>
      <c r="E100" s="82"/>
      <c r="F100" s="104"/>
      <c r="G100" s="104"/>
      <c r="H100" s="92" t="s">
        <v>142</v>
      </c>
    </row>
    <row r="101" spans="1:8" x14ac:dyDescent="0.2">
      <c r="A101" s="82"/>
      <c r="B101" s="82"/>
      <c r="C101" s="88" t="s">
        <v>153</v>
      </c>
      <c r="D101" s="82"/>
      <c r="E101" s="82"/>
      <c r="F101" s="104"/>
      <c r="G101" s="104"/>
      <c r="H101" s="92" t="s">
        <v>142</v>
      </c>
    </row>
    <row r="102" spans="1:8" x14ac:dyDescent="0.2">
      <c r="A102" s="82"/>
      <c r="B102" s="82"/>
      <c r="C102" s="88" t="s">
        <v>141</v>
      </c>
      <c r="D102" s="82"/>
      <c r="E102" s="82" t="s">
        <v>142</v>
      </c>
      <c r="F102" s="105" t="s">
        <v>144</v>
      </c>
      <c r="G102" s="102">
        <v>0</v>
      </c>
      <c r="H102" s="92" t="s">
        <v>142</v>
      </c>
    </row>
    <row r="103" spans="1:8" ht="12.75" customHeight="1" x14ac:dyDescent="0.2">
      <c r="A103" s="87"/>
      <c r="B103" s="87"/>
      <c r="C103" s="137"/>
      <c r="D103" s="87"/>
      <c r="E103" s="87"/>
      <c r="F103" s="120"/>
      <c r="G103" s="120"/>
      <c r="H103" s="92" t="s">
        <v>142</v>
      </c>
    </row>
    <row r="104" spans="1:8" ht="12.75" customHeight="1" x14ac:dyDescent="0.2">
      <c r="A104" s="87"/>
      <c r="B104" s="87"/>
      <c r="C104" s="95" t="s">
        <v>937</v>
      </c>
      <c r="D104" s="87"/>
      <c r="E104" s="87"/>
      <c r="F104" s="87"/>
      <c r="G104" s="87"/>
      <c r="H104" s="92" t="s">
        <v>142</v>
      </c>
    </row>
    <row r="105" spans="1:8" ht="12.75" customHeight="1" x14ac:dyDescent="0.2">
      <c r="A105" s="80">
        <v>1</v>
      </c>
      <c r="B105" s="85" t="s">
        <v>321</v>
      </c>
      <c r="C105" s="85" t="s">
        <v>938</v>
      </c>
      <c r="D105" s="85" t="s">
        <v>237</v>
      </c>
      <c r="E105" s="86">
        <v>92400</v>
      </c>
      <c r="F105" s="97">
        <v>9.3699144000000008</v>
      </c>
      <c r="G105" s="93" t="s">
        <v>140</v>
      </c>
      <c r="H105" s="92">
        <v>6.0350000000000001</v>
      </c>
    </row>
    <row r="106" spans="1:8" ht="12.75" customHeight="1" x14ac:dyDescent="0.2">
      <c r="A106" s="87"/>
      <c r="B106" s="87"/>
      <c r="C106" s="95" t="s">
        <v>141</v>
      </c>
      <c r="D106" s="87"/>
      <c r="E106" s="87" t="s">
        <v>142</v>
      </c>
      <c r="F106" s="138">
        <f>F105</f>
        <v>9.3699144000000008</v>
      </c>
      <c r="G106" s="139">
        <v>0</v>
      </c>
      <c r="H106" s="92" t="s">
        <v>142</v>
      </c>
    </row>
    <row r="107" spans="1:8" x14ac:dyDescent="0.2">
      <c r="A107" s="82"/>
      <c r="B107" s="82"/>
      <c r="C107" s="103"/>
      <c r="D107" s="82"/>
      <c r="E107" s="82"/>
      <c r="F107" s="104"/>
      <c r="G107" s="104"/>
      <c r="H107" s="92" t="s">
        <v>142</v>
      </c>
    </row>
    <row r="108" spans="1:8" x14ac:dyDescent="0.2">
      <c r="A108" s="82"/>
      <c r="B108" s="82"/>
      <c r="C108" s="88" t="s">
        <v>154</v>
      </c>
      <c r="D108" s="82"/>
      <c r="E108" s="82"/>
      <c r="F108" s="94">
        <f>F106+F99</f>
        <v>30297.918414399999</v>
      </c>
      <c r="G108" s="102">
        <f>G106+G99</f>
        <v>0.10047542</v>
      </c>
      <c r="H108" s="92" t="s">
        <v>142</v>
      </c>
    </row>
    <row r="109" spans="1:8" x14ac:dyDescent="0.2">
      <c r="A109" s="82"/>
      <c r="B109" s="82"/>
      <c r="C109" s="103"/>
      <c r="D109" s="82"/>
      <c r="E109" s="82"/>
      <c r="F109" s="104"/>
      <c r="G109" s="104"/>
      <c r="H109" s="92" t="s">
        <v>142</v>
      </c>
    </row>
    <row r="110" spans="1:8" x14ac:dyDescent="0.2">
      <c r="A110" s="82"/>
      <c r="B110" s="82"/>
      <c r="C110" s="88" t="s">
        <v>155</v>
      </c>
      <c r="D110" s="82"/>
      <c r="E110" s="82"/>
      <c r="F110" s="104"/>
      <c r="G110" s="104"/>
      <c r="H110" s="92" t="s">
        <v>142</v>
      </c>
    </row>
    <row r="111" spans="1:8" x14ac:dyDescent="0.2">
      <c r="A111" s="82"/>
      <c r="B111" s="82"/>
      <c r="C111" s="88" t="s">
        <v>156</v>
      </c>
      <c r="D111" s="82"/>
      <c r="E111" s="82"/>
      <c r="F111" s="104"/>
      <c r="G111" s="104"/>
      <c r="H111" s="92" t="s">
        <v>142</v>
      </c>
    </row>
    <row r="112" spans="1:8" x14ac:dyDescent="0.2">
      <c r="A112" s="82"/>
      <c r="B112" s="82"/>
      <c r="C112" s="88" t="s">
        <v>141</v>
      </c>
      <c r="D112" s="82"/>
      <c r="E112" s="82" t="s">
        <v>142</v>
      </c>
      <c r="F112" s="105" t="s">
        <v>144</v>
      </c>
      <c r="G112" s="102">
        <v>0</v>
      </c>
      <c r="H112" s="92" t="s">
        <v>142</v>
      </c>
    </row>
    <row r="113" spans="1:8" x14ac:dyDescent="0.2">
      <c r="A113" s="82"/>
      <c r="B113" s="82"/>
      <c r="C113" s="103"/>
      <c r="D113" s="82"/>
      <c r="E113" s="82"/>
      <c r="F113" s="104"/>
      <c r="G113" s="104"/>
      <c r="H113" s="92" t="s">
        <v>142</v>
      </c>
    </row>
    <row r="114" spans="1:8" x14ac:dyDescent="0.2">
      <c r="A114" s="82"/>
      <c r="B114" s="82"/>
      <c r="C114" s="88" t="s">
        <v>157</v>
      </c>
      <c r="D114" s="82"/>
      <c r="E114" s="82"/>
      <c r="F114" s="104"/>
      <c r="G114" s="104"/>
      <c r="H114" s="92" t="s">
        <v>142</v>
      </c>
    </row>
    <row r="115" spans="1:8" x14ac:dyDescent="0.2">
      <c r="A115" s="82"/>
      <c r="B115" s="82"/>
      <c r="C115" s="88" t="s">
        <v>141</v>
      </c>
      <c r="D115" s="82"/>
      <c r="E115" s="82" t="s">
        <v>142</v>
      </c>
      <c r="F115" s="105" t="s">
        <v>144</v>
      </c>
      <c r="G115" s="102">
        <v>0</v>
      </c>
      <c r="H115" s="92" t="s">
        <v>142</v>
      </c>
    </row>
    <row r="116" spans="1:8" x14ac:dyDescent="0.2">
      <c r="A116" s="82"/>
      <c r="B116" s="82"/>
      <c r="C116" s="103"/>
      <c r="D116" s="82"/>
      <c r="E116" s="82"/>
      <c r="F116" s="104"/>
      <c r="G116" s="104"/>
      <c r="H116" s="92" t="s">
        <v>142</v>
      </c>
    </row>
    <row r="117" spans="1:8" x14ac:dyDescent="0.2">
      <c r="A117" s="82"/>
      <c r="B117" s="82"/>
      <c r="C117" s="88" t="s">
        <v>158</v>
      </c>
      <c r="D117" s="82"/>
      <c r="E117" s="82"/>
      <c r="F117" s="104"/>
      <c r="G117" s="104"/>
      <c r="H117" s="92" t="s">
        <v>142</v>
      </c>
    </row>
    <row r="118" spans="1:8" x14ac:dyDescent="0.2">
      <c r="A118" s="82"/>
      <c r="B118" s="82"/>
      <c r="C118" s="88" t="s">
        <v>141</v>
      </c>
      <c r="D118" s="82"/>
      <c r="E118" s="82" t="s">
        <v>142</v>
      </c>
      <c r="F118" s="105" t="s">
        <v>144</v>
      </c>
      <c r="G118" s="102">
        <v>0</v>
      </c>
      <c r="H118" s="92" t="s">
        <v>142</v>
      </c>
    </row>
    <row r="119" spans="1:8" x14ac:dyDescent="0.2">
      <c r="A119" s="82"/>
      <c r="B119" s="82"/>
      <c r="C119" s="103"/>
      <c r="D119" s="82"/>
      <c r="E119" s="82"/>
      <c r="F119" s="104"/>
      <c r="G119" s="104"/>
      <c r="H119" s="92" t="s">
        <v>142</v>
      </c>
    </row>
    <row r="120" spans="1:8" x14ac:dyDescent="0.2">
      <c r="A120" s="82"/>
      <c r="B120" s="82"/>
      <c r="C120" s="88" t="s">
        <v>159</v>
      </c>
      <c r="D120" s="82"/>
      <c r="E120" s="82"/>
      <c r="F120" s="104"/>
      <c r="G120" s="104"/>
      <c r="H120" s="92" t="s">
        <v>142</v>
      </c>
    </row>
    <row r="121" spans="1:8" x14ac:dyDescent="0.2">
      <c r="A121" s="99">
        <v>1</v>
      </c>
      <c r="B121" s="90"/>
      <c r="C121" s="90" t="s">
        <v>160</v>
      </c>
      <c r="D121" s="90"/>
      <c r="E121" s="107"/>
      <c r="F121" s="91">
        <v>5266.3502729840002</v>
      </c>
      <c r="G121" s="81">
        <v>1.7469930000000002E-2</v>
      </c>
      <c r="H121" s="92" t="s">
        <v>142</v>
      </c>
    </row>
    <row r="122" spans="1:8" x14ac:dyDescent="0.2">
      <c r="A122" s="82"/>
      <c r="B122" s="82"/>
      <c r="C122" s="88" t="s">
        <v>141</v>
      </c>
      <c r="D122" s="82"/>
      <c r="E122" s="82" t="s">
        <v>142</v>
      </c>
      <c r="F122" s="94">
        <v>5266.3502729840002</v>
      </c>
      <c r="G122" s="102">
        <v>1.7469930000000002E-2</v>
      </c>
      <c r="H122" s="92" t="s">
        <v>142</v>
      </c>
    </row>
    <row r="123" spans="1:8" x14ac:dyDescent="0.2">
      <c r="A123" s="82"/>
      <c r="B123" s="82"/>
      <c r="C123" s="103"/>
      <c r="D123" s="82"/>
      <c r="E123" s="82"/>
      <c r="F123" s="104"/>
      <c r="G123" s="104"/>
      <c r="H123" s="92" t="s">
        <v>142</v>
      </c>
    </row>
    <row r="124" spans="1:8" x14ac:dyDescent="0.2">
      <c r="A124" s="82"/>
      <c r="B124" s="82"/>
      <c r="C124" s="88" t="s">
        <v>161</v>
      </c>
      <c r="D124" s="82"/>
      <c r="E124" s="82"/>
      <c r="F124" s="94">
        <v>5266.3502729840002</v>
      </c>
      <c r="G124" s="102">
        <v>1.7469930000000002E-2</v>
      </c>
      <c r="H124" s="92" t="s">
        <v>142</v>
      </c>
    </row>
    <row r="125" spans="1:8" x14ac:dyDescent="0.2">
      <c r="A125" s="82"/>
      <c r="B125" s="82"/>
      <c r="C125" s="104"/>
      <c r="D125" s="82"/>
      <c r="E125" s="82"/>
      <c r="F125" s="82"/>
      <c r="G125" s="82"/>
      <c r="H125" s="92" t="s">
        <v>142</v>
      </c>
    </row>
    <row r="126" spans="1:8" x14ac:dyDescent="0.2">
      <c r="A126" s="82"/>
      <c r="B126" s="82"/>
      <c r="C126" s="88" t="s">
        <v>162</v>
      </c>
      <c r="D126" s="82"/>
      <c r="E126" s="82"/>
      <c r="F126" s="82"/>
      <c r="G126" s="82"/>
      <c r="H126" s="92" t="s">
        <v>142</v>
      </c>
    </row>
    <row r="127" spans="1:8" x14ac:dyDescent="0.2">
      <c r="A127" s="82"/>
      <c r="B127" s="82"/>
      <c r="C127" s="88" t="s">
        <v>163</v>
      </c>
      <c r="D127" s="82"/>
      <c r="E127" s="82"/>
      <c r="F127" s="82"/>
      <c r="G127" s="82"/>
      <c r="H127" s="92" t="s">
        <v>142</v>
      </c>
    </row>
    <row r="128" spans="1:8" x14ac:dyDescent="0.2">
      <c r="A128" s="99">
        <v>1</v>
      </c>
      <c r="B128" s="90" t="s">
        <v>875</v>
      </c>
      <c r="C128" s="90" t="s">
        <v>876</v>
      </c>
      <c r="D128" s="90"/>
      <c r="E128" s="140">
        <v>19705094</v>
      </c>
      <c r="F128" s="91">
        <v>21248.002860199998</v>
      </c>
      <c r="G128" s="81">
        <v>7.048546E-2</v>
      </c>
      <c r="H128" s="92" t="s">
        <v>142</v>
      </c>
    </row>
    <row r="129" spans="1:8" x14ac:dyDescent="0.2">
      <c r="A129" s="99">
        <v>2</v>
      </c>
      <c r="B129" s="90" t="s">
        <v>877</v>
      </c>
      <c r="C129" s="90" t="s">
        <v>878</v>
      </c>
      <c r="D129" s="90"/>
      <c r="E129" s="140">
        <v>15998588</v>
      </c>
      <c r="F129" s="91">
        <v>16737.7227656</v>
      </c>
      <c r="G129" s="81">
        <v>5.5523620000000003E-2</v>
      </c>
      <c r="H129" s="92" t="s">
        <v>142</v>
      </c>
    </row>
    <row r="130" spans="1:8" x14ac:dyDescent="0.2">
      <c r="A130" s="99">
        <v>3</v>
      </c>
      <c r="B130" s="90" t="s">
        <v>879</v>
      </c>
      <c r="C130" s="90" t="s">
        <v>880</v>
      </c>
      <c r="D130" s="90"/>
      <c r="E130" s="140">
        <v>13123120</v>
      </c>
      <c r="F130" s="91">
        <v>13806.834552</v>
      </c>
      <c r="G130" s="81">
        <v>4.5801059999999998E-2</v>
      </c>
      <c r="H130" s="92" t="s">
        <v>142</v>
      </c>
    </row>
    <row r="131" spans="1:8" x14ac:dyDescent="0.2">
      <c r="A131" s="99">
        <v>4</v>
      </c>
      <c r="B131" s="90" t="s">
        <v>881</v>
      </c>
      <c r="C131" s="90" t="s">
        <v>882</v>
      </c>
      <c r="D131" s="90"/>
      <c r="E131" s="140">
        <v>10472712</v>
      </c>
      <c r="F131" s="91">
        <v>11300.056248000001</v>
      </c>
      <c r="G131" s="81">
        <v>3.748539E-2</v>
      </c>
      <c r="H131" s="92" t="s">
        <v>142</v>
      </c>
    </row>
    <row r="132" spans="1:8" x14ac:dyDescent="0.2">
      <c r="A132" s="99">
        <v>5</v>
      </c>
      <c r="B132" s="90" t="s">
        <v>883</v>
      </c>
      <c r="C132" s="90" t="s">
        <v>884</v>
      </c>
      <c r="D132" s="90"/>
      <c r="E132" s="140">
        <v>4448000</v>
      </c>
      <c r="F132" s="91">
        <v>5450.1343999999999</v>
      </c>
      <c r="G132" s="81">
        <v>1.807959E-2</v>
      </c>
      <c r="H132" s="92" t="s">
        <v>142</v>
      </c>
    </row>
    <row r="133" spans="1:8" x14ac:dyDescent="0.2">
      <c r="A133" s="82"/>
      <c r="B133" s="82"/>
      <c r="C133" s="88" t="s">
        <v>141</v>
      </c>
      <c r="D133" s="82"/>
      <c r="E133" s="82" t="s">
        <v>142</v>
      </c>
      <c r="F133" s="94">
        <v>68542.750825800002</v>
      </c>
      <c r="G133" s="102">
        <v>0.22737511999999999</v>
      </c>
      <c r="H133" s="92" t="s">
        <v>142</v>
      </c>
    </row>
    <row r="134" spans="1:8" x14ac:dyDescent="0.2">
      <c r="A134" s="82"/>
      <c r="B134" s="82"/>
      <c r="C134" s="103"/>
      <c r="D134" s="82"/>
      <c r="E134" s="82"/>
      <c r="F134" s="104"/>
      <c r="G134" s="104"/>
      <c r="H134" s="92" t="s">
        <v>142</v>
      </c>
    </row>
    <row r="135" spans="1:8" x14ac:dyDescent="0.2">
      <c r="A135" s="82"/>
      <c r="B135" s="82"/>
      <c r="C135" s="88" t="s">
        <v>164</v>
      </c>
      <c r="D135" s="82"/>
      <c r="E135" s="82"/>
      <c r="F135" s="82"/>
      <c r="G135" s="82"/>
      <c r="H135" s="92" t="s">
        <v>142</v>
      </c>
    </row>
    <row r="136" spans="1:8" x14ac:dyDescent="0.2">
      <c r="A136" s="82"/>
      <c r="B136" s="82"/>
      <c r="C136" s="88" t="s">
        <v>165</v>
      </c>
      <c r="D136" s="82"/>
      <c r="E136" s="82"/>
      <c r="F136" s="82"/>
      <c r="G136" s="82"/>
      <c r="H136" s="92" t="s">
        <v>142</v>
      </c>
    </row>
    <row r="137" spans="1:8" x14ac:dyDescent="0.2">
      <c r="A137" s="82"/>
      <c r="B137" s="82"/>
      <c r="C137" s="88" t="s">
        <v>141</v>
      </c>
      <c r="D137" s="82"/>
      <c r="E137" s="82" t="s">
        <v>142</v>
      </c>
      <c r="F137" s="105" t="s">
        <v>144</v>
      </c>
      <c r="G137" s="102">
        <v>0</v>
      </c>
      <c r="H137" s="92" t="s">
        <v>142</v>
      </c>
    </row>
    <row r="138" spans="1:8" x14ac:dyDescent="0.2">
      <c r="A138" s="82"/>
      <c r="B138" s="82"/>
      <c r="C138" s="103"/>
      <c r="D138" s="82"/>
      <c r="E138" s="82"/>
      <c r="F138" s="104"/>
      <c r="G138" s="104"/>
      <c r="H138" s="92" t="s">
        <v>142</v>
      </c>
    </row>
    <row r="139" spans="1:8" x14ac:dyDescent="0.2">
      <c r="A139" s="82"/>
      <c r="B139" s="82"/>
      <c r="C139" s="88" t="s">
        <v>166</v>
      </c>
      <c r="D139" s="82"/>
      <c r="E139" s="82"/>
      <c r="F139" s="104"/>
      <c r="G139" s="104"/>
      <c r="H139" s="92" t="s">
        <v>142</v>
      </c>
    </row>
    <row r="140" spans="1:8" x14ac:dyDescent="0.2">
      <c r="A140" s="82"/>
      <c r="B140" s="82"/>
      <c r="C140" s="88" t="s">
        <v>141</v>
      </c>
      <c r="D140" s="82"/>
      <c r="E140" s="82" t="s">
        <v>142</v>
      </c>
      <c r="F140" s="105" t="s">
        <v>144</v>
      </c>
      <c r="G140" s="102">
        <v>0</v>
      </c>
      <c r="H140" s="92" t="s">
        <v>142</v>
      </c>
    </row>
    <row r="141" spans="1:8" x14ac:dyDescent="0.2">
      <c r="A141" s="82"/>
      <c r="B141" s="82"/>
      <c r="C141" s="103"/>
      <c r="D141" s="82"/>
      <c r="E141" s="82"/>
      <c r="F141" s="104"/>
      <c r="G141" s="104"/>
      <c r="H141" s="92" t="s">
        <v>142</v>
      </c>
    </row>
    <row r="142" spans="1:8" x14ac:dyDescent="0.2">
      <c r="A142" s="107"/>
      <c r="B142" s="90"/>
      <c r="C142" s="90" t="s">
        <v>499</v>
      </c>
      <c r="D142" s="90"/>
      <c r="E142" s="107"/>
      <c r="F142" s="91">
        <v>-34.937883599999999</v>
      </c>
      <c r="G142" s="81">
        <v>-1.159E-4</v>
      </c>
      <c r="H142" s="92" t="s">
        <v>142</v>
      </c>
    </row>
    <row r="143" spans="1:8" x14ac:dyDescent="0.2">
      <c r="A143" s="107"/>
      <c r="B143" s="90"/>
      <c r="C143" s="85" t="s">
        <v>965</v>
      </c>
      <c r="D143" s="90"/>
      <c r="E143" s="107"/>
      <c r="F143" s="91">
        <v>10652.240014769999</v>
      </c>
      <c r="G143" s="81">
        <v>3.5336399999999997E-2</v>
      </c>
      <c r="H143" s="92" t="s">
        <v>142</v>
      </c>
    </row>
    <row r="144" spans="1:8" x14ac:dyDescent="0.2">
      <c r="A144" s="103"/>
      <c r="B144" s="103"/>
      <c r="C144" s="88" t="s">
        <v>168</v>
      </c>
      <c r="D144" s="104"/>
      <c r="E144" s="104"/>
      <c r="F144" s="94">
        <v>301452.300541954</v>
      </c>
      <c r="G144" s="108">
        <v>0.99999998999999995</v>
      </c>
      <c r="H144" s="92" t="s">
        <v>142</v>
      </c>
    </row>
    <row r="145" spans="1:16" ht="12.75" customHeight="1" x14ac:dyDescent="0.2">
      <c r="A145" s="109"/>
      <c r="B145" s="109"/>
      <c r="C145" s="110"/>
      <c r="D145" s="111"/>
      <c r="E145" s="111"/>
      <c r="F145" s="112"/>
      <c r="G145" s="113"/>
      <c r="H145" s="114"/>
    </row>
    <row r="146" spans="1:16" x14ac:dyDescent="0.2">
      <c r="A146" s="109"/>
      <c r="B146" s="221" t="s">
        <v>926</v>
      </c>
      <c r="C146" s="221"/>
      <c r="D146" s="221"/>
      <c r="E146" s="221"/>
      <c r="F146" s="221"/>
      <c r="G146" s="221"/>
      <c r="H146" s="221"/>
      <c r="J146" s="116"/>
    </row>
    <row r="147" spans="1:16" x14ac:dyDescent="0.2">
      <c r="A147" s="109"/>
      <c r="B147" s="221" t="s">
        <v>927</v>
      </c>
      <c r="C147" s="221"/>
      <c r="D147" s="221"/>
      <c r="E147" s="221"/>
      <c r="F147" s="221"/>
      <c r="G147" s="221"/>
      <c r="H147" s="221"/>
      <c r="J147" s="116"/>
    </row>
    <row r="148" spans="1:16" x14ac:dyDescent="0.2">
      <c r="A148" s="109"/>
      <c r="B148" s="221" t="s">
        <v>928</v>
      </c>
      <c r="C148" s="221"/>
      <c r="D148" s="221"/>
      <c r="E148" s="221"/>
      <c r="F148" s="221"/>
      <c r="G148" s="221"/>
      <c r="H148" s="221"/>
      <c r="J148" s="116"/>
    </row>
    <row r="149" spans="1:16" s="118" customFormat="1" ht="66.75" customHeight="1" x14ac:dyDescent="0.25">
      <c r="A149" s="117"/>
      <c r="B149" s="222" t="s">
        <v>929</v>
      </c>
      <c r="C149" s="222"/>
      <c r="D149" s="222"/>
      <c r="E149" s="222"/>
      <c r="F149" s="222"/>
      <c r="G149" s="222"/>
      <c r="H149" s="222"/>
      <c r="I149"/>
      <c r="J149" s="116"/>
      <c r="K149"/>
      <c r="L149"/>
      <c r="M149"/>
      <c r="N149"/>
      <c r="O149"/>
      <c r="P149"/>
    </row>
    <row r="150" spans="1:16" x14ac:dyDescent="0.2">
      <c r="A150" s="109"/>
      <c r="B150" s="221" t="s">
        <v>930</v>
      </c>
      <c r="C150" s="221"/>
      <c r="D150" s="221"/>
      <c r="E150" s="221"/>
      <c r="F150" s="221"/>
      <c r="G150" s="221"/>
      <c r="H150" s="221"/>
      <c r="J150" s="116"/>
    </row>
    <row r="151" spans="1:16" x14ac:dyDescent="0.2">
      <c r="A151" s="109"/>
      <c r="B151" s="109"/>
      <c r="C151" s="109"/>
      <c r="D151" s="111"/>
      <c r="E151" s="111"/>
      <c r="F151" s="111"/>
      <c r="G151" s="111"/>
    </row>
    <row r="152" spans="1:16" x14ac:dyDescent="0.2">
      <c r="A152" s="109"/>
      <c r="B152" s="223" t="s">
        <v>169</v>
      </c>
      <c r="C152" s="224"/>
      <c r="D152" s="225"/>
      <c r="E152" s="119"/>
      <c r="F152" s="111"/>
      <c r="G152" s="111"/>
    </row>
    <row r="153" spans="1:16" ht="27.75" customHeight="1" x14ac:dyDescent="0.2">
      <c r="A153" s="109"/>
      <c r="B153" s="226" t="s">
        <v>170</v>
      </c>
      <c r="C153" s="227"/>
      <c r="D153" s="95" t="s">
        <v>171</v>
      </c>
      <c r="E153" s="119"/>
      <c r="F153" s="111"/>
      <c r="G153" s="111"/>
    </row>
    <row r="154" spans="1:16" ht="12.75" customHeight="1" x14ac:dyDescent="0.2">
      <c r="A154" s="109"/>
      <c r="B154" s="226" t="s">
        <v>931</v>
      </c>
      <c r="C154" s="227"/>
      <c r="D154" s="95" t="s">
        <v>171</v>
      </c>
      <c r="E154" s="119"/>
      <c r="F154" s="111"/>
      <c r="G154" s="111"/>
    </row>
    <row r="155" spans="1:16" x14ac:dyDescent="0.2">
      <c r="A155" s="109"/>
      <c r="B155" s="226" t="s">
        <v>172</v>
      </c>
      <c r="C155" s="227"/>
      <c r="D155" s="120" t="s">
        <v>142</v>
      </c>
      <c r="E155" s="119"/>
      <c r="F155" s="111"/>
      <c r="G155" s="111"/>
    </row>
    <row r="156" spans="1:16" x14ac:dyDescent="0.2">
      <c r="A156" s="121"/>
      <c r="B156" s="122" t="s">
        <v>142</v>
      </c>
      <c r="C156" s="122" t="s">
        <v>932</v>
      </c>
      <c r="D156" s="122" t="s">
        <v>173</v>
      </c>
      <c r="E156" s="121"/>
      <c r="F156" s="121"/>
      <c r="G156" s="121"/>
      <c r="H156" s="121"/>
      <c r="J156" s="116"/>
    </row>
    <row r="157" spans="1:16" x14ac:dyDescent="0.2">
      <c r="A157" s="121"/>
      <c r="B157" s="123" t="s">
        <v>174</v>
      </c>
      <c r="C157" s="124">
        <v>45961</v>
      </c>
      <c r="D157" s="124">
        <v>45991</v>
      </c>
      <c r="E157" s="121"/>
      <c r="F157" s="121"/>
      <c r="G157" s="121"/>
      <c r="J157" s="116"/>
    </row>
    <row r="158" spans="1:16" x14ac:dyDescent="0.2">
      <c r="A158" s="125"/>
      <c r="B158" s="90" t="s">
        <v>175</v>
      </c>
      <c r="C158" s="126">
        <v>13.3531</v>
      </c>
      <c r="D158" s="126">
        <v>13.645</v>
      </c>
      <c r="E158" s="125"/>
      <c r="F158" s="127"/>
      <c r="G158" s="128"/>
    </row>
    <row r="159" spans="1:16" x14ac:dyDescent="0.2">
      <c r="A159" s="125"/>
      <c r="B159" s="90" t="s">
        <v>1119</v>
      </c>
      <c r="C159" s="126">
        <v>13.3531</v>
      </c>
      <c r="D159" s="126">
        <v>13.645</v>
      </c>
      <c r="E159" s="125"/>
      <c r="F159" s="127"/>
      <c r="G159" s="128"/>
    </row>
    <row r="160" spans="1:16" x14ac:dyDescent="0.2">
      <c r="A160" s="125"/>
      <c r="B160" s="90" t="s">
        <v>176</v>
      </c>
      <c r="C160" s="126">
        <v>12.9901</v>
      </c>
      <c r="D160" s="126">
        <v>13.258100000000001</v>
      </c>
      <c r="E160" s="125"/>
      <c r="F160" s="127"/>
      <c r="G160" s="128"/>
    </row>
    <row r="161" spans="1:7" x14ac:dyDescent="0.2">
      <c r="A161" s="125"/>
      <c r="B161" s="90" t="s">
        <v>1120</v>
      </c>
      <c r="C161" s="126">
        <v>12.9901</v>
      </c>
      <c r="D161" s="126">
        <v>13.258100000000001</v>
      </c>
      <c r="E161" s="125"/>
      <c r="F161" s="127"/>
      <c r="G161" s="128"/>
    </row>
    <row r="162" spans="1:7" x14ac:dyDescent="0.2">
      <c r="A162" s="125"/>
      <c r="B162" s="125"/>
      <c r="C162" s="125"/>
      <c r="D162" s="125"/>
      <c r="E162" s="125"/>
      <c r="F162" s="125"/>
      <c r="G162" s="125"/>
    </row>
    <row r="163" spans="1:7" x14ac:dyDescent="0.2">
      <c r="A163" s="121"/>
      <c r="B163" s="226" t="s">
        <v>933</v>
      </c>
      <c r="C163" s="227"/>
      <c r="D163" s="95" t="s">
        <v>171</v>
      </c>
      <c r="E163" s="121"/>
      <c r="F163" s="121"/>
      <c r="G163" s="121"/>
    </row>
    <row r="164" spans="1:7" x14ac:dyDescent="0.2">
      <c r="A164" s="121"/>
      <c r="B164" s="136"/>
      <c r="C164" s="136"/>
      <c r="D164" s="136"/>
      <c r="E164" s="121"/>
      <c r="F164" s="121"/>
      <c r="G164" s="121"/>
    </row>
    <row r="165" spans="1:7" x14ac:dyDescent="0.2">
      <c r="A165" s="121"/>
      <c r="B165" s="226" t="s">
        <v>177</v>
      </c>
      <c r="C165" s="227"/>
      <c r="D165" s="95" t="s">
        <v>951</v>
      </c>
      <c r="E165" s="131"/>
      <c r="F165" s="121"/>
      <c r="G165" s="121"/>
    </row>
    <row r="166" spans="1:7" x14ac:dyDescent="0.2">
      <c r="A166" s="121"/>
      <c r="B166" s="226" t="s">
        <v>178</v>
      </c>
      <c r="C166" s="227"/>
      <c r="D166" s="95" t="s">
        <v>171</v>
      </c>
      <c r="E166" s="131"/>
      <c r="F166" s="121"/>
      <c r="G166" s="121"/>
    </row>
    <row r="167" spans="1:7" x14ac:dyDescent="0.2">
      <c r="A167" s="121"/>
      <c r="B167" s="226" t="s">
        <v>179</v>
      </c>
      <c r="C167" s="227"/>
      <c r="D167" s="95" t="s">
        <v>171</v>
      </c>
      <c r="E167" s="131"/>
      <c r="F167" s="121"/>
      <c r="G167" s="121"/>
    </row>
    <row r="168" spans="1:7" x14ac:dyDescent="0.2">
      <c r="A168" s="121"/>
      <c r="B168" s="226" t="s">
        <v>180</v>
      </c>
      <c r="C168" s="227"/>
      <c r="D168" s="132">
        <v>1.5118411249733497</v>
      </c>
      <c r="E168" s="121"/>
      <c r="F168" s="115"/>
      <c r="G168" s="133"/>
    </row>
    <row r="170" spans="1:7" x14ac:dyDescent="0.2">
      <c r="B170" s="242" t="s">
        <v>997</v>
      </c>
      <c r="C170" s="243"/>
      <c r="D170" s="244"/>
    </row>
    <row r="171" spans="1:7" ht="25.5" x14ac:dyDescent="0.2">
      <c r="B171" s="241" t="s">
        <v>998</v>
      </c>
      <c r="C171" s="241"/>
      <c r="D171" s="141" t="s">
        <v>870</v>
      </c>
    </row>
    <row r="172" spans="1:7" x14ac:dyDescent="0.2">
      <c r="B172" s="241" t="s">
        <v>999</v>
      </c>
      <c r="C172" s="241"/>
      <c r="D172" s="142"/>
    </row>
    <row r="173" spans="1:7" x14ac:dyDescent="0.2">
      <c r="B173" s="238"/>
      <c r="C173" s="240"/>
      <c r="D173" s="143"/>
    </row>
    <row r="174" spans="1:7" x14ac:dyDescent="0.2">
      <c r="B174" s="241" t="s">
        <v>1000</v>
      </c>
      <c r="C174" s="241"/>
      <c r="D174" s="144">
        <v>5.9925821471592178</v>
      </c>
    </row>
    <row r="175" spans="1:7" x14ac:dyDescent="0.2">
      <c r="B175" s="238"/>
      <c r="C175" s="240"/>
      <c r="D175" s="143"/>
    </row>
    <row r="176" spans="1:7" x14ac:dyDescent="0.2">
      <c r="B176" s="241" t="s">
        <v>1001</v>
      </c>
      <c r="C176" s="241"/>
      <c r="D176" s="144">
        <v>2.8050079067585272</v>
      </c>
    </row>
    <row r="177" spans="2:4" x14ac:dyDescent="0.2">
      <c r="B177" s="241" t="s">
        <v>1002</v>
      </c>
      <c r="C177" s="241"/>
      <c r="D177" s="144">
        <v>3.3214044986414777</v>
      </c>
    </row>
    <row r="178" spans="2:4" x14ac:dyDescent="0.2">
      <c r="B178" s="238"/>
      <c r="C178" s="240"/>
      <c r="D178" s="143"/>
    </row>
    <row r="179" spans="2:4" x14ac:dyDescent="0.2">
      <c r="B179" s="241" t="s">
        <v>1003</v>
      </c>
      <c r="C179" s="241"/>
      <c r="D179" s="145" t="s">
        <v>1172</v>
      </c>
    </row>
    <row r="180" spans="2:4" x14ac:dyDescent="0.2">
      <c r="B180" s="238" t="s">
        <v>1004</v>
      </c>
      <c r="C180" s="239"/>
      <c r="D180" s="240"/>
    </row>
    <row r="182" spans="2:4" x14ac:dyDescent="0.2">
      <c r="B182" s="220" t="s">
        <v>934</v>
      </c>
      <c r="C182" s="220"/>
    </row>
    <row r="184" spans="2:4" ht="153.75" customHeight="1" x14ac:dyDescent="0.2"/>
    <row r="187" spans="2:4" x14ac:dyDescent="0.2">
      <c r="B187" s="134" t="s">
        <v>935</v>
      </c>
      <c r="C187" s="135"/>
      <c r="D187" s="134"/>
    </row>
    <row r="188" spans="2:4" x14ac:dyDescent="0.2">
      <c r="B188" s="134" t="s">
        <v>1105</v>
      </c>
      <c r="D188" s="134"/>
    </row>
    <row r="189" spans="2:4" ht="165" customHeight="1" x14ac:dyDescent="0.2"/>
    <row r="191" spans="2:4" ht="12.75" customHeight="1" x14ac:dyDescent="0.2"/>
    <row r="192" spans="2:4" ht="12.75" customHeight="1" x14ac:dyDescent="0.2"/>
  </sheetData>
  <mergeCells count="29">
    <mergeCell ref="A1:H1"/>
    <mergeCell ref="A2:H2"/>
    <mergeCell ref="A3:H3"/>
    <mergeCell ref="B163:C163"/>
    <mergeCell ref="B167:C167"/>
    <mergeCell ref="B146:H146"/>
    <mergeCell ref="B147:H147"/>
    <mergeCell ref="B148:H148"/>
    <mergeCell ref="B149:H149"/>
    <mergeCell ref="B150:H150"/>
    <mergeCell ref="B152:D152"/>
    <mergeCell ref="B153:C153"/>
    <mergeCell ref="B154:C154"/>
    <mergeCell ref="B155:C155"/>
    <mergeCell ref="B165:C165"/>
    <mergeCell ref="B166:C166"/>
    <mergeCell ref="B170:D170"/>
    <mergeCell ref="B172:C172"/>
    <mergeCell ref="B173:C173"/>
    <mergeCell ref="B171:C171"/>
    <mergeCell ref="B168:C168"/>
    <mergeCell ref="B179:C179"/>
    <mergeCell ref="B180:D180"/>
    <mergeCell ref="B182:C182"/>
    <mergeCell ref="B174:C174"/>
    <mergeCell ref="B175:C175"/>
    <mergeCell ref="B176:C176"/>
    <mergeCell ref="B177:C177"/>
    <mergeCell ref="B178:C178"/>
  </mergeCells>
  <hyperlinks>
    <hyperlink ref="I1" location="Index!B2" display="Index" xr:uid="{D85995C0-CAE4-4754-A943-9AB9A71501D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5C9D0-8B52-46DC-90B2-7197C7AF7FB1}">
  <sheetPr>
    <outlinePr summaryBelow="0" summaryRight="0"/>
  </sheetPr>
  <dimension ref="A1:Q179"/>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11.42578125" customWidth="1"/>
    <col min="10" max="256" width="7" customWidth="1"/>
  </cols>
  <sheetData>
    <row r="1" spans="1:9" ht="15" x14ac:dyDescent="0.2">
      <c r="A1" s="228" t="s">
        <v>0</v>
      </c>
      <c r="B1" s="228"/>
      <c r="C1" s="228"/>
      <c r="D1" s="228"/>
      <c r="E1" s="228"/>
      <c r="F1" s="228"/>
      <c r="G1" s="228"/>
      <c r="H1" s="228"/>
      <c r="I1" s="100" t="s">
        <v>924</v>
      </c>
    </row>
    <row r="2" spans="1:9" ht="15" x14ac:dyDescent="0.2">
      <c r="A2" s="228" t="s">
        <v>885</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646214</v>
      </c>
      <c r="F7" s="91">
        <v>6511.2522639999997</v>
      </c>
      <c r="G7" s="81">
        <v>6.5395309999999998E-2</v>
      </c>
      <c r="H7" s="92" t="s">
        <v>142</v>
      </c>
    </row>
    <row r="8" spans="1:9" x14ac:dyDescent="0.2">
      <c r="A8" s="99">
        <v>2</v>
      </c>
      <c r="B8" s="90" t="s">
        <v>17</v>
      </c>
      <c r="C8" s="90" t="s">
        <v>18</v>
      </c>
      <c r="D8" s="90" t="s">
        <v>19</v>
      </c>
      <c r="E8" s="83">
        <v>282142</v>
      </c>
      <c r="F8" s="91">
        <v>4422.5758500000002</v>
      </c>
      <c r="G8" s="81">
        <v>4.441784E-2</v>
      </c>
      <c r="H8" s="92" t="s">
        <v>142</v>
      </c>
    </row>
    <row r="9" spans="1:9" x14ac:dyDescent="0.2">
      <c r="A9" s="99">
        <v>3</v>
      </c>
      <c r="B9" s="90" t="s">
        <v>33</v>
      </c>
      <c r="C9" s="90" t="s">
        <v>34</v>
      </c>
      <c r="D9" s="90" t="s">
        <v>35</v>
      </c>
      <c r="E9" s="83">
        <v>298271</v>
      </c>
      <c r="F9" s="91">
        <v>4142.3876479999999</v>
      </c>
      <c r="G9" s="81">
        <v>4.1603790000000002E-2</v>
      </c>
      <c r="H9" s="92" t="s">
        <v>142</v>
      </c>
    </row>
    <row r="10" spans="1:9" x14ac:dyDescent="0.2">
      <c r="A10" s="99">
        <v>4</v>
      </c>
      <c r="B10" s="90" t="s">
        <v>327</v>
      </c>
      <c r="C10" s="90" t="s">
        <v>328</v>
      </c>
      <c r="D10" s="90" t="s">
        <v>196</v>
      </c>
      <c r="E10" s="83">
        <v>202493</v>
      </c>
      <c r="F10" s="91">
        <v>3159.0932929999999</v>
      </c>
      <c r="G10" s="81">
        <v>3.1728140000000002E-2</v>
      </c>
      <c r="H10" s="92" t="s">
        <v>142</v>
      </c>
    </row>
    <row r="11" spans="1:9" x14ac:dyDescent="0.2">
      <c r="A11" s="99">
        <v>5</v>
      </c>
      <c r="B11" s="90" t="s">
        <v>235</v>
      </c>
      <c r="C11" s="90" t="s">
        <v>236</v>
      </c>
      <c r="D11" s="90" t="s">
        <v>237</v>
      </c>
      <c r="E11" s="83">
        <v>67209</v>
      </c>
      <c r="F11" s="91">
        <v>2373.485835</v>
      </c>
      <c r="G11" s="81">
        <v>2.3837939999999998E-2</v>
      </c>
      <c r="H11" s="92" t="s">
        <v>142</v>
      </c>
    </row>
    <row r="12" spans="1:9" x14ac:dyDescent="0.2">
      <c r="A12" s="99">
        <v>6</v>
      </c>
      <c r="B12" s="90" t="s">
        <v>11</v>
      </c>
      <c r="C12" s="90" t="s">
        <v>12</v>
      </c>
      <c r="D12" s="90" t="s">
        <v>13</v>
      </c>
      <c r="E12" s="83">
        <v>111373</v>
      </c>
      <c r="F12" s="91">
        <v>2340.6149679999999</v>
      </c>
      <c r="G12" s="81">
        <v>2.3507810000000001E-2</v>
      </c>
      <c r="H12" s="92" t="s">
        <v>142</v>
      </c>
    </row>
    <row r="13" spans="1:9" x14ac:dyDescent="0.2">
      <c r="A13" s="99">
        <v>7</v>
      </c>
      <c r="B13" s="90" t="s">
        <v>226</v>
      </c>
      <c r="C13" s="90" t="s">
        <v>227</v>
      </c>
      <c r="D13" s="90" t="s">
        <v>58</v>
      </c>
      <c r="E13" s="83">
        <v>29966</v>
      </c>
      <c r="F13" s="91">
        <v>2238.4602</v>
      </c>
      <c r="G13" s="81">
        <v>2.248182E-2</v>
      </c>
      <c r="H13" s="92" t="s">
        <v>142</v>
      </c>
    </row>
    <row r="14" spans="1:9" x14ac:dyDescent="0.2">
      <c r="A14" s="99">
        <v>8</v>
      </c>
      <c r="B14" s="90" t="s">
        <v>188</v>
      </c>
      <c r="C14" s="90" t="s">
        <v>189</v>
      </c>
      <c r="D14" s="90" t="s">
        <v>111</v>
      </c>
      <c r="E14" s="83">
        <v>242561</v>
      </c>
      <c r="F14" s="91">
        <v>2229.3781509999999</v>
      </c>
      <c r="G14" s="81">
        <v>2.2390609999999998E-2</v>
      </c>
      <c r="H14" s="92" t="s">
        <v>142</v>
      </c>
    </row>
    <row r="15" spans="1:9" x14ac:dyDescent="0.2">
      <c r="A15" s="99">
        <v>9</v>
      </c>
      <c r="B15" s="90" t="s">
        <v>886</v>
      </c>
      <c r="C15" s="90" t="s">
        <v>887</v>
      </c>
      <c r="D15" s="90" t="s">
        <v>184</v>
      </c>
      <c r="E15" s="83">
        <v>58802</v>
      </c>
      <c r="F15" s="91">
        <v>2201.6644839999999</v>
      </c>
      <c r="G15" s="81">
        <v>2.211227E-2</v>
      </c>
      <c r="H15" s="92" t="s">
        <v>142</v>
      </c>
    </row>
    <row r="16" spans="1:9" x14ac:dyDescent="0.2">
      <c r="A16" s="99">
        <v>10</v>
      </c>
      <c r="B16" s="90" t="s">
        <v>454</v>
      </c>
      <c r="C16" s="90" t="s">
        <v>455</v>
      </c>
      <c r="D16" s="90" t="s">
        <v>196</v>
      </c>
      <c r="E16" s="83">
        <v>620812</v>
      </c>
      <c r="F16" s="91">
        <v>1549.1121836</v>
      </c>
      <c r="G16" s="81">
        <v>1.55584E-2</v>
      </c>
      <c r="H16" s="92" t="s">
        <v>142</v>
      </c>
    </row>
    <row r="17" spans="1:8" x14ac:dyDescent="0.2">
      <c r="A17" s="99">
        <v>11</v>
      </c>
      <c r="B17" s="90" t="s">
        <v>640</v>
      </c>
      <c r="C17" s="90" t="s">
        <v>641</v>
      </c>
      <c r="D17" s="90" t="s">
        <v>237</v>
      </c>
      <c r="E17" s="83">
        <v>24868</v>
      </c>
      <c r="F17" s="91">
        <v>1535.4746600000001</v>
      </c>
      <c r="G17" s="81">
        <v>1.542143E-2</v>
      </c>
      <c r="H17" s="92" t="s">
        <v>142</v>
      </c>
    </row>
    <row r="18" spans="1:8" x14ac:dyDescent="0.2">
      <c r="A18" s="99">
        <v>12</v>
      </c>
      <c r="B18" s="90" t="s">
        <v>888</v>
      </c>
      <c r="C18" s="90" t="s">
        <v>889</v>
      </c>
      <c r="D18" s="90" t="s">
        <v>22</v>
      </c>
      <c r="E18" s="83">
        <v>630016</v>
      </c>
      <c r="F18" s="91">
        <v>1532.1989120000001</v>
      </c>
      <c r="G18" s="81">
        <v>1.5388529999999999E-2</v>
      </c>
      <c r="H18" s="92" t="s">
        <v>142</v>
      </c>
    </row>
    <row r="19" spans="1:8" ht="25.5" x14ac:dyDescent="0.2">
      <c r="A19" s="99">
        <v>13</v>
      </c>
      <c r="B19" s="90" t="s">
        <v>305</v>
      </c>
      <c r="C19" s="90" t="s">
        <v>306</v>
      </c>
      <c r="D19" s="90" t="s">
        <v>221</v>
      </c>
      <c r="E19" s="83">
        <v>160750</v>
      </c>
      <c r="F19" s="91">
        <v>1515.0687499999999</v>
      </c>
      <c r="G19" s="81">
        <v>1.5216489999999999E-2</v>
      </c>
      <c r="H19" s="92" t="s">
        <v>142</v>
      </c>
    </row>
    <row r="20" spans="1:8" x14ac:dyDescent="0.2">
      <c r="A20" s="99">
        <v>14</v>
      </c>
      <c r="B20" s="90" t="s">
        <v>890</v>
      </c>
      <c r="C20" s="90" t="s">
        <v>891</v>
      </c>
      <c r="D20" s="90" t="s">
        <v>184</v>
      </c>
      <c r="E20" s="83">
        <v>422969</v>
      </c>
      <c r="F20" s="91">
        <v>1514.4405045000001</v>
      </c>
      <c r="G20" s="81">
        <v>1.521018E-2</v>
      </c>
      <c r="H20" s="92" t="s">
        <v>142</v>
      </c>
    </row>
    <row r="21" spans="1:8" x14ac:dyDescent="0.2">
      <c r="A21" s="99">
        <v>15</v>
      </c>
      <c r="B21" s="90" t="s">
        <v>787</v>
      </c>
      <c r="C21" s="90" t="s">
        <v>788</v>
      </c>
      <c r="D21" s="90" t="s">
        <v>439</v>
      </c>
      <c r="E21" s="83">
        <v>311996</v>
      </c>
      <c r="F21" s="91">
        <v>1513.804592</v>
      </c>
      <c r="G21" s="81">
        <v>1.520379E-2</v>
      </c>
      <c r="H21" s="92" t="s">
        <v>142</v>
      </c>
    </row>
    <row r="22" spans="1:8" x14ac:dyDescent="0.2">
      <c r="A22" s="99">
        <v>16</v>
      </c>
      <c r="B22" s="90" t="s">
        <v>648</v>
      </c>
      <c r="C22" s="90" t="s">
        <v>649</v>
      </c>
      <c r="D22" s="90" t="s">
        <v>184</v>
      </c>
      <c r="E22" s="83">
        <v>419372</v>
      </c>
      <c r="F22" s="91">
        <v>1513.5135479999999</v>
      </c>
      <c r="G22" s="81">
        <v>1.520087E-2</v>
      </c>
      <c r="H22" s="92" t="s">
        <v>142</v>
      </c>
    </row>
    <row r="23" spans="1:8" x14ac:dyDescent="0.2">
      <c r="A23" s="99">
        <v>17</v>
      </c>
      <c r="B23" s="90" t="s">
        <v>892</v>
      </c>
      <c r="C23" s="90" t="s">
        <v>893</v>
      </c>
      <c r="D23" s="90" t="s">
        <v>93</v>
      </c>
      <c r="E23" s="83">
        <v>551966</v>
      </c>
      <c r="F23" s="91">
        <v>1500.519571</v>
      </c>
      <c r="G23" s="81">
        <v>1.507037E-2</v>
      </c>
      <c r="H23" s="92" t="s">
        <v>142</v>
      </c>
    </row>
    <row r="24" spans="1:8" x14ac:dyDescent="0.2">
      <c r="A24" s="99">
        <v>18</v>
      </c>
      <c r="B24" s="90" t="s">
        <v>894</v>
      </c>
      <c r="C24" s="90" t="s">
        <v>895</v>
      </c>
      <c r="D24" s="90" t="s">
        <v>184</v>
      </c>
      <c r="E24" s="83">
        <v>477980</v>
      </c>
      <c r="F24" s="91">
        <v>1492.9705300000001</v>
      </c>
      <c r="G24" s="81">
        <v>1.4994550000000001E-2</v>
      </c>
      <c r="H24" s="92" t="s">
        <v>142</v>
      </c>
    </row>
    <row r="25" spans="1:8" ht="25.5" x14ac:dyDescent="0.2">
      <c r="A25" s="99">
        <v>19</v>
      </c>
      <c r="B25" s="90" t="s">
        <v>896</v>
      </c>
      <c r="C25" s="90" t="s">
        <v>897</v>
      </c>
      <c r="D25" s="90" t="s">
        <v>221</v>
      </c>
      <c r="E25" s="83">
        <v>76511</v>
      </c>
      <c r="F25" s="91">
        <v>1489.057082</v>
      </c>
      <c r="G25" s="81">
        <v>1.495524E-2</v>
      </c>
      <c r="H25" s="92" t="s">
        <v>142</v>
      </c>
    </row>
    <row r="26" spans="1:8" x14ac:dyDescent="0.2">
      <c r="A26" s="99">
        <v>20</v>
      </c>
      <c r="B26" s="90" t="s">
        <v>66</v>
      </c>
      <c r="C26" s="90" t="s">
        <v>67</v>
      </c>
      <c r="D26" s="90" t="s">
        <v>68</v>
      </c>
      <c r="E26" s="83">
        <v>611725</v>
      </c>
      <c r="F26" s="91">
        <v>1488.0210625</v>
      </c>
      <c r="G26" s="81">
        <v>1.4944839999999999E-2</v>
      </c>
      <c r="H26" s="92" t="s">
        <v>142</v>
      </c>
    </row>
    <row r="27" spans="1:8" x14ac:dyDescent="0.2">
      <c r="A27" s="99">
        <v>21</v>
      </c>
      <c r="B27" s="90" t="s">
        <v>69</v>
      </c>
      <c r="C27" s="90" t="s">
        <v>70</v>
      </c>
      <c r="D27" s="90" t="s">
        <v>13</v>
      </c>
      <c r="E27" s="83">
        <v>368984</v>
      </c>
      <c r="F27" s="91">
        <v>1479.810332</v>
      </c>
      <c r="G27" s="81">
        <v>1.486237E-2</v>
      </c>
      <c r="H27" s="92" t="s">
        <v>142</v>
      </c>
    </row>
    <row r="28" spans="1:8" x14ac:dyDescent="0.2">
      <c r="A28" s="99">
        <v>22</v>
      </c>
      <c r="B28" s="90" t="s">
        <v>789</v>
      </c>
      <c r="C28" s="90" t="s">
        <v>790</v>
      </c>
      <c r="D28" s="90" t="s">
        <v>237</v>
      </c>
      <c r="E28" s="83">
        <v>20972</v>
      </c>
      <c r="F28" s="91">
        <v>1479.2600199999999</v>
      </c>
      <c r="G28" s="81">
        <v>1.485685E-2</v>
      </c>
      <c r="H28" s="92" t="s">
        <v>142</v>
      </c>
    </row>
    <row r="29" spans="1:8" x14ac:dyDescent="0.2">
      <c r="A29" s="99">
        <v>23</v>
      </c>
      <c r="B29" s="90" t="s">
        <v>341</v>
      </c>
      <c r="C29" s="90" t="s">
        <v>342</v>
      </c>
      <c r="D29" s="90" t="s">
        <v>203</v>
      </c>
      <c r="E29" s="83">
        <v>14613</v>
      </c>
      <c r="F29" s="91">
        <v>1472.040555</v>
      </c>
      <c r="G29" s="81">
        <v>1.478434E-2</v>
      </c>
      <c r="H29" s="92" t="s">
        <v>142</v>
      </c>
    </row>
    <row r="30" spans="1:8" x14ac:dyDescent="0.2">
      <c r="A30" s="99">
        <v>24</v>
      </c>
      <c r="B30" s="90" t="s">
        <v>684</v>
      </c>
      <c r="C30" s="90" t="s">
        <v>685</v>
      </c>
      <c r="D30" s="90" t="s">
        <v>686</v>
      </c>
      <c r="E30" s="83">
        <v>391201</v>
      </c>
      <c r="F30" s="91">
        <v>1471.5025615</v>
      </c>
      <c r="G30" s="81">
        <v>1.4778929999999999E-2</v>
      </c>
      <c r="H30" s="92" t="s">
        <v>142</v>
      </c>
    </row>
    <row r="31" spans="1:8" x14ac:dyDescent="0.2">
      <c r="A31" s="99">
        <v>25</v>
      </c>
      <c r="B31" s="90" t="s">
        <v>56</v>
      </c>
      <c r="C31" s="90" t="s">
        <v>57</v>
      </c>
      <c r="D31" s="90" t="s">
        <v>58</v>
      </c>
      <c r="E31" s="83">
        <v>32764</v>
      </c>
      <c r="F31" s="91">
        <v>1467.5978520000001</v>
      </c>
      <c r="G31" s="81">
        <v>1.473972E-2</v>
      </c>
      <c r="H31" s="92" t="s">
        <v>142</v>
      </c>
    </row>
    <row r="32" spans="1:8" x14ac:dyDescent="0.2">
      <c r="A32" s="99">
        <v>26</v>
      </c>
      <c r="B32" s="90" t="s">
        <v>269</v>
      </c>
      <c r="C32" s="90" t="s">
        <v>270</v>
      </c>
      <c r="D32" s="90" t="s">
        <v>271</v>
      </c>
      <c r="E32" s="83">
        <v>544879</v>
      </c>
      <c r="F32" s="91">
        <v>1456.5160549</v>
      </c>
      <c r="G32" s="81">
        <v>1.462842E-2</v>
      </c>
      <c r="H32" s="92" t="s">
        <v>142</v>
      </c>
    </row>
    <row r="33" spans="1:8" x14ac:dyDescent="0.2">
      <c r="A33" s="99">
        <v>27</v>
      </c>
      <c r="B33" s="90" t="s">
        <v>91</v>
      </c>
      <c r="C33" s="90" t="s">
        <v>92</v>
      </c>
      <c r="D33" s="90" t="s">
        <v>93</v>
      </c>
      <c r="E33" s="83">
        <v>823962</v>
      </c>
      <c r="F33" s="91">
        <v>1450.9146857999999</v>
      </c>
      <c r="G33" s="81">
        <v>1.4572160000000001E-2</v>
      </c>
      <c r="H33" s="92" t="s">
        <v>142</v>
      </c>
    </row>
    <row r="34" spans="1:8" ht="25.5" x14ac:dyDescent="0.2">
      <c r="A34" s="99">
        <v>28</v>
      </c>
      <c r="B34" s="90" t="s">
        <v>392</v>
      </c>
      <c r="C34" s="90" t="s">
        <v>393</v>
      </c>
      <c r="D34" s="90" t="s">
        <v>221</v>
      </c>
      <c r="E34" s="83">
        <v>140575</v>
      </c>
      <c r="F34" s="91">
        <v>1449.8202624999999</v>
      </c>
      <c r="G34" s="81">
        <v>1.456117E-2</v>
      </c>
      <c r="H34" s="92" t="s">
        <v>142</v>
      </c>
    </row>
    <row r="35" spans="1:8" x14ac:dyDescent="0.2">
      <c r="A35" s="99">
        <v>29</v>
      </c>
      <c r="B35" s="90" t="s">
        <v>697</v>
      </c>
      <c r="C35" s="90" t="s">
        <v>698</v>
      </c>
      <c r="D35" s="90" t="s">
        <v>68</v>
      </c>
      <c r="E35" s="83">
        <v>346168</v>
      </c>
      <c r="F35" s="91">
        <v>1430.366176</v>
      </c>
      <c r="G35" s="81">
        <v>1.436578E-2</v>
      </c>
      <c r="H35" s="92" t="s">
        <v>142</v>
      </c>
    </row>
    <row r="36" spans="1:8" ht="25.5" x14ac:dyDescent="0.2">
      <c r="A36" s="99">
        <v>30</v>
      </c>
      <c r="B36" s="90" t="s">
        <v>898</v>
      </c>
      <c r="C36" s="90" t="s">
        <v>899</v>
      </c>
      <c r="D36" s="90" t="s">
        <v>208</v>
      </c>
      <c r="E36" s="83">
        <v>107560</v>
      </c>
      <c r="F36" s="91">
        <v>1420.4373599999999</v>
      </c>
      <c r="G36" s="81">
        <v>1.426607E-2</v>
      </c>
      <c r="H36" s="92" t="s">
        <v>142</v>
      </c>
    </row>
    <row r="37" spans="1:8" x14ac:dyDescent="0.2">
      <c r="A37" s="99">
        <v>31</v>
      </c>
      <c r="B37" s="90" t="s">
        <v>71</v>
      </c>
      <c r="C37" s="90" t="s">
        <v>72</v>
      </c>
      <c r="D37" s="90" t="s">
        <v>58</v>
      </c>
      <c r="E37" s="83">
        <v>34113</v>
      </c>
      <c r="F37" s="91">
        <v>1414.1885279999999</v>
      </c>
      <c r="G37" s="81">
        <v>1.420331E-2</v>
      </c>
      <c r="H37" s="92" t="s">
        <v>142</v>
      </c>
    </row>
    <row r="38" spans="1:8" x14ac:dyDescent="0.2">
      <c r="A38" s="99">
        <v>32</v>
      </c>
      <c r="B38" s="90" t="s">
        <v>349</v>
      </c>
      <c r="C38" s="90" t="s">
        <v>350</v>
      </c>
      <c r="D38" s="90" t="s">
        <v>271</v>
      </c>
      <c r="E38" s="83">
        <v>468460</v>
      </c>
      <c r="F38" s="91">
        <v>1405.8484599999999</v>
      </c>
      <c r="G38" s="81">
        <v>1.411954E-2</v>
      </c>
      <c r="H38" s="92" t="s">
        <v>142</v>
      </c>
    </row>
    <row r="39" spans="1:8" x14ac:dyDescent="0.2">
      <c r="A39" s="99">
        <v>33</v>
      </c>
      <c r="B39" s="90" t="s">
        <v>204</v>
      </c>
      <c r="C39" s="90" t="s">
        <v>205</v>
      </c>
      <c r="D39" s="90" t="s">
        <v>35</v>
      </c>
      <c r="E39" s="83">
        <v>160222</v>
      </c>
      <c r="F39" s="91">
        <v>1394.3319550000001</v>
      </c>
      <c r="G39" s="81">
        <v>1.400388E-2</v>
      </c>
      <c r="H39" s="92" t="s">
        <v>142</v>
      </c>
    </row>
    <row r="40" spans="1:8" x14ac:dyDescent="0.2">
      <c r="A40" s="99">
        <v>34</v>
      </c>
      <c r="B40" s="90" t="s">
        <v>820</v>
      </c>
      <c r="C40" s="90" t="s">
        <v>821</v>
      </c>
      <c r="D40" s="90" t="s">
        <v>237</v>
      </c>
      <c r="E40" s="83">
        <v>59649</v>
      </c>
      <c r="F40" s="91">
        <v>1387.4357399999999</v>
      </c>
      <c r="G40" s="81">
        <v>1.393462E-2</v>
      </c>
      <c r="H40" s="92" t="s">
        <v>142</v>
      </c>
    </row>
    <row r="41" spans="1:8" x14ac:dyDescent="0.2">
      <c r="A41" s="99">
        <v>35</v>
      </c>
      <c r="B41" s="90" t="s">
        <v>900</v>
      </c>
      <c r="C41" s="90" t="s">
        <v>901</v>
      </c>
      <c r="D41" s="90" t="s">
        <v>40</v>
      </c>
      <c r="E41" s="83">
        <v>52100</v>
      </c>
      <c r="F41" s="91">
        <v>1377.3155999999999</v>
      </c>
      <c r="G41" s="81">
        <v>1.383297E-2</v>
      </c>
      <c r="H41" s="92" t="s">
        <v>142</v>
      </c>
    </row>
    <row r="42" spans="1:8" x14ac:dyDescent="0.2">
      <c r="A42" s="99">
        <v>36</v>
      </c>
      <c r="B42" s="90" t="s">
        <v>256</v>
      </c>
      <c r="C42" s="90" t="s">
        <v>257</v>
      </c>
      <c r="D42" s="90" t="s">
        <v>203</v>
      </c>
      <c r="E42" s="83">
        <v>142161</v>
      </c>
      <c r="F42" s="91">
        <v>1363.9637144999999</v>
      </c>
      <c r="G42" s="81">
        <v>1.369888E-2</v>
      </c>
      <c r="H42" s="92" t="s">
        <v>142</v>
      </c>
    </row>
    <row r="43" spans="1:8" x14ac:dyDescent="0.2">
      <c r="A43" s="99">
        <v>37</v>
      </c>
      <c r="B43" s="90" t="s">
        <v>828</v>
      </c>
      <c r="C43" s="90" t="s">
        <v>829</v>
      </c>
      <c r="D43" s="90" t="s">
        <v>271</v>
      </c>
      <c r="E43" s="83">
        <v>360469</v>
      </c>
      <c r="F43" s="91">
        <v>1363.654227</v>
      </c>
      <c r="G43" s="81">
        <v>1.3695769999999999E-2</v>
      </c>
      <c r="H43" s="92" t="s">
        <v>142</v>
      </c>
    </row>
    <row r="44" spans="1:8" x14ac:dyDescent="0.2">
      <c r="A44" s="99">
        <v>38</v>
      </c>
      <c r="B44" s="90" t="s">
        <v>41</v>
      </c>
      <c r="C44" s="90" t="s">
        <v>42</v>
      </c>
      <c r="D44" s="90" t="s">
        <v>43</v>
      </c>
      <c r="E44" s="83">
        <v>45247</v>
      </c>
      <c r="F44" s="91">
        <v>1303.7470579999999</v>
      </c>
      <c r="G44" s="81">
        <v>1.3094089999999999E-2</v>
      </c>
      <c r="H44" s="92" t="s">
        <v>142</v>
      </c>
    </row>
    <row r="45" spans="1:8" x14ac:dyDescent="0.2">
      <c r="A45" s="99">
        <v>39</v>
      </c>
      <c r="B45" s="90" t="s">
        <v>194</v>
      </c>
      <c r="C45" s="90" t="s">
        <v>195</v>
      </c>
      <c r="D45" s="90" t="s">
        <v>196</v>
      </c>
      <c r="E45" s="83">
        <v>48294</v>
      </c>
      <c r="F45" s="91">
        <v>921.78757800000005</v>
      </c>
      <c r="G45" s="81">
        <v>9.2579099999999994E-3</v>
      </c>
      <c r="H45" s="92" t="s">
        <v>142</v>
      </c>
    </row>
    <row r="46" spans="1:8" x14ac:dyDescent="0.2">
      <c r="A46" s="99">
        <v>40</v>
      </c>
      <c r="B46" s="90" t="s">
        <v>519</v>
      </c>
      <c r="C46" s="90" t="s">
        <v>520</v>
      </c>
      <c r="D46" s="90" t="s">
        <v>196</v>
      </c>
      <c r="E46" s="83">
        <v>60433</v>
      </c>
      <c r="F46" s="91">
        <v>916.94990900000005</v>
      </c>
      <c r="G46" s="81">
        <v>9.20932E-3</v>
      </c>
      <c r="H46" s="92" t="s">
        <v>142</v>
      </c>
    </row>
    <row r="47" spans="1:8" x14ac:dyDescent="0.2">
      <c r="A47" s="99">
        <v>41</v>
      </c>
      <c r="B47" s="90" t="s">
        <v>217</v>
      </c>
      <c r="C47" s="90" t="s">
        <v>218</v>
      </c>
      <c r="D47" s="90" t="s">
        <v>196</v>
      </c>
      <c r="E47" s="83">
        <v>14280</v>
      </c>
      <c r="F47" s="91">
        <v>907.20839999999998</v>
      </c>
      <c r="G47" s="81">
        <v>9.1114899999999999E-3</v>
      </c>
      <c r="H47" s="92" t="s">
        <v>142</v>
      </c>
    </row>
    <row r="48" spans="1:8" ht="25.5" x14ac:dyDescent="0.2">
      <c r="A48" s="99">
        <v>42</v>
      </c>
      <c r="B48" s="90" t="s">
        <v>902</v>
      </c>
      <c r="C48" s="90" t="s">
        <v>903</v>
      </c>
      <c r="D48" s="90" t="s">
        <v>282</v>
      </c>
      <c r="E48" s="83">
        <v>30711</v>
      </c>
      <c r="F48" s="91">
        <v>899.00310300000001</v>
      </c>
      <c r="G48" s="81">
        <v>9.0290800000000001E-3</v>
      </c>
      <c r="H48" s="92" t="s">
        <v>142</v>
      </c>
    </row>
    <row r="49" spans="1:8" ht="25.5" x14ac:dyDescent="0.2">
      <c r="A49" s="99">
        <v>43</v>
      </c>
      <c r="B49" s="90" t="s">
        <v>904</v>
      </c>
      <c r="C49" s="90" t="s">
        <v>905</v>
      </c>
      <c r="D49" s="90" t="s">
        <v>221</v>
      </c>
      <c r="E49" s="83">
        <v>34669</v>
      </c>
      <c r="F49" s="91">
        <v>890.81995500000005</v>
      </c>
      <c r="G49" s="81">
        <v>8.9468900000000007E-3</v>
      </c>
      <c r="H49" s="92" t="s">
        <v>142</v>
      </c>
    </row>
    <row r="50" spans="1:8" ht="25.5" x14ac:dyDescent="0.2">
      <c r="A50" s="99">
        <v>44</v>
      </c>
      <c r="B50" s="90" t="s">
        <v>779</v>
      </c>
      <c r="C50" s="90" t="s">
        <v>780</v>
      </c>
      <c r="D50" s="90" t="s">
        <v>221</v>
      </c>
      <c r="E50" s="83">
        <v>13360</v>
      </c>
      <c r="F50" s="91">
        <v>865.32719999999995</v>
      </c>
      <c r="G50" s="81">
        <v>8.69085E-3</v>
      </c>
      <c r="H50" s="92" t="s">
        <v>142</v>
      </c>
    </row>
    <row r="51" spans="1:8" x14ac:dyDescent="0.2">
      <c r="A51" s="99">
        <v>45</v>
      </c>
      <c r="B51" s="90" t="s">
        <v>295</v>
      </c>
      <c r="C51" s="90" t="s">
        <v>296</v>
      </c>
      <c r="D51" s="90" t="s">
        <v>25</v>
      </c>
      <c r="E51" s="83">
        <v>42798</v>
      </c>
      <c r="F51" s="91">
        <v>859.98301200000003</v>
      </c>
      <c r="G51" s="81">
        <v>8.6371799999999995E-3</v>
      </c>
      <c r="H51" s="92" t="s">
        <v>142</v>
      </c>
    </row>
    <row r="52" spans="1:8" x14ac:dyDescent="0.2">
      <c r="A52" s="99">
        <v>46</v>
      </c>
      <c r="B52" s="90" t="s">
        <v>109</v>
      </c>
      <c r="C52" s="90" t="s">
        <v>110</v>
      </c>
      <c r="D52" s="90" t="s">
        <v>111</v>
      </c>
      <c r="E52" s="83">
        <v>11663</v>
      </c>
      <c r="F52" s="91">
        <v>855.53936499999998</v>
      </c>
      <c r="G52" s="81">
        <v>8.5925499999999991E-3</v>
      </c>
      <c r="H52" s="92" t="s">
        <v>142</v>
      </c>
    </row>
    <row r="53" spans="1:8" x14ac:dyDescent="0.2">
      <c r="A53" s="99">
        <v>47</v>
      </c>
      <c r="B53" s="90" t="s">
        <v>906</v>
      </c>
      <c r="C53" s="90" t="s">
        <v>907</v>
      </c>
      <c r="D53" s="90" t="s">
        <v>232</v>
      </c>
      <c r="E53" s="83">
        <v>26625</v>
      </c>
      <c r="F53" s="91">
        <v>854.15662499999996</v>
      </c>
      <c r="G53" s="81">
        <v>8.5786600000000001E-3</v>
      </c>
      <c r="H53" s="92" t="s">
        <v>142</v>
      </c>
    </row>
    <row r="54" spans="1:8" ht="25.5" x14ac:dyDescent="0.2">
      <c r="A54" s="99">
        <v>48</v>
      </c>
      <c r="B54" s="90" t="s">
        <v>908</v>
      </c>
      <c r="C54" s="90" t="s">
        <v>909</v>
      </c>
      <c r="D54" s="90" t="s">
        <v>910</v>
      </c>
      <c r="E54" s="83">
        <v>29670</v>
      </c>
      <c r="F54" s="91">
        <v>852.41909999999996</v>
      </c>
      <c r="G54" s="81">
        <v>8.5612099999999997E-3</v>
      </c>
      <c r="H54" s="92" t="s">
        <v>142</v>
      </c>
    </row>
    <row r="55" spans="1:8" ht="25.5" x14ac:dyDescent="0.2">
      <c r="A55" s="99">
        <v>49</v>
      </c>
      <c r="B55" s="90" t="s">
        <v>911</v>
      </c>
      <c r="C55" s="90" t="s">
        <v>912</v>
      </c>
      <c r="D55" s="90" t="s">
        <v>320</v>
      </c>
      <c r="E55" s="83">
        <v>522680</v>
      </c>
      <c r="F55" s="91">
        <v>826.46161600000005</v>
      </c>
      <c r="G55" s="81">
        <v>8.3005100000000005E-3</v>
      </c>
      <c r="H55" s="92" t="s">
        <v>142</v>
      </c>
    </row>
    <row r="56" spans="1:8" x14ac:dyDescent="0.2">
      <c r="A56" s="99">
        <v>50</v>
      </c>
      <c r="B56" s="90" t="s">
        <v>795</v>
      </c>
      <c r="C56" s="90" t="s">
        <v>796</v>
      </c>
      <c r="D56" s="90" t="s">
        <v>98</v>
      </c>
      <c r="E56" s="83">
        <v>71762</v>
      </c>
      <c r="F56" s="91">
        <v>823.97128399999997</v>
      </c>
      <c r="G56" s="81">
        <v>8.2754999999999999E-3</v>
      </c>
      <c r="H56" s="92" t="s">
        <v>142</v>
      </c>
    </row>
    <row r="57" spans="1:8" x14ac:dyDescent="0.2">
      <c r="A57" s="99">
        <v>51</v>
      </c>
      <c r="B57" s="90" t="s">
        <v>913</v>
      </c>
      <c r="C57" s="90" t="s">
        <v>914</v>
      </c>
      <c r="D57" s="90" t="s">
        <v>184</v>
      </c>
      <c r="E57" s="83">
        <v>336708</v>
      </c>
      <c r="F57" s="91">
        <v>805.67490239999995</v>
      </c>
      <c r="G57" s="81">
        <v>8.09174E-3</v>
      </c>
      <c r="H57" s="92" t="s">
        <v>142</v>
      </c>
    </row>
    <row r="58" spans="1:8" x14ac:dyDescent="0.2">
      <c r="A58" s="99">
        <v>52</v>
      </c>
      <c r="B58" s="90" t="s">
        <v>433</v>
      </c>
      <c r="C58" s="90" t="s">
        <v>434</v>
      </c>
      <c r="D58" s="90" t="s">
        <v>196</v>
      </c>
      <c r="E58" s="83">
        <v>48625</v>
      </c>
      <c r="F58" s="91">
        <v>789.76724999999999</v>
      </c>
      <c r="G58" s="81">
        <v>7.93197E-3</v>
      </c>
      <c r="H58" s="92" t="s">
        <v>142</v>
      </c>
    </row>
    <row r="59" spans="1:8" x14ac:dyDescent="0.2">
      <c r="A59" s="99">
        <v>53</v>
      </c>
      <c r="B59" s="90" t="s">
        <v>440</v>
      </c>
      <c r="C59" s="90" t="s">
        <v>441</v>
      </c>
      <c r="D59" s="90" t="s">
        <v>196</v>
      </c>
      <c r="E59" s="83">
        <v>25033</v>
      </c>
      <c r="F59" s="91">
        <v>785.41037500000004</v>
      </c>
      <c r="G59" s="81">
        <v>7.8882199999999996E-3</v>
      </c>
      <c r="H59" s="92" t="s">
        <v>142</v>
      </c>
    </row>
    <row r="60" spans="1:8" x14ac:dyDescent="0.2">
      <c r="A60" s="99">
        <v>54</v>
      </c>
      <c r="B60" s="90" t="s">
        <v>662</v>
      </c>
      <c r="C60" s="90" t="s">
        <v>663</v>
      </c>
      <c r="D60" s="90" t="s">
        <v>184</v>
      </c>
      <c r="E60" s="83">
        <v>37433</v>
      </c>
      <c r="F60" s="91">
        <v>783.84702000000004</v>
      </c>
      <c r="G60" s="81">
        <v>7.8725099999999992E-3</v>
      </c>
      <c r="H60" s="92" t="s">
        <v>142</v>
      </c>
    </row>
    <row r="61" spans="1:8" x14ac:dyDescent="0.2">
      <c r="A61" s="99">
        <v>55</v>
      </c>
      <c r="B61" s="90" t="s">
        <v>830</v>
      </c>
      <c r="C61" s="90" t="s">
        <v>831</v>
      </c>
      <c r="D61" s="90" t="s">
        <v>187</v>
      </c>
      <c r="E61" s="83">
        <v>101521</v>
      </c>
      <c r="F61" s="91">
        <v>770.18906649999997</v>
      </c>
      <c r="G61" s="81">
        <v>7.7353400000000003E-3</v>
      </c>
      <c r="H61" s="92" t="s">
        <v>142</v>
      </c>
    </row>
    <row r="62" spans="1:8" x14ac:dyDescent="0.2">
      <c r="A62" s="99">
        <v>56</v>
      </c>
      <c r="B62" s="90" t="s">
        <v>133</v>
      </c>
      <c r="C62" s="90" t="s">
        <v>134</v>
      </c>
      <c r="D62" s="90" t="s">
        <v>135</v>
      </c>
      <c r="E62" s="83">
        <v>13882</v>
      </c>
      <c r="F62" s="91">
        <v>762.12180000000001</v>
      </c>
      <c r="G62" s="81">
        <v>7.65432E-3</v>
      </c>
      <c r="H62" s="92" t="s">
        <v>142</v>
      </c>
    </row>
    <row r="63" spans="1:8" x14ac:dyDescent="0.2">
      <c r="A63" s="99">
        <v>57</v>
      </c>
      <c r="B63" s="90" t="s">
        <v>650</v>
      </c>
      <c r="C63" s="90" t="s">
        <v>651</v>
      </c>
      <c r="D63" s="90" t="s">
        <v>35</v>
      </c>
      <c r="E63" s="83">
        <v>499124</v>
      </c>
      <c r="F63" s="91">
        <v>756.57215919999999</v>
      </c>
      <c r="G63" s="81">
        <v>7.5985799999999997E-3</v>
      </c>
      <c r="H63" s="92" t="s">
        <v>142</v>
      </c>
    </row>
    <row r="64" spans="1:8" x14ac:dyDescent="0.2">
      <c r="A64" s="99">
        <v>58</v>
      </c>
      <c r="B64" s="90" t="s">
        <v>915</v>
      </c>
      <c r="C64" s="90" t="s">
        <v>916</v>
      </c>
      <c r="D64" s="90" t="s">
        <v>93</v>
      </c>
      <c r="E64" s="83">
        <v>190497</v>
      </c>
      <c r="F64" s="91">
        <v>754.65386550000005</v>
      </c>
      <c r="G64" s="81">
        <v>7.5793099999999997E-3</v>
      </c>
      <c r="H64" s="92" t="s">
        <v>142</v>
      </c>
    </row>
    <row r="65" spans="1:8" ht="25.5" x14ac:dyDescent="0.2">
      <c r="A65" s="99">
        <v>59</v>
      </c>
      <c r="B65" s="90" t="s">
        <v>741</v>
      </c>
      <c r="C65" s="90" t="s">
        <v>742</v>
      </c>
      <c r="D65" s="90" t="s">
        <v>221</v>
      </c>
      <c r="E65" s="83">
        <v>59338</v>
      </c>
      <c r="F65" s="91">
        <v>746.94674399999997</v>
      </c>
      <c r="G65" s="81">
        <v>7.5019099999999997E-3</v>
      </c>
      <c r="H65" s="92" t="s">
        <v>142</v>
      </c>
    </row>
    <row r="66" spans="1:8" ht="25.5" x14ac:dyDescent="0.2">
      <c r="A66" s="99">
        <v>60</v>
      </c>
      <c r="B66" s="90" t="s">
        <v>716</v>
      </c>
      <c r="C66" s="90" t="s">
        <v>717</v>
      </c>
      <c r="D66" s="90" t="s">
        <v>221</v>
      </c>
      <c r="E66" s="83">
        <v>60413</v>
      </c>
      <c r="F66" s="91">
        <v>741.08627100000001</v>
      </c>
      <c r="G66" s="81">
        <v>7.4430499999999997E-3</v>
      </c>
      <c r="H66" s="92" t="s">
        <v>142</v>
      </c>
    </row>
    <row r="67" spans="1:8" x14ac:dyDescent="0.2">
      <c r="A67" s="99">
        <v>61</v>
      </c>
      <c r="B67" s="90" t="s">
        <v>337</v>
      </c>
      <c r="C67" s="90" t="s">
        <v>338</v>
      </c>
      <c r="D67" s="90" t="s">
        <v>28</v>
      </c>
      <c r="E67" s="83">
        <v>16296</v>
      </c>
      <c r="F67" s="91">
        <v>740.22950400000002</v>
      </c>
      <c r="G67" s="81">
        <v>7.4344399999999996E-3</v>
      </c>
      <c r="H67" s="92" t="s">
        <v>142</v>
      </c>
    </row>
    <row r="68" spans="1:8" x14ac:dyDescent="0.2">
      <c r="A68" s="99">
        <v>62</v>
      </c>
      <c r="B68" s="90" t="s">
        <v>917</v>
      </c>
      <c r="C68" s="90" t="s">
        <v>918</v>
      </c>
      <c r="D68" s="90" t="s">
        <v>25</v>
      </c>
      <c r="E68" s="83">
        <v>39990</v>
      </c>
      <c r="F68" s="91">
        <v>740.05493999999999</v>
      </c>
      <c r="G68" s="81">
        <v>7.4326899999999996E-3</v>
      </c>
      <c r="H68" s="92" t="s">
        <v>142</v>
      </c>
    </row>
    <row r="69" spans="1:8" x14ac:dyDescent="0.2">
      <c r="A69" s="99">
        <v>63</v>
      </c>
      <c r="B69" s="90" t="s">
        <v>29</v>
      </c>
      <c r="C69" s="90" t="s">
        <v>30</v>
      </c>
      <c r="D69" s="90" t="s">
        <v>22</v>
      </c>
      <c r="E69" s="83">
        <v>273495</v>
      </c>
      <c r="F69" s="91">
        <v>738.29975249999995</v>
      </c>
      <c r="G69" s="81">
        <v>7.4150600000000002E-3</v>
      </c>
      <c r="H69" s="92" t="s">
        <v>142</v>
      </c>
    </row>
    <row r="70" spans="1:8" x14ac:dyDescent="0.2">
      <c r="A70" s="99">
        <v>64</v>
      </c>
      <c r="B70" s="90" t="s">
        <v>826</v>
      </c>
      <c r="C70" s="90" t="s">
        <v>827</v>
      </c>
      <c r="D70" s="90" t="s">
        <v>35</v>
      </c>
      <c r="E70" s="83">
        <v>478926</v>
      </c>
      <c r="F70" s="91">
        <v>734.04988019999996</v>
      </c>
      <c r="G70" s="81">
        <v>7.3723800000000004E-3</v>
      </c>
      <c r="H70" s="92" t="s">
        <v>142</v>
      </c>
    </row>
    <row r="71" spans="1:8" x14ac:dyDescent="0.2">
      <c r="A71" s="99">
        <v>65</v>
      </c>
      <c r="B71" s="90" t="s">
        <v>20</v>
      </c>
      <c r="C71" s="90" t="s">
        <v>21</v>
      </c>
      <c r="D71" s="90" t="s">
        <v>22</v>
      </c>
      <c r="E71" s="83">
        <v>224856</v>
      </c>
      <c r="F71" s="91">
        <v>734.04241200000001</v>
      </c>
      <c r="G71" s="81">
        <v>7.3723E-3</v>
      </c>
      <c r="H71" s="92" t="s">
        <v>142</v>
      </c>
    </row>
    <row r="72" spans="1:8" x14ac:dyDescent="0.2">
      <c r="A72" s="99">
        <v>66</v>
      </c>
      <c r="B72" s="90" t="s">
        <v>919</v>
      </c>
      <c r="C72" s="90" t="s">
        <v>920</v>
      </c>
      <c r="D72" s="90" t="s">
        <v>35</v>
      </c>
      <c r="E72" s="83">
        <v>497548</v>
      </c>
      <c r="F72" s="91">
        <v>732.09212720000005</v>
      </c>
      <c r="G72" s="81">
        <v>7.3527200000000001E-3</v>
      </c>
      <c r="H72" s="92" t="s">
        <v>142</v>
      </c>
    </row>
    <row r="73" spans="1:8" x14ac:dyDescent="0.2">
      <c r="A73" s="99">
        <v>67</v>
      </c>
      <c r="B73" s="90" t="s">
        <v>387</v>
      </c>
      <c r="C73" s="90" t="s">
        <v>388</v>
      </c>
      <c r="D73" s="90" t="s">
        <v>184</v>
      </c>
      <c r="E73" s="83">
        <v>39547</v>
      </c>
      <c r="F73" s="91">
        <v>730.116714</v>
      </c>
      <c r="G73" s="81">
        <v>7.33288E-3</v>
      </c>
      <c r="H73" s="92" t="s">
        <v>142</v>
      </c>
    </row>
    <row r="74" spans="1:8" x14ac:dyDescent="0.2">
      <c r="A74" s="99">
        <v>68</v>
      </c>
      <c r="B74" s="90" t="s">
        <v>251</v>
      </c>
      <c r="C74" s="90" t="s">
        <v>252</v>
      </c>
      <c r="D74" s="90" t="s">
        <v>184</v>
      </c>
      <c r="E74" s="83">
        <v>130154</v>
      </c>
      <c r="F74" s="91">
        <v>714.675614</v>
      </c>
      <c r="G74" s="81">
        <v>7.1777999999999998E-3</v>
      </c>
      <c r="H74" s="92" t="s">
        <v>142</v>
      </c>
    </row>
    <row r="75" spans="1:8" x14ac:dyDescent="0.2">
      <c r="A75" s="99">
        <v>69</v>
      </c>
      <c r="B75" s="90" t="s">
        <v>501</v>
      </c>
      <c r="C75" s="90" t="s">
        <v>502</v>
      </c>
      <c r="D75" s="90" t="s">
        <v>184</v>
      </c>
      <c r="E75" s="83">
        <v>196213</v>
      </c>
      <c r="F75" s="91">
        <v>711.66455099999996</v>
      </c>
      <c r="G75" s="81">
        <v>7.1475499999999999E-3</v>
      </c>
      <c r="H75" s="92" t="s">
        <v>142</v>
      </c>
    </row>
    <row r="76" spans="1:8" x14ac:dyDescent="0.2">
      <c r="A76" s="99">
        <v>70</v>
      </c>
      <c r="B76" s="90" t="s">
        <v>921</v>
      </c>
      <c r="C76" s="90" t="s">
        <v>922</v>
      </c>
      <c r="D76" s="90" t="s">
        <v>309</v>
      </c>
      <c r="E76" s="83">
        <v>960336</v>
      </c>
      <c r="F76" s="91">
        <v>709.88037120000001</v>
      </c>
      <c r="G76" s="81">
        <v>7.1296399999999996E-3</v>
      </c>
      <c r="H76" s="92" t="s">
        <v>142</v>
      </c>
    </row>
    <row r="77" spans="1:8" x14ac:dyDescent="0.2">
      <c r="A77" s="82"/>
      <c r="B77" s="82"/>
      <c r="C77" s="88" t="s">
        <v>141</v>
      </c>
      <c r="D77" s="82"/>
      <c r="E77" s="82" t="s">
        <v>142</v>
      </c>
      <c r="F77" s="94">
        <v>97306.847697499994</v>
      </c>
      <c r="G77" s="102">
        <v>0.97729465000000004</v>
      </c>
      <c r="H77" s="92" t="s">
        <v>142</v>
      </c>
    </row>
    <row r="78" spans="1:8" x14ac:dyDescent="0.2">
      <c r="A78" s="82"/>
      <c r="B78" s="82"/>
      <c r="C78" s="103"/>
      <c r="D78" s="82"/>
      <c r="E78" s="82"/>
      <c r="F78" s="104"/>
      <c r="G78" s="104"/>
      <c r="H78" s="92" t="s">
        <v>142</v>
      </c>
    </row>
    <row r="79" spans="1:8" x14ac:dyDescent="0.2">
      <c r="A79" s="82"/>
      <c r="B79" s="82"/>
      <c r="C79" s="88" t="s">
        <v>143</v>
      </c>
      <c r="D79" s="82"/>
      <c r="E79" s="82"/>
      <c r="F79" s="82"/>
      <c r="G79" s="82"/>
      <c r="H79" s="92" t="s">
        <v>142</v>
      </c>
    </row>
    <row r="80" spans="1:8" x14ac:dyDescent="0.2">
      <c r="A80" s="82"/>
      <c r="B80" s="82"/>
      <c r="C80" s="88" t="s">
        <v>141</v>
      </c>
      <c r="D80" s="82"/>
      <c r="E80" s="82" t="s">
        <v>142</v>
      </c>
      <c r="F80" s="105" t="s">
        <v>144</v>
      </c>
      <c r="G80" s="102">
        <v>0</v>
      </c>
      <c r="H80" s="92" t="s">
        <v>142</v>
      </c>
    </row>
    <row r="81" spans="1:8" x14ac:dyDescent="0.2">
      <c r="A81" s="82"/>
      <c r="B81" s="82"/>
      <c r="C81" s="103"/>
      <c r="D81" s="82"/>
      <c r="E81" s="82"/>
      <c r="F81" s="104"/>
      <c r="G81" s="104"/>
      <c r="H81" s="92" t="s">
        <v>142</v>
      </c>
    </row>
    <row r="82" spans="1:8" x14ac:dyDescent="0.2">
      <c r="A82" s="82"/>
      <c r="B82" s="82"/>
      <c r="C82" s="88" t="s">
        <v>145</v>
      </c>
      <c r="D82" s="82"/>
      <c r="E82" s="82"/>
      <c r="F82" s="82"/>
      <c r="G82" s="82"/>
      <c r="H82" s="92" t="s">
        <v>142</v>
      </c>
    </row>
    <row r="83" spans="1:8" x14ac:dyDescent="0.2">
      <c r="A83" s="82"/>
      <c r="B83" s="82"/>
      <c r="C83" s="88" t="s">
        <v>141</v>
      </c>
      <c r="D83" s="82"/>
      <c r="E83" s="82" t="s">
        <v>142</v>
      </c>
      <c r="F83" s="105" t="s">
        <v>144</v>
      </c>
      <c r="G83" s="102">
        <v>0</v>
      </c>
      <c r="H83" s="92" t="s">
        <v>142</v>
      </c>
    </row>
    <row r="84" spans="1:8" x14ac:dyDescent="0.2">
      <c r="A84" s="82"/>
      <c r="B84" s="82"/>
      <c r="C84" s="103"/>
      <c r="D84" s="82"/>
      <c r="E84" s="82"/>
      <c r="F84" s="104"/>
      <c r="G84" s="104"/>
      <c r="H84" s="92" t="s">
        <v>142</v>
      </c>
    </row>
    <row r="85" spans="1:8" x14ac:dyDescent="0.2">
      <c r="A85" s="82"/>
      <c r="B85" s="82"/>
      <c r="C85" s="88" t="s">
        <v>146</v>
      </c>
      <c r="D85" s="82"/>
      <c r="E85" s="82"/>
      <c r="F85" s="82"/>
      <c r="G85" s="82"/>
      <c r="H85" s="92" t="s">
        <v>142</v>
      </c>
    </row>
    <row r="86" spans="1:8" x14ac:dyDescent="0.2">
      <c r="A86" s="82"/>
      <c r="B86" s="82"/>
      <c r="C86" s="88" t="s">
        <v>141</v>
      </c>
      <c r="D86" s="82"/>
      <c r="E86" s="82" t="s">
        <v>142</v>
      </c>
      <c r="F86" s="105" t="s">
        <v>144</v>
      </c>
      <c r="G86" s="102">
        <v>0</v>
      </c>
      <c r="H86" s="92" t="s">
        <v>142</v>
      </c>
    </row>
    <row r="87" spans="1:8" x14ac:dyDescent="0.2">
      <c r="A87" s="82"/>
      <c r="B87" s="82"/>
      <c r="C87" s="103"/>
      <c r="D87" s="82"/>
      <c r="E87" s="82"/>
      <c r="F87" s="104"/>
      <c r="G87" s="104"/>
      <c r="H87" s="92" t="s">
        <v>142</v>
      </c>
    </row>
    <row r="88" spans="1:8" x14ac:dyDescent="0.2">
      <c r="A88" s="82"/>
      <c r="B88" s="82"/>
      <c r="C88" s="88" t="s">
        <v>147</v>
      </c>
      <c r="D88" s="82"/>
      <c r="E88" s="82"/>
      <c r="F88" s="104"/>
      <c r="G88" s="104"/>
      <c r="H88" s="92" t="s">
        <v>142</v>
      </c>
    </row>
    <row r="89" spans="1:8" x14ac:dyDescent="0.2">
      <c r="A89" s="82"/>
      <c r="B89" s="82"/>
      <c r="C89" s="88" t="s">
        <v>141</v>
      </c>
      <c r="D89" s="82"/>
      <c r="E89" s="82" t="s">
        <v>142</v>
      </c>
      <c r="F89" s="105" t="s">
        <v>144</v>
      </c>
      <c r="G89" s="102">
        <v>0</v>
      </c>
      <c r="H89" s="92" t="s">
        <v>142</v>
      </c>
    </row>
    <row r="90" spans="1:8" x14ac:dyDescent="0.2">
      <c r="A90" s="82"/>
      <c r="B90" s="82"/>
      <c r="C90" s="103"/>
      <c r="D90" s="82"/>
      <c r="E90" s="82"/>
      <c r="F90" s="104"/>
      <c r="G90" s="104"/>
      <c r="H90" s="92" t="s">
        <v>142</v>
      </c>
    </row>
    <row r="91" spans="1:8" x14ac:dyDescent="0.2">
      <c r="A91" s="82"/>
      <c r="B91" s="82"/>
      <c r="C91" s="88" t="s">
        <v>148</v>
      </c>
      <c r="D91" s="82"/>
      <c r="E91" s="82"/>
      <c r="F91" s="104"/>
      <c r="G91" s="104"/>
      <c r="H91" s="92" t="s">
        <v>142</v>
      </c>
    </row>
    <row r="92" spans="1:8" x14ac:dyDescent="0.2">
      <c r="A92" s="82"/>
      <c r="B92" s="82"/>
      <c r="C92" s="88" t="s">
        <v>141</v>
      </c>
      <c r="D92" s="82"/>
      <c r="E92" s="82" t="s">
        <v>142</v>
      </c>
      <c r="F92" s="105" t="s">
        <v>144</v>
      </c>
      <c r="G92" s="102">
        <v>0</v>
      </c>
      <c r="H92" s="92" t="s">
        <v>142</v>
      </c>
    </row>
    <row r="93" spans="1:8" x14ac:dyDescent="0.2">
      <c r="A93" s="82"/>
      <c r="B93" s="82"/>
      <c r="C93" s="103"/>
      <c r="D93" s="82"/>
      <c r="E93" s="82"/>
      <c r="F93" s="104"/>
      <c r="G93" s="104"/>
      <c r="H93" s="92" t="s">
        <v>142</v>
      </c>
    </row>
    <row r="94" spans="1:8" x14ac:dyDescent="0.2">
      <c r="A94" s="82"/>
      <c r="B94" s="82"/>
      <c r="C94" s="88" t="s">
        <v>149</v>
      </c>
      <c r="D94" s="82"/>
      <c r="E94" s="82"/>
      <c r="F94" s="94">
        <v>97306.847697499994</v>
      </c>
      <c r="G94" s="102">
        <v>0.97729465000000004</v>
      </c>
      <c r="H94" s="92" t="s">
        <v>142</v>
      </c>
    </row>
    <row r="95" spans="1:8" x14ac:dyDescent="0.2">
      <c r="A95" s="82"/>
      <c r="B95" s="82"/>
      <c r="C95" s="103"/>
      <c r="D95" s="82"/>
      <c r="E95" s="82"/>
      <c r="F95" s="104"/>
      <c r="G95" s="104"/>
      <c r="H95" s="92" t="s">
        <v>142</v>
      </c>
    </row>
    <row r="96" spans="1:8" x14ac:dyDescent="0.2">
      <c r="A96" s="82"/>
      <c r="B96" s="82"/>
      <c r="C96" s="88" t="s">
        <v>150</v>
      </c>
      <c r="D96" s="82"/>
      <c r="E96" s="82"/>
      <c r="F96" s="104"/>
      <c r="G96" s="104"/>
      <c r="H96" s="92" t="s">
        <v>142</v>
      </c>
    </row>
    <row r="97" spans="1:8" x14ac:dyDescent="0.2">
      <c r="A97" s="82"/>
      <c r="B97" s="82"/>
      <c r="C97" s="88" t="s">
        <v>10</v>
      </c>
      <c r="D97" s="82"/>
      <c r="E97" s="82"/>
      <c r="F97" s="104"/>
      <c r="G97" s="104"/>
      <c r="H97" s="92" t="s">
        <v>142</v>
      </c>
    </row>
    <row r="98" spans="1:8" x14ac:dyDescent="0.2">
      <c r="A98" s="82"/>
      <c r="B98" s="82"/>
      <c r="C98" s="88" t="s">
        <v>141</v>
      </c>
      <c r="D98" s="82"/>
      <c r="E98" s="82" t="s">
        <v>142</v>
      </c>
      <c r="F98" s="105" t="s">
        <v>144</v>
      </c>
      <c r="G98" s="102">
        <v>0</v>
      </c>
      <c r="H98" s="92" t="s">
        <v>142</v>
      </c>
    </row>
    <row r="99" spans="1:8" x14ac:dyDescent="0.2">
      <c r="A99" s="82"/>
      <c r="B99" s="82"/>
      <c r="C99" s="103"/>
      <c r="D99" s="82"/>
      <c r="E99" s="82"/>
      <c r="F99" s="104"/>
      <c r="G99" s="104"/>
      <c r="H99" s="92" t="s">
        <v>142</v>
      </c>
    </row>
    <row r="100" spans="1:8" x14ac:dyDescent="0.2">
      <c r="A100" s="82"/>
      <c r="B100" s="82"/>
      <c r="C100" s="88" t="s">
        <v>151</v>
      </c>
      <c r="D100" s="82"/>
      <c r="E100" s="82"/>
      <c r="F100" s="82"/>
      <c r="G100" s="82"/>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152</v>
      </c>
      <c r="D103" s="82"/>
      <c r="E103" s="82"/>
      <c r="F103" s="82"/>
      <c r="G103" s="82"/>
      <c r="H103" s="92" t="s">
        <v>142</v>
      </c>
    </row>
    <row r="104" spans="1:8" x14ac:dyDescent="0.2">
      <c r="A104" s="82"/>
      <c r="B104" s="82"/>
      <c r="C104" s="88" t="s">
        <v>141</v>
      </c>
      <c r="D104" s="82"/>
      <c r="E104" s="82" t="s">
        <v>142</v>
      </c>
      <c r="F104" s="105" t="s">
        <v>144</v>
      </c>
      <c r="G104" s="102">
        <v>0</v>
      </c>
      <c r="H104" s="92" t="s">
        <v>142</v>
      </c>
    </row>
    <row r="105" spans="1:8" x14ac:dyDescent="0.2">
      <c r="A105" s="82"/>
      <c r="B105" s="82"/>
      <c r="C105" s="103"/>
      <c r="D105" s="82"/>
      <c r="E105" s="82"/>
      <c r="F105" s="104"/>
      <c r="G105" s="104"/>
      <c r="H105" s="92" t="s">
        <v>142</v>
      </c>
    </row>
    <row r="106" spans="1:8" x14ac:dyDescent="0.2">
      <c r="A106" s="82"/>
      <c r="B106" s="82"/>
      <c r="C106" s="88" t="s">
        <v>153</v>
      </c>
      <c r="D106" s="82"/>
      <c r="E106" s="82"/>
      <c r="F106" s="104"/>
      <c r="G106" s="104"/>
      <c r="H106" s="92" t="s">
        <v>142</v>
      </c>
    </row>
    <row r="107" spans="1:8" x14ac:dyDescent="0.2">
      <c r="A107" s="82"/>
      <c r="B107" s="82"/>
      <c r="C107" s="88" t="s">
        <v>141</v>
      </c>
      <c r="D107" s="82"/>
      <c r="E107" s="82" t="s">
        <v>142</v>
      </c>
      <c r="F107" s="105" t="s">
        <v>144</v>
      </c>
      <c r="G107" s="102">
        <v>0</v>
      </c>
      <c r="H107" s="92" t="s">
        <v>142</v>
      </c>
    </row>
    <row r="108" spans="1:8" x14ac:dyDescent="0.2">
      <c r="A108" s="82"/>
      <c r="B108" s="82"/>
      <c r="C108" s="103"/>
      <c r="D108" s="82"/>
      <c r="E108" s="82"/>
      <c r="F108" s="104"/>
      <c r="G108" s="104"/>
      <c r="H108" s="92" t="s">
        <v>142</v>
      </c>
    </row>
    <row r="109" spans="1:8" x14ac:dyDescent="0.2">
      <c r="A109" s="82"/>
      <c r="B109" s="82"/>
      <c r="C109" s="88" t="s">
        <v>154</v>
      </c>
      <c r="D109" s="82"/>
      <c r="E109" s="82"/>
      <c r="F109" s="94">
        <v>0</v>
      </c>
      <c r="G109" s="102">
        <v>0</v>
      </c>
      <c r="H109" s="92" t="s">
        <v>142</v>
      </c>
    </row>
    <row r="110" spans="1:8" x14ac:dyDescent="0.2">
      <c r="A110" s="82"/>
      <c r="B110" s="82"/>
      <c r="C110" s="103"/>
      <c r="D110" s="82"/>
      <c r="E110" s="82"/>
      <c r="F110" s="104"/>
      <c r="G110" s="104"/>
      <c r="H110" s="92" t="s">
        <v>142</v>
      </c>
    </row>
    <row r="111" spans="1:8" x14ac:dyDescent="0.2">
      <c r="A111" s="82"/>
      <c r="B111" s="82"/>
      <c r="C111" s="88" t="s">
        <v>155</v>
      </c>
      <c r="D111" s="82"/>
      <c r="E111" s="82"/>
      <c r="F111" s="104"/>
      <c r="G111" s="104"/>
      <c r="H111" s="92" t="s">
        <v>142</v>
      </c>
    </row>
    <row r="112" spans="1:8" x14ac:dyDescent="0.2">
      <c r="A112" s="82"/>
      <c r="B112" s="82"/>
      <c r="C112" s="88" t="s">
        <v>156</v>
      </c>
      <c r="D112" s="82"/>
      <c r="E112" s="82"/>
      <c r="F112" s="104"/>
      <c r="G112" s="104"/>
      <c r="H112" s="92" t="s">
        <v>142</v>
      </c>
    </row>
    <row r="113" spans="1:8" x14ac:dyDescent="0.2">
      <c r="A113" s="82"/>
      <c r="B113" s="82"/>
      <c r="C113" s="88" t="s">
        <v>141</v>
      </c>
      <c r="D113" s="82"/>
      <c r="E113" s="82" t="s">
        <v>142</v>
      </c>
      <c r="F113" s="105" t="s">
        <v>144</v>
      </c>
      <c r="G113" s="102">
        <v>0</v>
      </c>
      <c r="H113" s="92" t="s">
        <v>142</v>
      </c>
    </row>
    <row r="114" spans="1:8" x14ac:dyDescent="0.2">
      <c r="A114" s="82"/>
      <c r="B114" s="82"/>
      <c r="C114" s="103"/>
      <c r="D114" s="82"/>
      <c r="E114" s="82"/>
      <c r="F114" s="104"/>
      <c r="G114" s="104"/>
      <c r="H114" s="92" t="s">
        <v>142</v>
      </c>
    </row>
    <row r="115" spans="1:8" x14ac:dyDescent="0.2">
      <c r="A115" s="82"/>
      <c r="B115" s="82"/>
      <c r="C115" s="88" t="s">
        <v>157</v>
      </c>
      <c r="D115" s="82"/>
      <c r="E115" s="82"/>
      <c r="F115" s="104"/>
      <c r="G115" s="104"/>
      <c r="H115" s="92" t="s">
        <v>142</v>
      </c>
    </row>
    <row r="116" spans="1:8" x14ac:dyDescent="0.2">
      <c r="A116" s="82"/>
      <c r="B116" s="82"/>
      <c r="C116" s="88" t="s">
        <v>141</v>
      </c>
      <c r="D116" s="82"/>
      <c r="E116" s="82" t="s">
        <v>142</v>
      </c>
      <c r="F116" s="105" t="s">
        <v>144</v>
      </c>
      <c r="G116" s="102">
        <v>0</v>
      </c>
      <c r="H116" s="92" t="s">
        <v>142</v>
      </c>
    </row>
    <row r="117" spans="1:8" x14ac:dyDescent="0.2">
      <c r="A117" s="82"/>
      <c r="B117" s="82"/>
      <c r="C117" s="103"/>
      <c r="D117" s="82"/>
      <c r="E117" s="82"/>
      <c r="F117" s="104"/>
      <c r="G117" s="104"/>
      <c r="H117" s="92" t="s">
        <v>142</v>
      </c>
    </row>
    <row r="118" spans="1:8" x14ac:dyDescent="0.2">
      <c r="A118" s="82"/>
      <c r="B118" s="82"/>
      <c r="C118" s="88" t="s">
        <v>158</v>
      </c>
      <c r="D118" s="82"/>
      <c r="E118" s="82"/>
      <c r="F118" s="104"/>
      <c r="G118" s="104"/>
      <c r="H118" s="92" t="s">
        <v>142</v>
      </c>
    </row>
    <row r="119" spans="1:8" x14ac:dyDescent="0.2">
      <c r="A119" s="82"/>
      <c r="B119" s="82"/>
      <c r="C119" s="88" t="s">
        <v>141</v>
      </c>
      <c r="D119" s="82"/>
      <c r="E119" s="82" t="s">
        <v>142</v>
      </c>
      <c r="F119" s="105" t="s">
        <v>144</v>
      </c>
      <c r="G119" s="102">
        <v>0</v>
      </c>
      <c r="H119" s="92" t="s">
        <v>142</v>
      </c>
    </row>
    <row r="120" spans="1:8" x14ac:dyDescent="0.2">
      <c r="A120" s="82"/>
      <c r="B120" s="82"/>
      <c r="C120" s="103"/>
      <c r="D120" s="82"/>
      <c r="E120" s="82"/>
      <c r="F120" s="104"/>
      <c r="G120" s="104"/>
      <c r="H120" s="92" t="s">
        <v>142</v>
      </c>
    </row>
    <row r="121" spans="1:8" x14ac:dyDescent="0.2">
      <c r="A121" s="82"/>
      <c r="B121" s="82"/>
      <c r="C121" s="95" t="s">
        <v>159</v>
      </c>
      <c r="D121" s="82"/>
      <c r="E121" s="82"/>
      <c r="F121" s="104"/>
      <c r="G121" s="104"/>
      <c r="H121" s="92" t="s">
        <v>142</v>
      </c>
    </row>
    <row r="122" spans="1:8" x14ac:dyDescent="0.2">
      <c r="A122" s="99">
        <v>1</v>
      </c>
      <c r="B122" s="90"/>
      <c r="C122" s="90" t="s">
        <v>160</v>
      </c>
      <c r="D122" s="90"/>
      <c r="E122" s="107"/>
      <c r="F122" s="91">
        <v>1839.6363399940001</v>
      </c>
      <c r="G122" s="81">
        <v>1.8476260000000001E-2</v>
      </c>
      <c r="H122" s="92">
        <v>5.41</v>
      </c>
    </row>
    <row r="123" spans="1:8" x14ac:dyDescent="0.2">
      <c r="A123" s="82"/>
      <c r="B123" s="82"/>
      <c r="C123" s="88" t="s">
        <v>141</v>
      </c>
      <c r="D123" s="82"/>
      <c r="E123" s="82" t="s">
        <v>142</v>
      </c>
      <c r="F123" s="94">
        <v>1839.6363399940001</v>
      </c>
      <c r="G123" s="102">
        <v>1.8476260000000001E-2</v>
      </c>
      <c r="H123" s="92" t="s">
        <v>142</v>
      </c>
    </row>
    <row r="124" spans="1:8" x14ac:dyDescent="0.2">
      <c r="A124" s="82"/>
      <c r="B124" s="82"/>
      <c r="C124" s="103"/>
      <c r="D124" s="82"/>
      <c r="E124" s="82"/>
      <c r="F124" s="104"/>
      <c r="G124" s="104"/>
      <c r="H124" s="92" t="s">
        <v>142</v>
      </c>
    </row>
    <row r="125" spans="1:8" x14ac:dyDescent="0.2">
      <c r="A125" s="82"/>
      <c r="B125" s="82"/>
      <c r="C125" s="88" t="s">
        <v>161</v>
      </c>
      <c r="D125" s="82"/>
      <c r="E125" s="82"/>
      <c r="F125" s="94">
        <v>1839.6363399940001</v>
      </c>
      <c r="G125" s="102">
        <v>1.8476260000000001E-2</v>
      </c>
      <c r="H125" s="92" t="s">
        <v>142</v>
      </c>
    </row>
    <row r="126" spans="1:8" x14ac:dyDescent="0.2">
      <c r="A126" s="82"/>
      <c r="B126" s="82"/>
      <c r="C126" s="104"/>
      <c r="D126" s="82"/>
      <c r="E126" s="82"/>
      <c r="F126" s="82"/>
      <c r="G126" s="82"/>
      <c r="H126" s="92" t="s">
        <v>142</v>
      </c>
    </row>
    <row r="127" spans="1:8" x14ac:dyDescent="0.2">
      <c r="A127" s="82"/>
      <c r="B127" s="82"/>
      <c r="C127" s="88" t="s">
        <v>162</v>
      </c>
      <c r="D127" s="82"/>
      <c r="E127" s="82"/>
      <c r="F127" s="82"/>
      <c r="G127" s="82"/>
      <c r="H127" s="92" t="s">
        <v>142</v>
      </c>
    </row>
    <row r="128" spans="1:8" x14ac:dyDescent="0.2">
      <c r="A128" s="82"/>
      <c r="B128" s="82"/>
      <c r="C128" s="88" t="s">
        <v>163</v>
      </c>
      <c r="D128" s="82"/>
      <c r="E128" s="82"/>
      <c r="F128" s="82"/>
      <c r="G128" s="82"/>
      <c r="H128" s="92" t="s">
        <v>142</v>
      </c>
    </row>
    <row r="129" spans="1:17" x14ac:dyDescent="0.2">
      <c r="A129" s="82"/>
      <c r="B129" s="82"/>
      <c r="C129" s="88" t="s">
        <v>141</v>
      </c>
      <c r="D129" s="82"/>
      <c r="E129" s="82" t="s">
        <v>142</v>
      </c>
      <c r="F129" s="105" t="s">
        <v>144</v>
      </c>
      <c r="G129" s="102">
        <v>0</v>
      </c>
      <c r="H129" s="92" t="s">
        <v>142</v>
      </c>
    </row>
    <row r="130" spans="1:17" x14ac:dyDescent="0.2">
      <c r="A130" s="82"/>
      <c r="B130" s="82"/>
      <c r="C130" s="103"/>
      <c r="D130" s="82"/>
      <c r="E130" s="82"/>
      <c r="F130" s="104"/>
      <c r="G130" s="104"/>
      <c r="H130" s="92" t="s">
        <v>142</v>
      </c>
    </row>
    <row r="131" spans="1:17" x14ac:dyDescent="0.2">
      <c r="A131" s="82"/>
      <c r="B131" s="82"/>
      <c r="C131" s="88" t="s">
        <v>164</v>
      </c>
      <c r="D131" s="82"/>
      <c r="E131" s="82"/>
      <c r="F131" s="82"/>
      <c r="G131" s="82"/>
      <c r="H131" s="92" t="s">
        <v>142</v>
      </c>
    </row>
    <row r="132" spans="1:17" x14ac:dyDescent="0.2">
      <c r="A132" s="82"/>
      <c r="B132" s="82"/>
      <c r="C132" s="88" t="s">
        <v>165</v>
      </c>
      <c r="D132" s="82"/>
      <c r="E132" s="82"/>
      <c r="F132" s="82"/>
      <c r="G132" s="82"/>
      <c r="H132" s="92" t="s">
        <v>142</v>
      </c>
    </row>
    <row r="133" spans="1:17" x14ac:dyDescent="0.2">
      <c r="A133" s="82"/>
      <c r="B133" s="82"/>
      <c r="C133" s="88" t="s">
        <v>141</v>
      </c>
      <c r="D133" s="82"/>
      <c r="E133" s="82" t="s">
        <v>142</v>
      </c>
      <c r="F133" s="105" t="s">
        <v>144</v>
      </c>
      <c r="G133" s="102">
        <v>0</v>
      </c>
      <c r="H133" s="92" t="s">
        <v>142</v>
      </c>
    </row>
    <row r="134" spans="1:17" x14ac:dyDescent="0.2">
      <c r="A134" s="82"/>
      <c r="B134" s="82"/>
      <c r="C134" s="103"/>
      <c r="D134" s="82"/>
      <c r="E134" s="82"/>
      <c r="F134" s="104"/>
      <c r="G134" s="104"/>
      <c r="H134" s="92" t="s">
        <v>142</v>
      </c>
    </row>
    <row r="135" spans="1:17" x14ac:dyDescent="0.2">
      <c r="A135" s="82"/>
      <c r="B135" s="82"/>
      <c r="C135" s="88" t="s">
        <v>166</v>
      </c>
      <c r="D135" s="82"/>
      <c r="E135" s="82"/>
      <c r="F135" s="104"/>
      <c r="G135" s="104"/>
      <c r="H135" s="92" t="s">
        <v>142</v>
      </c>
    </row>
    <row r="136" spans="1:17" x14ac:dyDescent="0.2">
      <c r="A136" s="82"/>
      <c r="B136" s="82"/>
      <c r="C136" s="88" t="s">
        <v>141</v>
      </c>
      <c r="D136" s="82"/>
      <c r="E136" s="82" t="s">
        <v>142</v>
      </c>
      <c r="F136" s="105" t="s">
        <v>144</v>
      </c>
      <c r="G136" s="102">
        <v>0</v>
      </c>
      <c r="H136" s="92" t="s">
        <v>142</v>
      </c>
    </row>
    <row r="137" spans="1:17" x14ac:dyDescent="0.2">
      <c r="A137" s="82"/>
      <c r="B137" s="82"/>
      <c r="C137" s="103"/>
      <c r="D137" s="82"/>
      <c r="E137" s="82"/>
      <c r="F137" s="104"/>
      <c r="G137" s="104"/>
      <c r="H137" s="92" t="s">
        <v>142</v>
      </c>
    </row>
    <row r="138" spans="1:17" x14ac:dyDescent="0.2">
      <c r="A138" s="107"/>
      <c r="B138" s="90"/>
      <c r="C138" s="90" t="s">
        <v>167</v>
      </c>
      <c r="D138" s="90"/>
      <c r="E138" s="107"/>
      <c r="F138" s="91">
        <v>421.08368157000001</v>
      </c>
      <c r="G138" s="81">
        <v>4.2291300000000002E-3</v>
      </c>
      <c r="H138" s="92" t="s">
        <v>142</v>
      </c>
    </row>
    <row r="139" spans="1:17" x14ac:dyDescent="0.2">
      <c r="A139" s="103"/>
      <c r="B139" s="103"/>
      <c r="C139" s="88" t="s">
        <v>168</v>
      </c>
      <c r="D139" s="104"/>
      <c r="E139" s="104"/>
      <c r="F139" s="94">
        <v>99567.567719063998</v>
      </c>
      <c r="G139" s="108">
        <v>1.00000004</v>
      </c>
      <c r="H139" s="92" t="s">
        <v>142</v>
      </c>
    </row>
    <row r="140" spans="1:17" ht="12.75" customHeight="1" x14ac:dyDescent="0.2">
      <c r="A140" s="109"/>
      <c r="B140" s="109"/>
      <c r="C140" s="110"/>
      <c r="D140" s="111"/>
      <c r="E140" s="111"/>
      <c r="F140" s="112"/>
      <c r="G140" s="113"/>
      <c r="H140" s="114"/>
    </row>
    <row r="141" spans="1:17" x14ac:dyDescent="0.2">
      <c r="A141" s="109"/>
      <c r="B141" s="221" t="s">
        <v>926</v>
      </c>
      <c r="C141" s="221"/>
      <c r="D141" s="221"/>
      <c r="E141" s="221"/>
      <c r="F141" s="221"/>
      <c r="G141" s="221"/>
      <c r="H141" s="221"/>
      <c r="J141" s="116"/>
    </row>
    <row r="142" spans="1:17" x14ac:dyDescent="0.2">
      <c r="A142" s="109"/>
      <c r="B142" s="221" t="s">
        <v>927</v>
      </c>
      <c r="C142" s="221"/>
      <c r="D142" s="221"/>
      <c r="E142" s="221"/>
      <c r="F142" s="221"/>
      <c r="G142" s="221"/>
      <c r="H142" s="221"/>
      <c r="J142" s="116"/>
    </row>
    <row r="143" spans="1:17" x14ac:dyDescent="0.2">
      <c r="A143" s="109"/>
      <c r="B143" s="221" t="s">
        <v>928</v>
      </c>
      <c r="C143" s="221"/>
      <c r="D143" s="221"/>
      <c r="E143" s="221"/>
      <c r="F143" s="221"/>
      <c r="G143" s="221"/>
      <c r="H143" s="221"/>
      <c r="J143" s="116"/>
    </row>
    <row r="144" spans="1:17" s="118" customFormat="1" ht="66.75" customHeight="1" x14ac:dyDescent="0.25">
      <c r="A144" s="117"/>
      <c r="B144" s="222" t="s">
        <v>929</v>
      </c>
      <c r="C144" s="222"/>
      <c r="D144" s="222"/>
      <c r="E144" s="222"/>
      <c r="F144" s="222"/>
      <c r="G144" s="222"/>
      <c r="H144" s="222"/>
      <c r="I144"/>
      <c r="J144" s="116"/>
      <c r="K144"/>
      <c r="L144"/>
      <c r="M144"/>
      <c r="N144"/>
      <c r="O144"/>
      <c r="P144"/>
      <c r="Q144"/>
    </row>
    <row r="145" spans="1:10" x14ac:dyDescent="0.2">
      <c r="A145" s="109"/>
      <c r="B145" s="221" t="s">
        <v>930</v>
      </c>
      <c r="C145" s="221"/>
      <c r="D145" s="221"/>
      <c r="E145" s="221"/>
      <c r="F145" s="221"/>
      <c r="G145" s="221"/>
      <c r="H145" s="221"/>
      <c r="J145" s="116"/>
    </row>
    <row r="146" spans="1:10" x14ac:dyDescent="0.2">
      <c r="A146" s="109"/>
      <c r="B146" s="109"/>
      <c r="C146" s="109"/>
      <c r="D146" s="111"/>
      <c r="E146" s="111"/>
      <c r="F146" s="111"/>
      <c r="G146" s="111"/>
    </row>
    <row r="147" spans="1:10" x14ac:dyDescent="0.2">
      <c r="A147" s="109"/>
      <c r="B147" s="223" t="s">
        <v>169</v>
      </c>
      <c r="C147" s="224"/>
      <c r="D147" s="225"/>
      <c r="E147" s="119"/>
      <c r="F147" s="111"/>
      <c r="G147" s="111"/>
    </row>
    <row r="148" spans="1:10" ht="27.75" customHeight="1" x14ac:dyDescent="0.2">
      <c r="A148" s="109"/>
      <c r="B148" s="226" t="s">
        <v>170</v>
      </c>
      <c r="C148" s="227"/>
      <c r="D148" s="95" t="s">
        <v>171</v>
      </c>
      <c r="E148" s="119"/>
      <c r="F148" s="111"/>
      <c r="G148" s="111"/>
    </row>
    <row r="149" spans="1:10" ht="12.75" customHeight="1" x14ac:dyDescent="0.2">
      <c r="A149" s="109"/>
      <c r="B149" s="226" t="s">
        <v>931</v>
      </c>
      <c r="C149" s="227"/>
      <c r="D149" s="95" t="s">
        <v>171</v>
      </c>
      <c r="E149" s="119"/>
      <c r="F149" s="111"/>
      <c r="G149" s="111"/>
    </row>
    <row r="150" spans="1:10" x14ac:dyDescent="0.2">
      <c r="A150" s="109"/>
      <c r="B150" s="226" t="s">
        <v>172</v>
      </c>
      <c r="C150" s="227"/>
      <c r="D150" s="120" t="s">
        <v>142</v>
      </c>
      <c r="E150" s="119"/>
      <c r="F150" s="111"/>
      <c r="G150" s="111"/>
    </row>
    <row r="151" spans="1:10" x14ac:dyDescent="0.2">
      <c r="A151" s="121"/>
      <c r="B151" s="122" t="s">
        <v>142</v>
      </c>
      <c r="C151" s="122" t="s">
        <v>932</v>
      </c>
      <c r="D151" s="122" t="s">
        <v>173</v>
      </c>
      <c r="E151" s="121"/>
      <c r="F151" s="121"/>
      <c r="G151" s="121"/>
      <c r="H151" s="121"/>
      <c r="J151" s="116"/>
    </row>
    <row r="152" spans="1:10" x14ac:dyDescent="0.2">
      <c r="A152" s="121"/>
      <c r="B152" s="123" t="s">
        <v>174</v>
      </c>
      <c r="C152" s="124">
        <v>45961</v>
      </c>
      <c r="D152" s="124">
        <v>45991</v>
      </c>
      <c r="E152" s="121"/>
      <c r="F152" s="121"/>
      <c r="G152" s="121"/>
      <c r="J152" s="116"/>
    </row>
    <row r="153" spans="1:10" x14ac:dyDescent="0.2">
      <c r="A153" s="125"/>
      <c r="B153" s="90" t="s">
        <v>175</v>
      </c>
      <c r="C153" s="126">
        <v>10.3462</v>
      </c>
      <c r="D153" s="126">
        <v>10.545</v>
      </c>
      <c r="E153" s="125"/>
      <c r="F153" s="127"/>
      <c r="G153" s="128"/>
    </row>
    <row r="154" spans="1:10" x14ac:dyDescent="0.2">
      <c r="A154" s="125"/>
      <c r="B154" s="90" t="s">
        <v>1119</v>
      </c>
      <c r="C154" s="126">
        <v>10.3462</v>
      </c>
      <c r="D154" s="126">
        <v>10.545</v>
      </c>
      <c r="E154" s="125"/>
      <c r="F154" s="127"/>
      <c r="G154" s="128"/>
    </row>
    <row r="155" spans="1:10" x14ac:dyDescent="0.2">
      <c r="A155" s="125"/>
      <c r="B155" s="90" t="s">
        <v>176</v>
      </c>
      <c r="C155" s="126">
        <v>10.2974</v>
      </c>
      <c r="D155" s="126">
        <v>10.480700000000001</v>
      </c>
      <c r="E155" s="125"/>
      <c r="F155" s="127"/>
      <c r="G155" s="128"/>
    </row>
    <row r="156" spans="1:10" x14ac:dyDescent="0.2">
      <c r="A156" s="125"/>
      <c r="B156" s="90" t="s">
        <v>1120</v>
      </c>
      <c r="C156" s="126">
        <v>10.2974</v>
      </c>
      <c r="D156" s="126">
        <v>10.480700000000001</v>
      </c>
      <c r="E156" s="125"/>
      <c r="F156" s="127"/>
      <c r="G156" s="128"/>
    </row>
    <row r="157" spans="1:10" x14ac:dyDescent="0.2">
      <c r="A157" s="125"/>
      <c r="B157" s="125"/>
      <c r="C157" s="125"/>
      <c r="D157" s="125"/>
      <c r="E157" s="125"/>
      <c r="F157" s="125"/>
      <c r="G157" s="125"/>
    </row>
    <row r="158" spans="1:10" x14ac:dyDescent="0.2">
      <c r="A158" s="121"/>
      <c r="B158" s="226" t="s">
        <v>933</v>
      </c>
      <c r="C158" s="227"/>
      <c r="D158" s="95" t="s">
        <v>171</v>
      </c>
      <c r="E158" s="121"/>
      <c r="F158" s="121"/>
      <c r="G158" s="121"/>
    </row>
    <row r="159" spans="1:10" x14ac:dyDescent="0.2">
      <c r="A159" s="121"/>
      <c r="B159" s="136"/>
      <c r="C159" s="136"/>
      <c r="D159" s="136"/>
      <c r="E159" s="121"/>
      <c r="F159" s="121"/>
      <c r="G159" s="121"/>
    </row>
    <row r="160" spans="1:10" x14ac:dyDescent="0.2">
      <c r="A160" s="121"/>
      <c r="B160" s="226" t="s">
        <v>177</v>
      </c>
      <c r="C160" s="227"/>
      <c r="D160" s="95" t="s">
        <v>171</v>
      </c>
      <c r="E160" s="131"/>
      <c r="F160" s="121"/>
      <c r="G160" s="121"/>
    </row>
    <row r="161" spans="1:7" x14ac:dyDescent="0.2">
      <c r="A161" s="121"/>
      <c r="B161" s="226" t="s">
        <v>178</v>
      </c>
      <c r="C161" s="227"/>
      <c r="D161" s="95" t="s">
        <v>171</v>
      </c>
      <c r="E161" s="131"/>
      <c r="F161" s="121"/>
      <c r="G161" s="121"/>
    </row>
    <row r="162" spans="1:7" x14ac:dyDescent="0.2">
      <c r="A162" s="121"/>
      <c r="B162" s="226" t="s">
        <v>179</v>
      </c>
      <c r="C162" s="227"/>
      <c r="D162" s="95" t="s">
        <v>171</v>
      </c>
      <c r="E162" s="131"/>
      <c r="F162" s="121"/>
      <c r="G162" s="121"/>
    </row>
    <row r="163" spans="1:7" x14ac:dyDescent="0.2">
      <c r="A163" s="121"/>
      <c r="B163" s="226" t="s">
        <v>180</v>
      </c>
      <c r="C163" s="227"/>
      <c r="D163" s="132">
        <v>0.54483650661632577</v>
      </c>
      <c r="E163" s="121"/>
      <c r="F163" s="115"/>
      <c r="G163" s="133"/>
    </row>
    <row r="166" spans="1:7" x14ac:dyDescent="0.2">
      <c r="B166" s="220" t="s">
        <v>934</v>
      </c>
      <c r="C166" s="220"/>
    </row>
    <row r="168" spans="1:7" ht="153.75" customHeight="1" x14ac:dyDescent="0.2"/>
    <row r="171" spans="1:7" x14ac:dyDescent="0.2">
      <c r="B171" s="134" t="s">
        <v>935</v>
      </c>
      <c r="C171" s="135"/>
      <c r="D171" s="134"/>
    </row>
    <row r="172" spans="1:7" x14ac:dyDescent="0.2">
      <c r="B172" s="134" t="s">
        <v>1106</v>
      </c>
      <c r="D172" s="134"/>
    </row>
    <row r="173" spans="1:7" ht="165" customHeight="1" x14ac:dyDescent="0.2"/>
    <row r="174" spans="1:7" ht="12.75" customHeight="1" x14ac:dyDescent="0.2"/>
    <row r="175" spans="1:7" ht="12.75" customHeight="1" x14ac:dyDescent="0.2"/>
    <row r="176" spans="1:7" ht="12.75" customHeight="1" x14ac:dyDescent="0.2"/>
    <row r="177" customFormat="1" ht="12.75" customHeight="1" x14ac:dyDescent="0.2"/>
    <row r="178" customFormat="1" ht="12.75" customHeight="1" x14ac:dyDescent="0.2"/>
    <row r="179" customFormat="1" ht="12.75" customHeight="1" x14ac:dyDescent="0.2"/>
  </sheetData>
  <mergeCells count="18">
    <mergeCell ref="B166:C166"/>
    <mergeCell ref="B163:C163"/>
    <mergeCell ref="A1:H1"/>
    <mergeCell ref="A2:H2"/>
    <mergeCell ref="A3:H3"/>
    <mergeCell ref="B158:C158"/>
    <mergeCell ref="B162:C162"/>
    <mergeCell ref="B141:H141"/>
    <mergeCell ref="B142:H142"/>
    <mergeCell ref="B149:C149"/>
    <mergeCell ref="B150:C150"/>
    <mergeCell ref="B160:C160"/>
    <mergeCell ref="B161:C161"/>
    <mergeCell ref="B143:H143"/>
    <mergeCell ref="B144:H144"/>
    <mergeCell ref="B145:H145"/>
    <mergeCell ref="B147:D147"/>
    <mergeCell ref="B148:C148"/>
  </mergeCells>
  <hyperlinks>
    <hyperlink ref="I1" location="Index!B2" display="Index" xr:uid="{DEF96CA6-D915-468D-8E5D-91B96D51931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A5B8-3FA5-4A98-B916-4939C03F399C}">
  <sheetPr>
    <pageSetUpPr fitToPage="1"/>
  </sheetPr>
  <dimension ref="A1:K212"/>
  <sheetViews>
    <sheetView zoomScaleNormal="100" workbookViewId="0">
      <selection activeCell="F1" sqref="F1"/>
    </sheetView>
  </sheetViews>
  <sheetFormatPr defaultColWidth="9.140625" defaultRowHeight="13.5" x14ac:dyDescent="0.25"/>
  <cols>
    <col min="1" max="1" width="42" style="19" customWidth="1"/>
    <col min="2" max="2" width="54.7109375" style="19" customWidth="1"/>
    <col min="3" max="3" width="31" style="19" bestFit="1" customWidth="1"/>
    <col min="4" max="4" width="20.140625" style="19" bestFit="1" customWidth="1"/>
    <col min="5" max="5" width="16.5703125" style="19" customWidth="1"/>
    <col min="6" max="6" width="18.7109375" style="19" bestFit="1" customWidth="1"/>
    <col min="7" max="7" width="17.5703125" style="19" customWidth="1"/>
    <col min="8" max="8" width="15.5703125" style="19" bestFit="1" customWidth="1"/>
    <col min="9" max="9" width="13.5703125" style="19" customWidth="1"/>
    <col min="10" max="10" width="20.5703125" style="19" customWidth="1"/>
    <col min="11" max="11" width="12.42578125" style="19" bestFit="1" customWidth="1"/>
    <col min="12" max="16384" width="9.140625" style="19"/>
  </cols>
  <sheetData>
    <row r="1" spans="1:10" x14ac:dyDescent="0.25">
      <c r="F1" s="20" t="s">
        <v>951</v>
      </c>
    </row>
    <row r="2" spans="1:10" x14ac:dyDescent="0.25">
      <c r="A2" s="270" t="s">
        <v>1173</v>
      </c>
      <c r="B2" s="270"/>
      <c r="C2" s="270"/>
      <c r="D2" s="270"/>
      <c r="E2" s="270"/>
      <c r="F2" s="270"/>
    </row>
    <row r="3" spans="1:10" x14ac:dyDescent="0.25">
      <c r="A3" s="270" t="s">
        <v>1174</v>
      </c>
      <c r="B3" s="270"/>
      <c r="C3" s="270"/>
      <c r="D3" s="270"/>
      <c r="E3" s="270"/>
      <c r="F3" s="270"/>
    </row>
    <row r="4" spans="1:10" x14ac:dyDescent="0.25">
      <c r="A4" s="20"/>
      <c r="B4" s="20"/>
      <c r="C4" s="20"/>
      <c r="D4" s="20"/>
      <c r="E4" s="20"/>
      <c r="F4" s="20"/>
    </row>
    <row r="5" spans="1:10" x14ac:dyDescent="0.25">
      <c r="A5" s="270" t="s">
        <v>1175</v>
      </c>
      <c r="B5" s="270"/>
      <c r="C5" s="270"/>
      <c r="D5" s="270"/>
      <c r="E5" s="270"/>
      <c r="F5" s="270"/>
    </row>
    <row r="6" spans="1:10" x14ac:dyDescent="0.25">
      <c r="A6" s="20" t="s">
        <v>1176</v>
      </c>
    </row>
    <row r="8" spans="1:10" s="20" customFormat="1" ht="27" x14ac:dyDescent="0.25">
      <c r="A8" s="21" t="s">
        <v>1177</v>
      </c>
      <c r="B8" s="21" t="s">
        <v>1178</v>
      </c>
      <c r="C8" s="21" t="s">
        <v>1179</v>
      </c>
      <c r="D8" s="22" t="s">
        <v>1180</v>
      </c>
      <c r="E8" s="22" t="s">
        <v>1181</v>
      </c>
      <c r="F8" s="22" t="s">
        <v>1182</v>
      </c>
    </row>
    <row r="9" spans="1:10" x14ac:dyDescent="0.25">
      <c r="A9" s="23" t="s">
        <v>636</v>
      </c>
      <c r="B9" s="23" t="s">
        <v>1027</v>
      </c>
      <c r="C9" s="24" t="s">
        <v>1183</v>
      </c>
      <c r="D9" s="25">
        <v>1494.46</v>
      </c>
      <c r="E9" s="26">
        <v>1527.6</v>
      </c>
      <c r="F9" s="27">
        <v>64.874407500000004</v>
      </c>
      <c r="J9" s="28"/>
    </row>
    <row r="10" spans="1:10" x14ac:dyDescent="0.25">
      <c r="A10" s="23" t="s">
        <v>636</v>
      </c>
      <c r="B10" s="23" t="s">
        <v>1045</v>
      </c>
      <c r="C10" s="24" t="s">
        <v>1183</v>
      </c>
      <c r="D10" s="25">
        <v>1276.77</v>
      </c>
      <c r="E10" s="26">
        <v>1286.4000000000001</v>
      </c>
      <c r="F10" s="27">
        <v>245.68594999999999</v>
      </c>
    </row>
    <row r="11" spans="1:10" x14ac:dyDescent="0.25">
      <c r="A11" s="23" t="s">
        <v>636</v>
      </c>
      <c r="B11" s="23" t="s">
        <v>1044</v>
      </c>
      <c r="C11" s="24" t="s">
        <v>1183</v>
      </c>
      <c r="D11" s="25">
        <v>1019.41</v>
      </c>
      <c r="E11" s="26">
        <v>1042.8</v>
      </c>
      <c r="F11" s="27">
        <v>231.96049500000001</v>
      </c>
    </row>
    <row r="12" spans="1:10" x14ac:dyDescent="0.25">
      <c r="A12" s="23" t="s">
        <v>636</v>
      </c>
      <c r="B12" s="23" t="s">
        <v>1007</v>
      </c>
      <c r="C12" s="24" t="s">
        <v>1183</v>
      </c>
      <c r="D12" s="25">
        <v>1978.9</v>
      </c>
      <c r="E12" s="26">
        <v>2105.5</v>
      </c>
      <c r="F12" s="27">
        <v>13.014138200000001</v>
      </c>
    </row>
    <row r="13" spans="1:10" x14ac:dyDescent="0.25">
      <c r="A13" s="23" t="s">
        <v>636</v>
      </c>
      <c r="B13" s="23" t="s">
        <v>1026</v>
      </c>
      <c r="C13" s="24" t="s">
        <v>1183</v>
      </c>
      <c r="D13" s="25">
        <v>289.18</v>
      </c>
      <c r="E13" s="26">
        <v>291.85000000000002</v>
      </c>
      <c r="F13" s="27">
        <v>55.942561500000004</v>
      </c>
    </row>
    <row r="14" spans="1:10" x14ac:dyDescent="0.25">
      <c r="A14" s="23" t="s">
        <v>636</v>
      </c>
      <c r="B14" s="23" t="s">
        <v>1034</v>
      </c>
      <c r="C14" s="24" t="s">
        <v>1183</v>
      </c>
      <c r="D14" s="25">
        <v>1478.36</v>
      </c>
      <c r="E14" s="26">
        <v>1520.6</v>
      </c>
      <c r="F14" s="27">
        <v>126.924603</v>
      </c>
    </row>
    <row r="15" spans="1:10" x14ac:dyDescent="0.25">
      <c r="A15" s="23" t="s">
        <v>636</v>
      </c>
      <c r="B15" s="23" t="s">
        <v>1033</v>
      </c>
      <c r="C15" s="24" t="s">
        <v>1183</v>
      </c>
      <c r="D15" s="25">
        <v>2153.04</v>
      </c>
      <c r="E15" s="26">
        <v>2129</v>
      </c>
      <c r="F15" s="27">
        <v>89.094565000000003</v>
      </c>
    </row>
    <row r="16" spans="1:10" x14ac:dyDescent="0.25">
      <c r="A16" s="23" t="s">
        <v>636</v>
      </c>
      <c r="B16" s="23" t="s">
        <v>1016</v>
      </c>
      <c r="C16" s="24" t="s">
        <v>1183</v>
      </c>
      <c r="D16" s="25">
        <v>5849.4</v>
      </c>
      <c r="E16" s="26">
        <v>5884.5</v>
      </c>
      <c r="F16" s="27">
        <v>32.446797500000002</v>
      </c>
    </row>
    <row r="17" spans="1:6" x14ac:dyDescent="0.25">
      <c r="A17" s="23" t="s">
        <v>636</v>
      </c>
      <c r="B17" s="23" t="s">
        <v>1008</v>
      </c>
      <c r="C17" s="24" t="s">
        <v>1183</v>
      </c>
      <c r="D17" s="25">
        <v>2905.59</v>
      </c>
      <c r="E17" s="26">
        <v>2922.8</v>
      </c>
      <c r="F17" s="27">
        <v>23.503934999999998</v>
      </c>
    </row>
    <row r="18" spans="1:6" x14ac:dyDescent="0.25">
      <c r="A18" s="23" t="s">
        <v>636</v>
      </c>
      <c r="B18" s="23" t="s">
        <v>1024</v>
      </c>
      <c r="C18" s="24" t="s">
        <v>1183</v>
      </c>
      <c r="D18" s="25">
        <v>146.5</v>
      </c>
      <c r="E18" s="26">
        <v>152.07</v>
      </c>
      <c r="F18" s="27">
        <v>50.443510000000003</v>
      </c>
    </row>
    <row r="19" spans="1:6" x14ac:dyDescent="0.25">
      <c r="A19" s="23" t="s">
        <v>636</v>
      </c>
      <c r="B19" s="23" t="s">
        <v>1022</v>
      </c>
      <c r="C19" s="24" t="s">
        <v>1183</v>
      </c>
      <c r="D19" s="25">
        <v>1533.75</v>
      </c>
      <c r="E19" s="26">
        <v>1541.2</v>
      </c>
      <c r="F19" s="27">
        <v>42.834015000000001</v>
      </c>
    </row>
    <row r="20" spans="1:6" x14ac:dyDescent="0.25">
      <c r="A20" s="23" t="s">
        <v>636</v>
      </c>
      <c r="B20" s="23" t="s">
        <v>1009</v>
      </c>
      <c r="C20" s="24" t="s">
        <v>1183</v>
      </c>
      <c r="D20" s="25">
        <v>725.25</v>
      </c>
      <c r="E20" s="26">
        <v>729</v>
      </c>
      <c r="F20" s="27">
        <v>16.105898200000002</v>
      </c>
    </row>
    <row r="21" spans="1:6" x14ac:dyDescent="0.25">
      <c r="A21" s="23" t="s">
        <v>636</v>
      </c>
      <c r="B21" s="23" t="s">
        <v>1017</v>
      </c>
      <c r="C21" s="24" t="s">
        <v>1183</v>
      </c>
      <c r="D21" s="25">
        <v>308.66000000000003</v>
      </c>
      <c r="E21" s="26">
        <v>302.25</v>
      </c>
      <c r="F21" s="27">
        <v>45.615614400000005</v>
      </c>
    </row>
    <row r="22" spans="1:6" x14ac:dyDescent="0.25">
      <c r="A22" s="23" t="s">
        <v>636</v>
      </c>
      <c r="B22" s="23" t="s">
        <v>1025</v>
      </c>
      <c r="C22" s="24" t="s">
        <v>1183</v>
      </c>
      <c r="D22" s="25">
        <v>304.69</v>
      </c>
      <c r="E22" s="26">
        <v>303.95</v>
      </c>
      <c r="F22" s="27">
        <v>64.512603800000008</v>
      </c>
    </row>
    <row r="23" spans="1:6" x14ac:dyDescent="0.25">
      <c r="A23" s="23" t="s">
        <v>636</v>
      </c>
      <c r="B23" s="23" t="s">
        <v>1012</v>
      </c>
      <c r="C23" s="24" t="s">
        <v>1183</v>
      </c>
      <c r="D23" s="25">
        <v>268.25</v>
      </c>
      <c r="E23" s="26">
        <v>268.47000000000003</v>
      </c>
      <c r="F23" s="27">
        <v>19.9974192</v>
      </c>
    </row>
    <row r="24" spans="1:6" x14ac:dyDescent="0.25">
      <c r="A24" s="23" t="s">
        <v>636</v>
      </c>
      <c r="B24" s="23" t="s">
        <v>1037</v>
      </c>
      <c r="C24" s="24" t="s">
        <v>1183</v>
      </c>
      <c r="D24" s="25">
        <v>561.62</v>
      </c>
      <c r="E24" s="26">
        <v>552.54999999999995</v>
      </c>
      <c r="F24" s="27">
        <v>114.055381</v>
      </c>
    </row>
    <row r="25" spans="1:6" x14ac:dyDescent="0.25">
      <c r="A25" s="23" t="s">
        <v>636</v>
      </c>
      <c r="B25" s="23" t="s">
        <v>1019</v>
      </c>
      <c r="C25" s="24" t="s">
        <v>1183</v>
      </c>
      <c r="D25" s="25">
        <v>1454.97</v>
      </c>
      <c r="E25" s="26">
        <v>1455.3</v>
      </c>
      <c r="F25" s="27">
        <v>38.577824999999997</v>
      </c>
    </row>
    <row r="26" spans="1:6" x14ac:dyDescent="0.25">
      <c r="A26" s="23" t="s">
        <v>636</v>
      </c>
      <c r="B26" s="23" t="s">
        <v>1043</v>
      </c>
      <c r="C26" s="24" t="s">
        <v>1183</v>
      </c>
      <c r="D26" s="25">
        <v>1007.39</v>
      </c>
      <c r="E26" s="26">
        <v>1013.55</v>
      </c>
      <c r="F26" s="27">
        <v>220.44700159999999</v>
      </c>
    </row>
    <row r="27" spans="1:6" x14ac:dyDescent="0.25">
      <c r="A27" s="23" t="s">
        <v>636</v>
      </c>
      <c r="B27" s="23" t="s">
        <v>1039</v>
      </c>
      <c r="C27" s="24" t="s">
        <v>1183</v>
      </c>
      <c r="D27" s="25">
        <v>6068.1</v>
      </c>
      <c r="E27" s="26">
        <v>6219.5</v>
      </c>
      <c r="F27" s="27">
        <v>121.7439712</v>
      </c>
    </row>
    <row r="28" spans="1:6" x14ac:dyDescent="0.25">
      <c r="A28" s="23" t="s">
        <v>636</v>
      </c>
      <c r="B28" s="23" t="s">
        <v>1038</v>
      </c>
      <c r="C28" s="24" t="s">
        <v>1183</v>
      </c>
      <c r="D28" s="25">
        <v>800.48</v>
      </c>
      <c r="E28" s="26">
        <v>814.15</v>
      </c>
      <c r="F28" s="27">
        <v>119.78238879999999</v>
      </c>
    </row>
    <row r="29" spans="1:6" x14ac:dyDescent="0.25">
      <c r="A29" s="23" t="s">
        <v>636</v>
      </c>
      <c r="B29" s="23" t="s">
        <v>1048</v>
      </c>
      <c r="C29" s="24" t="s">
        <v>1183</v>
      </c>
      <c r="D29" s="25">
        <v>1379</v>
      </c>
      <c r="E29" s="26">
        <v>1395.3</v>
      </c>
      <c r="F29" s="27">
        <v>431.48962499999999</v>
      </c>
    </row>
    <row r="30" spans="1:6" x14ac:dyDescent="0.25">
      <c r="A30" s="23" t="s">
        <v>636</v>
      </c>
      <c r="B30" s="23" t="s">
        <v>1032</v>
      </c>
      <c r="C30" s="24" t="s">
        <v>1183</v>
      </c>
      <c r="D30" s="25">
        <v>727.16</v>
      </c>
      <c r="E30" s="26">
        <v>747.55</v>
      </c>
      <c r="F30" s="27">
        <v>82.066665</v>
      </c>
    </row>
    <row r="31" spans="1:6" x14ac:dyDescent="0.25">
      <c r="A31" s="23" t="s">
        <v>636</v>
      </c>
      <c r="B31" s="23" t="s">
        <v>1023</v>
      </c>
      <c r="C31" s="24" t="s">
        <v>1183</v>
      </c>
      <c r="D31" s="25">
        <v>414.01</v>
      </c>
      <c r="E31" s="26">
        <v>403.6</v>
      </c>
      <c r="F31" s="27">
        <v>52.927834000000004</v>
      </c>
    </row>
    <row r="32" spans="1:6" x14ac:dyDescent="0.25">
      <c r="A32" s="23" t="s">
        <v>636</v>
      </c>
      <c r="B32" s="23" t="s">
        <v>1030</v>
      </c>
      <c r="C32" s="24" t="s">
        <v>1183</v>
      </c>
      <c r="D32" s="25">
        <v>837.35</v>
      </c>
      <c r="E32" s="26">
        <v>862.75</v>
      </c>
      <c r="F32" s="27">
        <v>95.477264600000012</v>
      </c>
    </row>
    <row r="33" spans="1:6" x14ac:dyDescent="0.25">
      <c r="A33" s="23" t="s">
        <v>636</v>
      </c>
      <c r="B33" s="23" t="s">
        <v>1011</v>
      </c>
      <c r="C33" s="24" t="s">
        <v>1183</v>
      </c>
      <c r="D33" s="25">
        <v>5934.91</v>
      </c>
      <c r="E33" s="26">
        <v>5919</v>
      </c>
      <c r="F33" s="27">
        <v>17.282182500000001</v>
      </c>
    </row>
    <row r="34" spans="1:6" x14ac:dyDescent="0.25">
      <c r="A34" s="23" t="s">
        <v>636</v>
      </c>
      <c r="B34" s="23" t="s">
        <v>1047</v>
      </c>
      <c r="C34" s="24" t="s">
        <v>1183</v>
      </c>
      <c r="D34" s="25">
        <v>407.91</v>
      </c>
      <c r="E34" s="26">
        <v>406.3</v>
      </c>
      <c r="F34" s="27">
        <v>335.358496</v>
      </c>
    </row>
    <row r="35" spans="1:6" x14ac:dyDescent="0.25">
      <c r="A35" s="23" t="s">
        <v>636</v>
      </c>
      <c r="B35" s="23" t="s">
        <v>1006</v>
      </c>
      <c r="C35" s="24" t="s">
        <v>1183</v>
      </c>
      <c r="D35" s="25">
        <v>316.68</v>
      </c>
      <c r="E35" s="26">
        <v>308.25</v>
      </c>
      <c r="F35" s="27">
        <v>8.1665436000000007</v>
      </c>
    </row>
    <row r="36" spans="1:6" x14ac:dyDescent="0.25">
      <c r="A36" s="23" t="s">
        <v>636</v>
      </c>
      <c r="B36" s="23" t="s">
        <v>1010</v>
      </c>
      <c r="C36" s="24" t="s">
        <v>1183</v>
      </c>
      <c r="D36" s="25">
        <v>487.42</v>
      </c>
      <c r="E36" s="26">
        <v>490.75</v>
      </c>
      <c r="F36" s="27">
        <v>33.353774999999999</v>
      </c>
    </row>
    <row r="37" spans="1:6" x14ac:dyDescent="0.25">
      <c r="A37" s="23" t="s">
        <v>636</v>
      </c>
      <c r="B37" s="23" t="s">
        <v>1041</v>
      </c>
      <c r="C37" s="24" t="s">
        <v>1183</v>
      </c>
      <c r="D37" s="25">
        <v>2106.6</v>
      </c>
      <c r="E37" s="26">
        <v>2137.6</v>
      </c>
      <c r="F37" s="27">
        <v>161.478408</v>
      </c>
    </row>
    <row r="38" spans="1:6" x14ac:dyDescent="0.25">
      <c r="A38" s="23" t="s">
        <v>636</v>
      </c>
      <c r="B38" s="23" t="s">
        <v>1040</v>
      </c>
      <c r="C38" s="24" t="s">
        <v>1183</v>
      </c>
      <c r="D38" s="25">
        <v>4049.04</v>
      </c>
      <c r="E38" s="26">
        <v>4097.2</v>
      </c>
      <c r="F38" s="27">
        <v>142.9380505</v>
      </c>
    </row>
    <row r="39" spans="1:6" x14ac:dyDescent="0.25">
      <c r="A39" s="23" t="s">
        <v>636</v>
      </c>
      <c r="B39" s="23" t="s">
        <v>1014</v>
      </c>
      <c r="C39" s="24" t="s">
        <v>1183</v>
      </c>
      <c r="D39" s="25">
        <v>3753.9</v>
      </c>
      <c r="E39" s="26">
        <v>3783.4</v>
      </c>
      <c r="F39" s="27">
        <v>25.927741999999999</v>
      </c>
    </row>
    <row r="40" spans="1:6" x14ac:dyDescent="0.25">
      <c r="A40" s="23" t="s">
        <v>636</v>
      </c>
      <c r="B40" s="23" t="s">
        <v>1020</v>
      </c>
      <c r="C40" s="24" t="s">
        <v>1183</v>
      </c>
      <c r="D40" s="25">
        <v>16111.96</v>
      </c>
      <c r="E40" s="26">
        <v>16109</v>
      </c>
      <c r="F40" s="27">
        <v>39.734870000000001</v>
      </c>
    </row>
    <row r="41" spans="1:6" x14ac:dyDescent="0.25">
      <c r="A41" s="23" t="s">
        <v>636</v>
      </c>
      <c r="B41" s="23" t="s">
        <v>1035</v>
      </c>
      <c r="C41" s="24" t="s">
        <v>1183</v>
      </c>
      <c r="D41" s="25">
        <v>1702.36</v>
      </c>
      <c r="E41" s="26">
        <v>1712.5</v>
      </c>
      <c r="F41" s="27">
        <v>91.892359999999996</v>
      </c>
    </row>
    <row r="42" spans="1:6" x14ac:dyDescent="0.25">
      <c r="A42" s="23" t="s">
        <v>636</v>
      </c>
      <c r="B42" s="23" t="s">
        <v>1036</v>
      </c>
      <c r="C42" s="24" t="s">
        <v>1183</v>
      </c>
      <c r="D42" s="25">
        <v>240.16</v>
      </c>
      <c r="E42" s="26">
        <v>261.83</v>
      </c>
      <c r="F42" s="27">
        <v>152.50572160000002</v>
      </c>
    </row>
    <row r="43" spans="1:6" x14ac:dyDescent="0.25">
      <c r="A43" s="23" t="s">
        <v>636</v>
      </c>
      <c r="B43" s="23" t="s">
        <v>1013</v>
      </c>
      <c r="C43" s="24" t="s">
        <v>1183</v>
      </c>
      <c r="D43" s="25">
        <v>884.92</v>
      </c>
      <c r="E43" s="26">
        <v>911.85</v>
      </c>
      <c r="F43" s="27">
        <v>34.437741600000003</v>
      </c>
    </row>
    <row r="44" spans="1:6" x14ac:dyDescent="0.25">
      <c r="A44" s="23" t="s">
        <v>636</v>
      </c>
      <c r="B44" s="23" t="s">
        <v>1028</v>
      </c>
      <c r="C44" s="24" t="s">
        <v>1183</v>
      </c>
      <c r="D44" s="25">
        <v>277.05</v>
      </c>
      <c r="E44" s="26">
        <v>271.89999999999998</v>
      </c>
      <c r="F44" s="27">
        <v>67.412779</v>
      </c>
    </row>
    <row r="45" spans="1:6" x14ac:dyDescent="0.25">
      <c r="A45" s="23" t="s">
        <v>636</v>
      </c>
      <c r="B45" s="23" t="s">
        <v>1031</v>
      </c>
      <c r="C45" s="24" t="s">
        <v>1183</v>
      </c>
      <c r="D45" s="25">
        <v>314.55</v>
      </c>
      <c r="E45" s="26">
        <v>313.75</v>
      </c>
      <c r="F45" s="27">
        <v>165.8147338</v>
      </c>
    </row>
    <row r="46" spans="1:6" x14ac:dyDescent="0.25">
      <c r="A46" s="23" t="s">
        <v>636</v>
      </c>
      <c r="B46" s="23" t="s">
        <v>1029</v>
      </c>
      <c r="C46" s="24" t="s">
        <v>1183</v>
      </c>
      <c r="D46" s="25">
        <v>362.76</v>
      </c>
      <c r="E46" s="26">
        <v>362.55</v>
      </c>
      <c r="F46" s="27">
        <v>79.901985600000003</v>
      </c>
    </row>
    <row r="47" spans="1:6" x14ac:dyDescent="0.25">
      <c r="A47" s="23" t="s">
        <v>636</v>
      </c>
      <c r="B47" s="23" t="s">
        <v>1049</v>
      </c>
      <c r="C47" s="24" t="s">
        <v>1183</v>
      </c>
      <c r="D47" s="25">
        <v>1552.12</v>
      </c>
      <c r="E47" s="26">
        <v>1576.5</v>
      </c>
      <c r="F47" s="27">
        <v>519.1180875</v>
      </c>
    </row>
    <row r="48" spans="1:6" x14ac:dyDescent="0.25">
      <c r="A48" s="23" t="s">
        <v>636</v>
      </c>
      <c r="B48" s="23" t="s">
        <v>1015</v>
      </c>
      <c r="C48" s="24" t="s">
        <v>1183</v>
      </c>
      <c r="D48" s="25">
        <v>182.24</v>
      </c>
      <c r="E48" s="26">
        <v>154.94999999999999</v>
      </c>
      <c r="F48" s="27">
        <v>65.099700599999991</v>
      </c>
    </row>
    <row r="49" spans="1:6" x14ac:dyDescent="0.25">
      <c r="A49" s="23" t="s">
        <v>636</v>
      </c>
      <c r="B49" s="23" t="s">
        <v>1042</v>
      </c>
      <c r="C49" s="24" t="s">
        <v>1183</v>
      </c>
      <c r="D49" s="25">
        <v>985.81</v>
      </c>
      <c r="E49" s="26">
        <v>985.15</v>
      </c>
      <c r="F49" s="27">
        <v>199.5161157</v>
      </c>
    </row>
    <row r="50" spans="1:6" x14ac:dyDescent="0.25">
      <c r="A50" s="23" t="s">
        <v>636</v>
      </c>
      <c r="B50" s="23" t="s">
        <v>1018</v>
      </c>
      <c r="C50" s="24" t="s">
        <v>1183</v>
      </c>
      <c r="D50" s="25">
        <v>1172.6400000000001</v>
      </c>
      <c r="E50" s="26">
        <v>1177.5999999999999</v>
      </c>
      <c r="F50" s="27">
        <v>35.487188000000003</v>
      </c>
    </row>
    <row r="51" spans="1:6" x14ac:dyDescent="0.25">
      <c r="A51" s="23" t="s">
        <v>636</v>
      </c>
      <c r="B51" s="23" t="s">
        <v>1021</v>
      </c>
      <c r="C51" s="24" t="s">
        <v>1183</v>
      </c>
      <c r="D51" s="25">
        <v>174.7</v>
      </c>
      <c r="E51" s="26">
        <v>169.14</v>
      </c>
      <c r="F51" s="27">
        <v>42.198612500000003</v>
      </c>
    </row>
    <row r="52" spans="1:6" x14ac:dyDescent="0.25">
      <c r="A52" s="23" t="s">
        <v>636</v>
      </c>
      <c r="B52" s="23" t="s">
        <v>1046</v>
      </c>
      <c r="C52" s="24" t="s">
        <v>1183</v>
      </c>
      <c r="D52" s="25">
        <v>510.68</v>
      </c>
      <c r="E52" s="26">
        <v>529.79999999999995</v>
      </c>
      <c r="F52" s="27">
        <v>305.33362499999998</v>
      </c>
    </row>
    <row r="53" spans="1:6" x14ac:dyDescent="0.25">
      <c r="A53" s="23"/>
      <c r="B53" s="23"/>
      <c r="C53" s="24"/>
      <c r="D53" s="25"/>
      <c r="E53" s="26"/>
      <c r="F53" s="27"/>
    </row>
    <row r="54" spans="1:6" x14ac:dyDescent="0.25">
      <c r="A54" s="23" t="s">
        <v>674</v>
      </c>
      <c r="B54" s="23" t="s">
        <v>1007</v>
      </c>
      <c r="C54" s="24" t="s">
        <v>1183</v>
      </c>
      <c r="D54" s="25">
        <v>2068.6999999999998</v>
      </c>
      <c r="E54" s="26">
        <v>2105.5</v>
      </c>
      <c r="F54" s="27">
        <v>358.8183818</v>
      </c>
    </row>
    <row r="55" spans="1:6" x14ac:dyDescent="0.25">
      <c r="A55" s="23" t="s">
        <v>674</v>
      </c>
      <c r="B55" s="23" t="s">
        <v>1026</v>
      </c>
      <c r="C55" s="24" t="s">
        <v>1183</v>
      </c>
      <c r="D55" s="25">
        <v>285.19</v>
      </c>
      <c r="E55" s="26">
        <v>291.85000000000002</v>
      </c>
      <c r="F55" s="27">
        <v>511.47484800000007</v>
      </c>
    </row>
    <row r="56" spans="1:6" x14ac:dyDescent="0.25">
      <c r="A56" s="23" t="s">
        <v>674</v>
      </c>
      <c r="B56" s="23" t="s">
        <v>1056</v>
      </c>
      <c r="C56" s="24" t="s">
        <v>1183</v>
      </c>
      <c r="D56" s="25">
        <v>2174.81</v>
      </c>
      <c r="E56" s="26">
        <v>2115.1</v>
      </c>
      <c r="F56" s="27">
        <v>480.46413840000002</v>
      </c>
    </row>
    <row r="57" spans="1:6" x14ac:dyDescent="0.25">
      <c r="A57" s="23" t="s">
        <v>674</v>
      </c>
      <c r="B57" s="23" t="s">
        <v>1024</v>
      </c>
      <c r="C57" s="24" t="s">
        <v>1183</v>
      </c>
      <c r="D57" s="25">
        <v>148.05000000000001</v>
      </c>
      <c r="E57" s="26">
        <v>152.07</v>
      </c>
      <c r="F57" s="27">
        <v>407.58356079999999</v>
      </c>
    </row>
    <row r="58" spans="1:6" x14ac:dyDescent="0.25">
      <c r="A58" s="23" t="s">
        <v>674</v>
      </c>
      <c r="B58" s="23" t="s">
        <v>1022</v>
      </c>
      <c r="C58" s="24" t="s">
        <v>1183</v>
      </c>
      <c r="D58" s="25">
        <v>1521.68</v>
      </c>
      <c r="E58" s="26">
        <v>1541.2</v>
      </c>
      <c r="F58" s="27">
        <v>74.449597499999996</v>
      </c>
    </row>
    <row r="59" spans="1:6" x14ac:dyDescent="0.25">
      <c r="A59" s="23" t="s">
        <v>674</v>
      </c>
      <c r="B59" s="23" t="s">
        <v>1017</v>
      </c>
      <c r="C59" s="24" t="s">
        <v>1183</v>
      </c>
      <c r="D59" s="25">
        <v>301.16000000000003</v>
      </c>
      <c r="E59" s="26">
        <v>302.25</v>
      </c>
      <c r="F59" s="27">
        <v>621.72392960000002</v>
      </c>
    </row>
    <row r="60" spans="1:6" x14ac:dyDescent="0.25">
      <c r="A60" s="23" t="s">
        <v>674</v>
      </c>
      <c r="B60" s="23" t="s">
        <v>1055</v>
      </c>
      <c r="C60" s="24" t="s">
        <v>1183</v>
      </c>
      <c r="D60" s="25">
        <v>4468.95</v>
      </c>
      <c r="E60" s="26">
        <v>4574.3</v>
      </c>
      <c r="F60" s="27">
        <v>299.16719040000004</v>
      </c>
    </row>
    <row r="61" spans="1:6" x14ac:dyDescent="0.25">
      <c r="A61" s="23" t="s">
        <v>674</v>
      </c>
      <c r="B61" s="23" t="s">
        <v>1048</v>
      </c>
      <c r="C61" s="24" t="s">
        <v>1183</v>
      </c>
      <c r="D61" s="25">
        <v>1380.58</v>
      </c>
      <c r="E61" s="26">
        <v>1395.3</v>
      </c>
      <c r="F61" s="27">
        <v>559.210554</v>
      </c>
    </row>
    <row r="62" spans="1:6" x14ac:dyDescent="0.25">
      <c r="A62" s="23" t="s">
        <v>674</v>
      </c>
      <c r="B62" s="23" t="s">
        <v>1041</v>
      </c>
      <c r="C62" s="24" t="s">
        <v>1183</v>
      </c>
      <c r="D62" s="25">
        <v>2113.79</v>
      </c>
      <c r="E62" s="26">
        <v>2137.6</v>
      </c>
      <c r="F62" s="27">
        <v>418.03288799999996</v>
      </c>
    </row>
    <row r="63" spans="1:6" x14ac:dyDescent="0.25">
      <c r="A63" s="23" t="s">
        <v>674</v>
      </c>
      <c r="B63" s="23" t="s">
        <v>1053</v>
      </c>
      <c r="C63" s="24" t="s">
        <v>1183</v>
      </c>
      <c r="D63" s="25">
        <v>9901.3700000000008</v>
      </c>
      <c r="E63" s="26">
        <v>10138.5</v>
      </c>
      <c r="F63" s="27">
        <v>283.97135859999997</v>
      </c>
    </row>
    <row r="64" spans="1:6" x14ac:dyDescent="0.25">
      <c r="A64" s="23" t="s">
        <v>674</v>
      </c>
      <c r="B64" s="23" t="s">
        <v>1049</v>
      </c>
      <c r="C64" s="24" t="s">
        <v>1183</v>
      </c>
      <c r="D64" s="25">
        <v>1549.01</v>
      </c>
      <c r="E64" s="26">
        <v>1576.5</v>
      </c>
      <c r="F64" s="27">
        <v>409.17082499999998</v>
      </c>
    </row>
    <row r="65" spans="1:6" x14ac:dyDescent="0.25">
      <c r="A65" s="23" t="s">
        <v>674</v>
      </c>
      <c r="B65" s="23" t="s">
        <v>1054</v>
      </c>
      <c r="C65" s="24" t="s">
        <v>1183</v>
      </c>
      <c r="D65" s="25">
        <v>3141.61</v>
      </c>
      <c r="E65" s="26">
        <v>3155.5</v>
      </c>
      <c r="F65" s="27">
        <v>244.7336344</v>
      </c>
    </row>
    <row r="66" spans="1:6" x14ac:dyDescent="0.25">
      <c r="A66" s="23"/>
      <c r="B66" s="23"/>
      <c r="C66" s="24"/>
      <c r="D66" s="25"/>
      <c r="E66" s="26"/>
      <c r="F66" s="27"/>
    </row>
    <row r="67" spans="1:6" x14ac:dyDescent="0.25">
      <c r="A67" s="23" t="s">
        <v>713</v>
      </c>
      <c r="B67" s="23" t="s">
        <v>1076</v>
      </c>
      <c r="C67" s="24" t="s">
        <v>1183</v>
      </c>
      <c r="D67" s="25">
        <v>1211.75</v>
      </c>
      <c r="E67" s="26">
        <v>1229.9000000000001</v>
      </c>
      <c r="F67" s="27">
        <v>118.68927599999999</v>
      </c>
    </row>
    <row r="68" spans="1:6" x14ac:dyDescent="0.25">
      <c r="A68" s="23" t="s">
        <v>713</v>
      </c>
      <c r="B68" s="23" t="s">
        <v>1045</v>
      </c>
      <c r="C68" s="24" t="s">
        <v>1183</v>
      </c>
      <c r="D68" s="25">
        <v>1287.52</v>
      </c>
      <c r="E68" s="26">
        <v>1286.4000000000001</v>
      </c>
      <c r="F68" s="27">
        <v>850.66985</v>
      </c>
    </row>
    <row r="69" spans="1:6" x14ac:dyDescent="0.25">
      <c r="A69" s="23" t="s">
        <v>713</v>
      </c>
      <c r="B69" s="23" t="s">
        <v>1044</v>
      </c>
      <c r="C69" s="24" t="s">
        <v>1183</v>
      </c>
      <c r="D69" s="25">
        <v>1008.37</v>
      </c>
      <c r="E69" s="26">
        <v>1042.8</v>
      </c>
      <c r="F69" s="27">
        <v>234.73846499999999</v>
      </c>
    </row>
    <row r="70" spans="1:6" x14ac:dyDescent="0.25">
      <c r="A70" s="23" t="s">
        <v>713</v>
      </c>
      <c r="B70" s="23" t="s">
        <v>1007</v>
      </c>
      <c r="C70" s="24" t="s">
        <v>1183</v>
      </c>
      <c r="D70" s="25">
        <v>2074.8000000000002</v>
      </c>
      <c r="E70" s="26">
        <v>2105.5</v>
      </c>
      <c r="F70" s="27">
        <v>61.352365800000001</v>
      </c>
    </row>
    <row r="71" spans="1:6" x14ac:dyDescent="0.25">
      <c r="A71" s="23" t="s">
        <v>713</v>
      </c>
      <c r="B71" s="23" t="s">
        <v>1026</v>
      </c>
      <c r="C71" s="24" t="s">
        <v>1183</v>
      </c>
      <c r="D71" s="25">
        <v>286.89999999999998</v>
      </c>
      <c r="E71" s="26">
        <v>291.85000000000002</v>
      </c>
      <c r="F71" s="27">
        <v>222.17188710000002</v>
      </c>
    </row>
    <row r="72" spans="1:6" x14ac:dyDescent="0.25">
      <c r="A72" s="23" t="s">
        <v>713</v>
      </c>
      <c r="B72" s="23" t="s">
        <v>1056</v>
      </c>
      <c r="C72" s="24" t="s">
        <v>1183</v>
      </c>
      <c r="D72" s="25">
        <v>2169</v>
      </c>
      <c r="E72" s="26">
        <v>2115.1</v>
      </c>
      <c r="F72" s="27">
        <v>1641.7335504000002</v>
      </c>
    </row>
    <row r="73" spans="1:6" x14ac:dyDescent="0.25">
      <c r="A73" s="23" t="s">
        <v>713</v>
      </c>
      <c r="B73" s="23" t="s">
        <v>1017</v>
      </c>
      <c r="C73" s="24" t="s">
        <v>1183</v>
      </c>
      <c r="D73" s="25">
        <v>306.7</v>
      </c>
      <c r="E73" s="26">
        <v>302.25</v>
      </c>
      <c r="F73" s="27">
        <v>128.39950720000002</v>
      </c>
    </row>
    <row r="74" spans="1:6" x14ac:dyDescent="0.25">
      <c r="A74" s="23" t="s">
        <v>713</v>
      </c>
      <c r="B74" s="23" t="s">
        <v>1037</v>
      </c>
      <c r="C74" s="24" t="s">
        <v>1183</v>
      </c>
      <c r="D74" s="25">
        <v>554.76</v>
      </c>
      <c r="E74" s="26">
        <v>552.54999999999995</v>
      </c>
      <c r="F74" s="27">
        <v>103.68671000000001</v>
      </c>
    </row>
    <row r="75" spans="1:6" x14ac:dyDescent="0.25">
      <c r="A75" s="23" t="s">
        <v>713</v>
      </c>
      <c r="B75" s="23" t="s">
        <v>1043</v>
      </c>
      <c r="C75" s="24" t="s">
        <v>1183</v>
      </c>
      <c r="D75" s="25">
        <v>1015.83</v>
      </c>
      <c r="E75" s="26">
        <v>1013.55</v>
      </c>
      <c r="F75" s="27">
        <v>232.25666239999998</v>
      </c>
    </row>
    <row r="76" spans="1:6" x14ac:dyDescent="0.25">
      <c r="A76" s="23" t="s">
        <v>713</v>
      </c>
      <c r="B76" s="23" t="s">
        <v>1038</v>
      </c>
      <c r="C76" s="24" t="s">
        <v>1183</v>
      </c>
      <c r="D76" s="25">
        <v>792.8</v>
      </c>
      <c r="E76" s="26">
        <v>814.15</v>
      </c>
      <c r="F76" s="27">
        <v>220.97785519999999</v>
      </c>
    </row>
    <row r="77" spans="1:6" x14ac:dyDescent="0.25">
      <c r="A77" s="23" t="s">
        <v>713</v>
      </c>
      <c r="B77" s="23" t="s">
        <v>1055</v>
      </c>
      <c r="C77" s="24" t="s">
        <v>1183</v>
      </c>
      <c r="D77" s="25">
        <v>4652.0200000000004</v>
      </c>
      <c r="E77" s="26">
        <v>4574.3</v>
      </c>
      <c r="F77" s="27">
        <v>70.227040000000002</v>
      </c>
    </row>
    <row r="78" spans="1:6" x14ac:dyDescent="0.25">
      <c r="A78" s="23" t="s">
        <v>713</v>
      </c>
      <c r="B78" s="23" t="s">
        <v>1048</v>
      </c>
      <c r="C78" s="24" t="s">
        <v>1183</v>
      </c>
      <c r="D78" s="25">
        <v>1373.87</v>
      </c>
      <c r="E78" s="26">
        <v>1395.3</v>
      </c>
      <c r="F78" s="27">
        <v>961.35888450000004</v>
      </c>
    </row>
    <row r="79" spans="1:6" x14ac:dyDescent="0.25">
      <c r="A79" s="23" t="s">
        <v>713</v>
      </c>
      <c r="B79" s="23" t="s">
        <v>1047</v>
      </c>
      <c r="C79" s="24" t="s">
        <v>1183</v>
      </c>
      <c r="D79" s="25">
        <v>407.66</v>
      </c>
      <c r="E79" s="26">
        <v>406.3</v>
      </c>
      <c r="F79" s="27">
        <v>253.81584800000002</v>
      </c>
    </row>
    <row r="80" spans="1:6" x14ac:dyDescent="0.25">
      <c r="A80" s="23" t="s">
        <v>713</v>
      </c>
      <c r="B80" s="23" t="s">
        <v>1077</v>
      </c>
      <c r="C80" s="24" t="s">
        <v>1183</v>
      </c>
      <c r="D80" s="25">
        <v>1171.0999999999999</v>
      </c>
      <c r="E80" s="26">
        <v>1168.9000000000001</v>
      </c>
      <c r="F80" s="27">
        <v>183.64534320000001</v>
      </c>
    </row>
    <row r="81" spans="1:6" x14ac:dyDescent="0.25">
      <c r="A81" s="23" t="s">
        <v>713</v>
      </c>
      <c r="B81" s="23" t="s">
        <v>1041</v>
      </c>
      <c r="C81" s="24" t="s">
        <v>1183</v>
      </c>
      <c r="D81" s="25">
        <v>2117.06</v>
      </c>
      <c r="E81" s="26">
        <v>2137.6</v>
      </c>
      <c r="F81" s="27">
        <v>208.26187199999998</v>
      </c>
    </row>
    <row r="82" spans="1:6" x14ac:dyDescent="0.25">
      <c r="A82" s="23" t="s">
        <v>713</v>
      </c>
      <c r="B82" s="23" t="s">
        <v>1040</v>
      </c>
      <c r="C82" s="24" t="s">
        <v>1183</v>
      </c>
      <c r="D82" s="25">
        <v>4053.18</v>
      </c>
      <c r="E82" s="26">
        <v>4097.2</v>
      </c>
      <c r="F82" s="27">
        <v>227.68893</v>
      </c>
    </row>
    <row r="83" spans="1:6" x14ac:dyDescent="0.25">
      <c r="A83" s="23" t="s">
        <v>713</v>
      </c>
      <c r="B83" s="23" t="s">
        <v>1014</v>
      </c>
      <c r="C83" s="24" t="s">
        <v>1183</v>
      </c>
      <c r="D83" s="25">
        <v>3742.39</v>
      </c>
      <c r="E83" s="26">
        <v>3783.4</v>
      </c>
      <c r="F83" s="27">
        <v>266.10050999999999</v>
      </c>
    </row>
    <row r="84" spans="1:6" x14ac:dyDescent="0.25">
      <c r="A84" s="23" t="s">
        <v>713</v>
      </c>
      <c r="B84" s="23" t="s">
        <v>1075</v>
      </c>
      <c r="C84" s="24" t="s">
        <v>1183</v>
      </c>
      <c r="D84" s="25">
        <v>329.57</v>
      </c>
      <c r="E84" s="26">
        <v>328.65</v>
      </c>
      <c r="F84" s="27">
        <v>103.49921470000001</v>
      </c>
    </row>
    <row r="85" spans="1:6" x14ac:dyDescent="0.25">
      <c r="A85" s="23" t="s">
        <v>713</v>
      </c>
      <c r="B85" s="23" t="s">
        <v>1049</v>
      </c>
      <c r="C85" s="24" t="s">
        <v>1183</v>
      </c>
      <c r="D85" s="25">
        <v>1561.29</v>
      </c>
      <c r="E85" s="26">
        <v>1576.5</v>
      </c>
      <c r="F85" s="27">
        <v>1397.3044500000001</v>
      </c>
    </row>
    <row r="86" spans="1:6" x14ac:dyDescent="0.25">
      <c r="A86" s="23" t="s">
        <v>713</v>
      </c>
      <c r="B86" s="23" t="s">
        <v>1042</v>
      </c>
      <c r="C86" s="24" t="s">
        <v>1183</v>
      </c>
      <c r="D86" s="25">
        <v>982.09</v>
      </c>
      <c r="E86" s="26">
        <v>985.15</v>
      </c>
      <c r="F86" s="27">
        <v>633.75707340000008</v>
      </c>
    </row>
    <row r="87" spans="1:6" x14ac:dyDescent="0.25">
      <c r="A87" s="23"/>
      <c r="B87" s="23"/>
      <c r="C87" s="24"/>
      <c r="D87" s="25"/>
      <c r="E87" s="26"/>
      <c r="F87" s="27"/>
    </row>
    <row r="88" spans="1:6" x14ac:dyDescent="0.25">
      <c r="A88" s="23" t="s">
        <v>870</v>
      </c>
      <c r="B88" s="23" t="s">
        <v>1045</v>
      </c>
      <c r="C88" s="24" t="s">
        <v>1183</v>
      </c>
      <c r="D88" s="25">
        <v>1277.98</v>
      </c>
      <c r="E88" s="26">
        <v>1286.4000000000001</v>
      </c>
      <c r="F88" s="27">
        <v>269.82850000000002</v>
      </c>
    </row>
    <row r="89" spans="1:6" x14ac:dyDescent="0.25">
      <c r="A89" s="23" t="s">
        <v>870</v>
      </c>
      <c r="B89" s="23" t="s">
        <v>1056</v>
      </c>
      <c r="C89" s="24" t="s">
        <v>1183</v>
      </c>
      <c r="D89" s="25">
        <v>2171.0300000000002</v>
      </c>
      <c r="E89" s="26">
        <v>2115.1</v>
      </c>
      <c r="F89" s="27">
        <v>368.76952319999998</v>
      </c>
    </row>
    <row r="90" spans="1:6" x14ac:dyDescent="0.25">
      <c r="A90" s="23" t="s">
        <v>870</v>
      </c>
      <c r="B90" s="23" t="s">
        <v>1040</v>
      </c>
      <c r="C90" s="24" t="s">
        <v>1183</v>
      </c>
      <c r="D90" s="25">
        <v>4054.74</v>
      </c>
      <c r="E90" s="26">
        <v>4097.2</v>
      </c>
      <c r="F90" s="27">
        <v>357.97759550000006</v>
      </c>
    </row>
    <row r="91" spans="1:6" x14ac:dyDescent="0.25">
      <c r="A91" s="23" t="s">
        <v>870</v>
      </c>
      <c r="B91" s="23" t="s">
        <v>1014</v>
      </c>
      <c r="C91" s="24" t="s">
        <v>1183</v>
      </c>
      <c r="D91" s="25">
        <v>3744.06</v>
      </c>
      <c r="E91" s="26">
        <v>3783.4</v>
      </c>
      <c r="F91" s="27">
        <v>708.23674199999994</v>
      </c>
    </row>
    <row r="92" spans="1:6" x14ac:dyDescent="0.25">
      <c r="A92" s="23" t="s">
        <v>870</v>
      </c>
      <c r="B92" s="23" t="s">
        <v>1104</v>
      </c>
      <c r="C92" s="24" t="s">
        <v>1183</v>
      </c>
      <c r="D92" s="25">
        <v>11738.16</v>
      </c>
      <c r="E92" s="26">
        <v>11680</v>
      </c>
      <c r="F92" s="27">
        <v>119.50145999999999</v>
      </c>
    </row>
    <row r="93" spans="1:6" x14ac:dyDescent="0.25">
      <c r="F93" s="28"/>
    </row>
    <row r="94" spans="1:6" x14ac:dyDescent="0.25">
      <c r="A94" s="20" t="s">
        <v>1184</v>
      </c>
      <c r="D94" s="29"/>
      <c r="E94" s="29"/>
      <c r="F94" s="29"/>
    </row>
    <row r="96" spans="1:6" x14ac:dyDescent="0.25">
      <c r="A96" s="30" t="s">
        <v>1177</v>
      </c>
      <c r="B96" s="30" t="s">
        <v>1185</v>
      </c>
    </row>
    <row r="97" spans="1:11" x14ac:dyDescent="0.25">
      <c r="A97" s="23" t="s">
        <v>636</v>
      </c>
      <c r="B97" s="31">
        <v>76.832760999999991</v>
      </c>
    </row>
    <row r="98" spans="1:11" x14ac:dyDescent="0.25">
      <c r="A98" s="23" t="s">
        <v>674</v>
      </c>
      <c r="B98" s="31">
        <v>14.010386999999998</v>
      </c>
    </row>
    <row r="99" spans="1:11" x14ac:dyDescent="0.25">
      <c r="A99" s="32" t="s">
        <v>713</v>
      </c>
      <c r="B99" s="31">
        <v>37.954905000000004</v>
      </c>
    </row>
    <row r="100" spans="1:11" x14ac:dyDescent="0.25">
      <c r="A100" s="32" t="s">
        <v>870</v>
      </c>
      <c r="B100" s="31">
        <v>3.40056</v>
      </c>
    </row>
    <row r="102" spans="1:11" x14ac:dyDescent="0.25">
      <c r="A102" s="20" t="s">
        <v>1186</v>
      </c>
    </row>
    <row r="103" spans="1:11" x14ac:dyDescent="0.25">
      <c r="A103" s="20"/>
    </row>
    <row r="104" spans="1:11" ht="67.5" x14ac:dyDescent="0.25">
      <c r="A104" s="21" t="s">
        <v>1177</v>
      </c>
      <c r="B104" s="22" t="s">
        <v>1187</v>
      </c>
      <c r="C104" s="22" t="s">
        <v>1188</v>
      </c>
      <c r="D104" s="22" t="s">
        <v>1189</v>
      </c>
      <c r="E104" s="22" t="s">
        <v>1190</v>
      </c>
      <c r="F104" s="22" t="s">
        <v>1191</v>
      </c>
    </row>
    <row r="105" spans="1:11" x14ac:dyDescent="0.25">
      <c r="A105" s="23" t="s">
        <v>181</v>
      </c>
      <c r="B105" s="33">
        <v>1100</v>
      </c>
      <c r="C105" s="33">
        <v>1100</v>
      </c>
      <c r="D105" s="34">
        <v>5527.46</v>
      </c>
      <c r="E105" s="34">
        <v>5542.56</v>
      </c>
      <c r="F105" s="34">
        <v>15.100000000000364</v>
      </c>
      <c r="G105" s="35"/>
      <c r="H105" s="36"/>
      <c r="I105" s="37"/>
      <c r="J105" s="37"/>
      <c r="K105" s="37"/>
    </row>
    <row r="106" spans="1:11" x14ac:dyDescent="0.25">
      <c r="A106" s="38" t="s">
        <v>1129</v>
      </c>
      <c r="B106" s="39">
        <v>2260</v>
      </c>
      <c r="C106" s="39">
        <v>2260</v>
      </c>
      <c r="D106" s="40">
        <v>16655.62</v>
      </c>
      <c r="E106" s="40">
        <v>15697.48</v>
      </c>
      <c r="F106" s="40">
        <v>-958.13999999999942</v>
      </c>
      <c r="G106" s="35"/>
      <c r="H106" s="36"/>
      <c r="I106" s="37"/>
      <c r="J106" s="37"/>
      <c r="K106" s="37"/>
    </row>
    <row r="107" spans="1:11" x14ac:dyDescent="0.25">
      <c r="A107" s="38" t="s">
        <v>500</v>
      </c>
      <c r="B107" s="39">
        <v>23720</v>
      </c>
      <c r="C107" s="39">
        <v>23719.5</v>
      </c>
      <c r="D107" s="40">
        <v>197216.33</v>
      </c>
      <c r="E107" s="40">
        <v>195852.42</v>
      </c>
      <c r="F107" s="40">
        <v>-1363.9099999999744</v>
      </c>
      <c r="G107" s="35"/>
      <c r="H107" s="36"/>
      <c r="I107" s="37"/>
      <c r="J107" s="37"/>
      <c r="K107" s="37"/>
    </row>
    <row r="108" spans="1:11" x14ac:dyDescent="0.25">
      <c r="A108" s="38" t="s">
        <v>636</v>
      </c>
      <c r="B108" s="39">
        <v>24055.320388349515</v>
      </c>
      <c r="C108" s="39">
        <v>24055.320388349512</v>
      </c>
      <c r="D108" s="40">
        <v>169581.05</v>
      </c>
      <c r="E108" s="40">
        <v>167937.59</v>
      </c>
      <c r="F108" s="40">
        <v>-1673.9168249999918</v>
      </c>
      <c r="G108" s="35"/>
      <c r="H108" s="36"/>
      <c r="I108" s="37"/>
      <c r="J108" s="37"/>
      <c r="K108" s="37"/>
    </row>
    <row r="109" spans="1:11" x14ac:dyDescent="0.25">
      <c r="A109" s="38" t="s">
        <v>674</v>
      </c>
      <c r="B109" s="39">
        <v>26665</v>
      </c>
      <c r="C109" s="39">
        <v>26664.666666666668</v>
      </c>
      <c r="D109" s="40">
        <v>202013.06</v>
      </c>
      <c r="E109" s="40">
        <v>200514.35</v>
      </c>
      <c r="F109" s="40">
        <v>-1653.0575249999918</v>
      </c>
      <c r="G109" s="35"/>
      <c r="H109" s="36"/>
      <c r="I109" s="37"/>
      <c r="J109" s="37"/>
      <c r="K109" s="37"/>
    </row>
    <row r="110" spans="1:11" x14ac:dyDescent="0.25">
      <c r="A110" s="38" t="s">
        <v>713</v>
      </c>
      <c r="B110" s="39">
        <v>43649.2</v>
      </c>
      <c r="C110" s="39">
        <v>43649.2</v>
      </c>
      <c r="D110" s="40">
        <v>323085.21000000002</v>
      </c>
      <c r="E110" s="40">
        <v>318966.19</v>
      </c>
      <c r="F110" s="40">
        <v>-4152.9690125000188</v>
      </c>
      <c r="G110" s="35"/>
      <c r="H110" s="36"/>
      <c r="I110" s="37"/>
      <c r="J110" s="37"/>
      <c r="K110" s="37"/>
    </row>
    <row r="111" spans="1:11" x14ac:dyDescent="0.25">
      <c r="A111" s="38" t="s">
        <v>870</v>
      </c>
      <c r="B111" s="39">
        <v>23745</v>
      </c>
      <c r="C111" s="39">
        <v>23745</v>
      </c>
      <c r="D111" s="40">
        <v>162543.42000000001</v>
      </c>
      <c r="E111" s="40">
        <v>159451.53</v>
      </c>
      <c r="F111" s="40">
        <v>-3118.9823750000141</v>
      </c>
      <c r="G111" s="35"/>
      <c r="H111" s="36"/>
      <c r="I111" s="37"/>
      <c r="J111" s="37"/>
      <c r="K111" s="37"/>
    </row>
    <row r="112" spans="1:11" x14ac:dyDescent="0.25">
      <c r="A112" s="38" t="s">
        <v>1192</v>
      </c>
      <c r="B112" s="39">
        <v>1732</v>
      </c>
      <c r="C112" s="39">
        <v>1732</v>
      </c>
      <c r="D112" s="40">
        <v>14918.9</v>
      </c>
      <c r="E112" s="40">
        <v>15250.73</v>
      </c>
      <c r="F112" s="40">
        <v>331.82999999999993</v>
      </c>
      <c r="G112" s="35"/>
      <c r="H112" s="36"/>
      <c r="I112" s="37"/>
      <c r="J112" s="37"/>
      <c r="K112" s="37"/>
    </row>
    <row r="113" spans="1:6" x14ac:dyDescent="0.25">
      <c r="A113" s="41"/>
      <c r="B113" s="42"/>
      <c r="C113" s="42"/>
      <c r="F113" s="43"/>
    </row>
    <row r="114" spans="1:6" x14ac:dyDescent="0.25">
      <c r="A114" s="20" t="s">
        <v>1193</v>
      </c>
      <c r="B114" s="42"/>
    </row>
    <row r="115" spans="1:6" x14ac:dyDescent="0.25">
      <c r="A115" s="41"/>
      <c r="B115" s="42"/>
    </row>
    <row r="116" spans="1:6" ht="27" x14ac:dyDescent="0.25">
      <c r="A116" s="44" t="s">
        <v>1177</v>
      </c>
      <c r="B116" s="44" t="s">
        <v>1178</v>
      </c>
      <c r="C116" s="44" t="s">
        <v>1179</v>
      </c>
      <c r="D116" s="45" t="s">
        <v>1180</v>
      </c>
      <c r="E116" s="45" t="s">
        <v>1181</v>
      </c>
      <c r="F116" s="45" t="s">
        <v>1182</v>
      </c>
    </row>
    <row r="117" spans="1:6" x14ac:dyDescent="0.25">
      <c r="A117" s="38" t="s">
        <v>500</v>
      </c>
      <c r="B117" s="38" t="s">
        <v>955</v>
      </c>
      <c r="C117" s="46" t="s">
        <v>1194</v>
      </c>
      <c r="D117" s="25">
        <v>6981.4</v>
      </c>
      <c r="E117" s="26">
        <v>6963.5</v>
      </c>
      <c r="F117" s="27">
        <v>1613.20445</v>
      </c>
    </row>
    <row r="118" spans="1:6" x14ac:dyDescent="0.25">
      <c r="A118" s="23" t="s">
        <v>500</v>
      </c>
      <c r="B118" s="23" t="s">
        <v>964</v>
      </c>
      <c r="C118" s="24" t="s">
        <v>1194</v>
      </c>
      <c r="D118" s="25">
        <v>1664.44</v>
      </c>
      <c r="E118" s="26">
        <v>1743.7</v>
      </c>
      <c r="F118" s="27">
        <v>528.23925600000007</v>
      </c>
    </row>
    <row r="119" spans="1:6" x14ac:dyDescent="0.25">
      <c r="A119" s="23"/>
      <c r="B119" s="23"/>
      <c r="C119" s="24"/>
      <c r="D119" s="25"/>
      <c r="E119" s="26"/>
      <c r="F119" s="27"/>
    </row>
    <row r="120" spans="1:6" x14ac:dyDescent="0.25">
      <c r="A120" s="23" t="s">
        <v>460</v>
      </c>
      <c r="B120" s="23" t="s">
        <v>955</v>
      </c>
      <c r="C120" s="24" t="s">
        <v>1194</v>
      </c>
      <c r="D120" s="25">
        <v>6771.17</v>
      </c>
      <c r="E120" s="26">
        <v>6963.5</v>
      </c>
      <c r="F120" s="27">
        <v>965.95534750000002</v>
      </c>
    </row>
    <row r="121" spans="1:6" x14ac:dyDescent="0.25">
      <c r="A121" s="41"/>
      <c r="B121" s="42"/>
    </row>
    <row r="122" spans="1:6" x14ac:dyDescent="0.25">
      <c r="A122" s="20" t="s">
        <v>1195</v>
      </c>
    </row>
    <row r="124" spans="1:6" x14ac:dyDescent="0.25">
      <c r="A124" s="30" t="s">
        <v>1177</v>
      </c>
      <c r="B124" s="30" t="s">
        <v>1185</v>
      </c>
    </row>
    <row r="125" spans="1:6" x14ac:dyDescent="0.25">
      <c r="A125" s="23" t="s">
        <v>500</v>
      </c>
      <c r="B125" s="31">
        <v>1.0876000000000001</v>
      </c>
    </row>
    <row r="126" spans="1:6" x14ac:dyDescent="0.25">
      <c r="A126" s="23" t="s">
        <v>460</v>
      </c>
      <c r="B126" s="31">
        <v>0.99092199999999997</v>
      </c>
    </row>
    <row r="127" spans="1:6" x14ac:dyDescent="0.25">
      <c r="A127" s="41"/>
      <c r="B127" s="42"/>
    </row>
    <row r="128" spans="1:6" x14ac:dyDescent="0.25">
      <c r="A128" s="41"/>
      <c r="B128" s="42"/>
    </row>
    <row r="129" spans="1:8" x14ac:dyDescent="0.25">
      <c r="A129" s="20" t="s">
        <v>1196</v>
      </c>
    </row>
    <row r="130" spans="1:8" x14ac:dyDescent="0.25">
      <c r="A130" s="20"/>
    </row>
    <row r="131" spans="1:8" ht="54" x14ac:dyDescent="0.25">
      <c r="A131" s="47" t="s">
        <v>1177</v>
      </c>
      <c r="B131" s="48" t="s">
        <v>1187</v>
      </c>
      <c r="C131" s="48" t="s">
        <v>1188</v>
      </c>
      <c r="D131" s="48" t="s">
        <v>1189</v>
      </c>
      <c r="E131" s="48" t="s">
        <v>1197</v>
      </c>
      <c r="F131" s="48" t="s">
        <v>1198</v>
      </c>
      <c r="G131" s="35"/>
      <c r="H131" s="36">
        <v>0</v>
      </c>
    </row>
    <row r="132" spans="1:8" x14ac:dyDescent="0.25">
      <c r="A132" s="49" t="s">
        <v>1</v>
      </c>
      <c r="B132" s="50">
        <v>215</v>
      </c>
      <c r="C132" s="50">
        <v>215</v>
      </c>
      <c r="D132" s="50">
        <v>1485.14</v>
      </c>
      <c r="E132" s="50">
        <v>1568.8</v>
      </c>
      <c r="F132" s="50">
        <v>83.659999999999854</v>
      </c>
      <c r="G132" s="35"/>
      <c r="H132" s="36"/>
    </row>
    <row r="133" spans="1:8" x14ac:dyDescent="0.25">
      <c r="A133" s="49" t="s">
        <v>181</v>
      </c>
      <c r="B133" s="50">
        <v>9294</v>
      </c>
      <c r="C133" s="50">
        <v>9294</v>
      </c>
      <c r="D133" s="50">
        <v>55434.49</v>
      </c>
      <c r="E133" s="50">
        <v>57598.7</v>
      </c>
      <c r="F133" s="50">
        <v>2164.2099999999991</v>
      </c>
      <c r="G133" s="35"/>
      <c r="H133" s="36"/>
    </row>
    <row r="134" spans="1:8" x14ac:dyDescent="0.25">
      <c r="A134" s="49" t="s">
        <v>1129</v>
      </c>
      <c r="B134" s="50">
        <v>6020</v>
      </c>
      <c r="C134" s="50">
        <v>6020</v>
      </c>
      <c r="D134" s="50">
        <v>43603.14</v>
      </c>
      <c r="E134" s="50">
        <v>43886.239999999998</v>
      </c>
      <c r="F134" s="50">
        <v>283.09999999999854</v>
      </c>
      <c r="G134" s="35"/>
      <c r="H134" s="36"/>
    </row>
    <row r="135" spans="1:8" x14ac:dyDescent="0.25">
      <c r="A135" s="49" t="s">
        <v>460</v>
      </c>
      <c r="B135" s="50">
        <v>4529</v>
      </c>
      <c r="C135" s="50">
        <v>4529</v>
      </c>
      <c r="D135" s="50">
        <v>23832.46</v>
      </c>
      <c r="E135" s="50">
        <v>24948.48</v>
      </c>
      <c r="F135" s="50">
        <v>1116.0200000000004</v>
      </c>
      <c r="G135" s="35"/>
      <c r="H135" s="36"/>
    </row>
    <row r="136" spans="1:8" x14ac:dyDescent="0.25">
      <c r="A136" s="49" t="s">
        <v>500</v>
      </c>
      <c r="B136" s="50">
        <v>26083</v>
      </c>
      <c r="C136" s="50">
        <v>26083</v>
      </c>
      <c r="D136" s="50">
        <v>201724.56</v>
      </c>
      <c r="E136" s="50">
        <v>202069.39</v>
      </c>
      <c r="F136" s="50">
        <v>344.8300000000163</v>
      </c>
      <c r="G136" s="35"/>
      <c r="H136" s="36"/>
    </row>
    <row r="137" spans="1:8" x14ac:dyDescent="0.25">
      <c r="A137" s="49" t="s">
        <v>674</v>
      </c>
      <c r="B137" s="50">
        <v>4200</v>
      </c>
      <c r="C137" s="50">
        <v>4200</v>
      </c>
      <c r="D137" s="50">
        <v>31640.18</v>
      </c>
      <c r="E137" s="50">
        <v>31493.4</v>
      </c>
      <c r="F137" s="50">
        <v>-146.77999999999884</v>
      </c>
      <c r="G137" s="35"/>
      <c r="H137" s="36"/>
    </row>
    <row r="138" spans="1:8" x14ac:dyDescent="0.25">
      <c r="A138" s="49" t="s">
        <v>713</v>
      </c>
      <c r="B138" s="50">
        <v>976</v>
      </c>
      <c r="C138" s="50">
        <v>976</v>
      </c>
      <c r="D138" s="50">
        <v>5641.74</v>
      </c>
      <c r="E138" s="50">
        <v>5728.39</v>
      </c>
      <c r="F138" s="50">
        <v>86.650000000000546</v>
      </c>
      <c r="G138" s="35"/>
      <c r="H138" s="36"/>
    </row>
    <row r="139" spans="1:8" x14ac:dyDescent="0.25">
      <c r="A139" s="49" t="s">
        <v>835</v>
      </c>
      <c r="B139" s="50">
        <v>5416</v>
      </c>
      <c r="C139" s="50">
        <v>5416</v>
      </c>
      <c r="D139" s="50">
        <v>27102.28</v>
      </c>
      <c r="E139" s="50">
        <v>28662.19</v>
      </c>
      <c r="F139" s="50">
        <v>1559.9099999999999</v>
      </c>
      <c r="G139" s="35"/>
      <c r="H139" s="36"/>
    </row>
    <row r="140" spans="1:8" x14ac:dyDescent="0.25">
      <c r="A140" s="49" t="s">
        <v>853</v>
      </c>
      <c r="B140" s="50">
        <v>159</v>
      </c>
      <c r="C140" s="50">
        <v>159</v>
      </c>
      <c r="D140" s="50">
        <v>932.47</v>
      </c>
      <c r="E140" s="50">
        <v>954.77</v>
      </c>
      <c r="F140" s="50">
        <v>22.299999999999955</v>
      </c>
      <c r="G140" s="35"/>
      <c r="H140" s="36"/>
    </row>
    <row r="141" spans="1:8" x14ac:dyDescent="0.25">
      <c r="A141" s="49" t="s">
        <v>867</v>
      </c>
      <c r="B141" s="50">
        <v>2206</v>
      </c>
      <c r="C141" s="50">
        <v>2206</v>
      </c>
      <c r="D141" s="50">
        <v>9548.2900000000009</v>
      </c>
      <c r="E141" s="50">
        <v>9573.99</v>
      </c>
      <c r="F141" s="50">
        <v>25.699999999998909</v>
      </c>
      <c r="G141" s="35"/>
      <c r="H141" s="36"/>
    </row>
    <row r="142" spans="1:8" x14ac:dyDescent="0.25">
      <c r="A142" s="49" t="s">
        <v>870</v>
      </c>
      <c r="B142" s="50">
        <v>482</v>
      </c>
      <c r="C142" s="50">
        <v>482</v>
      </c>
      <c r="D142" s="50">
        <v>3585.37</v>
      </c>
      <c r="E142" s="50">
        <v>3664.29</v>
      </c>
      <c r="F142" s="50">
        <v>78.920000000000073</v>
      </c>
      <c r="G142" s="35"/>
      <c r="H142" s="36"/>
    </row>
    <row r="143" spans="1:8" x14ac:dyDescent="0.25">
      <c r="A143" s="49" t="s">
        <v>751</v>
      </c>
      <c r="B143" s="50">
        <v>744</v>
      </c>
      <c r="C143" s="50">
        <v>744</v>
      </c>
      <c r="D143" s="50">
        <v>4568.3599999999997</v>
      </c>
      <c r="E143" s="50">
        <v>4625.18</v>
      </c>
      <c r="F143" s="50">
        <v>56.820000000000618</v>
      </c>
      <c r="G143" s="35"/>
      <c r="H143" s="36"/>
    </row>
    <row r="144" spans="1:8" x14ac:dyDescent="0.25">
      <c r="A144" s="49" t="s">
        <v>1192</v>
      </c>
      <c r="B144" s="50">
        <v>120</v>
      </c>
      <c r="C144" s="50">
        <v>120</v>
      </c>
      <c r="D144" s="50">
        <v>1066.52</v>
      </c>
      <c r="E144" s="50">
        <v>1091.03</v>
      </c>
      <c r="F144" s="50">
        <v>24.509999999999991</v>
      </c>
      <c r="G144" s="35"/>
      <c r="H144" s="36"/>
    </row>
    <row r="145" spans="1:8" x14ac:dyDescent="0.25">
      <c r="A145" s="49" t="s">
        <v>832</v>
      </c>
      <c r="B145" s="50">
        <v>249</v>
      </c>
      <c r="C145" s="50">
        <v>249</v>
      </c>
      <c r="D145" s="50">
        <v>1956.56</v>
      </c>
      <c r="E145" s="50">
        <v>1967.44</v>
      </c>
      <c r="F145" s="50">
        <v>10.880000000000109</v>
      </c>
      <c r="G145" s="35"/>
      <c r="H145" s="36"/>
    </row>
    <row r="146" spans="1:8" x14ac:dyDescent="0.25">
      <c r="A146" s="49" t="s">
        <v>683</v>
      </c>
      <c r="B146" s="50">
        <v>129</v>
      </c>
      <c r="C146" s="50">
        <v>129</v>
      </c>
      <c r="D146" s="50">
        <v>791.9</v>
      </c>
      <c r="E146" s="50">
        <v>752.65</v>
      </c>
      <c r="F146" s="50">
        <v>-39.25</v>
      </c>
      <c r="G146" s="35"/>
      <c r="H146" s="36"/>
    </row>
    <row r="147" spans="1:8" x14ac:dyDescent="0.25">
      <c r="A147" s="49" t="s">
        <v>852</v>
      </c>
      <c r="B147" s="50">
        <v>680</v>
      </c>
      <c r="C147" s="50">
        <v>680</v>
      </c>
      <c r="D147" s="50">
        <v>7530.51</v>
      </c>
      <c r="E147" s="50">
        <v>7506.55</v>
      </c>
      <c r="F147" s="50">
        <v>-23.960000000000036</v>
      </c>
      <c r="G147" s="35"/>
      <c r="H147" s="36"/>
    </row>
    <row r="148" spans="1:8" x14ac:dyDescent="0.25">
      <c r="A148" s="49" t="s">
        <v>866</v>
      </c>
      <c r="B148" s="50">
        <v>240</v>
      </c>
      <c r="C148" s="50">
        <v>240</v>
      </c>
      <c r="D148" s="50">
        <v>2241.2199999999998</v>
      </c>
      <c r="E148" s="50">
        <v>2297.7199999999998</v>
      </c>
      <c r="F148" s="50">
        <v>56.5</v>
      </c>
      <c r="G148" s="35"/>
      <c r="H148" s="36"/>
    </row>
    <row r="149" spans="1:8" x14ac:dyDescent="0.25">
      <c r="B149" s="51"/>
      <c r="C149" s="51"/>
      <c r="D149" s="43"/>
      <c r="E149" s="43"/>
      <c r="F149" s="43"/>
      <c r="G149" s="35"/>
      <c r="H149" s="36"/>
    </row>
    <row r="150" spans="1:8" hidden="1" x14ac:dyDescent="0.25">
      <c r="A150" s="52"/>
      <c r="B150" s="53"/>
      <c r="C150" s="53"/>
      <c r="D150" s="54"/>
      <c r="E150" s="54"/>
      <c r="F150" s="54"/>
      <c r="G150" s="36"/>
    </row>
    <row r="151" spans="1:8" hidden="1" x14ac:dyDescent="0.25">
      <c r="A151" s="20" t="s">
        <v>1199</v>
      </c>
      <c r="C151" s="55"/>
    </row>
    <row r="152" spans="1:8" hidden="1" x14ac:dyDescent="0.25"/>
    <row r="153" spans="1:8" ht="27" hidden="1" x14ac:dyDescent="0.25">
      <c r="A153" s="48" t="s">
        <v>1177</v>
      </c>
      <c r="B153" s="48" t="s">
        <v>1178</v>
      </c>
      <c r="C153" s="48" t="s">
        <v>1200</v>
      </c>
      <c r="D153" s="48" t="s">
        <v>1201</v>
      </c>
      <c r="E153" s="48" t="s">
        <v>1202</v>
      </c>
      <c r="F153" s="48" t="s">
        <v>1203</v>
      </c>
    </row>
    <row r="154" spans="1:8" hidden="1" x14ac:dyDescent="0.25">
      <c r="A154" s="50" t="s">
        <v>682</v>
      </c>
      <c r="B154" s="50" t="s">
        <v>682</v>
      </c>
      <c r="C154" s="50" t="s">
        <v>682</v>
      </c>
      <c r="D154" s="50" t="s">
        <v>682</v>
      </c>
      <c r="E154" s="50" t="s">
        <v>682</v>
      </c>
      <c r="F154" s="50" t="s">
        <v>682</v>
      </c>
    </row>
    <row r="155" spans="1:8" hidden="1" x14ac:dyDescent="0.25">
      <c r="C155" s="55"/>
      <c r="D155" s="55"/>
      <c r="E155" s="56"/>
      <c r="F155" s="56"/>
    </row>
    <row r="156" spans="1:8" hidden="1" x14ac:dyDescent="0.25">
      <c r="C156" s="55"/>
      <c r="D156" s="55"/>
      <c r="E156" s="56"/>
      <c r="F156" s="56"/>
    </row>
    <row r="157" spans="1:8" hidden="1" x14ac:dyDescent="0.25">
      <c r="A157" s="20" t="s">
        <v>1204</v>
      </c>
      <c r="F157" s="19" t="s">
        <v>1205</v>
      </c>
    </row>
    <row r="158" spans="1:8" hidden="1" x14ac:dyDescent="0.25">
      <c r="A158" s="20"/>
    </row>
    <row r="159" spans="1:8" hidden="1" x14ac:dyDescent="0.25">
      <c r="A159" s="30" t="s">
        <v>1177</v>
      </c>
      <c r="B159" s="30" t="s">
        <v>1185</v>
      </c>
    </row>
    <row r="160" spans="1:8" hidden="1" x14ac:dyDescent="0.25">
      <c r="A160" s="50" t="s">
        <v>682</v>
      </c>
      <c r="B160" s="50" t="s">
        <v>682</v>
      </c>
    </row>
    <row r="161" spans="1:6" hidden="1" x14ac:dyDescent="0.25">
      <c r="B161" s="57"/>
      <c r="C161" s="58"/>
    </row>
    <row r="162" spans="1:6" hidden="1" x14ac:dyDescent="0.25">
      <c r="A162" s="20" t="s">
        <v>1206</v>
      </c>
    </row>
    <row r="163" spans="1:6" hidden="1" x14ac:dyDescent="0.25"/>
    <row r="164" spans="1:6" ht="40.5" hidden="1" x14ac:dyDescent="0.25">
      <c r="A164" s="47" t="s">
        <v>1177</v>
      </c>
      <c r="B164" s="48" t="s">
        <v>1207</v>
      </c>
      <c r="C164" s="48" t="s">
        <v>1208</v>
      </c>
      <c r="D164" s="48" t="s">
        <v>1209</v>
      </c>
      <c r="E164" s="48" t="s">
        <v>1210</v>
      </c>
    </row>
    <row r="165" spans="1:6" hidden="1" x14ac:dyDescent="0.25">
      <c r="A165" s="59"/>
      <c r="B165" s="50"/>
      <c r="C165" s="27"/>
      <c r="D165" s="60"/>
      <c r="E165" s="60">
        <v>0</v>
      </c>
    </row>
    <row r="166" spans="1:6" hidden="1" x14ac:dyDescent="0.25">
      <c r="A166" s="61"/>
      <c r="B166" s="62"/>
      <c r="C166" s="63"/>
      <c r="D166" s="63"/>
      <c r="E166" s="64"/>
    </row>
    <row r="167" spans="1:6" hidden="1" x14ac:dyDescent="0.25">
      <c r="A167" s="61"/>
      <c r="B167" s="62"/>
      <c r="C167" s="63"/>
      <c r="D167" s="63"/>
      <c r="E167" s="64"/>
    </row>
    <row r="168" spans="1:6" hidden="1" x14ac:dyDescent="0.25"/>
    <row r="169" spans="1:6" hidden="1" x14ac:dyDescent="0.25">
      <c r="A169" s="20" t="s">
        <v>1211</v>
      </c>
    </row>
    <row r="170" spans="1:6" hidden="1" x14ac:dyDescent="0.25"/>
    <row r="171" spans="1:6" ht="27" hidden="1" x14ac:dyDescent="0.25">
      <c r="A171" s="48" t="s">
        <v>1177</v>
      </c>
      <c r="B171" s="48" t="s">
        <v>1178</v>
      </c>
      <c r="C171" s="48" t="s">
        <v>1200</v>
      </c>
      <c r="D171" s="48" t="s">
        <v>1201</v>
      </c>
      <c r="E171" s="48" t="s">
        <v>1202</v>
      </c>
      <c r="F171" s="48" t="s">
        <v>1203</v>
      </c>
    </row>
    <row r="172" spans="1:6" hidden="1" x14ac:dyDescent="0.25">
      <c r="A172" s="23" t="s">
        <v>682</v>
      </c>
      <c r="B172" s="23" t="s">
        <v>682</v>
      </c>
      <c r="C172" s="23" t="s">
        <v>682</v>
      </c>
      <c r="D172" s="23" t="s">
        <v>682</v>
      </c>
      <c r="E172" s="23" t="s">
        <v>682</v>
      </c>
      <c r="F172" s="23" t="s">
        <v>682</v>
      </c>
    </row>
    <row r="173" spans="1:6" hidden="1" x14ac:dyDescent="0.25">
      <c r="B173" s="65"/>
      <c r="C173" s="66"/>
      <c r="D173" s="67"/>
      <c r="E173" s="56"/>
      <c r="F173" s="56"/>
    </row>
    <row r="174" spans="1:6" hidden="1" x14ac:dyDescent="0.25">
      <c r="A174" s="20" t="s">
        <v>1212</v>
      </c>
    </row>
    <row r="175" spans="1:6" hidden="1" x14ac:dyDescent="0.25">
      <c r="A175" s="20"/>
    </row>
    <row r="176" spans="1:6" hidden="1" x14ac:dyDescent="0.25">
      <c r="A176" s="30" t="s">
        <v>1177</v>
      </c>
      <c r="B176" s="30" t="s">
        <v>1185</v>
      </c>
    </row>
    <row r="177" spans="1:7" hidden="1" x14ac:dyDescent="0.25">
      <c r="A177" s="23" t="s">
        <v>682</v>
      </c>
      <c r="B177" s="23" t="s">
        <v>682</v>
      </c>
    </row>
    <row r="178" spans="1:7" hidden="1" x14ac:dyDescent="0.25">
      <c r="A178" s="41"/>
      <c r="B178" s="58"/>
    </row>
    <row r="179" spans="1:7" hidden="1" x14ac:dyDescent="0.25">
      <c r="A179" s="20" t="s">
        <v>1213</v>
      </c>
    </row>
    <row r="180" spans="1:7" hidden="1" x14ac:dyDescent="0.25"/>
    <row r="181" spans="1:7" ht="40.5" hidden="1" x14ac:dyDescent="0.25">
      <c r="A181" s="47" t="s">
        <v>1177</v>
      </c>
      <c r="B181" s="48" t="s">
        <v>1207</v>
      </c>
      <c r="C181" s="48" t="s">
        <v>1214</v>
      </c>
      <c r="D181" s="48" t="s">
        <v>1215</v>
      </c>
      <c r="E181" s="48" t="s">
        <v>1210</v>
      </c>
    </row>
    <row r="182" spans="1:7" hidden="1" x14ac:dyDescent="0.25">
      <c r="A182" s="23"/>
      <c r="B182" s="50"/>
      <c r="C182" s="27"/>
      <c r="D182" s="50"/>
      <c r="E182" s="50"/>
    </row>
    <row r="183" spans="1:7" hidden="1" x14ac:dyDescent="0.25">
      <c r="F183" s="28"/>
    </row>
    <row r="184" spans="1:7" x14ac:dyDescent="0.25">
      <c r="E184" s="68"/>
      <c r="F184" s="37"/>
    </row>
    <row r="185" spans="1:7" x14ac:dyDescent="0.25">
      <c r="A185" s="20" t="s">
        <v>1216</v>
      </c>
    </row>
    <row r="186" spans="1:7" ht="27" x14ac:dyDescent="0.25">
      <c r="A186" s="69" t="s">
        <v>1217</v>
      </c>
      <c r="B186" s="70" t="s">
        <v>1218</v>
      </c>
      <c r="C186" s="70" t="s">
        <v>1219</v>
      </c>
      <c r="D186" s="71" t="s">
        <v>1220</v>
      </c>
      <c r="E186" s="71" t="s">
        <v>1221</v>
      </c>
      <c r="F186" s="70" t="s">
        <v>1222</v>
      </c>
      <c r="G186" s="70" t="s">
        <v>1223</v>
      </c>
    </row>
    <row r="187" spans="1:7" x14ac:dyDescent="0.25">
      <c r="A187" s="72" t="s">
        <v>1224</v>
      </c>
      <c r="B187" s="72" t="s">
        <v>1225</v>
      </c>
      <c r="C187" s="72" t="s">
        <v>1226</v>
      </c>
      <c r="D187" s="72" t="s">
        <v>1227</v>
      </c>
      <c r="E187" s="72" t="s">
        <v>1228</v>
      </c>
      <c r="F187" s="34">
        <v>2500</v>
      </c>
      <c r="G187" s="73">
        <v>46101</v>
      </c>
    </row>
    <row r="188" spans="1:7" x14ac:dyDescent="0.25">
      <c r="A188" s="72" t="s">
        <v>1224</v>
      </c>
      <c r="B188" s="72" t="s">
        <v>1225</v>
      </c>
      <c r="C188" s="72" t="s">
        <v>1226</v>
      </c>
      <c r="D188" s="72" t="s">
        <v>1227</v>
      </c>
      <c r="E188" s="72" t="s">
        <v>1228</v>
      </c>
      <c r="F188" s="34">
        <v>2500</v>
      </c>
      <c r="G188" s="73">
        <v>46168</v>
      </c>
    </row>
    <row r="189" spans="1:7" x14ac:dyDescent="0.25">
      <c r="A189" s="72" t="s">
        <v>1224</v>
      </c>
      <c r="B189" s="72" t="s">
        <v>1225</v>
      </c>
      <c r="C189" s="72" t="s">
        <v>1229</v>
      </c>
      <c r="D189" s="72" t="s">
        <v>1227</v>
      </c>
      <c r="E189" s="72" t="s">
        <v>1228</v>
      </c>
      <c r="F189" s="34">
        <v>2500</v>
      </c>
      <c r="G189" s="73">
        <v>46087</v>
      </c>
    </row>
    <row r="190" spans="1:7" x14ac:dyDescent="0.25">
      <c r="A190" s="72" t="s">
        <v>1224</v>
      </c>
      <c r="B190" s="72" t="s">
        <v>1225</v>
      </c>
      <c r="C190" s="72" t="s">
        <v>1230</v>
      </c>
      <c r="D190" s="72" t="s">
        <v>1227</v>
      </c>
      <c r="E190" s="72" t="s">
        <v>1228</v>
      </c>
      <c r="F190" s="34">
        <v>2500</v>
      </c>
      <c r="G190" s="73">
        <v>46002</v>
      </c>
    </row>
    <row r="191" spans="1:7" x14ac:dyDescent="0.25">
      <c r="D191" s="37"/>
    </row>
    <row r="192" spans="1:7" x14ac:dyDescent="0.25">
      <c r="A192" s="20" t="s">
        <v>1231</v>
      </c>
      <c r="D192" s="37"/>
    </row>
    <row r="193" spans="1:9" hidden="1" x14ac:dyDescent="0.25">
      <c r="D193" s="37"/>
    </row>
    <row r="194" spans="1:9" ht="27" hidden="1" x14ac:dyDescent="0.25">
      <c r="A194" s="47" t="s">
        <v>1177</v>
      </c>
      <c r="B194" s="48" t="s">
        <v>1178</v>
      </c>
      <c r="C194" s="48" t="s">
        <v>1179</v>
      </c>
      <c r="D194" s="48" t="s">
        <v>1232</v>
      </c>
      <c r="E194" s="48" t="s">
        <v>1233</v>
      </c>
      <c r="F194" s="48" t="s">
        <v>1234</v>
      </c>
    </row>
    <row r="195" spans="1:9" hidden="1" x14ac:dyDescent="0.25">
      <c r="A195" s="74" t="s">
        <v>682</v>
      </c>
      <c r="B195" s="74" t="s">
        <v>682</v>
      </c>
      <c r="C195" s="74" t="s">
        <v>682</v>
      </c>
      <c r="D195" s="74" t="s">
        <v>682</v>
      </c>
      <c r="E195" s="74" t="s">
        <v>682</v>
      </c>
      <c r="F195" s="74" t="s">
        <v>682</v>
      </c>
    </row>
    <row r="196" spans="1:9" hidden="1" x14ac:dyDescent="0.25">
      <c r="D196" s="37"/>
    </row>
    <row r="197" spans="1:9" hidden="1" x14ac:dyDescent="0.25">
      <c r="A197" s="20" t="s">
        <v>1235</v>
      </c>
      <c r="D197" s="37"/>
    </row>
    <row r="198" spans="1:9" hidden="1" x14ac:dyDescent="0.25">
      <c r="A198" s="20"/>
      <c r="D198" s="37"/>
    </row>
    <row r="199" spans="1:9" hidden="1" x14ac:dyDescent="0.25">
      <c r="A199" s="30" t="s">
        <v>1177</v>
      </c>
      <c r="B199" s="30" t="s">
        <v>1185</v>
      </c>
      <c r="D199" s="37"/>
    </row>
    <row r="200" spans="1:9" hidden="1" x14ac:dyDescent="0.25">
      <c r="A200" s="74" t="s">
        <v>682</v>
      </c>
      <c r="B200" s="74" t="s">
        <v>682</v>
      </c>
      <c r="D200" s="37"/>
    </row>
    <row r="201" spans="1:9" x14ac:dyDescent="0.25">
      <c r="D201" s="37"/>
    </row>
    <row r="202" spans="1:9" hidden="1" x14ac:dyDescent="0.25">
      <c r="A202" s="20" t="s">
        <v>1236</v>
      </c>
      <c r="D202" s="37"/>
    </row>
    <row r="203" spans="1:9" hidden="1" x14ac:dyDescent="0.25">
      <c r="D203" s="37"/>
    </row>
    <row r="204" spans="1:9" ht="67.5" hidden="1" x14ac:dyDescent="0.25">
      <c r="A204" s="47" t="s">
        <v>1177</v>
      </c>
      <c r="B204" s="48" t="s">
        <v>1187</v>
      </c>
      <c r="C204" s="48" t="s">
        <v>1188</v>
      </c>
      <c r="D204" s="48" t="s">
        <v>1189</v>
      </c>
      <c r="E204" s="48" t="s">
        <v>1190</v>
      </c>
      <c r="F204" s="48" t="s">
        <v>1191</v>
      </c>
    </row>
    <row r="205" spans="1:9" hidden="1" x14ac:dyDescent="0.25">
      <c r="A205" s="75"/>
      <c r="B205" s="75"/>
      <c r="C205" s="33"/>
      <c r="D205" s="76"/>
      <c r="E205" s="77"/>
      <c r="F205" s="78"/>
      <c r="H205" s="36"/>
      <c r="I205" s="37"/>
    </row>
    <row r="206" spans="1:9" hidden="1" x14ac:dyDescent="0.25">
      <c r="D206" s="37"/>
    </row>
    <row r="207" spans="1:9" hidden="1" x14ac:dyDescent="0.25">
      <c r="D207" s="37"/>
    </row>
    <row r="208" spans="1:9" hidden="1" x14ac:dyDescent="0.25">
      <c r="A208" s="20" t="s">
        <v>1237</v>
      </c>
      <c r="D208" s="37"/>
    </row>
    <row r="209" spans="1:6" hidden="1" x14ac:dyDescent="0.25">
      <c r="D209" s="37"/>
    </row>
    <row r="210" spans="1:6" ht="67.5" hidden="1" x14ac:dyDescent="0.25">
      <c r="A210" s="47" t="s">
        <v>1177</v>
      </c>
      <c r="B210" s="48" t="s">
        <v>1187</v>
      </c>
      <c r="C210" s="48" t="s">
        <v>1188</v>
      </c>
      <c r="D210" s="48" t="s">
        <v>1189</v>
      </c>
      <c r="E210" s="48" t="s">
        <v>1190</v>
      </c>
      <c r="F210" s="48" t="s">
        <v>1191</v>
      </c>
    </row>
    <row r="211" spans="1:6" hidden="1" x14ac:dyDescent="0.25">
      <c r="A211" s="24"/>
      <c r="B211" s="50"/>
      <c r="C211" s="50"/>
      <c r="D211" s="79"/>
      <c r="E211" s="79"/>
      <c r="F211" s="79"/>
    </row>
    <row r="212" spans="1:6" x14ac:dyDescent="0.25">
      <c r="A212" s="19" t="s">
        <v>1238</v>
      </c>
    </row>
  </sheetData>
  <mergeCells count="3">
    <mergeCell ref="A2:F2"/>
    <mergeCell ref="A3:F3"/>
    <mergeCell ref="A5:F5"/>
  </mergeCells>
  <printOptions horizontalCentered="1"/>
  <pageMargins left="0.17" right="0.15748031496062992" top="0.43307086614173229" bottom="0.47244094488188981" header="0.31496062992125984" footer="0.31496062992125984"/>
  <pageSetup paperSize="9" scale="42" fitToHeight="3" orientation="portrait" r:id="rId1"/>
  <headerFooter>
    <oddHeader>&amp;L&amp;"Calibri"&amp;10&amp;KFF0000 "Sensitivity: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10198-5F0F-4359-8720-EE4A6593D023}">
  <sheetPr>
    <outlinePr summaryBelow="0" summaryRight="0"/>
  </sheetPr>
  <dimension ref="A1:Q204"/>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2.42578125" bestFit="1" customWidth="1"/>
    <col min="6" max="6" width="10.425781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181</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56</v>
      </c>
      <c r="C7" s="90" t="s">
        <v>57</v>
      </c>
      <c r="D7" s="90" t="s">
        <v>58</v>
      </c>
      <c r="E7" s="83">
        <v>1237533</v>
      </c>
      <c r="F7" s="91">
        <v>55432.815669000003</v>
      </c>
      <c r="G7" s="81">
        <v>4.1538289999999999E-2</v>
      </c>
      <c r="H7" s="92" t="s">
        <v>142</v>
      </c>
    </row>
    <row r="8" spans="1:9" x14ac:dyDescent="0.2">
      <c r="A8" s="99">
        <v>2</v>
      </c>
      <c r="B8" s="90" t="s">
        <v>182</v>
      </c>
      <c r="C8" s="90" t="s">
        <v>183</v>
      </c>
      <c r="D8" s="90" t="s">
        <v>184</v>
      </c>
      <c r="E8" s="83">
        <v>11843703</v>
      </c>
      <c r="F8" s="91">
        <v>44040.809605499999</v>
      </c>
      <c r="G8" s="81">
        <v>3.3001750000000003E-2</v>
      </c>
      <c r="H8" s="92" t="s">
        <v>142</v>
      </c>
    </row>
    <row r="9" spans="1:9" x14ac:dyDescent="0.2">
      <c r="A9" s="99">
        <v>3</v>
      </c>
      <c r="B9" s="90" t="s">
        <v>185</v>
      </c>
      <c r="C9" s="90" t="s">
        <v>186</v>
      </c>
      <c r="D9" s="90" t="s">
        <v>187</v>
      </c>
      <c r="E9" s="83">
        <v>1731201</v>
      </c>
      <c r="F9" s="91">
        <v>41238.939020999998</v>
      </c>
      <c r="G9" s="81">
        <v>3.0902180000000001E-2</v>
      </c>
      <c r="H9" s="92" t="s">
        <v>142</v>
      </c>
    </row>
    <row r="10" spans="1:9" x14ac:dyDescent="0.2">
      <c r="A10" s="99">
        <v>4</v>
      </c>
      <c r="B10" s="90" t="s">
        <v>41</v>
      </c>
      <c r="C10" s="90" t="s">
        <v>42</v>
      </c>
      <c r="D10" s="90" t="s">
        <v>43</v>
      </c>
      <c r="E10" s="83">
        <v>1158576</v>
      </c>
      <c r="F10" s="91">
        <v>33383.208864</v>
      </c>
      <c r="G10" s="81">
        <v>2.5015530000000001E-2</v>
      </c>
      <c r="H10" s="92" t="s">
        <v>142</v>
      </c>
    </row>
    <row r="11" spans="1:9" x14ac:dyDescent="0.2">
      <c r="A11" s="99">
        <v>5</v>
      </c>
      <c r="B11" s="90" t="s">
        <v>188</v>
      </c>
      <c r="C11" s="90" t="s">
        <v>189</v>
      </c>
      <c r="D11" s="90" t="s">
        <v>111</v>
      </c>
      <c r="E11" s="83">
        <v>3592166</v>
      </c>
      <c r="F11" s="91">
        <v>33015.597706</v>
      </c>
      <c r="G11" s="81">
        <v>2.4740069999999999E-2</v>
      </c>
      <c r="H11" s="92" t="s">
        <v>142</v>
      </c>
    </row>
    <row r="12" spans="1:9" x14ac:dyDescent="0.2">
      <c r="A12" s="99">
        <v>6</v>
      </c>
      <c r="B12" s="90" t="s">
        <v>190</v>
      </c>
      <c r="C12" s="90" t="s">
        <v>191</v>
      </c>
      <c r="D12" s="90" t="s">
        <v>35</v>
      </c>
      <c r="E12" s="83">
        <v>11865970</v>
      </c>
      <c r="F12" s="91">
        <v>30604.709824000001</v>
      </c>
      <c r="G12" s="81">
        <v>2.2933479999999999E-2</v>
      </c>
      <c r="H12" s="92" t="s">
        <v>142</v>
      </c>
    </row>
    <row r="13" spans="1:9" x14ac:dyDescent="0.2">
      <c r="A13" s="99">
        <v>7</v>
      </c>
      <c r="B13" s="90" t="s">
        <v>192</v>
      </c>
      <c r="C13" s="90" t="s">
        <v>193</v>
      </c>
      <c r="D13" s="90" t="s">
        <v>35</v>
      </c>
      <c r="E13" s="83">
        <v>37978844</v>
      </c>
      <c r="F13" s="91">
        <v>30432.447697200001</v>
      </c>
      <c r="G13" s="81">
        <v>2.2804399999999999E-2</v>
      </c>
      <c r="H13" s="92" t="s">
        <v>142</v>
      </c>
    </row>
    <row r="14" spans="1:9" x14ac:dyDescent="0.2">
      <c r="A14" s="99">
        <v>8</v>
      </c>
      <c r="B14" s="90" t="s">
        <v>194</v>
      </c>
      <c r="C14" s="90" t="s">
        <v>195</v>
      </c>
      <c r="D14" s="90" t="s">
        <v>196</v>
      </c>
      <c r="E14" s="83">
        <v>1527449</v>
      </c>
      <c r="F14" s="91">
        <v>29154.419063000001</v>
      </c>
      <c r="G14" s="81">
        <v>2.1846709999999998E-2</v>
      </c>
      <c r="H14" s="92" t="s">
        <v>142</v>
      </c>
    </row>
    <row r="15" spans="1:9" x14ac:dyDescent="0.2">
      <c r="A15" s="99">
        <v>9</v>
      </c>
      <c r="B15" s="90" t="s">
        <v>197</v>
      </c>
      <c r="C15" s="90" t="s">
        <v>198</v>
      </c>
      <c r="D15" s="90" t="s">
        <v>52</v>
      </c>
      <c r="E15" s="83">
        <v>5641735</v>
      </c>
      <c r="F15" s="91">
        <v>28510.5078225</v>
      </c>
      <c r="G15" s="81">
        <v>2.13642E-2</v>
      </c>
      <c r="H15" s="92" t="s">
        <v>142</v>
      </c>
    </row>
    <row r="16" spans="1:9" x14ac:dyDescent="0.2">
      <c r="A16" s="99">
        <v>10</v>
      </c>
      <c r="B16" s="90" t="s">
        <v>199</v>
      </c>
      <c r="C16" s="90" t="s">
        <v>200</v>
      </c>
      <c r="D16" s="90" t="s">
        <v>19</v>
      </c>
      <c r="E16" s="83">
        <v>6144382</v>
      </c>
      <c r="F16" s="91">
        <v>28110.54765</v>
      </c>
      <c r="G16" s="81">
        <v>2.1064490000000002E-2</v>
      </c>
      <c r="H16" s="92" t="s">
        <v>142</v>
      </c>
    </row>
    <row r="17" spans="1:8" x14ac:dyDescent="0.2">
      <c r="A17" s="99">
        <v>11</v>
      </c>
      <c r="B17" s="90" t="s">
        <v>201</v>
      </c>
      <c r="C17" s="90" t="s">
        <v>202</v>
      </c>
      <c r="D17" s="90" t="s">
        <v>203</v>
      </c>
      <c r="E17" s="83">
        <v>945165</v>
      </c>
      <c r="F17" s="91">
        <v>27432.468959999998</v>
      </c>
      <c r="G17" s="81">
        <v>2.0556379999999999E-2</v>
      </c>
      <c r="H17" s="92" t="s">
        <v>142</v>
      </c>
    </row>
    <row r="18" spans="1:8" x14ac:dyDescent="0.2">
      <c r="A18" s="99">
        <v>12</v>
      </c>
      <c r="B18" s="90" t="s">
        <v>204</v>
      </c>
      <c r="C18" s="90" t="s">
        <v>205</v>
      </c>
      <c r="D18" s="90" t="s">
        <v>35</v>
      </c>
      <c r="E18" s="83">
        <v>3089723</v>
      </c>
      <c r="F18" s="91">
        <v>26888.314407499998</v>
      </c>
      <c r="G18" s="81">
        <v>2.0148619999999999E-2</v>
      </c>
      <c r="H18" s="92" t="s">
        <v>142</v>
      </c>
    </row>
    <row r="19" spans="1:8" ht="25.5" x14ac:dyDescent="0.2">
      <c r="A19" s="99">
        <v>13</v>
      </c>
      <c r="B19" s="90" t="s">
        <v>206</v>
      </c>
      <c r="C19" s="90" t="s">
        <v>207</v>
      </c>
      <c r="D19" s="90" t="s">
        <v>208</v>
      </c>
      <c r="E19" s="83">
        <v>1468580</v>
      </c>
      <c r="F19" s="91">
        <v>26712.001619999999</v>
      </c>
      <c r="G19" s="81">
        <v>2.00165E-2</v>
      </c>
      <c r="H19" s="92" t="s">
        <v>142</v>
      </c>
    </row>
    <row r="20" spans="1:8" ht="25.5" x14ac:dyDescent="0.2">
      <c r="A20" s="99">
        <v>14</v>
      </c>
      <c r="B20" s="90" t="s">
        <v>209</v>
      </c>
      <c r="C20" s="90" t="s">
        <v>210</v>
      </c>
      <c r="D20" s="90" t="s">
        <v>211</v>
      </c>
      <c r="E20" s="83">
        <v>3660354</v>
      </c>
      <c r="F20" s="91">
        <v>26259.379595999999</v>
      </c>
      <c r="G20" s="81">
        <v>1.967733E-2</v>
      </c>
      <c r="H20" s="92" t="s">
        <v>142</v>
      </c>
    </row>
    <row r="21" spans="1:8" x14ac:dyDescent="0.2">
      <c r="A21" s="99">
        <v>15</v>
      </c>
      <c r="B21" s="90" t="s">
        <v>212</v>
      </c>
      <c r="C21" s="90" t="s">
        <v>213</v>
      </c>
      <c r="D21" s="90" t="s">
        <v>98</v>
      </c>
      <c r="E21" s="83">
        <v>1493619</v>
      </c>
      <c r="F21" s="91">
        <v>25941.174792000002</v>
      </c>
      <c r="G21" s="81">
        <v>1.9438879999999999E-2</v>
      </c>
      <c r="H21" s="92" t="s">
        <v>142</v>
      </c>
    </row>
    <row r="22" spans="1:8" x14ac:dyDescent="0.2">
      <c r="A22" s="99">
        <v>16</v>
      </c>
      <c r="B22" s="90" t="s">
        <v>214</v>
      </c>
      <c r="C22" s="90" t="s">
        <v>215</v>
      </c>
      <c r="D22" s="90" t="s">
        <v>216</v>
      </c>
      <c r="E22" s="83">
        <v>4211599</v>
      </c>
      <c r="F22" s="91">
        <v>25332.767984999999</v>
      </c>
      <c r="G22" s="81">
        <v>1.898298E-2</v>
      </c>
      <c r="H22" s="92" t="s">
        <v>142</v>
      </c>
    </row>
    <row r="23" spans="1:8" x14ac:dyDescent="0.2">
      <c r="A23" s="99">
        <v>17</v>
      </c>
      <c r="B23" s="90" t="s">
        <v>128</v>
      </c>
      <c r="C23" s="90" t="s">
        <v>129</v>
      </c>
      <c r="D23" s="90" t="s">
        <v>130</v>
      </c>
      <c r="E23" s="83">
        <v>2380218</v>
      </c>
      <c r="F23" s="91">
        <v>24858.996792000002</v>
      </c>
      <c r="G23" s="81">
        <v>1.8627959999999999E-2</v>
      </c>
      <c r="H23" s="92" t="s">
        <v>142</v>
      </c>
    </row>
    <row r="24" spans="1:8" x14ac:dyDescent="0.2">
      <c r="A24" s="99">
        <v>18</v>
      </c>
      <c r="B24" s="90" t="s">
        <v>217</v>
      </c>
      <c r="C24" s="90" t="s">
        <v>218</v>
      </c>
      <c r="D24" s="90" t="s">
        <v>196</v>
      </c>
      <c r="E24" s="83">
        <v>386560</v>
      </c>
      <c r="F24" s="91">
        <v>24558.156800000001</v>
      </c>
      <c r="G24" s="81">
        <v>1.840253E-2</v>
      </c>
      <c r="H24" s="92" t="s">
        <v>142</v>
      </c>
    </row>
    <row r="25" spans="1:8" ht="25.5" x14ac:dyDescent="0.2">
      <c r="A25" s="99">
        <v>19</v>
      </c>
      <c r="B25" s="90" t="s">
        <v>219</v>
      </c>
      <c r="C25" s="90" t="s">
        <v>220</v>
      </c>
      <c r="D25" s="90" t="s">
        <v>221</v>
      </c>
      <c r="E25" s="83">
        <v>1062805</v>
      </c>
      <c r="F25" s="91">
        <v>22129.725709999999</v>
      </c>
      <c r="G25" s="81">
        <v>1.658279E-2</v>
      </c>
      <c r="H25" s="92" t="s">
        <v>142</v>
      </c>
    </row>
    <row r="26" spans="1:8" x14ac:dyDescent="0.2">
      <c r="A26" s="99">
        <v>20</v>
      </c>
      <c r="B26" s="90" t="s">
        <v>83</v>
      </c>
      <c r="C26" s="90" t="s">
        <v>84</v>
      </c>
      <c r="D26" s="90" t="s">
        <v>25</v>
      </c>
      <c r="E26" s="83">
        <v>381313</v>
      </c>
      <c r="F26" s="91">
        <v>21956.002540000001</v>
      </c>
      <c r="G26" s="81">
        <v>1.6452620000000001E-2</v>
      </c>
      <c r="H26" s="92" t="s">
        <v>142</v>
      </c>
    </row>
    <row r="27" spans="1:8" x14ac:dyDescent="0.2">
      <c r="A27" s="99">
        <v>21</v>
      </c>
      <c r="B27" s="90" t="s">
        <v>222</v>
      </c>
      <c r="C27" s="90" t="s">
        <v>223</v>
      </c>
      <c r="D27" s="90" t="s">
        <v>184</v>
      </c>
      <c r="E27" s="83">
        <v>149775</v>
      </c>
      <c r="F27" s="91">
        <v>21471.743999999999</v>
      </c>
      <c r="G27" s="81">
        <v>1.6089740000000002E-2</v>
      </c>
      <c r="H27" s="92" t="s">
        <v>142</v>
      </c>
    </row>
    <row r="28" spans="1:8" x14ac:dyDescent="0.2">
      <c r="A28" s="99">
        <v>22</v>
      </c>
      <c r="B28" s="90" t="s">
        <v>26</v>
      </c>
      <c r="C28" s="90" t="s">
        <v>27</v>
      </c>
      <c r="D28" s="90" t="s">
        <v>28</v>
      </c>
      <c r="E28" s="83">
        <v>5030754</v>
      </c>
      <c r="F28" s="91">
        <v>20714.129594999999</v>
      </c>
      <c r="G28" s="81">
        <v>1.5522019999999999E-2</v>
      </c>
      <c r="H28" s="92" t="s">
        <v>142</v>
      </c>
    </row>
    <row r="29" spans="1:8" x14ac:dyDescent="0.2">
      <c r="A29" s="99">
        <v>23</v>
      </c>
      <c r="B29" s="90" t="s">
        <v>224</v>
      </c>
      <c r="C29" s="90" t="s">
        <v>225</v>
      </c>
      <c r="D29" s="90" t="s">
        <v>35</v>
      </c>
      <c r="E29" s="83">
        <v>2127274</v>
      </c>
      <c r="F29" s="91">
        <v>20320.784885000001</v>
      </c>
      <c r="G29" s="81">
        <v>1.5227269999999999E-2</v>
      </c>
      <c r="H29" s="92" t="s">
        <v>142</v>
      </c>
    </row>
    <row r="30" spans="1:8" x14ac:dyDescent="0.2">
      <c r="A30" s="99">
        <v>24</v>
      </c>
      <c r="B30" s="90" t="s">
        <v>89</v>
      </c>
      <c r="C30" s="90" t="s">
        <v>90</v>
      </c>
      <c r="D30" s="90" t="s">
        <v>61</v>
      </c>
      <c r="E30" s="83">
        <v>4721909</v>
      </c>
      <c r="F30" s="91">
        <v>20124.776158000001</v>
      </c>
      <c r="G30" s="81">
        <v>1.5080400000000001E-2</v>
      </c>
      <c r="H30" s="92" t="s">
        <v>142</v>
      </c>
    </row>
    <row r="31" spans="1:8" x14ac:dyDescent="0.2">
      <c r="A31" s="99">
        <v>25</v>
      </c>
      <c r="B31" s="90" t="s">
        <v>226</v>
      </c>
      <c r="C31" s="90" t="s">
        <v>227</v>
      </c>
      <c r="D31" s="90" t="s">
        <v>58</v>
      </c>
      <c r="E31" s="83">
        <v>263330</v>
      </c>
      <c r="F31" s="91">
        <v>19670.751</v>
      </c>
      <c r="G31" s="81">
        <v>1.474017E-2</v>
      </c>
      <c r="H31" s="92" t="s">
        <v>142</v>
      </c>
    </row>
    <row r="32" spans="1:8" x14ac:dyDescent="0.2">
      <c r="A32" s="99">
        <v>26</v>
      </c>
      <c r="B32" s="90" t="s">
        <v>69</v>
      </c>
      <c r="C32" s="90" t="s">
        <v>70</v>
      </c>
      <c r="D32" s="90" t="s">
        <v>13</v>
      </c>
      <c r="E32" s="83">
        <v>4491496</v>
      </c>
      <c r="F32" s="91">
        <v>18013.144708</v>
      </c>
      <c r="G32" s="81">
        <v>1.3498059999999999E-2</v>
      </c>
      <c r="H32" s="92" t="s">
        <v>142</v>
      </c>
    </row>
    <row r="33" spans="1:8" x14ac:dyDescent="0.2">
      <c r="A33" s="99">
        <v>27</v>
      </c>
      <c r="B33" s="90" t="s">
        <v>228</v>
      </c>
      <c r="C33" s="90" t="s">
        <v>229</v>
      </c>
      <c r="D33" s="90" t="s">
        <v>111</v>
      </c>
      <c r="E33" s="83">
        <v>1503545</v>
      </c>
      <c r="F33" s="91">
        <v>17483.221259999998</v>
      </c>
      <c r="G33" s="81">
        <v>1.310096E-2</v>
      </c>
      <c r="H33" s="92" t="s">
        <v>142</v>
      </c>
    </row>
    <row r="34" spans="1:8" x14ac:dyDescent="0.2">
      <c r="A34" s="99">
        <v>28</v>
      </c>
      <c r="B34" s="90" t="s">
        <v>230</v>
      </c>
      <c r="C34" s="90" t="s">
        <v>231</v>
      </c>
      <c r="D34" s="90" t="s">
        <v>232</v>
      </c>
      <c r="E34" s="83">
        <v>1018291</v>
      </c>
      <c r="F34" s="91">
        <v>17215.227645999999</v>
      </c>
      <c r="G34" s="81">
        <v>1.2900139999999999E-2</v>
      </c>
      <c r="H34" s="92" t="s">
        <v>142</v>
      </c>
    </row>
    <row r="35" spans="1:8" x14ac:dyDescent="0.2">
      <c r="A35" s="99">
        <v>29</v>
      </c>
      <c r="B35" s="90" t="s">
        <v>75</v>
      </c>
      <c r="C35" s="90" t="s">
        <v>76</v>
      </c>
      <c r="D35" s="90" t="s">
        <v>40</v>
      </c>
      <c r="E35" s="83">
        <v>129597</v>
      </c>
      <c r="F35" s="91">
        <v>17111.987880000001</v>
      </c>
      <c r="G35" s="81">
        <v>1.2822780000000001E-2</v>
      </c>
      <c r="H35" s="92" t="s">
        <v>142</v>
      </c>
    </row>
    <row r="36" spans="1:8" x14ac:dyDescent="0.2">
      <c r="A36" s="99">
        <v>30</v>
      </c>
      <c r="B36" s="90" t="s">
        <v>233</v>
      </c>
      <c r="C36" s="90" t="s">
        <v>234</v>
      </c>
      <c r="D36" s="90" t="s">
        <v>216</v>
      </c>
      <c r="E36" s="83">
        <v>1863350</v>
      </c>
      <c r="F36" s="91">
        <v>16516.734400000001</v>
      </c>
      <c r="G36" s="81">
        <v>1.2376730000000001E-2</v>
      </c>
      <c r="H36" s="92" t="s">
        <v>142</v>
      </c>
    </row>
    <row r="37" spans="1:8" x14ac:dyDescent="0.2">
      <c r="A37" s="99">
        <v>31</v>
      </c>
      <c r="B37" s="90" t="s">
        <v>235</v>
      </c>
      <c r="C37" s="90" t="s">
        <v>236</v>
      </c>
      <c r="D37" s="90" t="s">
        <v>237</v>
      </c>
      <c r="E37" s="83">
        <v>465740</v>
      </c>
      <c r="F37" s="91">
        <v>16447.608100000001</v>
      </c>
      <c r="G37" s="81">
        <v>1.232493E-2</v>
      </c>
      <c r="H37" s="92" t="s">
        <v>142</v>
      </c>
    </row>
    <row r="38" spans="1:8" x14ac:dyDescent="0.2">
      <c r="A38" s="99">
        <v>32</v>
      </c>
      <c r="B38" s="90" t="s">
        <v>238</v>
      </c>
      <c r="C38" s="90" t="s">
        <v>239</v>
      </c>
      <c r="D38" s="90" t="s">
        <v>40</v>
      </c>
      <c r="E38" s="83">
        <v>3193313</v>
      </c>
      <c r="F38" s="91">
        <v>16413.628820000002</v>
      </c>
      <c r="G38" s="81">
        <v>1.229947E-2</v>
      </c>
      <c r="H38" s="92" t="s">
        <v>142</v>
      </c>
    </row>
    <row r="39" spans="1:8" x14ac:dyDescent="0.2">
      <c r="A39" s="99">
        <v>33</v>
      </c>
      <c r="B39" s="90" t="s">
        <v>240</v>
      </c>
      <c r="C39" s="90" t="s">
        <v>241</v>
      </c>
      <c r="D39" s="90" t="s">
        <v>203</v>
      </c>
      <c r="E39" s="83">
        <v>1378218</v>
      </c>
      <c r="F39" s="91">
        <v>16307.075376000001</v>
      </c>
      <c r="G39" s="81">
        <v>1.221962E-2</v>
      </c>
      <c r="H39" s="92" t="s">
        <v>142</v>
      </c>
    </row>
    <row r="40" spans="1:8" x14ac:dyDescent="0.2">
      <c r="A40" s="99">
        <v>34</v>
      </c>
      <c r="B40" s="90" t="s">
        <v>242</v>
      </c>
      <c r="C40" s="90" t="s">
        <v>243</v>
      </c>
      <c r="D40" s="90" t="s">
        <v>40</v>
      </c>
      <c r="E40" s="83">
        <v>3129017</v>
      </c>
      <c r="F40" s="91">
        <v>16012.7444975</v>
      </c>
      <c r="G40" s="81">
        <v>1.1999070000000001E-2</v>
      </c>
      <c r="H40" s="92" t="s">
        <v>142</v>
      </c>
    </row>
    <row r="41" spans="1:8" x14ac:dyDescent="0.2">
      <c r="A41" s="99">
        <v>35</v>
      </c>
      <c r="B41" s="90" t="s">
        <v>244</v>
      </c>
      <c r="C41" s="90" t="s">
        <v>245</v>
      </c>
      <c r="D41" s="90" t="s">
        <v>246</v>
      </c>
      <c r="E41" s="83">
        <v>358382</v>
      </c>
      <c r="F41" s="91">
        <v>15913.594327999999</v>
      </c>
      <c r="G41" s="81">
        <v>1.1924769999999999E-2</v>
      </c>
      <c r="H41" s="92" t="s">
        <v>142</v>
      </c>
    </row>
    <row r="42" spans="1:8" x14ac:dyDescent="0.2">
      <c r="A42" s="99">
        <v>36</v>
      </c>
      <c r="B42" s="90" t="s">
        <v>247</v>
      </c>
      <c r="C42" s="90" t="s">
        <v>248</v>
      </c>
      <c r="D42" s="90" t="s">
        <v>111</v>
      </c>
      <c r="E42" s="83">
        <v>519351</v>
      </c>
      <c r="F42" s="91">
        <v>15849.553818</v>
      </c>
      <c r="G42" s="81">
        <v>1.187678E-2</v>
      </c>
      <c r="H42" s="92" t="s">
        <v>142</v>
      </c>
    </row>
    <row r="43" spans="1:8" ht="25.5" x14ac:dyDescent="0.2">
      <c r="A43" s="99">
        <v>37</v>
      </c>
      <c r="B43" s="90" t="s">
        <v>249</v>
      </c>
      <c r="C43" s="90" t="s">
        <v>250</v>
      </c>
      <c r="D43" s="90" t="s">
        <v>221</v>
      </c>
      <c r="E43" s="83">
        <v>275425</v>
      </c>
      <c r="F43" s="91">
        <v>15657.911249999999</v>
      </c>
      <c r="G43" s="81">
        <v>1.1733169999999999E-2</v>
      </c>
      <c r="H43" s="92" t="s">
        <v>142</v>
      </c>
    </row>
    <row r="44" spans="1:8" x14ac:dyDescent="0.2">
      <c r="A44" s="99">
        <v>38</v>
      </c>
      <c r="B44" s="90" t="s">
        <v>251</v>
      </c>
      <c r="C44" s="90" t="s">
        <v>252</v>
      </c>
      <c r="D44" s="90" t="s">
        <v>184</v>
      </c>
      <c r="E44" s="83">
        <v>2651690</v>
      </c>
      <c r="F44" s="91">
        <v>14560.42979</v>
      </c>
      <c r="G44" s="81">
        <v>1.091078E-2</v>
      </c>
      <c r="H44" s="92" t="s">
        <v>142</v>
      </c>
    </row>
    <row r="45" spans="1:8" x14ac:dyDescent="0.2">
      <c r="A45" s="99">
        <v>39</v>
      </c>
      <c r="B45" s="90" t="s">
        <v>253</v>
      </c>
      <c r="C45" s="90" t="s">
        <v>254</v>
      </c>
      <c r="D45" s="90" t="s">
        <v>255</v>
      </c>
      <c r="E45" s="83">
        <v>670277</v>
      </c>
      <c r="F45" s="91">
        <v>14535.627022000001</v>
      </c>
      <c r="G45" s="81">
        <v>1.0892199999999999E-2</v>
      </c>
      <c r="H45" s="92" t="s">
        <v>142</v>
      </c>
    </row>
    <row r="46" spans="1:8" x14ac:dyDescent="0.2">
      <c r="A46" s="99">
        <v>40</v>
      </c>
      <c r="B46" s="90" t="s">
        <v>256</v>
      </c>
      <c r="C46" s="90" t="s">
        <v>257</v>
      </c>
      <c r="D46" s="90" t="s">
        <v>203</v>
      </c>
      <c r="E46" s="83">
        <v>1494585</v>
      </c>
      <c r="F46" s="91">
        <v>14339.795782499999</v>
      </c>
      <c r="G46" s="81">
        <v>1.074545E-2</v>
      </c>
      <c r="H46" s="92" t="s">
        <v>142</v>
      </c>
    </row>
    <row r="47" spans="1:8" x14ac:dyDescent="0.2">
      <c r="A47" s="99">
        <v>41</v>
      </c>
      <c r="B47" s="90" t="s">
        <v>258</v>
      </c>
      <c r="C47" s="90" t="s">
        <v>259</v>
      </c>
      <c r="D47" s="90" t="s">
        <v>40</v>
      </c>
      <c r="E47" s="83">
        <v>1056387</v>
      </c>
      <c r="F47" s="91">
        <v>13804.865315999999</v>
      </c>
      <c r="G47" s="81">
        <v>1.0344600000000001E-2</v>
      </c>
      <c r="H47" s="92" t="s">
        <v>142</v>
      </c>
    </row>
    <row r="48" spans="1:8" x14ac:dyDescent="0.2">
      <c r="A48" s="99">
        <v>42</v>
      </c>
      <c r="B48" s="90" t="s">
        <v>81</v>
      </c>
      <c r="C48" s="90" t="s">
        <v>82</v>
      </c>
      <c r="D48" s="90" t="s">
        <v>22</v>
      </c>
      <c r="E48" s="83">
        <v>1037368</v>
      </c>
      <c r="F48" s="91">
        <v>13636.202359999999</v>
      </c>
      <c r="G48" s="81">
        <v>1.021822E-2</v>
      </c>
      <c r="H48" s="92" t="s">
        <v>142</v>
      </c>
    </row>
    <row r="49" spans="1:8" x14ac:dyDescent="0.2">
      <c r="A49" s="99">
        <v>43</v>
      </c>
      <c r="B49" s="90" t="s">
        <v>64</v>
      </c>
      <c r="C49" s="90" t="s">
        <v>65</v>
      </c>
      <c r="D49" s="90" t="s">
        <v>43</v>
      </c>
      <c r="E49" s="83">
        <v>25075162</v>
      </c>
      <c r="F49" s="91">
        <v>13543.0949962</v>
      </c>
      <c r="G49" s="81">
        <v>1.014845E-2</v>
      </c>
      <c r="H49" s="92" t="s">
        <v>142</v>
      </c>
    </row>
    <row r="50" spans="1:8" x14ac:dyDescent="0.2">
      <c r="A50" s="99">
        <v>44</v>
      </c>
      <c r="B50" s="90" t="s">
        <v>260</v>
      </c>
      <c r="C50" s="90" t="s">
        <v>261</v>
      </c>
      <c r="D50" s="90" t="s">
        <v>262</v>
      </c>
      <c r="E50" s="83">
        <v>782298</v>
      </c>
      <c r="F50" s="91">
        <v>13315.494258000001</v>
      </c>
      <c r="G50" s="81">
        <v>9.9778999999999996E-3</v>
      </c>
      <c r="H50" s="92" t="s">
        <v>142</v>
      </c>
    </row>
    <row r="51" spans="1:8" x14ac:dyDescent="0.2">
      <c r="A51" s="99">
        <v>45</v>
      </c>
      <c r="B51" s="90" t="s">
        <v>263</v>
      </c>
      <c r="C51" s="90" t="s">
        <v>264</v>
      </c>
      <c r="D51" s="90" t="s">
        <v>98</v>
      </c>
      <c r="E51" s="83">
        <v>769848</v>
      </c>
      <c r="F51" s="91">
        <v>12912.660503999999</v>
      </c>
      <c r="G51" s="81">
        <v>9.6760300000000004E-3</v>
      </c>
      <c r="H51" s="92" t="s">
        <v>142</v>
      </c>
    </row>
    <row r="52" spans="1:8" x14ac:dyDescent="0.2">
      <c r="A52" s="99">
        <v>46</v>
      </c>
      <c r="B52" s="90" t="s">
        <v>265</v>
      </c>
      <c r="C52" s="90" t="s">
        <v>266</v>
      </c>
      <c r="D52" s="90" t="s">
        <v>255</v>
      </c>
      <c r="E52" s="83">
        <v>95691</v>
      </c>
      <c r="F52" s="91">
        <v>12206.34396</v>
      </c>
      <c r="G52" s="81">
        <v>9.1467600000000003E-3</v>
      </c>
      <c r="H52" s="92" t="s">
        <v>142</v>
      </c>
    </row>
    <row r="53" spans="1:8" x14ac:dyDescent="0.2">
      <c r="A53" s="99">
        <v>47</v>
      </c>
      <c r="B53" s="90" t="s">
        <v>120</v>
      </c>
      <c r="C53" s="90" t="s">
        <v>121</v>
      </c>
      <c r="D53" s="90" t="s">
        <v>52</v>
      </c>
      <c r="E53" s="83">
        <v>83540</v>
      </c>
      <c r="F53" s="91">
        <v>12197.6754</v>
      </c>
      <c r="G53" s="81">
        <v>9.1402600000000007E-3</v>
      </c>
      <c r="H53" s="92" t="s">
        <v>142</v>
      </c>
    </row>
    <row r="54" spans="1:8" x14ac:dyDescent="0.2">
      <c r="A54" s="99">
        <v>48</v>
      </c>
      <c r="B54" s="90" t="s">
        <v>267</v>
      </c>
      <c r="C54" s="90" t="s">
        <v>268</v>
      </c>
      <c r="D54" s="90" t="s">
        <v>58</v>
      </c>
      <c r="E54" s="83">
        <v>347384</v>
      </c>
      <c r="F54" s="91">
        <v>11781.875744000001</v>
      </c>
      <c r="G54" s="81">
        <v>8.8286900000000001E-3</v>
      </c>
      <c r="H54" s="92" t="s">
        <v>142</v>
      </c>
    </row>
    <row r="55" spans="1:8" x14ac:dyDescent="0.2">
      <c r="A55" s="99">
        <v>49</v>
      </c>
      <c r="B55" s="90" t="s">
        <v>269</v>
      </c>
      <c r="C55" s="90" t="s">
        <v>270</v>
      </c>
      <c r="D55" s="90" t="s">
        <v>271</v>
      </c>
      <c r="E55" s="83">
        <v>4351679</v>
      </c>
      <c r="F55" s="91">
        <v>11632.473134899999</v>
      </c>
      <c r="G55" s="81">
        <v>8.7167300000000007E-3</v>
      </c>
      <c r="H55" s="92" t="s">
        <v>142</v>
      </c>
    </row>
    <row r="56" spans="1:8" ht="25.5" x14ac:dyDescent="0.2">
      <c r="A56" s="99">
        <v>50</v>
      </c>
      <c r="B56" s="90" t="s">
        <v>272</v>
      </c>
      <c r="C56" s="90" t="s">
        <v>273</v>
      </c>
      <c r="D56" s="90" t="s">
        <v>221</v>
      </c>
      <c r="E56" s="83">
        <v>515555</v>
      </c>
      <c r="F56" s="91">
        <v>11605.143050000001</v>
      </c>
      <c r="G56" s="81">
        <v>8.6962500000000009E-3</v>
      </c>
      <c r="H56" s="92" t="s">
        <v>142</v>
      </c>
    </row>
    <row r="57" spans="1:8" ht="25.5" x14ac:dyDescent="0.2">
      <c r="A57" s="99">
        <v>51</v>
      </c>
      <c r="B57" s="90" t="s">
        <v>274</v>
      </c>
      <c r="C57" s="90" t="s">
        <v>275</v>
      </c>
      <c r="D57" s="90" t="s">
        <v>221</v>
      </c>
      <c r="E57" s="83">
        <v>639484</v>
      </c>
      <c r="F57" s="91">
        <v>11252.360463999999</v>
      </c>
      <c r="G57" s="81">
        <v>8.4319000000000009E-3</v>
      </c>
      <c r="H57" s="92" t="s">
        <v>142</v>
      </c>
    </row>
    <row r="58" spans="1:8" x14ac:dyDescent="0.2">
      <c r="A58" s="99">
        <v>52</v>
      </c>
      <c r="B58" s="90" t="s">
        <v>276</v>
      </c>
      <c r="C58" s="90" t="s">
        <v>277</v>
      </c>
      <c r="D58" s="90" t="s">
        <v>255</v>
      </c>
      <c r="E58" s="83">
        <v>2111272</v>
      </c>
      <c r="F58" s="91">
        <v>11200.29796</v>
      </c>
      <c r="G58" s="81">
        <v>8.3928800000000001E-3</v>
      </c>
      <c r="H58" s="92" t="s">
        <v>142</v>
      </c>
    </row>
    <row r="59" spans="1:8" x14ac:dyDescent="0.2">
      <c r="A59" s="99">
        <v>53</v>
      </c>
      <c r="B59" s="90" t="s">
        <v>278</v>
      </c>
      <c r="C59" s="90" t="s">
        <v>279</v>
      </c>
      <c r="D59" s="90" t="s">
        <v>58</v>
      </c>
      <c r="E59" s="83">
        <v>631409</v>
      </c>
      <c r="F59" s="91">
        <v>10853.289301000001</v>
      </c>
      <c r="G59" s="81">
        <v>8.1328600000000004E-3</v>
      </c>
      <c r="H59" s="92" t="s">
        <v>142</v>
      </c>
    </row>
    <row r="60" spans="1:8" ht="25.5" x14ac:dyDescent="0.2">
      <c r="A60" s="99">
        <v>54</v>
      </c>
      <c r="B60" s="90" t="s">
        <v>280</v>
      </c>
      <c r="C60" s="90" t="s">
        <v>281</v>
      </c>
      <c r="D60" s="90" t="s">
        <v>282</v>
      </c>
      <c r="E60" s="83">
        <v>687834</v>
      </c>
      <c r="F60" s="91">
        <v>10720.580723999999</v>
      </c>
      <c r="G60" s="81">
        <v>8.0334099999999995E-3</v>
      </c>
      <c r="H60" s="92" t="s">
        <v>142</v>
      </c>
    </row>
    <row r="61" spans="1:8" x14ac:dyDescent="0.2">
      <c r="A61" s="99">
        <v>55</v>
      </c>
      <c r="B61" s="90" t="s">
        <v>283</v>
      </c>
      <c r="C61" s="90" t="s">
        <v>284</v>
      </c>
      <c r="D61" s="90" t="s">
        <v>98</v>
      </c>
      <c r="E61" s="83">
        <v>644655</v>
      </c>
      <c r="F61" s="91">
        <v>10618.757159999999</v>
      </c>
      <c r="G61" s="81">
        <v>7.9571099999999999E-3</v>
      </c>
      <c r="H61" s="92" t="s">
        <v>142</v>
      </c>
    </row>
    <row r="62" spans="1:8" x14ac:dyDescent="0.2">
      <c r="A62" s="99">
        <v>56</v>
      </c>
      <c r="B62" s="90" t="s">
        <v>85</v>
      </c>
      <c r="C62" s="90" t="s">
        <v>86</v>
      </c>
      <c r="D62" s="90" t="s">
        <v>13</v>
      </c>
      <c r="E62" s="83">
        <v>583736</v>
      </c>
      <c r="F62" s="91">
        <v>10322.203688</v>
      </c>
      <c r="G62" s="81">
        <v>7.7348900000000003E-3</v>
      </c>
      <c r="H62" s="92" t="s">
        <v>142</v>
      </c>
    </row>
    <row r="63" spans="1:8" x14ac:dyDescent="0.2">
      <c r="A63" s="99">
        <v>57</v>
      </c>
      <c r="B63" s="90" t="s">
        <v>101</v>
      </c>
      <c r="C63" s="90" t="s">
        <v>102</v>
      </c>
      <c r="D63" s="90" t="s">
        <v>40</v>
      </c>
      <c r="E63" s="83">
        <v>258555</v>
      </c>
      <c r="F63" s="91">
        <v>10082.09367</v>
      </c>
      <c r="G63" s="81">
        <v>7.5549600000000003E-3</v>
      </c>
      <c r="H63" s="92" t="s">
        <v>142</v>
      </c>
    </row>
    <row r="64" spans="1:8" x14ac:dyDescent="0.2">
      <c r="A64" s="99">
        <v>58</v>
      </c>
      <c r="B64" s="90" t="s">
        <v>285</v>
      </c>
      <c r="C64" s="90" t="s">
        <v>286</v>
      </c>
      <c r="D64" s="90" t="s">
        <v>22</v>
      </c>
      <c r="E64" s="83">
        <v>13035894</v>
      </c>
      <c r="F64" s="91">
        <v>10003.7450556</v>
      </c>
      <c r="G64" s="81">
        <v>7.4962500000000003E-3</v>
      </c>
      <c r="H64" s="92" t="s">
        <v>142</v>
      </c>
    </row>
    <row r="65" spans="1:8" x14ac:dyDescent="0.2">
      <c r="A65" s="99">
        <v>59</v>
      </c>
      <c r="B65" s="90" t="s">
        <v>50</v>
      </c>
      <c r="C65" s="90" t="s">
        <v>51</v>
      </c>
      <c r="D65" s="90" t="s">
        <v>52</v>
      </c>
      <c r="E65" s="83">
        <v>138094</v>
      </c>
      <c r="F65" s="91">
        <v>9916.5301400000008</v>
      </c>
      <c r="G65" s="81">
        <v>7.4308999999999998E-3</v>
      </c>
      <c r="H65" s="92" t="s">
        <v>142</v>
      </c>
    </row>
    <row r="66" spans="1:8" x14ac:dyDescent="0.2">
      <c r="A66" s="99">
        <v>60</v>
      </c>
      <c r="B66" s="90" t="s">
        <v>287</v>
      </c>
      <c r="C66" s="90" t="s">
        <v>288</v>
      </c>
      <c r="D66" s="90" t="s">
        <v>216</v>
      </c>
      <c r="E66" s="83">
        <v>6919293</v>
      </c>
      <c r="F66" s="91">
        <v>9385.3290252000006</v>
      </c>
      <c r="G66" s="81">
        <v>7.0328500000000002E-3</v>
      </c>
      <c r="H66" s="92" t="s">
        <v>142</v>
      </c>
    </row>
    <row r="67" spans="1:8" x14ac:dyDescent="0.2">
      <c r="A67" s="99">
        <v>61</v>
      </c>
      <c r="B67" s="90" t="s">
        <v>289</v>
      </c>
      <c r="C67" s="90" t="s">
        <v>290</v>
      </c>
      <c r="D67" s="90" t="s">
        <v>203</v>
      </c>
      <c r="E67" s="83">
        <v>5648615</v>
      </c>
      <c r="F67" s="91">
        <v>8974.5195120000008</v>
      </c>
      <c r="G67" s="81">
        <v>6.72501E-3</v>
      </c>
      <c r="H67" s="92" t="s">
        <v>142</v>
      </c>
    </row>
    <row r="68" spans="1:8" x14ac:dyDescent="0.2">
      <c r="A68" s="99">
        <v>62</v>
      </c>
      <c r="B68" s="90" t="s">
        <v>291</v>
      </c>
      <c r="C68" s="90" t="s">
        <v>292</v>
      </c>
      <c r="D68" s="90" t="s">
        <v>187</v>
      </c>
      <c r="E68" s="83">
        <v>255227</v>
      </c>
      <c r="F68" s="91">
        <v>8666.4880119999998</v>
      </c>
      <c r="G68" s="81">
        <v>6.4941900000000004E-3</v>
      </c>
      <c r="H68" s="92" t="s">
        <v>142</v>
      </c>
    </row>
    <row r="69" spans="1:8" x14ac:dyDescent="0.2">
      <c r="A69" s="99">
        <v>63</v>
      </c>
      <c r="B69" s="90" t="s">
        <v>293</v>
      </c>
      <c r="C69" s="90" t="s">
        <v>294</v>
      </c>
      <c r="D69" s="90" t="s">
        <v>58</v>
      </c>
      <c r="E69" s="83">
        <v>510448</v>
      </c>
      <c r="F69" s="91">
        <v>7940.5290880000002</v>
      </c>
      <c r="G69" s="81">
        <v>5.9501900000000002E-3</v>
      </c>
      <c r="H69" s="92" t="s">
        <v>142</v>
      </c>
    </row>
    <row r="70" spans="1:8" x14ac:dyDescent="0.2">
      <c r="A70" s="99">
        <v>64</v>
      </c>
      <c r="B70" s="90" t="s">
        <v>295</v>
      </c>
      <c r="C70" s="90" t="s">
        <v>296</v>
      </c>
      <c r="D70" s="90" t="s">
        <v>25</v>
      </c>
      <c r="E70" s="83">
        <v>392082</v>
      </c>
      <c r="F70" s="91">
        <v>7878.4957080000004</v>
      </c>
      <c r="G70" s="81">
        <v>5.9037100000000004E-3</v>
      </c>
      <c r="H70" s="92" t="s">
        <v>142</v>
      </c>
    </row>
    <row r="71" spans="1:8" x14ac:dyDescent="0.2">
      <c r="A71" s="99">
        <v>65</v>
      </c>
      <c r="B71" s="90" t="s">
        <v>297</v>
      </c>
      <c r="C71" s="90" t="s">
        <v>298</v>
      </c>
      <c r="D71" s="90" t="s">
        <v>93</v>
      </c>
      <c r="E71" s="83">
        <v>2549078</v>
      </c>
      <c r="F71" s="91">
        <v>7328.5992500000002</v>
      </c>
      <c r="G71" s="81">
        <v>5.4916499999999998E-3</v>
      </c>
      <c r="H71" s="92" t="s">
        <v>142</v>
      </c>
    </row>
    <row r="72" spans="1:8" x14ac:dyDescent="0.2">
      <c r="A72" s="99">
        <v>66</v>
      </c>
      <c r="B72" s="90" t="s">
        <v>299</v>
      </c>
      <c r="C72" s="90" t="s">
        <v>300</v>
      </c>
      <c r="D72" s="90" t="s">
        <v>184</v>
      </c>
      <c r="E72" s="83">
        <v>158014</v>
      </c>
      <c r="F72" s="91">
        <v>6990.0653179999999</v>
      </c>
      <c r="G72" s="81">
        <v>5.2379699999999998E-3</v>
      </c>
      <c r="H72" s="92" t="s">
        <v>142</v>
      </c>
    </row>
    <row r="73" spans="1:8" x14ac:dyDescent="0.2">
      <c r="A73" s="99">
        <v>67</v>
      </c>
      <c r="B73" s="90" t="s">
        <v>301</v>
      </c>
      <c r="C73" s="90" t="s">
        <v>302</v>
      </c>
      <c r="D73" s="90" t="s">
        <v>111</v>
      </c>
      <c r="E73" s="83">
        <v>1276686</v>
      </c>
      <c r="F73" s="91">
        <v>6783.0327180000004</v>
      </c>
      <c r="G73" s="81">
        <v>5.08283E-3</v>
      </c>
      <c r="H73" s="92" t="s">
        <v>142</v>
      </c>
    </row>
    <row r="74" spans="1:8" x14ac:dyDescent="0.2">
      <c r="A74" s="99">
        <v>68</v>
      </c>
      <c r="B74" s="90" t="s">
        <v>303</v>
      </c>
      <c r="C74" s="90" t="s">
        <v>304</v>
      </c>
      <c r="D74" s="90" t="s">
        <v>271</v>
      </c>
      <c r="E74" s="83">
        <v>372319</v>
      </c>
      <c r="F74" s="91">
        <v>4952.5873380000003</v>
      </c>
      <c r="G74" s="81">
        <v>3.7112E-3</v>
      </c>
      <c r="H74" s="92" t="s">
        <v>142</v>
      </c>
    </row>
    <row r="75" spans="1:8" ht="25.5" x14ac:dyDescent="0.2">
      <c r="A75" s="99">
        <v>69</v>
      </c>
      <c r="B75" s="90" t="s">
        <v>305</v>
      </c>
      <c r="C75" s="90" t="s">
        <v>306</v>
      </c>
      <c r="D75" s="90" t="s">
        <v>221</v>
      </c>
      <c r="E75" s="83">
        <v>432772</v>
      </c>
      <c r="F75" s="91">
        <v>4078.8761</v>
      </c>
      <c r="G75" s="81">
        <v>3.0564799999999999E-3</v>
      </c>
      <c r="H75" s="92" t="s">
        <v>142</v>
      </c>
    </row>
    <row r="76" spans="1:8" x14ac:dyDescent="0.2">
      <c r="A76" s="99">
        <v>70</v>
      </c>
      <c r="B76" s="90" t="s">
        <v>307</v>
      </c>
      <c r="C76" s="90" t="s">
        <v>308</v>
      </c>
      <c r="D76" s="90" t="s">
        <v>309</v>
      </c>
      <c r="E76" s="83">
        <v>132084</v>
      </c>
      <c r="F76" s="91">
        <v>3577.3630560000001</v>
      </c>
      <c r="G76" s="81">
        <v>2.68068E-3</v>
      </c>
      <c r="H76" s="92" t="s">
        <v>142</v>
      </c>
    </row>
    <row r="77" spans="1:8" x14ac:dyDescent="0.2">
      <c r="A77" s="99">
        <v>71</v>
      </c>
      <c r="B77" s="90" t="s">
        <v>310</v>
      </c>
      <c r="C77" s="90" t="s">
        <v>311</v>
      </c>
      <c r="D77" s="90" t="s">
        <v>35</v>
      </c>
      <c r="E77" s="83">
        <v>389291</v>
      </c>
      <c r="F77" s="91">
        <v>3342.2578804999998</v>
      </c>
      <c r="G77" s="81">
        <v>2.5045000000000002E-3</v>
      </c>
      <c r="H77" s="92" t="s">
        <v>142</v>
      </c>
    </row>
    <row r="78" spans="1:8" x14ac:dyDescent="0.2">
      <c r="A78" s="99">
        <v>72</v>
      </c>
      <c r="B78" s="90" t="s">
        <v>312</v>
      </c>
      <c r="C78" s="90" t="s">
        <v>313</v>
      </c>
      <c r="D78" s="90" t="s">
        <v>40</v>
      </c>
      <c r="E78" s="83">
        <v>132084</v>
      </c>
      <c r="F78" s="91">
        <v>2530.2011040000002</v>
      </c>
      <c r="G78" s="81">
        <v>1.89599E-3</v>
      </c>
      <c r="H78" s="92" t="s">
        <v>142</v>
      </c>
    </row>
    <row r="79" spans="1:8" x14ac:dyDescent="0.2">
      <c r="A79" s="99">
        <v>73</v>
      </c>
      <c r="B79" s="90" t="s">
        <v>314</v>
      </c>
      <c r="C79" s="90" t="s">
        <v>315</v>
      </c>
      <c r="D79" s="90" t="s">
        <v>184</v>
      </c>
      <c r="E79" s="83">
        <v>263818</v>
      </c>
      <c r="F79" s="91">
        <v>2246.8059969999999</v>
      </c>
      <c r="G79" s="81">
        <v>1.68363E-3</v>
      </c>
      <c r="H79" s="92" t="s">
        <v>142</v>
      </c>
    </row>
    <row r="80" spans="1:8" x14ac:dyDescent="0.2">
      <c r="A80" s="99">
        <v>74</v>
      </c>
      <c r="B80" s="90" t="s">
        <v>316</v>
      </c>
      <c r="C80" s="90" t="s">
        <v>317</v>
      </c>
      <c r="D80" s="90" t="s">
        <v>52</v>
      </c>
      <c r="E80" s="83">
        <v>128904</v>
      </c>
      <c r="F80" s="91">
        <v>727.79198399999996</v>
      </c>
      <c r="G80" s="81">
        <v>5.4536999999999999E-4</v>
      </c>
      <c r="H80" s="92" t="s">
        <v>142</v>
      </c>
    </row>
    <row r="81" spans="1:8" ht="25.5" x14ac:dyDescent="0.2">
      <c r="A81" s="99">
        <v>75</v>
      </c>
      <c r="B81" s="90" t="s">
        <v>318</v>
      </c>
      <c r="C81" s="90" t="s">
        <v>319</v>
      </c>
      <c r="D81" s="90" t="s">
        <v>320</v>
      </c>
      <c r="E81" s="83">
        <v>5542</v>
      </c>
      <c r="F81" s="91">
        <v>211.56030799999999</v>
      </c>
      <c r="G81" s="81">
        <v>1.5852999999999999E-4</v>
      </c>
      <c r="H81" s="92" t="s">
        <v>142</v>
      </c>
    </row>
    <row r="82" spans="1:8" x14ac:dyDescent="0.2">
      <c r="A82" s="82"/>
      <c r="B82" s="82"/>
      <c r="C82" s="88" t="s">
        <v>141</v>
      </c>
      <c r="D82" s="82"/>
      <c r="E82" s="82" t="s">
        <v>142</v>
      </c>
      <c r="F82" s="94">
        <f>SUM(F7:F81)</f>
        <v>1257893.6517251006</v>
      </c>
      <c r="G82" s="102">
        <f>SUM(G7:G81)</f>
        <v>0.94259603000000003</v>
      </c>
      <c r="H82" s="92" t="s">
        <v>142</v>
      </c>
    </row>
    <row r="83" spans="1:8" x14ac:dyDescent="0.2">
      <c r="A83" s="82"/>
      <c r="B83" s="82"/>
      <c r="C83" s="103"/>
      <c r="D83" s="82"/>
      <c r="E83" s="82"/>
      <c r="F83" s="104"/>
      <c r="G83" s="104"/>
      <c r="H83" s="92" t="s">
        <v>142</v>
      </c>
    </row>
    <row r="84" spans="1:8" x14ac:dyDescent="0.2">
      <c r="A84" s="82"/>
      <c r="B84" s="82"/>
      <c r="C84" s="88" t="s">
        <v>143</v>
      </c>
      <c r="D84" s="82"/>
      <c r="E84" s="82"/>
      <c r="F84" s="82"/>
      <c r="G84" s="82"/>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145</v>
      </c>
      <c r="D87" s="82"/>
      <c r="E87" s="82"/>
      <c r="F87" s="82"/>
      <c r="G87" s="82"/>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146</v>
      </c>
      <c r="D90" s="82"/>
      <c r="E90" s="82"/>
      <c r="F90" s="82"/>
      <c r="G90" s="82"/>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147</v>
      </c>
      <c r="D93" s="82"/>
      <c r="E93" s="82"/>
      <c r="F93" s="104"/>
      <c r="G93" s="104"/>
      <c r="H93" s="92" t="s">
        <v>142</v>
      </c>
    </row>
    <row r="94" spans="1:8" x14ac:dyDescent="0.2">
      <c r="A94" s="82"/>
      <c r="B94" s="82"/>
      <c r="C94" s="88" t="s">
        <v>141</v>
      </c>
      <c r="D94" s="82"/>
      <c r="E94" s="82" t="s">
        <v>142</v>
      </c>
      <c r="F94" s="105" t="s">
        <v>144</v>
      </c>
      <c r="G94" s="102">
        <v>0</v>
      </c>
      <c r="H94" s="92" t="s">
        <v>142</v>
      </c>
    </row>
    <row r="95" spans="1:8" x14ac:dyDescent="0.2">
      <c r="A95" s="82"/>
      <c r="B95" s="82"/>
      <c r="C95" s="103"/>
      <c r="D95" s="82"/>
      <c r="E95" s="82"/>
      <c r="F95" s="104"/>
      <c r="G95" s="104"/>
      <c r="H95" s="92" t="s">
        <v>142</v>
      </c>
    </row>
    <row r="96" spans="1:8" x14ac:dyDescent="0.2">
      <c r="A96" s="82"/>
      <c r="B96" s="82"/>
      <c r="C96" s="88" t="s">
        <v>148</v>
      </c>
      <c r="D96" s="82"/>
      <c r="E96" s="82"/>
      <c r="F96" s="104"/>
      <c r="G96" s="104"/>
      <c r="H96" s="92" t="s">
        <v>142</v>
      </c>
    </row>
    <row r="97" spans="1:8" x14ac:dyDescent="0.2">
      <c r="A97" s="82"/>
      <c r="B97" s="82"/>
      <c r="C97" s="88" t="s">
        <v>141</v>
      </c>
      <c r="D97" s="82"/>
      <c r="E97" s="82" t="s">
        <v>142</v>
      </c>
      <c r="F97" s="105" t="s">
        <v>144</v>
      </c>
      <c r="G97" s="102">
        <v>0</v>
      </c>
      <c r="H97" s="92" t="s">
        <v>142</v>
      </c>
    </row>
    <row r="98" spans="1:8" x14ac:dyDescent="0.2">
      <c r="A98" s="82"/>
      <c r="B98" s="82"/>
      <c r="C98" s="103"/>
      <c r="D98" s="82"/>
      <c r="E98" s="82"/>
      <c r="F98" s="104"/>
      <c r="G98" s="104"/>
      <c r="H98" s="92" t="s">
        <v>142</v>
      </c>
    </row>
    <row r="99" spans="1:8" x14ac:dyDescent="0.2">
      <c r="A99" s="82"/>
      <c r="B99" s="82"/>
      <c r="C99" s="88" t="s">
        <v>149</v>
      </c>
      <c r="D99" s="82"/>
      <c r="E99" s="82"/>
      <c r="F99" s="94">
        <f>F82</f>
        <v>1257893.6517251006</v>
      </c>
      <c r="G99" s="102">
        <f>G82</f>
        <v>0.94259603000000003</v>
      </c>
      <c r="H99" s="92" t="s">
        <v>142</v>
      </c>
    </row>
    <row r="100" spans="1:8" x14ac:dyDescent="0.2">
      <c r="A100" s="82"/>
      <c r="B100" s="82"/>
      <c r="C100" s="103"/>
      <c r="D100" s="82"/>
      <c r="E100" s="82"/>
      <c r="F100" s="104"/>
      <c r="G100" s="104"/>
      <c r="H100" s="92" t="s">
        <v>142</v>
      </c>
    </row>
    <row r="101" spans="1:8" x14ac:dyDescent="0.2">
      <c r="A101" s="82"/>
      <c r="B101" s="82"/>
      <c r="C101" s="88" t="s">
        <v>150</v>
      </c>
      <c r="D101" s="82"/>
      <c r="E101" s="82"/>
      <c r="F101" s="104"/>
      <c r="G101" s="104"/>
      <c r="H101" s="92" t="s">
        <v>142</v>
      </c>
    </row>
    <row r="102" spans="1:8" x14ac:dyDescent="0.2">
      <c r="A102" s="82"/>
      <c r="B102" s="82"/>
      <c r="C102" s="88" t="s">
        <v>10</v>
      </c>
      <c r="D102" s="82"/>
      <c r="E102" s="82"/>
      <c r="F102" s="104"/>
      <c r="G102" s="104"/>
      <c r="H102" s="92" t="s">
        <v>142</v>
      </c>
    </row>
    <row r="103" spans="1:8" x14ac:dyDescent="0.2">
      <c r="A103" s="82"/>
      <c r="B103" s="82"/>
      <c r="C103" s="88" t="s">
        <v>141</v>
      </c>
      <c r="D103" s="82"/>
      <c r="E103" s="82" t="s">
        <v>142</v>
      </c>
      <c r="F103" s="105" t="s">
        <v>144</v>
      </c>
      <c r="G103" s="102">
        <v>0</v>
      </c>
      <c r="H103" s="92" t="s">
        <v>142</v>
      </c>
    </row>
    <row r="104" spans="1:8" x14ac:dyDescent="0.2">
      <c r="A104" s="82"/>
      <c r="B104" s="82"/>
      <c r="C104" s="103"/>
      <c r="D104" s="82"/>
      <c r="E104" s="82"/>
      <c r="F104" s="104"/>
      <c r="G104" s="104"/>
      <c r="H104" s="92" t="s">
        <v>142</v>
      </c>
    </row>
    <row r="105" spans="1:8" x14ac:dyDescent="0.2">
      <c r="A105" s="82"/>
      <c r="B105" s="82"/>
      <c r="C105" s="88" t="s">
        <v>151</v>
      </c>
      <c r="D105" s="82"/>
      <c r="E105" s="82"/>
      <c r="F105" s="82"/>
      <c r="G105" s="82"/>
      <c r="H105" s="92" t="s">
        <v>142</v>
      </c>
    </row>
    <row r="106" spans="1:8" x14ac:dyDescent="0.2">
      <c r="A106" s="82"/>
      <c r="B106" s="82"/>
      <c r="C106" s="88" t="s">
        <v>141</v>
      </c>
      <c r="D106" s="82"/>
      <c r="E106" s="82" t="s">
        <v>142</v>
      </c>
      <c r="F106" s="105" t="s">
        <v>144</v>
      </c>
      <c r="G106" s="102">
        <v>0</v>
      </c>
      <c r="H106" s="92" t="s">
        <v>142</v>
      </c>
    </row>
    <row r="107" spans="1:8" x14ac:dyDescent="0.2">
      <c r="A107" s="82"/>
      <c r="B107" s="82"/>
      <c r="C107" s="103"/>
      <c r="D107" s="82"/>
      <c r="E107" s="82"/>
      <c r="F107" s="104"/>
      <c r="G107" s="104"/>
      <c r="H107" s="92" t="s">
        <v>142</v>
      </c>
    </row>
    <row r="108" spans="1:8" x14ac:dyDescent="0.2">
      <c r="A108" s="82"/>
      <c r="B108" s="82"/>
      <c r="C108" s="88" t="s">
        <v>152</v>
      </c>
      <c r="D108" s="82"/>
      <c r="E108" s="82"/>
      <c r="F108" s="82"/>
      <c r="G108" s="82"/>
      <c r="H108" s="92" t="s">
        <v>142</v>
      </c>
    </row>
    <row r="109" spans="1:8" x14ac:dyDescent="0.2">
      <c r="A109" s="82"/>
      <c r="B109" s="82"/>
      <c r="C109" s="88" t="s">
        <v>141</v>
      </c>
      <c r="D109" s="82"/>
      <c r="E109" s="82" t="s">
        <v>142</v>
      </c>
      <c r="F109" s="105" t="s">
        <v>144</v>
      </c>
      <c r="G109" s="102">
        <v>0</v>
      </c>
      <c r="H109" s="92" t="s">
        <v>142</v>
      </c>
    </row>
    <row r="110" spans="1:8" x14ac:dyDescent="0.2">
      <c r="A110" s="82"/>
      <c r="B110" s="82"/>
      <c r="C110" s="103"/>
      <c r="D110" s="82"/>
      <c r="E110" s="82"/>
      <c r="F110" s="104"/>
      <c r="G110" s="104"/>
      <c r="H110" s="92" t="s">
        <v>142</v>
      </c>
    </row>
    <row r="111" spans="1:8" x14ac:dyDescent="0.2">
      <c r="A111" s="82"/>
      <c r="B111" s="82"/>
      <c r="C111" s="88" t="s">
        <v>153</v>
      </c>
      <c r="D111" s="82"/>
      <c r="E111" s="82"/>
      <c r="F111" s="104"/>
      <c r="G111" s="104"/>
      <c r="H111" s="92" t="s">
        <v>142</v>
      </c>
    </row>
    <row r="112" spans="1:8" x14ac:dyDescent="0.2">
      <c r="A112" s="82"/>
      <c r="B112" s="82"/>
      <c r="C112" s="88" t="s">
        <v>141</v>
      </c>
      <c r="D112" s="82"/>
      <c r="E112" s="82" t="s">
        <v>142</v>
      </c>
      <c r="F112" s="105" t="s">
        <v>144</v>
      </c>
      <c r="G112" s="102">
        <v>0</v>
      </c>
      <c r="H112" s="92" t="s">
        <v>142</v>
      </c>
    </row>
    <row r="113" spans="1:8" ht="12.75" customHeight="1" x14ac:dyDescent="0.2">
      <c r="A113" s="87"/>
      <c r="B113" s="87"/>
      <c r="C113" s="95"/>
      <c r="D113" s="87"/>
      <c r="E113" s="87"/>
      <c r="F113" s="148"/>
      <c r="G113" s="139"/>
      <c r="H113" s="92" t="s">
        <v>142</v>
      </c>
    </row>
    <row r="114" spans="1:8" ht="12.75" customHeight="1" x14ac:dyDescent="0.2">
      <c r="A114" s="87"/>
      <c r="B114" s="87"/>
      <c r="C114" s="95" t="s">
        <v>937</v>
      </c>
      <c r="D114" s="87"/>
      <c r="E114" s="87"/>
      <c r="F114" s="87"/>
      <c r="G114" s="87"/>
      <c r="H114" s="92" t="s">
        <v>142</v>
      </c>
    </row>
    <row r="115" spans="1:8" ht="12.75" customHeight="1" x14ac:dyDescent="0.2">
      <c r="A115" s="80">
        <v>1</v>
      </c>
      <c r="B115" s="85" t="s">
        <v>321</v>
      </c>
      <c r="C115" s="85" t="s">
        <v>938</v>
      </c>
      <c r="D115" s="85" t="s">
        <v>237</v>
      </c>
      <c r="E115" s="86">
        <v>1862960</v>
      </c>
      <c r="F115" s="97">
        <v>188.91532176000001</v>
      </c>
      <c r="G115" s="93">
        <v>1.4155999999999999E-4</v>
      </c>
      <c r="H115" s="92">
        <v>6.0350000000000001</v>
      </c>
    </row>
    <row r="116" spans="1:8" ht="12.75" customHeight="1" x14ac:dyDescent="0.2">
      <c r="A116" s="87"/>
      <c r="B116" s="87"/>
      <c r="C116" s="95" t="s">
        <v>141</v>
      </c>
      <c r="D116" s="87"/>
      <c r="E116" s="87" t="s">
        <v>142</v>
      </c>
      <c r="F116" s="138">
        <f>F115</f>
        <v>188.91532176000001</v>
      </c>
      <c r="G116" s="139">
        <f>G115</f>
        <v>1.4155999999999999E-4</v>
      </c>
      <c r="H116" s="92" t="s">
        <v>142</v>
      </c>
    </row>
    <row r="117" spans="1:8" x14ac:dyDescent="0.2">
      <c r="A117" s="82"/>
      <c r="B117" s="82"/>
      <c r="C117" s="103"/>
      <c r="D117" s="82"/>
      <c r="E117" s="82"/>
      <c r="F117" s="104"/>
      <c r="G117" s="104"/>
      <c r="H117" s="92" t="s">
        <v>142</v>
      </c>
    </row>
    <row r="118" spans="1:8" x14ac:dyDescent="0.2">
      <c r="A118" s="82"/>
      <c r="B118" s="82"/>
      <c r="C118" s="88" t="s">
        <v>154</v>
      </c>
      <c r="D118" s="82"/>
      <c r="E118" s="82"/>
      <c r="F118" s="94">
        <v>0</v>
      </c>
      <c r="G118" s="102">
        <v>0</v>
      </c>
      <c r="H118" s="92" t="s">
        <v>142</v>
      </c>
    </row>
    <row r="119" spans="1:8" x14ac:dyDescent="0.2">
      <c r="A119" s="82"/>
      <c r="B119" s="82"/>
      <c r="C119" s="103"/>
      <c r="D119" s="82"/>
      <c r="E119" s="82"/>
      <c r="F119" s="104"/>
      <c r="G119" s="104"/>
      <c r="H119" s="92" t="s">
        <v>142</v>
      </c>
    </row>
    <row r="120" spans="1:8" x14ac:dyDescent="0.2">
      <c r="A120" s="82"/>
      <c r="B120" s="82"/>
      <c r="C120" s="88" t="s">
        <v>155</v>
      </c>
      <c r="D120" s="82"/>
      <c r="E120" s="82"/>
      <c r="F120" s="104"/>
      <c r="G120" s="104"/>
      <c r="H120" s="92" t="s">
        <v>142</v>
      </c>
    </row>
    <row r="121" spans="1:8" x14ac:dyDescent="0.2">
      <c r="A121" s="82"/>
      <c r="B121" s="82"/>
      <c r="C121" s="88" t="s">
        <v>156</v>
      </c>
      <c r="D121" s="82"/>
      <c r="E121" s="82"/>
      <c r="F121" s="104"/>
      <c r="G121" s="104"/>
      <c r="H121" s="92" t="s">
        <v>142</v>
      </c>
    </row>
    <row r="122" spans="1:8" x14ac:dyDescent="0.2">
      <c r="A122" s="82"/>
      <c r="B122" s="82"/>
      <c r="C122" s="88" t="s">
        <v>141</v>
      </c>
      <c r="D122" s="82"/>
      <c r="E122" s="82" t="s">
        <v>142</v>
      </c>
      <c r="F122" s="105" t="s">
        <v>144</v>
      </c>
      <c r="G122" s="102">
        <v>0</v>
      </c>
      <c r="H122" s="92" t="s">
        <v>142</v>
      </c>
    </row>
    <row r="123" spans="1:8" x14ac:dyDescent="0.2">
      <c r="A123" s="82"/>
      <c r="B123" s="82"/>
      <c r="C123" s="103"/>
      <c r="D123" s="82"/>
      <c r="E123" s="82"/>
      <c r="F123" s="104"/>
      <c r="G123" s="104"/>
      <c r="H123" s="92" t="s">
        <v>142</v>
      </c>
    </row>
    <row r="124" spans="1:8" x14ac:dyDescent="0.2">
      <c r="A124" s="82"/>
      <c r="B124" s="82"/>
      <c r="C124" s="88" t="s">
        <v>157</v>
      </c>
      <c r="D124" s="82"/>
      <c r="E124" s="82"/>
      <c r="F124" s="104"/>
      <c r="G124" s="104"/>
      <c r="H124" s="92" t="s">
        <v>142</v>
      </c>
    </row>
    <row r="125" spans="1:8" x14ac:dyDescent="0.2">
      <c r="A125" s="82"/>
      <c r="B125" s="82"/>
      <c r="C125" s="88" t="s">
        <v>141</v>
      </c>
      <c r="D125" s="82"/>
      <c r="E125" s="82" t="s">
        <v>142</v>
      </c>
      <c r="F125" s="105" t="s">
        <v>144</v>
      </c>
      <c r="G125" s="102">
        <v>0</v>
      </c>
      <c r="H125" s="92" t="s">
        <v>142</v>
      </c>
    </row>
    <row r="126" spans="1:8" x14ac:dyDescent="0.2">
      <c r="A126" s="82"/>
      <c r="B126" s="82"/>
      <c r="C126" s="103"/>
      <c r="D126" s="82"/>
      <c r="E126" s="82"/>
      <c r="F126" s="104"/>
      <c r="G126" s="104"/>
      <c r="H126" s="92" t="s">
        <v>142</v>
      </c>
    </row>
    <row r="127" spans="1:8" x14ac:dyDescent="0.2">
      <c r="A127" s="82"/>
      <c r="B127" s="82"/>
      <c r="C127" s="88" t="s">
        <v>158</v>
      </c>
      <c r="D127" s="82"/>
      <c r="E127" s="82"/>
      <c r="F127" s="104"/>
      <c r="G127" s="104"/>
      <c r="H127" s="92" t="s">
        <v>142</v>
      </c>
    </row>
    <row r="128" spans="1:8" x14ac:dyDescent="0.2">
      <c r="A128" s="82"/>
      <c r="B128" s="82"/>
      <c r="C128" s="88" t="s">
        <v>141</v>
      </c>
      <c r="D128" s="82"/>
      <c r="E128" s="82" t="s">
        <v>142</v>
      </c>
      <c r="F128" s="105" t="s">
        <v>144</v>
      </c>
      <c r="G128" s="102">
        <v>0</v>
      </c>
      <c r="H128" s="92" t="s">
        <v>142</v>
      </c>
    </row>
    <row r="129" spans="1:8" x14ac:dyDescent="0.2">
      <c r="A129" s="82"/>
      <c r="B129" s="82"/>
      <c r="C129" s="103"/>
      <c r="D129" s="82"/>
      <c r="E129" s="82"/>
      <c r="F129" s="104"/>
      <c r="G129" s="104"/>
      <c r="H129" s="92" t="s">
        <v>142</v>
      </c>
    </row>
    <row r="130" spans="1:8" x14ac:dyDescent="0.2">
      <c r="A130" s="82"/>
      <c r="B130" s="82"/>
      <c r="C130" s="88" t="s">
        <v>159</v>
      </c>
      <c r="D130" s="82"/>
      <c r="E130" s="82"/>
      <c r="F130" s="104"/>
      <c r="G130" s="104"/>
      <c r="H130" s="92" t="s">
        <v>142</v>
      </c>
    </row>
    <row r="131" spans="1:8" x14ac:dyDescent="0.2">
      <c r="A131" s="99">
        <v>1</v>
      </c>
      <c r="B131" s="90"/>
      <c r="C131" s="90" t="s">
        <v>160</v>
      </c>
      <c r="D131" s="90"/>
      <c r="E131" s="107"/>
      <c r="F131" s="91">
        <v>41843.841395816002</v>
      </c>
      <c r="G131" s="81">
        <v>3.1355460000000002E-2</v>
      </c>
      <c r="H131" s="92">
        <v>5.41</v>
      </c>
    </row>
    <row r="132" spans="1:8" x14ac:dyDescent="0.2">
      <c r="A132" s="82"/>
      <c r="B132" s="82"/>
      <c r="C132" s="88" t="s">
        <v>141</v>
      </c>
      <c r="D132" s="82"/>
      <c r="E132" s="82" t="s">
        <v>142</v>
      </c>
      <c r="F132" s="94">
        <v>41843.841395816002</v>
      </c>
      <c r="G132" s="102">
        <v>3.1355460000000002E-2</v>
      </c>
      <c r="H132" s="92" t="s">
        <v>142</v>
      </c>
    </row>
    <row r="133" spans="1:8" x14ac:dyDescent="0.2">
      <c r="A133" s="82"/>
      <c r="B133" s="82"/>
      <c r="C133" s="103"/>
      <c r="D133" s="82"/>
      <c r="E133" s="82"/>
      <c r="F133" s="104"/>
      <c r="G133" s="104"/>
      <c r="H133" s="92" t="s">
        <v>142</v>
      </c>
    </row>
    <row r="134" spans="1:8" x14ac:dyDescent="0.2">
      <c r="A134" s="82"/>
      <c r="B134" s="82"/>
      <c r="C134" s="88" t="s">
        <v>161</v>
      </c>
      <c r="D134" s="82"/>
      <c r="E134" s="82"/>
      <c r="F134" s="94">
        <v>41843.841395816002</v>
      </c>
      <c r="G134" s="102">
        <v>3.1355460000000002E-2</v>
      </c>
      <c r="H134" s="92" t="s">
        <v>142</v>
      </c>
    </row>
    <row r="135" spans="1:8" x14ac:dyDescent="0.2">
      <c r="A135" s="82"/>
      <c r="B135" s="82"/>
      <c r="C135" s="104"/>
      <c r="D135" s="82"/>
      <c r="E135" s="82"/>
      <c r="F135" s="82"/>
      <c r="G135" s="82"/>
      <c r="H135" s="92" t="s">
        <v>142</v>
      </c>
    </row>
    <row r="136" spans="1:8" x14ac:dyDescent="0.2">
      <c r="A136" s="82"/>
      <c r="B136" s="82"/>
      <c r="C136" s="88" t="s">
        <v>162</v>
      </c>
      <c r="D136" s="82"/>
      <c r="E136" s="82"/>
      <c r="F136" s="82"/>
      <c r="G136" s="82"/>
      <c r="H136" s="92" t="s">
        <v>142</v>
      </c>
    </row>
    <row r="137" spans="1:8" x14ac:dyDescent="0.2">
      <c r="A137" s="82"/>
      <c r="B137" s="82"/>
      <c r="C137" s="88" t="s">
        <v>163</v>
      </c>
      <c r="D137" s="82"/>
      <c r="E137" s="82"/>
      <c r="F137" s="82"/>
      <c r="G137" s="82"/>
      <c r="H137" s="92" t="s">
        <v>142</v>
      </c>
    </row>
    <row r="138" spans="1:8" x14ac:dyDescent="0.2">
      <c r="A138" s="99">
        <v>1</v>
      </c>
      <c r="B138" s="90" t="s">
        <v>322</v>
      </c>
      <c r="C138" s="85" t="s">
        <v>939</v>
      </c>
      <c r="D138" s="90"/>
      <c r="E138" s="140">
        <v>1279167.0685000001</v>
      </c>
      <c r="F138" s="91">
        <v>30532.867278993999</v>
      </c>
      <c r="G138" s="81">
        <v>2.287964E-2</v>
      </c>
      <c r="H138" s="92" t="s">
        <v>142</v>
      </c>
    </row>
    <row r="139" spans="1:8" x14ac:dyDescent="0.2">
      <c r="A139" s="82"/>
      <c r="B139" s="82"/>
      <c r="C139" s="88" t="s">
        <v>141</v>
      </c>
      <c r="D139" s="82"/>
      <c r="E139" s="82" t="s">
        <v>142</v>
      </c>
      <c r="F139" s="94">
        <v>30532.867278993999</v>
      </c>
      <c r="G139" s="102">
        <v>2.287964E-2</v>
      </c>
      <c r="H139" s="92" t="s">
        <v>142</v>
      </c>
    </row>
    <row r="140" spans="1:8" x14ac:dyDescent="0.2">
      <c r="A140" s="82"/>
      <c r="B140" s="82"/>
      <c r="C140" s="103"/>
      <c r="D140" s="82"/>
      <c r="E140" s="82"/>
      <c r="F140" s="104"/>
      <c r="G140" s="104"/>
      <c r="H140" s="92" t="s">
        <v>142</v>
      </c>
    </row>
    <row r="141" spans="1:8" x14ac:dyDescent="0.2">
      <c r="A141" s="82"/>
      <c r="B141" s="82"/>
      <c r="C141" s="88" t="s">
        <v>164</v>
      </c>
      <c r="D141" s="82"/>
      <c r="E141" s="82"/>
      <c r="F141" s="82"/>
      <c r="G141" s="82"/>
      <c r="H141" s="92" t="s">
        <v>142</v>
      </c>
    </row>
    <row r="142" spans="1:8" x14ac:dyDescent="0.2">
      <c r="A142" s="82"/>
      <c r="B142" s="82"/>
      <c r="C142" s="88" t="s">
        <v>165</v>
      </c>
      <c r="D142" s="82"/>
      <c r="E142" s="82"/>
      <c r="F142" s="82"/>
      <c r="G142" s="82"/>
      <c r="H142" s="92" t="s">
        <v>142</v>
      </c>
    </row>
    <row r="143" spans="1:8" x14ac:dyDescent="0.2">
      <c r="A143" s="82"/>
      <c r="B143" s="82"/>
      <c r="C143" s="88" t="s">
        <v>141</v>
      </c>
      <c r="D143" s="82"/>
      <c r="E143" s="82" t="s">
        <v>142</v>
      </c>
      <c r="F143" s="105" t="s">
        <v>144</v>
      </c>
      <c r="G143" s="102">
        <v>0</v>
      </c>
      <c r="H143" s="92" t="s">
        <v>142</v>
      </c>
    </row>
    <row r="144" spans="1:8" x14ac:dyDescent="0.2">
      <c r="A144" s="82"/>
      <c r="B144" s="82"/>
      <c r="C144" s="103"/>
      <c r="D144" s="82"/>
      <c r="E144" s="82"/>
      <c r="F144" s="104"/>
      <c r="G144" s="104"/>
      <c r="H144" s="92" t="s">
        <v>142</v>
      </c>
    </row>
    <row r="145" spans="1:17" x14ac:dyDescent="0.2">
      <c r="A145" s="82"/>
      <c r="B145" s="82"/>
      <c r="C145" s="88" t="s">
        <v>166</v>
      </c>
      <c r="D145" s="82"/>
      <c r="E145" s="82"/>
      <c r="F145" s="104"/>
      <c r="G145" s="104"/>
      <c r="H145" s="92" t="s">
        <v>142</v>
      </c>
    </row>
    <row r="146" spans="1:17" x14ac:dyDescent="0.2">
      <c r="A146" s="82"/>
      <c r="B146" s="82"/>
      <c r="C146" s="88" t="s">
        <v>141</v>
      </c>
      <c r="D146" s="82"/>
      <c r="E146" s="82" t="s">
        <v>142</v>
      </c>
      <c r="F146" s="105" t="s">
        <v>144</v>
      </c>
      <c r="G146" s="102">
        <v>0</v>
      </c>
      <c r="H146" s="92" t="s">
        <v>142</v>
      </c>
    </row>
    <row r="147" spans="1:17" x14ac:dyDescent="0.2">
      <c r="A147" s="82"/>
      <c r="B147" s="82"/>
      <c r="C147" s="103"/>
      <c r="D147" s="82"/>
      <c r="E147" s="82"/>
      <c r="F147" s="104"/>
      <c r="G147" s="104"/>
      <c r="H147" s="92" t="s">
        <v>142</v>
      </c>
    </row>
    <row r="148" spans="1:17" x14ac:dyDescent="0.2">
      <c r="A148" s="82"/>
      <c r="B148" s="90"/>
      <c r="C148" s="90"/>
      <c r="D148" s="88"/>
      <c r="E148" s="82"/>
      <c r="F148" s="90"/>
      <c r="G148" s="107"/>
      <c r="H148" s="92" t="s">
        <v>142</v>
      </c>
    </row>
    <row r="149" spans="1:17" x14ac:dyDescent="0.2">
      <c r="A149" s="107"/>
      <c r="B149" s="90"/>
      <c r="C149" s="90" t="s">
        <v>167</v>
      </c>
      <c r="D149" s="90"/>
      <c r="E149" s="107"/>
      <c r="F149" s="91">
        <v>4039.96877971</v>
      </c>
      <c r="G149" s="81">
        <v>3.02733E-3</v>
      </c>
      <c r="H149" s="92" t="s">
        <v>142</v>
      </c>
    </row>
    <row r="150" spans="1:17" x14ac:dyDescent="0.2">
      <c r="A150" s="103"/>
      <c r="B150" s="103"/>
      <c r="C150" s="88" t="s">
        <v>168</v>
      </c>
      <c r="D150" s="104"/>
      <c r="E150" s="104"/>
      <c r="F150" s="94">
        <v>1334499.24450138</v>
      </c>
      <c r="G150" s="108">
        <v>1.0000000200000001</v>
      </c>
      <c r="H150" s="92" t="s">
        <v>142</v>
      </c>
    </row>
    <row r="151" spans="1:17" ht="12.75" customHeight="1" x14ac:dyDescent="0.2">
      <c r="A151" s="109"/>
      <c r="B151" s="109"/>
      <c r="C151" s="110"/>
      <c r="D151" s="111"/>
      <c r="E151" s="111"/>
      <c r="F151" s="112"/>
      <c r="G151" s="113"/>
      <c r="H151" s="114"/>
    </row>
    <row r="152" spans="1:17" x14ac:dyDescent="0.2">
      <c r="A152" s="109"/>
      <c r="B152" s="221" t="s">
        <v>926</v>
      </c>
      <c r="C152" s="221"/>
      <c r="D152" s="221"/>
      <c r="E152" s="221"/>
      <c r="F152" s="221"/>
      <c r="G152" s="221"/>
      <c r="H152" s="221"/>
      <c r="J152" s="116"/>
    </row>
    <row r="153" spans="1:17" x14ac:dyDescent="0.2">
      <c r="A153" s="109"/>
      <c r="B153" s="221" t="s">
        <v>927</v>
      </c>
      <c r="C153" s="221"/>
      <c r="D153" s="221"/>
      <c r="E153" s="221"/>
      <c r="F153" s="221"/>
      <c r="G153" s="221"/>
      <c r="H153" s="221"/>
      <c r="J153" s="116"/>
    </row>
    <row r="154" spans="1:17" x14ac:dyDescent="0.2">
      <c r="A154" s="109"/>
      <c r="B154" s="221" t="s">
        <v>928</v>
      </c>
      <c r="C154" s="221"/>
      <c r="D154" s="221"/>
      <c r="E154" s="221"/>
      <c r="F154" s="221"/>
      <c r="G154" s="221"/>
      <c r="H154" s="221"/>
      <c r="J154" s="116"/>
    </row>
    <row r="155" spans="1:17" s="118" customFormat="1" ht="66.75" customHeight="1" x14ac:dyDescent="0.25">
      <c r="A155" s="117"/>
      <c r="B155" s="222" t="s">
        <v>929</v>
      </c>
      <c r="C155" s="222"/>
      <c r="D155" s="222"/>
      <c r="E155" s="222"/>
      <c r="F155" s="222"/>
      <c r="G155" s="222"/>
      <c r="H155" s="222"/>
      <c r="I155"/>
      <c r="J155" s="116"/>
      <c r="K155"/>
      <c r="L155"/>
      <c r="M155"/>
      <c r="N155"/>
      <c r="O155"/>
      <c r="P155"/>
      <c r="Q155"/>
    </row>
    <row r="156" spans="1:17" x14ac:dyDescent="0.2">
      <c r="A156" s="109"/>
      <c r="B156" s="221" t="s">
        <v>930</v>
      </c>
      <c r="C156" s="221"/>
      <c r="D156" s="221"/>
      <c r="E156" s="221"/>
      <c r="F156" s="221"/>
      <c r="G156" s="221"/>
      <c r="H156" s="221"/>
      <c r="J156" s="116"/>
    </row>
    <row r="157" spans="1:17" x14ac:dyDescent="0.2">
      <c r="A157" s="109"/>
      <c r="B157" s="109"/>
      <c r="C157" s="109"/>
      <c r="D157" s="111"/>
      <c r="E157" s="111"/>
      <c r="F157" s="111"/>
      <c r="G157" s="111"/>
    </row>
    <row r="158" spans="1:17" x14ac:dyDescent="0.2">
      <c r="A158" s="109"/>
      <c r="B158" s="223" t="s">
        <v>169</v>
      </c>
      <c r="C158" s="224"/>
      <c r="D158" s="225"/>
      <c r="E158" s="119"/>
      <c r="F158" s="111"/>
      <c r="G158" s="111"/>
    </row>
    <row r="159" spans="1:17" ht="27.75" customHeight="1" x14ac:dyDescent="0.2">
      <c r="A159" s="109"/>
      <c r="B159" s="226" t="s">
        <v>170</v>
      </c>
      <c r="C159" s="227"/>
      <c r="D159" s="95" t="s">
        <v>171</v>
      </c>
      <c r="E159" s="119"/>
      <c r="F159" s="111"/>
      <c r="G159" s="111"/>
    </row>
    <row r="160" spans="1:17" ht="12.75" customHeight="1" x14ac:dyDescent="0.2">
      <c r="A160" s="109"/>
      <c r="B160" s="226" t="s">
        <v>931</v>
      </c>
      <c r="C160" s="227"/>
      <c r="D160" s="95" t="s">
        <v>171</v>
      </c>
      <c r="E160" s="119"/>
      <c r="F160" s="111"/>
      <c r="G160" s="111"/>
    </row>
    <row r="161" spans="1:10" x14ac:dyDescent="0.2">
      <c r="A161" s="109"/>
      <c r="B161" s="226" t="s">
        <v>172</v>
      </c>
      <c r="C161" s="227"/>
      <c r="D161" s="120" t="s">
        <v>142</v>
      </c>
      <c r="E161" s="119"/>
      <c r="F161" s="111"/>
      <c r="G161" s="111"/>
    </row>
    <row r="162" spans="1:10" x14ac:dyDescent="0.2">
      <c r="A162" s="121"/>
      <c r="B162" s="122" t="s">
        <v>142</v>
      </c>
      <c r="C162" s="122" t="s">
        <v>932</v>
      </c>
      <c r="D162" s="122" t="s">
        <v>173</v>
      </c>
      <c r="E162" s="121"/>
      <c r="F162" s="121"/>
      <c r="G162" s="121"/>
      <c r="H162" s="121"/>
      <c r="J162" s="116"/>
    </row>
    <row r="163" spans="1:10" x14ac:dyDescent="0.2">
      <c r="A163" s="121"/>
      <c r="B163" s="123" t="s">
        <v>174</v>
      </c>
      <c r="C163" s="124">
        <v>45961</v>
      </c>
      <c r="D163" s="124">
        <v>45991</v>
      </c>
      <c r="E163" s="121"/>
      <c r="F163" s="121"/>
      <c r="G163" s="121"/>
      <c r="J163" s="116"/>
    </row>
    <row r="164" spans="1:10" x14ac:dyDescent="0.2">
      <c r="A164" s="125"/>
      <c r="B164" s="90" t="s">
        <v>175</v>
      </c>
      <c r="C164" s="126">
        <v>1572.896</v>
      </c>
      <c r="D164" s="126">
        <v>1582.8538000000001</v>
      </c>
      <c r="E164" s="125"/>
      <c r="F164" s="127"/>
      <c r="G164" s="128"/>
    </row>
    <row r="165" spans="1:10" x14ac:dyDescent="0.2">
      <c r="A165" s="125"/>
      <c r="B165" s="90" t="s">
        <v>1119</v>
      </c>
      <c r="C165" s="126">
        <v>73.858900000000006</v>
      </c>
      <c r="D165" s="126">
        <v>74.326499999999996</v>
      </c>
      <c r="E165" s="125"/>
      <c r="F165" s="127"/>
      <c r="G165" s="128"/>
    </row>
    <row r="166" spans="1:10" x14ac:dyDescent="0.2">
      <c r="A166" s="125"/>
      <c r="B166" s="90" t="s">
        <v>176</v>
      </c>
      <c r="C166" s="126">
        <v>1437.1385</v>
      </c>
      <c r="D166" s="126">
        <v>1445.2626</v>
      </c>
      <c r="E166" s="125"/>
      <c r="F166" s="127"/>
      <c r="G166" s="128"/>
    </row>
    <row r="167" spans="1:10" x14ac:dyDescent="0.2">
      <c r="A167" s="125"/>
      <c r="B167" s="90" t="s">
        <v>1120</v>
      </c>
      <c r="C167" s="126">
        <v>66.521100000000004</v>
      </c>
      <c r="D167" s="126">
        <v>66.897099999999995</v>
      </c>
      <c r="E167" s="125"/>
      <c r="F167" s="127"/>
      <c r="G167" s="128"/>
    </row>
    <row r="168" spans="1:10" x14ac:dyDescent="0.2">
      <c r="A168" s="125"/>
      <c r="B168" s="125"/>
      <c r="C168" s="125"/>
      <c r="D168" s="125"/>
      <c r="E168" s="125"/>
      <c r="F168" s="125"/>
      <c r="G168" s="125"/>
    </row>
    <row r="169" spans="1:10" ht="14.25" customHeight="1" x14ac:dyDescent="0.2">
      <c r="A169" s="121"/>
      <c r="B169" s="226" t="s">
        <v>933</v>
      </c>
      <c r="C169" s="227"/>
      <c r="D169" s="95" t="s">
        <v>171</v>
      </c>
      <c r="E169" s="121"/>
      <c r="F169" s="121"/>
      <c r="G169" s="121"/>
    </row>
    <row r="170" spans="1:10" x14ac:dyDescent="0.2">
      <c r="A170" s="121"/>
      <c r="B170" s="198"/>
      <c r="C170" s="198"/>
      <c r="D170" s="199"/>
      <c r="E170" s="121"/>
      <c r="F170" s="115"/>
      <c r="G170" s="133"/>
    </row>
    <row r="171" spans="1:10" x14ac:dyDescent="0.2">
      <c r="A171" s="121"/>
      <c r="B171" s="226" t="s">
        <v>177</v>
      </c>
      <c r="C171" s="227"/>
      <c r="D171" s="95" t="s">
        <v>171</v>
      </c>
      <c r="E171" s="136"/>
      <c r="F171" s="136"/>
      <c r="G171" s="136"/>
    </row>
    <row r="172" spans="1:10" x14ac:dyDescent="0.2">
      <c r="A172" s="121"/>
      <c r="B172" s="226" t="s">
        <v>178</v>
      </c>
      <c r="C172" s="227"/>
      <c r="D172" s="95" t="s">
        <v>171</v>
      </c>
      <c r="E172" s="121"/>
      <c r="F172" s="121"/>
      <c r="G172" s="121"/>
    </row>
    <row r="173" spans="1:10" x14ac:dyDescent="0.2">
      <c r="A173" s="121"/>
      <c r="B173" s="226" t="s">
        <v>179</v>
      </c>
      <c r="C173" s="227"/>
      <c r="D173" s="95" t="s">
        <v>171</v>
      </c>
      <c r="E173" s="131"/>
      <c r="F173" s="121"/>
      <c r="G173" s="121"/>
    </row>
    <row r="174" spans="1:10" x14ac:dyDescent="0.2">
      <c r="A174" s="121"/>
      <c r="B174" s="226" t="s">
        <v>180</v>
      </c>
      <c r="C174" s="227"/>
      <c r="D174" s="132">
        <v>0.53665149804591983</v>
      </c>
      <c r="E174" s="131"/>
      <c r="F174" s="121"/>
      <c r="G174" s="121"/>
    </row>
    <row r="176" spans="1:10" x14ac:dyDescent="0.2">
      <c r="B176" s="220" t="s">
        <v>934</v>
      </c>
      <c r="C176" s="220"/>
    </row>
    <row r="178" spans="2:4" ht="153.75" customHeight="1" x14ac:dyDescent="0.2">
      <c r="B178" s="134"/>
      <c r="C178" s="135"/>
      <c r="D178" s="134"/>
    </row>
    <row r="179" spans="2:4" x14ac:dyDescent="0.2">
      <c r="B179" s="134"/>
      <c r="D179" s="134"/>
    </row>
    <row r="180" spans="2:4" x14ac:dyDescent="0.2">
      <c r="B180" s="134" t="s">
        <v>935</v>
      </c>
      <c r="C180" s="135"/>
      <c r="D180" s="134" t="s">
        <v>940</v>
      </c>
    </row>
    <row r="181" spans="2:4" x14ac:dyDescent="0.2">
      <c r="B181" s="134" t="s">
        <v>941</v>
      </c>
      <c r="D181" s="134" t="s">
        <v>942</v>
      </c>
    </row>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row r="203" customFormat="1" ht="12.75" customHeight="1" x14ac:dyDescent="0.2"/>
    <row r="204" customFormat="1" ht="12.75" customHeight="1" x14ac:dyDescent="0.2"/>
  </sheetData>
  <mergeCells count="18">
    <mergeCell ref="B176:C176"/>
    <mergeCell ref="B174:C174"/>
    <mergeCell ref="A1:H1"/>
    <mergeCell ref="A2:H2"/>
    <mergeCell ref="A3:H3"/>
    <mergeCell ref="B169:C169"/>
    <mergeCell ref="B173:C173"/>
    <mergeCell ref="B152:H152"/>
    <mergeCell ref="B153:H153"/>
    <mergeCell ref="B160:C160"/>
    <mergeCell ref="B161:C161"/>
    <mergeCell ref="B171:C171"/>
    <mergeCell ref="B172:C172"/>
    <mergeCell ref="B154:H154"/>
    <mergeCell ref="B155:H155"/>
    <mergeCell ref="B156:H156"/>
    <mergeCell ref="B158:D158"/>
    <mergeCell ref="B159:C159"/>
  </mergeCells>
  <hyperlinks>
    <hyperlink ref="I1" location="Index!B2" display="Index" xr:uid="{A8B1E75D-2F3A-409D-9B0E-0E85F7A1646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3749-0E1C-4E49-860B-281268E2923C}">
  <sheetPr>
    <outlinePr summaryBelow="0" summaryRight="0"/>
  </sheetPr>
  <dimension ref="A1:Q201"/>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324</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4029925</v>
      </c>
      <c r="F7" s="91">
        <v>40605.524299999997</v>
      </c>
      <c r="G7" s="81">
        <v>5.7622369999999999E-2</v>
      </c>
      <c r="H7" s="92" t="s">
        <v>142</v>
      </c>
    </row>
    <row r="8" spans="1:9" x14ac:dyDescent="0.2">
      <c r="A8" s="99">
        <v>2</v>
      </c>
      <c r="B8" s="90" t="s">
        <v>17</v>
      </c>
      <c r="C8" s="90" t="s">
        <v>18</v>
      </c>
      <c r="D8" s="90" t="s">
        <v>19</v>
      </c>
      <c r="E8" s="83">
        <v>2010000</v>
      </c>
      <c r="F8" s="91">
        <v>31506.75</v>
      </c>
      <c r="G8" s="81">
        <v>4.4710510000000002E-2</v>
      </c>
      <c r="H8" s="92" t="s">
        <v>142</v>
      </c>
    </row>
    <row r="9" spans="1:9" x14ac:dyDescent="0.2">
      <c r="A9" s="99">
        <v>3</v>
      </c>
      <c r="B9" s="90" t="s">
        <v>36</v>
      </c>
      <c r="C9" s="90" t="s">
        <v>37</v>
      </c>
      <c r="D9" s="90" t="s">
        <v>35</v>
      </c>
      <c r="E9" s="83">
        <v>2375000</v>
      </c>
      <c r="F9" s="91">
        <v>23251.25</v>
      </c>
      <c r="G9" s="81">
        <v>3.2995320000000002E-2</v>
      </c>
      <c r="H9" s="92" t="s">
        <v>142</v>
      </c>
    </row>
    <row r="10" spans="1:9" x14ac:dyDescent="0.2">
      <c r="A10" s="99">
        <v>4</v>
      </c>
      <c r="B10" s="90" t="s">
        <v>33</v>
      </c>
      <c r="C10" s="90" t="s">
        <v>34</v>
      </c>
      <c r="D10" s="90" t="s">
        <v>35</v>
      </c>
      <c r="E10" s="83">
        <v>1465000</v>
      </c>
      <c r="F10" s="91">
        <v>20345.919999999998</v>
      </c>
      <c r="G10" s="81">
        <v>2.8872430000000001E-2</v>
      </c>
      <c r="H10" s="92" t="s">
        <v>142</v>
      </c>
    </row>
    <row r="11" spans="1:9" x14ac:dyDescent="0.2">
      <c r="A11" s="99">
        <v>5</v>
      </c>
      <c r="B11" s="90" t="s">
        <v>11</v>
      </c>
      <c r="C11" s="90" t="s">
        <v>12</v>
      </c>
      <c r="D11" s="90" t="s">
        <v>13</v>
      </c>
      <c r="E11" s="83">
        <v>900000</v>
      </c>
      <c r="F11" s="91">
        <v>18914.400000000001</v>
      </c>
      <c r="G11" s="81">
        <v>2.6840989999999999E-2</v>
      </c>
      <c r="H11" s="92" t="s">
        <v>142</v>
      </c>
    </row>
    <row r="12" spans="1:9" x14ac:dyDescent="0.2">
      <c r="A12" s="99">
        <v>6</v>
      </c>
      <c r="B12" s="90" t="s">
        <v>327</v>
      </c>
      <c r="C12" s="90" t="s">
        <v>328</v>
      </c>
      <c r="D12" s="90" t="s">
        <v>196</v>
      </c>
      <c r="E12" s="83">
        <v>1200000</v>
      </c>
      <c r="F12" s="91">
        <v>18721.2</v>
      </c>
      <c r="G12" s="81">
        <v>2.656683E-2</v>
      </c>
      <c r="H12" s="92" t="s">
        <v>142</v>
      </c>
    </row>
    <row r="13" spans="1:9" x14ac:dyDescent="0.2">
      <c r="A13" s="99">
        <v>7</v>
      </c>
      <c r="B13" s="90" t="s">
        <v>329</v>
      </c>
      <c r="C13" s="90" t="s">
        <v>330</v>
      </c>
      <c r="D13" s="90" t="s">
        <v>35</v>
      </c>
      <c r="E13" s="83">
        <v>1350000</v>
      </c>
      <c r="F13" s="91">
        <v>17275.95</v>
      </c>
      <c r="G13" s="81">
        <v>2.45159E-2</v>
      </c>
      <c r="H13" s="92" t="s">
        <v>142</v>
      </c>
    </row>
    <row r="14" spans="1:9" x14ac:dyDescent="0.2">
      <c r="A14" s="99">
        <v>8</v>
      </c>
      <c r="B14" s="90" t="s">
        <v>331</v>
      </c>
      <c r="C14" s="90" t="s">
        <v>332</v>
      </c>
      <c r="D14" s="90" t="s">
        <v>35</v>
      </c>
      <c r="E14" s="83">
        <v>700000</v>
      </c>
      <c r="F14" s="91">
        <v>14870.8</v>
      </c>
      <c r="G14" s="81">
        <v>2.110281E-2</v>
      </c>
      <c r="H14" s="92" t="s">
        <v>142</v>
      </c>
    </row>
    <row r="15" spans="1:9" x14ac:dyDescent="0.2">
      <c r="A15" s="99">
        <v>9</v>
      </c>
      <c r="B15" s="90" t="s">
        <v>182</v>
      </c>
      <c r="C15" s="90" t="s">
        <v>183</v>
      </c>
      <c r="D15" s="90" t="s">
        <v>184</v>
      </c>
      <c r="E15" s="83">
        <v>3977000</v>
      </c>
      <c r="F15" s="91">
        <v>14788.4745</v>
      </c>
      <c r="G15" s="81">
        <v>2.0985980000000001E-2</v>
      </c>
      <c r="H15" s="92" t="s">
        <v>142</v>
      </c>
    </row>
    <row r="16" spans="1:9" x14ac:dyDescent="0.2">
      <c r="A16" s="99">
        <v>10</v>
      </c>
      <c r="B16" s="90" t="s">
        <v>50</v>
      </c>
      <c r="C16" s="90" t="s">
        <v>51</v>
      </c>
      <c r="D16" s="90" t="s">
        <v>52</v>
      </c>
      <c r="E16" s="83">
        <v>200000</v>
      </c>
      <c r="F16" s="91">
        <v>14362</v>
      </c>
      <c r="G16" s="81">
        <v>2.0380780000000001E-2</v>
      </c>
      <c r="H16" s="92" t="s">
        <v>142</v>
      </c>
    </row>
    <row r="17" spans="1:8" x14ac:dyDescent="0.2">
      <c r="A17" s="99">
        <v>11</v>
      </c>
      <c r="B17" s="90" t="s">
        <v>14</v>
      </c>
      <c r="C17" s="90" t="s">
        <v>15</v>
      </c>
      <c r="D17" s="90" t="s">
        <v>16</v>
      </c>
      <c r="E17" s="83">
        <v>350000</v>
      </c>
      <c r="F17" s="91">
        <v>14243.6</v>
      </c>
      <c r="G17" s="81">
        <v>2.0212770000000001E-2</v>
      </c>
      <c r="H17" s="92" t="s">
        <v>142</v>
      </c>
    </row>
    <row r="18" spans="1:8" x14ac:dyDescent="0.2">
      <c r="A18" s="99">
        <v>12</v>
      </c>
      <c r="B18" s="90" t="s">
        <v>56</v>
      </c>
      <c r="C18" s="90" t="s">
        <v>57</v>
      </c>
      <c r="D18" s="90" t="s">
        <v>58</v>
      </c>
      <c r="E18" s="83">
        <v>310000</v>
      </c>
      <c r="F18" s="91">
        <v>13885.83</v>
      </c>
      <c r="G18" s="81">
        <v>1.970506E-2</v>
      </c>
      <c r="H18" s="92" t="s">
        <v>142</v>
      </c>
    </row>
    <row r="19" spans="1:8" ht="25.5" x14ac:dyDescent="0.2">
      <c r="A19" s="99">
        <v>13</v>
      </c>
      <c r="B19" s="90" t="s">
        <v>249</v>
      </c>
      <c r="C19" s="90" t="s">
        <v>250</v>
      </c>
      <c r="D19" s="90" t="s">
        <v>221</v>
      </c>
      <c r="E19" s="83">
        <v>232400</v>
      </c>
      <c r="F19" s="91">
        <v>13211.94</v>
      </c>
      <c r="G19" s="81">
        <v>1.874876E-2</v>
      </c>
      <c r="H19" s="92" t="s">
        <v>142</v>
      </c>
    </row>
    <row r="20" spans="1:8" x14ac:dyDescent="0.2">
      <c r="A20" s="99">
        <v>14</v>
      </c>
      <c r="B20" s="90" t="s">
        <v>258</v>
      </c>
      <c r="C20" s="90" t="s">
        <v>259</v>
      </c>
      <c r="D20" s="90" t="s">
        <v>40</v>
      </c>
      <c r="E20" s="83">
        <v>1000000</v>
      </c>
      <c r="F20" s="91">
        <v>13068</v>
      </c>
      <c r="G20" s="81">
        <v>1.8544499999999998E-2</v>
      </c>
      <c r="H20" s="92" t="s">
        <v>142</v>
      </c>
    </row>
    <row r="21" spans="1:8" x14ac:dyDescent="0.2">
      <c r="A21" s="99">
        <v>15</v>
      </c>
      <c r="B21" s="90" t="s">
        <v>128</v>
      </c>
      <c r="C21" s="90" t="s">
        <v>129</v>
      </c>
      <c r="D21" s="90" t="s">
        <v>130</v>
      </c>
      <c r="E21" s="83">
        <v>1199300</v>
      </c>
      <c r="F21" s="91">
        <v>12525.4892</v>
      </c>
      <c r="G21" s="81">
        <v>1.777463E-2</v>
      </c>
      <c r="H21" s="92" t="s">
        <v>142</v>
      </c>
    </row>
    <row r="22" spans="1:8" x14ac:dyDescent="0.2">
      <c r="A22" s="99">
        <v>16</v>
      </c>
      <c r="B22" s="90" t="s">
        <v>333</v>
      </c>
      <c r="C22" s="90" t="s">
        <v>334</v>
      </c>
      <c r="D22" s="90" t="s">
        <v>237</v>
      </c>
      <c r="E22" s="83">
        <v>325000</v>
      </c>
      <c r="F22" s="91">
        <v>12211.225</v>
      </c>
      <c r="G22" s="81">
        <v>1.7328670000000001E-2</v>
      </c>
      <c r="H22" s="92" t="s">
        <v>142</v>
      </c>
    </row>
    <row r="23" spans="1:8" x14ac:dyDescent="0.2">
      <c r="A23" s="99">
        <v>17</v>
      </c>
      <c r="B23" s="90" t="s">
        <v>214</v>
      </c>
      <c r="C23" s="90" t="s">
        <v>215</v>
      </c>
      <c r="D23" s="90" t="s">
        <v>216</v>
      </c>
      <c r="E23" s="83">
        <v>2000000</v>
      </c>
      <c r="F23" s="91">
        <v>12030</v>
      </c>
      <c r="G23" s="81">
        <v>1.70715E-2</v>
      </c>
      <c r="H23" s="92" t="s">
        <v>142</v>
      </c>
    </row>
    <row r="24" spans="1:8" x14ac:dyDescent="0.2">
      <c r="A24" s="99">
        <v>18</v>
      </c>
      <c r="B24" s="90" t="s">
        <v>335</v>
      </c>
      <c r="C24" s="90" t="s">
        <v>336</v>
      </c>
      <c r="D24" s="90" t="s">
        <v>35</v>
      </c>
      <c r="E24" s="83">
        <v>4100000</v>
      </c>
      <c r="F24" s="91">
        <v>11881.8</v>
      </c>
      <c r="G24" s="81">
        <v>1.6861190000000002E-2</v>
      </c>
      <c r="H24" s="92" t="s">
        <v>142</v>
      </c>
    </row>
    <row r="25" spans="1:8" ht="25.5" x14ac:dyDescent="0.2">
      <c r="A25" s="99">
        <v>19</v>
      </c>
      <c r="B25" s="90" t="s">
        <v>209</v>
      </c>
      <c r="C25" s="90" t="s">
        <v>210</v>
      </c>
      <c r="D25" s="90" t="s">
        <v>211</v>
      </c>
      <c r="E25" s="83">
        <v>1650000</v>
      </c>
      <c r="F25" s="91">
        <v>11837.1</v>
      </c>
      <c r="G25" s="81">
        <v>1.6797759999999998E-2</v>
      </c>
      <c r="H25" s="92" t="s">
        <v>142</v>
      </c>
    </row>
    <row r="26" spans="1:8" x14ac:dyDescent="0.2">
      <c r="A26" s="99">
        <v>20</v>
      </c>
      <c r="B26" s="90" t="s">
        <v>263</v>
      </c>
      <c r="C26" s="90" t="s">
        <v>264</v>
      </c>
      <c r="D26" s="90" t="s">
        <v>98</v>
      </c>
      <c r="E26" s="83">
        <v>690000</v>
      </c>
      <c r="F26" s="91">
        <v>11573.37</v>
      </c>
      <c r="G26" s="81">
        <v>1.6423500000000001E-2</v>
      </c>
      <c r="H26" s="92" t="s">
        <v>142</v>
      </c>
    </row>
    <row r="27" spans="1:8" x14ac:dyDescent="0.2">
      <c r="A27" s="99">
        <v>21</v>
      </c>
      <c r="B27" s="90" t="s">
        <v>190</v>
      </c>
      <c r="C27" s="90" t="s">
        <v>191</v>
      </c>
      <c r="D27" s="90" t="s">
        <v>35</v>
      </c>
      <c r="E27" s="83">
        <v>4443625</v>
      </c>
      <c r="F27" s="91">
        <v>11460.997600000001</v>
      </c>
      <c r="G27" s="81">
        <v>1.626404E-2</v>
      </c>
      <c r="H27" s="92" t="s">
        <v>142</v>
      </c>
    </row>
    <row r="28" spans="1:8" x14ac:dyDescent="0.2">
      <c r="A28" s="99">
        <v>22</v>
      </c>
      <c r="B28" s="90" t="s">
        <v>337</v>
      </c>
      <c r="C28" s="90" t="s">
        <v>338</v>
      </c>
      <c r="D28" s="90" t="s">
        <v>28</v>
      </c>
      <c r="E28" s="83">
        <v>250000</v>
      </c>
      <c r="F28" s="91">
        <v>11356</v>
      </c>
      <c r="G28" s="81">
        <v>1.6115040000000001E-2</v>
      </c>
      <c r="H28" s="92" t="s">
        <v>142</v>
      </c>
    </row>
    <row r="29" spans="1:8" x14ac:dyDescent="0.2">
      <c r="A29" s="99">
        <v>23</v>
      </c>
      <c r="B29" s="90" t="s">
        <v>188</v>
      </c>
      <c r="C29" s="90" t="s">
        <v>189</v>
      </c>
      <c r="D29" s="90" t="s">
        <v>111</v>
      </c>
      <c r="E29" s="83">
        <v>1200000</v>
      </c>
      <c r="F29" s="91">
        <v>11029.2</v>
      </c>
      <c r="G29" s="81">
        <v>1.565128E-2</v>
      </c>
      <c r="H29" s="92" t="s">
        <v>142</v>
      </c>
    </row>
    <row r="30" spans="1:8" x14ac:dyDescent="0.2">
      <c r="A30" s="99">
        <v>24</v>
      </c>
      <c r="B30" s="90" t="s">
        <v>339</v>
      </c>
      <c r="C30" s="90" t="s">
        <v>340</v>
      </c>
      <c r="D30" s="90" t="s">
        <v>184</v>
      </c>
      <c r="E30" s="83">
        <v>1050000</v>
      </c>
      <c r="F30" s="91">
        <v>10893.75</v>
      </c>
      <c r="G30" s="81">
        <v>1.545907E-2</v>
      </c>
      <c r="H30" s="92" t="s">
        <v>142</v>
      </c>
    </row>
    <row r="31" spans="1:8" x14ac:dyDescent="0.2">
      <c r="A31" s="99">
        <v>25</v>
      </c>
      <c r="B31" s="90" t="s">
        <v>23</v>
      </c>
      <c r="C31" s="90" t="s">
        <v>24</v>
      </c>
      <c r="D31" s="90" t="s">
        <v>25</v>
      </c>
      <c r="E31" s="83">
        <v>92500</v>
      </c>
      <c r="F31" s="91">
        <v>10730</v>
      </c>
      <c r="G31" s="81">
        <v>1.5226699999999999E-2</v>
      </c>
      <c r="H31" s="92" t="s">
        <v>142</v>
      </c>
    </row>
    <row r="32" spans="1:8" x14ac:dyDescent="0.2">
      <c r="A32" s="99">
        <v>26</v>
      </c>
      <c r="B32" s="90" t="s">
        <v>341</v>
      </c>
      <c r="C32" s="90" t="s">
        <v>342</v>
      </c>
      <c r="D32" s="90" t="s">
        <v>203</v>
      </c>
      <c r="E32" s="83">
        <v>105000</v>
      </c>
      <c r="F32" s="91">
        <v>10577.174999999999</v>
      </c>
      <c r="G32" s="81">
        <v>1.500983E-2</v>
      </c>
      <c r="H32" s="92" t="s">
        <v>142</v>
      </c>
    </row>
    <row r="33" spans="1:8" x14ac:dyDescent="0.2">
      <c r="A33" s="99">
        <v>27</v>
      </c>
      <c r="B33" s="90" t="s">
        <v>185</v>
      </c>
      <c r="C33" s="90" t="s">
        <v>186</v>
      </c>
      <c r="D33" s="90" t="s">
        <v>187</v>
      </c>
      <c r="E33" s="83">
        <v>436135</v>
      </c>
      <c r="F33" s="91">
        <v>10389.171834999999</v>
      </c>
      <c r="G33" s="81">
        <v>1.4743040000000001E-2</v>
      </c>
      <c r="H33" s="92" t="s">
        <v>142</v>
      </c>
    </row>
    <row r="34" spans="1:8" x14ac:dyDescent="0.2">
      <c r="A34" s="99">
        <v>28</v>
      </c>
      <c r="B34" s="90" t="s">
        <v>269</v>
      </c>
      <c r="C34" s="90" t="s">
        <v>270</v>
      </c>
      <c r="D34" s="90" t="s">
        <v>271</v>
      </c>
      <c r="E34" s="83">
        <v>3806234</v>
      </c>
      <c r="F34" s="91">
        <v>10174.4441054</v>
      </c>
      <c r="G34" s="81">
        <v>1.4438319999999999E-2</v>
      </c>
      <c r="H34" s="92" t="s">
        <v>142</v>
      </c>
    </row>
    <row r="35" spans="1:8" x14ac:dyDescent="0.2">
      <c r="A35" s="99">
        <v>29</v>
      </c>
      <c r="B35" s="90" t="s">
        <v>85</v>
      </c>
      <c r="C35" s="90" t="s">
        <v>86</v>
      </c>
      <c r="D35" s="90" t="s">
        <v>13</v>
      </c>
      <c r="E35" s="83">
        <v>575000</v>
      </c>
      <c r="F35" s="91">
        <v>10167.725</v>
      </c>
      <c r="G35" s="81">
        <v>1.442879E-2</v>
      </c>
      <c r="H35" s="92" t="s">
        <v>142</v>
      </c>
    </row>
    <row r="36" spans="1:8" x14ac:dyDescent="0.2">
      <c r="A36" s="99">
        <v>30</v>
      </c>
      <c r="B36" s="90" t="s">
        <v>199</v>
      </c>
      <c r="C36" s="90" t="s">
        <v>200</v>
      </c>
      <c r="D36" s="90" t="s">
        <v>19</v>
      </c>
      <c r="E36" s="83">
        <v>2150000</v>
      </c>
      <c r="F36" s="91">
        <v>9836.25</v>
      </c>
      <c r="G36" s="81">
        <v>1.3958399999999999E-2</v>
      </c>
      <c r="H36" s="92" t="s">
        <v>142</v>
      </c>
    </row>
    <row r="37" spans="1:8" x14ac:dyDescent="0.2">
      <c r="A37" s="99">
        <v>31</v>
      </c>
      <c r="B37" s="90" t="s">
        <v>83</v>
      </c>
      <c r="C37" s="90" t="s">
        <v>84</v>
      </c>
      <c r="D37" s="90" t="s">
        <v>25</v>
      </c>
      <c r="E37" s="83">
        <v>170000</v>
      </c>
      <c r="F37" s="91">
        <v>9788.6</v>
      </c>
      <c r="G37" s="81">
        <v>1.389078E-2</v>
      </c>
      <c r="H37" s="92" t="s">
        <v>142</v>
      </c>
    </row>
    <row r="38" spans="1:8" x14ac:dyDescent="0.2">
      <c r="A38" s="99">
        <v>32</v>
      </c>
      <c r="B38" s="90" t="s">
        <v>226</v>
      </c>
      <c r="C38" s="90" t="s">
        <v>227</v>
      </c>
      <c r="D38" s="90" t="s">
        <v>58</v>
      </c>
      <c r="E38" s="83">
        <v>125000</v>
      </c>
      <c r="F38" s="91">
        <v>9337.5</v>
      </c>
      <c r="G38" s="81">
        <v>1.3250629999999999E-2</v>
      </c>
      <c r="H38" s="92" t="s">
        <v>142</v>
      </c>
    </row>
    <row r="39" spans="1:8" x14ac:dyDescent="0.2">
      <c r="A39" s="99">
        <v>33</v>
      </c>
      <c r="B39" s="90" t="s">
        <v>53</v>
      </c>
      <c r="C39" s="90" t="s">
        <v>54</v>
      </c>
      <c r="D39" s="90" t="s">
        <v>55</v>
      </c>
      <c r="E39" s="83">
        <v>600000</v>
      </c>
      <c r="F39" s="91">
        <v>9101.4</v>
      </c>
      <c r="G39" s="81">
        <v>1.2915589999999999E-2</v>
      </c>
      <c r="H39" s="92" t="s">
        <v>142</v>
      </c>
    </row>
    <row r="40" spans="1:8" x14ac:dyDescent="0.2">
      <c r="A40" s="99">
        <v>34</v>
      </c>
      <c r="B40" s="90" t="s">
        <v>260</v>
      </c>
      <c r="C40" s="90" t="s">
        <v>261</v>
      </c>
      <c r="D40" s="90" t="s">
        <v>262</v>
      </c>
      <c r="E40" s="83">
        <v>521344</v>
      </c>
      <c r="F40" s="91">
        <v>8873.7962239999997</v>
      </c>
      <c r="G40" s="81">
        <v>1.2592600000000001E-2</v>
      </c>
      <c r="H40" s="92" t="s">
        <v>142</v>
      </c>
    </row>
    <row r="41" spans="1:8" ht="25.5" x14ac:dyDescent="0.2">
      <c r="A41" s="99">
        <v>35</v>
      </c>
      <c r="B41" s="90" t="s">
        <v>219</v>
      </c>
      <c r="C41" s="90" t="s">
        <v>220</v>
      </c>
      <c r="D41" s="90" t="s">
        <v>221</v>
      </c>
      <c r="E41" s="83">
        <v>420000</v>
      </c>
      <c r="F41" s="91">
        <v>8745.24</v>
      </c>
      <c r="G41" s="81">
        <v>1.241017E-2</v>
      </c>
      <c r="H41" s="92" t="s">
        <v>142</v>
      </c>
    </row>
    <row r="42" spans="1:8" x14ac:dyDescent="0.2">
      <c r="A42" s="99">
        <v>36</v>
      </c>
      <c r="B42" s="90" t="s">
        <v>247</v>
      </c>
      <c r="C42" s="90" t="s">
        <v>248</v>
      </c>
      <c r="D42" s="90" t="s">
        <v>111</v>
      </c>
      <c r="E42" s="83">
        <v>277693</v>
      </c>
      <c r="F42" s="91">
        <v>8474.6349740000005</v>
      </c>
      <c r="G42" s="81">
        <v>1.2026159999999999E-2</v>
      </c>
      <c r="H42" s="92" t="s">
        <v>142</v>
      </c>
    </row>
    <row r="43" spans="1:8" x14ac:dyDescent="0.2">
      <c r="A43" s="99">
        <v>37</v>
      </c>
      <c r="B43" s="90" t="s">
        <v>230</v>
      </c>
      <c r="C43" s="90" t="s">
        <v>231</v>
      </c>
      <c r="D43" s="90" t="s">
        <v>232</v>
      </c>
      <c r="E43" s="83">
        <v>500000</v>
      </c>
      <c r="F43" s="91">
        <v>8453</v>
      </c>
      <c r="G43" s="81">
        <v>1.1995459999999999E-2</v>
      </c>
      <c r="H43" s="92" t="s">
        <v>142</v>
      </c>
    </row>
    <row r="44" spans="1:8" ht="25.5" x14ac:dyDescent="0.2">
      <c r="A44" s="99">
        <v>38</v>
      </c>
      <c r="B44" s="90" t="s">
        <v>272</v>
      </c>
      <c r="C44" s="90" t="s">
        <v>273</v>
      </c>
      <c r="D44" s="90" t="s">
        <v>221</v>
      </c>
      <c r="E44" s="83">
        <v>369994</v>
      </c>
      <c r="F44" s="91">
        <v>8328.5649400000002</v>
      </c>
      <c r="G44" s="81">
        <v>1.181888E-2</v>
      </c>
      <c r="H44" s="92" t="s">
        <v>142</v>
      </c>
    </row>
    <row r="45" spans="1:8" x14ac:dyDescent="0.2">
      <c r="A45" s="99">
        <v>39</v>
      </c>
      <c r="B45" s="90" t="s">
        <v>212</v>
      </c>
      <c r="C45" s="90" t="s">
        <v>213</v>
      </c>
      <c r="D45" s="90" t="s">
        <v>98</v>
      </c>
      <c r="E45" s="83">
        <v>450000</v>
      </c>
      <c r="F45" s="91">
        <v>7815.6</v>
      </c>
      <c r="G45" s="81">
        <v>1.1090940000000001E-2</v>
      </c>
      <c r="H45" s="92" t="s">
        <v>142</v>
      </c>
    </row>
    <row r="46" spans="1:8" x14ac:dyDescent="0.2">
      <c r="A46" s="99">
        <v>40</v>
      </c>
      <c r="B46" s="90" t="s">
        <v>31</v>
      </c>
      <c r="C46" s="90" t="s">
        <v>32</v>
      </c>
      <c r="D46" s="90" t="s">
        <v>19</v>
      </c>
      <c r="E46" s="83">
        <v>2175000</v>
      </c>
      <c r="F46" s="91">
        <v>7810.4250000000002</v>
      </c>
      <c r="G46" s="81">
        <v>1.1083600000000001E-2</v>
      </c>
      <c r="H46" s="92" t="s">
        <v>142</v>
      </c>
    </row>
    <row r="47" spans="1:8" x14ac:dyDescent="0.2">
      <c r="A47" s="99">
        <v>41</v>
      </c>
      <c r="B47" s="90" t="s">
        <v>291</v>
      </c>
      <c r="C47" s="90" t="s">
        <v>292</v>
      </c>
      <c r="D47" s="90" t="s">
        <v>187</v>
      </c>
      <c r="E47" s="83">
        <v>225000</v>
      </c>
      <c r="F47" s="91">
        <v>7640.1</v>
      </c>
      <c r="G47" s="81">
        <v>1.084189E-2</v>
      </c>
      <c r="H47" s="92" t="s">
        <v>142</v>
      </c>
    </row>
    <row r="48" spans="1:8" x14ac:dyDescent="0.2">
      <c r="A48" s="99">
        <v>42</v>
      </c>
      <c r="B48" s="90" t="s">
        <v>194</v>
      </c>
      <c r="C48" s="90" t="s">
        <v>195</v>
      </c>
      <c r="D48" s="90" t="s">
        <v>196</v>
      </c>
      <c r="E48" s="83">
        <v>400000</v>
      </c>
      <c r="F48" s="91">
        <v>7634.8</v>
      </c>
      <c r="G48" s="81">
        <v>1.0834369999999999E-2</v>
      </c>
      <c r="H48" s="92" t="s">
        <v>142</v>
      </c>
    </row>
    <row r="49" spans="1:8" x14ac:dyDescent="0.2">
      <c r="A49" s="99">
        <v>43</v>
      </c>
      <c r="B49" s="90" t="s">
        <v>256</v>
      </c>
      <c r="C49" s="90" t="s">
        <v>257</v>
      </c>
      <c r="D49" s="90" t="s">
        <v>203</v>
      </c>
      <c r="E49" s="83">
        <v>775000</v>
      </c>
      <c r="F49" s="91">
        <v>7435.7375000000002</v>
      </c>
      <c r="G49" s="81">
        <v>1.055188E-2</v>
      </c>
      <c r="H49" s="92" t="s">
        <v>142</v>
      </c>
    </row>
    <row r="50" spans="1:8" ht="25.5" x14ac:dyDescent="0.2">
      <c r="A50" s="99">
        <v>44</v>
      </c>
      <c r="B50" s="90" t="s">
        <v>343</v>
      </c>
      <c r="C50" s="90" t="s">
        <v>344</v>
      </c>
      <c r="D50" s="90" t="s">
        <v>221</v>
      </c>
      <c r="E50" s="83">
        <v>400000</v>
      </c>
      <c r="F50" s="91">
        <v>7326.4</v>
      </c>
      <c r="G50" s="81">
        <v>1.039673E-2</v>
      </c>
      <c r="H50" s="92" t="s">
        <v>142</v>
      </c>
    </row>
    <row r="51" spans="1:8" x14ac:dyDescent="0.2">
      <c r="A51" s="99">
        <v>45</v>
      </c>
      <c r="B51" s="90" t="s">
        <v>345</v>
      </c>
      <c r="C51" s="90" t="s">
        <v>346</v>
      </c>
      <c r="D51" s="90" t="s">
        <v>246</v>
      </c>
      <c r="E51" s="83">
        <v>430000</v>
      </c>
      <c r="F51" s="91">
        <v>7141.87</v>
      </c>
      <c r="G51" s="81">
        <v>1.0134860000000001E-2</v>
      </c>
      <c r="H51" s="92" t="s">
        <v>142</v>
      </c>
    </row>
    <row r="52" spans="1:8" x14ac:dyDescent="0.2">
      <c r="A52" s="99">
        <v>46</v>
      </c>
      <c r="B52" s="90" t="s">
        <v>347</v>
      </c>
      <c r="C52" s="90" t="s">
        <v>348</v>
      </c>
      <c r="D52" s="90" t="s">
        <v>184</v>
      </c>
      <c r="E52" s="83">
        <v>410000</v>
      </c>
      <c r="F52" s="91">
        <v>7117.6</v>
      </c>
      <c r="G52" s="81">
        <v>1.0100420000000001E-2</v>
      </c>
      <c r="H52" s="92" t="s">
        <v>142</v>
      </c>
    </row>
    <row r="53" spans="1:8" x14ac:dyDescent="0.2">
      <c r="A53" s="99">
        <v>47</v>
      </c>
      <c r="B53" s="90" t="s">
        <v>349</v>
      </c>
      <c r="C53" s="90" t="s">
        <v>350</v>
      </c>
      <c r="D53" s="90" t="s">
        <v>271</v>
      </c>
      <c r="E53" s="83">
        <v>2350000</v>
      </c>
      <c r="F53" s="91">
        <v>7052.35</v>
      </c>
      <c r="G53" s="81">
        <v>1.0007830000000001E-2</v>
      </c>
      <c r="H53" s="92" t="s">
        <v>142</v>
      </c>
    </row>
    <row r="54" spans="1:8" x14ac:dyDescent="0.2">
      <c r="A54" s="99">
        <v>48</v>
      </c>
      <c r="B54" s="90" t="s">
        <v>228</v>
      </c>
      <c r="C54" s="90" t="s">
        <v>229</v>
      </c>
      <c r="D54" s="90" t="s">
        <v>111</v>
      </c>
      <c r="E54" s="83">
        <v>600000</v>
      </c>
      <c r="F54" s="91">
        <v>6976.8</v>
      </c>
      <c r="G54" s="81">
        <v>9.9006200000000006E-3</v>
      </c>
      <c r="H54" s="92" t="s">
        <v>142</v>
      </c>
    </row>
    <row r="55" spans="1:8" x14ac:dyDescent="0.2">
      <c r="A55" s="99">
        <v>49</v>
      </c>
      <c r="B55" s="90" t="s">
        <v>73</v>
      </c>
      <c r="C55" s="90" t="s">
        <v>74</v>
      </c>
      <c r="D55" s="90" t="s">
        <v>58</v>
      </c>
      <c r="E55" s="83">
        <v>620000</v>
      </c>
      <c r="F55" s="91">
        <v>6974.07</v>
      </c>
      <c r="G55" s="81">
        <v>9.8967399999999994E-3</v>
      </c>
      <c r="H55" s="92" t="s">
        <v>142</v>
      </c>
    </row>
    <row r="56" spans="1:8" x14ac:dyDescent="0.2">
      <c r="A56" s="99">
        <v>50</v>
      </c>
      <c r="B56" s="90" t="s">
        <v>192</v>
      </c>
      <c r="C56" s="90" t="s">
        <v>193</v>
      </c>
      <c r="D56" s="90" t="s">
        <v>35</v>
      </c>
      <c r="E56" s="83">
        <v>8500000</v>
      </c>
      <c r="F56" s="91">
        <v>6811.05</v>
      </c>
      <c r="G56" s="81">
        <v>9.6654099999999993E-3</v>
      </c>
      <c r="H56" s="92" t="s">
        <v>142</v>
      </c>
    </row>
    <row r="57" spans="1:8" x14ac:dyDescent="0.2">
      <c r="A57" s="99">
        <v>51</v>
      </c>
      <c r="B57" s="90" t="s">
        <v>238</v>
      </c>
      <c r="C57" s="90" t="s">
        <v>239</v>
      </c>
      <c r="D57" s="90" t="s">
        <v>40</v>
      </c>
      <c r="E57" s="83">
        <v>1250000</v>
      </c>
      <c r="F57" s="91">
        <v>6425</v>
      </c>
      <c r="G57" s="81">
        <v>9.1175700000000002E-3</v>
      </c>
      <c r="H57" s="92" t="s">
        <v>142</v>
      </c>
    </row>
    <row r="58" spans="1:8" x14ac:dyDescent="0.2">
      <c r="A58" s="99">
        <v>52</v>
      </c>
      <c r="B58" s="90" t="s">
        <v>217</v>
      </c>
      <c r="C58" s="90" t="s">
        <v>218</v>
      </c>
      <c r="D58" s="90" t="s">
        <v>196</v>
      </c>
      <c r="E58" s="83">
        <v>100000</v>
      </c>
      <c r="F58" s="91">
        <v>6353</v>
      </c>
      <c r="G58" s="81">
        <v>9.0153999999999998E-3</v>
      </c>
      <c r="H58" s="92" t="s">
        <v>142</v>
      </c>
    </row>
    <row r="59" spans="1:8" x14ac:dyDescent="0.2">
      <c r="A59" s="99">
        <v>53</v>
      </c>
      <c r="B59" s="90" t="s">
        <v>48</v>
      </c>
      <c r="C59" s="90" t="s">
        <v>49</v>
      </c>
      <c r="D59" s="90" t="s">
        <v>22</v>
      </c>
      <c r="E59" s="83">
        <v>1600000</v>
      </c>
      <c r="F59" s="91">
        <v>6241.6</v>
      </c>
      <c r="G59" s="81">
        <v>8.8573100000000002E-3</v>
      </c>
      <c r="H59" s="92" t="s">
        <v>142</v>
      </c>
    </row>
    <row r="60" spans="1:8" x14ac:dyDescent="0.2">
      <c r="A60" s="99">
        <v>54</v>
      </c>
      <c r="B60" s="90" t="s">
        <v>101</v>
      </c>
      <c r="C60" s="90" t="s">
        <v>102</v>
      </c>
      <c r="D60" s="90" t="s">
        <v>40</v>
      </c>
      <c r="E60" s="83">
        <v>156515</v>
      </c>
      <c r="F60" s="91">
        <v>6103.1459100000002</v>
      </c>
      <c r="G60" s="81">
        <v>8.6608299999999996E-3</v>
      </c>
      <c r="H60" s="92" t="s">
        <v>142</v>
      </c>
    </row>
    <row r="61" spans="1:8" x14ac:dyDescent="0.2">
      <c r="A61" s="99">
        <v>55</v>
      </c>
      <c r="B61" s="90" t="s">
        <v>276</v>
      </c>
      <c r="C61" s="90" t="s">
        <v>277</v>
      </c>
      <c r="D61" s="90" t="s">
        <v>255</v>
      </c>
      <c r="E61" s="83">
        <v>1099999</v>
      </c>
      <c r="F61" s="91">
        <v>5835.4946950000003</v>
      </c>
      <c r="G61" s="81">
        <v>8.28102E-3</v>
      </c>
      <c r="H61" s="92" t="s">
        <v>142</v>
      </c>
    </row>
    <row r="62" spans="1:8" x14ac:dyDescent="0.2">
      <c r="A62" s="99">
        <v>56</v>
      </c>
      <c r="B62" s="90" t="s">
        <v>81</v>
      </c>
      <c r="C62" s="90" t="s">
        <v>82</v>
      </c>
      <c r="D62" s="90" t="s">
        <v>22</v>
      </c>
      <c r="E62" s="83">
        <v>425000</v>
      </c>
      <c r="F62" s="91">
        <v>5586.625</v>
      </c>
      <c r="G62" s="81">
        <v>7.9278500000000002E-3</v>
      </c>
      <c r="H62" s="92" t="s">
        <v>142</v>
      </c>
    </row>
    <row r="63" spans="1:8" x14ac:dyDescent="0.2">
      <c r="A63" s="99">
        <v>57</v>
      </c>
      <c r="B63" s="90" t="s">
        <v>89</v>
      </c>
      <c r="C63" s="90" t="s">
        <v>90</v>
      </c>
      <c r="D63" s="90" t="s">
        <v>61</v>
      </c>
      <c r="E63" s="83">
        <v>1250000</v>
      </c>
      <c r="F63" s="91">
        <v>5327.5</v>
      </c>
      <c r="G63" s="81">
        <v>7.56013E-3</v>
      </c>
      <c r="H63" s="92" t="s">
        <v>142</v>
      </c>
    </row>
    <row r="64" spans="1:8" x14ac:dyDescent="0.2">
      <c r="A64" s="99">
        <v>58</v>
      </c>
      <c r="B64" s="90" t="s">
        <v>75</v>
      </c>
      <c r="C64" s="90" t="s">
        <v>76</v>
      </c>
      <c r="D64" s="90" t="s">
        <v>40</v>
      </c>
      <c r="E64" s="83">
        <v>40000</v>
      </c>
      <c r="F64" s="91">
        <v>5281.6</v>
      </c>
      <c r="G64" s="81">
        <v>7.4949999999999999E-3</v>
      </c>
      <c r="H64" s="92" t="s">
        <v>142</v>
      </c>
    </row>
    <row r="65" spans="1:8" x14ac:dyDescent="0.2">
      <c r="A65" s="99">
        <v>59</v>
      </c>
      <c r="B65" s="90" t="s">
        <v>265</v>
      </c>
      <c r="C65" s="90" t="s">
        <v>266</v>
      </c>
      <c r="D65" s="90" t="s">
        <v>255</v>
      </c>
      <c r="E65" s="83">
        <v>34236</v>
      </c>
      <c r="F65" s="91">
        <v>4367.1441599999998</v>
      </c>
      <c r="G65" s="81">
        <v>6.1973100000000001E-3</v>
      </c>
      <c r="H65" s="92" t="s">
        <v>142</v>
      </c>
    </row>
    <row r="66" spans="1:8" ht="25.5" x14ac:dyDescent="0.2">
      <c r="A66" s="99">
        <v>60</v>
      </c>
      <c r="B66" s="90" t="s">
        <v>274</v>
      </c>
      <c r="C66" s="90" t="s">
        <v>275</v>
      </c>
      <c r="D66" s="90" t="s">
        <v>221</v>
      </c>
      <c r="E66" s="83">
        <v>243000</v>
      </c>
      <c r="F66" s="91">
        <v>4275.8280000000004</v>
      </c>
      <c r="G66" s="81">
        <v>6.0677300000000003E-3</v>
      </c>
      <c r="H66" s="92" t="s">
        <v>142</v>
      </c>
    </row>
    <row r="67" spans="1:8" x14ac:dyDescent="0.2">
      <c r="A67" s="99">
        <v>61</v>
      </c>
      <c r="B67" s="90" t="s">
        <v>197</v>
      </c>
      <c r="C67" s="90" t="s">
        <v>198</v>
      </c>
      <c r="D67" s="90" t="s">
        <v>52</v>
      </c>
      <c r="E67" s="83">
        <v>829572</v>
      </c>
      <c r="F67" s="91">
        <v>4192.2421020000002</v>
      </c>
      <c r="G67" s="81">
        <v>5.9491099999999996E-3</v>
      </c>
      <c r="H67" s="92" t="s">
        <v>142</v>
      </c>
    </row>
    <row r="68" spans="1:8" x14ac:dyDescent="0.2">
      <c r="A68" s="99">
        <v>62</v>
      </c>
      <c r="B68" s="90" t="s">
        <v>287</v>
      </c>
      <c r="C68" s="90" t="s">
        <v>288</v>
      </c>
      <c r="D68" s="90" t="s">
        <v>216</v>
      </c>
      <c r="E68" s="83">
        <v>2900000</v>
      </c>
      <c r="F68" s="91">
        <v>3933.56</v>
      </c>
      <c r="G68" s="81">
        <v>5.58203E-3</v>
      </c>
      <c r="H68" s="92" t="s">
        <v>142</v>
      </c>
    </row>
    <row r="69" spans="1:8" x14ac:dyDescent="0.2">
      <c r="A69" s="99">
        <v>63</v>
      </c>
      <c r="B69" s="90" t="s">
        <v>307</v>
      </c>
      <c r="C69" s="90" t="s">
        <v>308</v>
      </c>
      <c r="D69" s="90" t="s">
        <v>309</v>
      </c>
      <c r="E69" s="83">
        <v>100000</v>
      </c>
      <c r="F69" s="91">
        <v>2708.4</v>
      </c>
      <c r="G69" s="81">
        <v>3.8434300000000001E-3</v>
      </c>
      <c r="H69" s="92" t="s">
        <v>142</v>
      </c>
    </row>
    <row r="70" spans="1:8" x14ac:dyDescent="0.2">
      <c r="A70" s="99">
        <v>64</v>
      </c>
      <c r="B70" s="90" t="s">
        <v>351</v>
      </c>
      <c r="C70" s="90" t="s">
        <v>352</v>
      </c>
      <c r="D70" s="90" t="s">
        <v>55</v>
      </c>
      <c r="E70" s="83">
        <v>945423</v>
      </c>
      <c r="F70" s="91">
        <v>2555.9510805</v>
      </c>
      <c r="G70" s="81">
        <v>3.6270899999999999E-3</v>
      </c>
      <c r="H70" s="92" t="s">
        <v>142</v>
      </c>
    </row>
    <row r="71" spans="1:8" x14ac:dyDescent="0.2">
      <c r="A71" s="99">
        <v>65</v>
      </c>
      <c r="B71" s="90" t="s">
        <v>312</v>
      </c>
      <c r="C71" s="90" t="s">
        <v>313</v>
      </c>
      <c r="D71" s="90" t="s">
        <v>40</v>
      </c>
      <c r="E71" s="83">
        <v>98989</v>
      </c>
      <c r="F71" s="91">
        <v>1896.2332839999999</v>
      </c>
      <c r="G71" s="81">
        <v>2.6909E-3</v>
      </c>
      <c r="H71" s="92" t="s">
        <v>142</v>
      </c>
    </row>
    <row r="72" spans="1:8" x14ac:dyDescent="0.2">
      <c r="A72" s="99">
        <v>66</v>
      </c>
      <c r="B72" s="90" t="s">
        <v>316</v>
      </c>
      <c r="C72" s="90" t="s">
        <v>317</v>
      </c>
      <c r="D72" s="90" t="s">
        <v>52</v>
      </c>
      <c r="E72" s="83">
        <v>315552</v>
      </c>
      <c r="F72" s="91">
        <v>1781.6065920000001</v>
      </c>
      <c r="G72" s="81">
        <v>2.5282400000000002E-3</v>
      </c>
      <c r="H72" s="92" t="s">
        <v>142</v>
      </c>
    </row>
    <row r="73" spans="1:8" ht="25.5" x14ac:dyDescent="0.2">
      <c r="A73" s="99">
        <v>67</v>
      </c>
      <c r="B73" s="90" t="s">
        <v>318</v>
      </c>
      <c r="C73" s="90" t="s">
        <v>319</v>
      </c>
      <c r="D73" s="90" t="s">
        <v>320</v>
      </c>
      <c r="E73" s="83">
        <v>35970</v>
      </c>
      <c r="F73" s="91">
        <v>1373.11878</v>
      </c>
      <c r="G73" s="81">
        <v>1.94856E-3</v>
      </c>
      <c r="H73" s="92" t="s">
        <v>142</v>
      </c>
    </row>
    <row r="74" spans="1:8" x14ac:dyDescent="0.2">
      <c r="A74" s="99">
        <v>68</v>
      </c>
      <c r="B74" s="90" t="s">
        <v>353</v>
      </c>
      <c r="C74" s="90" t="s">
        <v>354</v>
      </c>
      <c r="D74" s="90" t="s">
        <v>52</v>
      </c>
      <c r="E74" s="83">
        <v>65330</v>
      </c>
      <c r="F74" s="91">
        <v>1084.0206900000001</v>
      </c>
      <c r="G74" s="81">
        <v>1.53831E-3</v>
      </c>
      <c r="H74" s="92" t="s">
        <v>142</v>
      </c>
    </row>
    <row r="75" spans="1:8" x14ac:dyDescent="0.2">
      <c r="A75" s="82"/>
      <c r="B75" s="82"/>
      <c r="C75" s="88" t="s">
        <v>141</v>
      </c>
      <c r="D75" s="82"/>
      <c r="E75" s="82" t="s">
        <v>142</v>
      </c>
      <c r="F75" s="94">
        <v>681886.94547190005</v>
      </c>
      <c r="G75" s="102">
        <v>0.96765014999999999</v>
      </c>
      <c r="H75" s="92" t="s">
        <v>142</v>
      </c>
    </row>
    <row r="76" spans="1:8" x14ac:dyDescent="0.2">
      <c r="A76" s="82"/>
      <c r="B76" s="82"/>
      <c r="C76" s="103"/>
      <c r="D76" s="82"/>
      <c r="E76" s="82"/>
      <c r="F76" s="104"/>
      <c r="G76" s="104"/>
      <c r="H76" s="92" t="s">
        <v>142</v>
      </c>
    </row>
    <row r="77" spans="1:8" x14ac:dyDescent="0.2">
      <c r="A77" s="82"/>
      <c r="B77" s="82"/>
      <c r="C77" s="88" t="s">
        <v>143</v>
      </c>
      <c r="D77" s="82"/>
      <c r="E77" s="82"/>
      <c r="F77" s="82"/>
      <c r="G77" s="82"/>
      <c r="H77" s="92" t="s">
        <v>142</v>
      </c>
    </row>
    <row r="78" spans="1:8" x14ac:dyDescent="0.2">
      <c r="A78" s="82"/>
      <c r="B78" s="82"/>
      <c r="C78" s="88" t="s">
        <v>141</v>
      </c>
      <c r="D78" s="82"/>
      <c r="E78" s="82" t="s">
        <v>142</v>
      </c>
      <c r="F78" s="105" t="s">
        <v>144</v>
      </c>
      <c r="G78" s="102">
        <v>0</v>
      </c>
      <c r="H78" s="92" t="s">
        <v>142</v>
      </c>
    </row>
    <row r="79" spans="1:8" x14ac:dyDescent="0.2">
      <c r="A79" s="82"/>
      <c r="B79" s="82"/>
      <c r="C79" s="103"/>
      <c r="D79" s="82"/>
      <c r="E79" s="82"/>
      <c r="F79" s="104"/>
      <c r="G79" s="104"/>
      <c r="H79" s="92" t="s">
        <v>142</v>
      </c>
    </row>
    <row r="80" spans="1:8" x14ac:dyDescent="0.2">
      <c r="A80" s="82"/>
      <c r="B80" s="82"/>
      <c r="C80" s="88" t="s">
        <v>145</v>
      </c>
      <c r="D80" s="82"/>
      <c r="E80" s="82"/>
      <c r="F80" s="82"/>
      <c r="G80" s="82"/>
      <c r="H80" s="92" t="s">
        <v>142</v>
      </c>
    </row>
    <row r="81" spans="1:8" x14ac:dyDescent="0.2">
      <c r="A81" s="82"/>
      <c r="B81" s="82"/>
      <c r="C81" s="88" t="s">
        <v>141</v>
      </c>
      <c r="D81" s="82"/>
      <c r="E81" s="82" t="s">
        <v>142</v>
      </c>
      <c r="F81" s="105" t="s">
        <v>144</v>
      </c>
      <c r="G81" s="102">
        <v>0</v>
      </c>
      <c r="H81" s="92" t="s">
        <v>142</v>
      </c>
    </row>
    <row r="82" spans="1:8" x14ac:dyDescent="0.2">
      <c r="A82" s="82"/>
      <c r="B82" s="82"/>
      <c r="C82" s="103"/>
      <c r="D82" s="82"/>
      <c r="E82" s="82"/>
      <c r="F82" s="104"/>
      <c r="G82" s="104"/>
      <c r="H82" s="92" t="s">
        <v>142</v>
      </c>
    </row>
    <row r="83" spans="1:8" x14ac:dyDescent="0.2">
      <c r="A83" s="82"/>
      <c r="B83" s="82"/>
      <c r="C83" s="88" t="s">
        <v>146</v>
      </c>
      <c r="D83" s="82"/>
      <c r="E83" s="82"/>
      <c r="F83" s="82"/>
      <c r="G83" s="82"/>
      <c r="H83" s="92" t="s">
        <v>142</v>
      </c>
    </row>
    <row r="84" spans="1:8" x14ac:dyDescent="0.2">
      <c r="A84" s="82"/>
      <c r="B84" s="82"/>
      <c r="C84" s="88" t="s">
        <v>141</v>
      </c>
      <c r="D84" s="82"/>
      <c r="E84" s="82" t="s">
        <v>142</v>
      </c>
      <c r="F84" s="105" t="s">
        <v>144</v>
      </c>
      <c r="G84" s="102">
        <v>0</v>
      </c>
      <c r="H84" s="92" t="s">
        <v>142</v>
      </c>
    </row>
    <row r="85" spans="1:8" x14ac:dyDescent="0.2">
      <c r="A85" s="82"/>
      <c r="B85" s="82"/>
      <c r="C85" s="103"/>
      <c r="D85" s="82"/>
      <c r="E85" s="82"/>
      <c r="F85" s="104"/>
      <c r="G85" s="104"/>
      <c r="H85" s="92" t="s">
        <v>142</v>
      </c>
    </row>
    <row r="86" spans="1:8" x14ac:dyDescent="0.2">
      <c r="A86" s="82"/>
      <c r="B86" s="82"/>
      <c r="C86" s="88" t="s">
        <v>147</v>
      </c>
      <c r="D86" s="82"/>
      <c r="E86" s="82"/>
      <c r="F86" s="104"/>
      <c r="G86" s="104"/>
      <c r="H86" s="92" t="s">
        <v>142</v>
      </c>
    </row>
    <row r="87" spans="1:8" x14ac:dyDescent="0.2">
      <c r="A87" s="82"/>
      <c r="B87" s="82"/>
      <c r="C87" s="88" t="s">
        <v>141</v>
      </c>
      <c r="D87" s="82"/>
      <c r="E87" s="82" t="s">
        <v>142</v>
      </c>
      <c r="F87" s="105" t="s">
        <v>144</v>
      </c>
      <c r="G87" s="102">
        <v>0</v>
      </c>
      <c r="H87" s="92" t="s">
        <v>142</v>
      </c>
    </row>
    <row r="88" spans="1:8" x14ac:dyDescent="0.2">
      <c r="A88" s="82"/>
      <c r="B88" s="82"/>
      <c r="C88" s="103"/>
      <c r="D88" s="82"/>
      <c r="E88" s="82"/>
      <c r="F88" s="104"/>
      <c r="G88" s="104"/>
      <c r="H88" s="92" t="s">
        <v>142</v>
      </c>
    </row>
    <row r="89" spans="1:8" x14ac:dyDescent="0.2">
      <c r="A89" s="82"/>
      <c r="B89" s="82"/>
      <c r="C89" s="88" t="s">
        <v>148</v>
      </c>
      <c r="D89" s="82"/>
      <c r="E89" s="82"/>
      <c r="F89" s="104"/>
      <c r="G89" s="104"/>
      <c r="H89" s="92" t="s">
        <v>142</v>
      </c>
    </row>
    <row r="90" spans="1:8" x14ac:dyDescent="0.2">
      <c r="A90" s="82"/>
      <c r="B90" s="82"/>
      <c r="C90" s="88" t="s">
        <v>141</v>
      </c>
      <c r="D90" s="82"/>
      <c r="E90" s="82" t="s">
        <v>142</v>
      </c>
      <c r="F90" s="105" t="s">
        <v>144</v>
      </c>
      <c r="G90" s="102">
        <v>0</v>
      </c>
      <c r="H90" s="92" t="s">
        <v>142</v>
      </c>
    </row>
    <row r="91" spans="1:8" x14ac:dyDescent="0.2">
      <c r="A91" s="82"/>
      <c r="B91" s="82"/>
      <c r="C91" s="103"/>
      <c r="D91" s="82"/>
      <c r="E91" s="82"/>
      <c r="F91" s="104"/>
      <c r="G91" s="104"/>
      <c r="H91" s="92" t="s">
        <v>142</v>
      </c>
    </row>
    <row r="92" spans="1:8" x14ac:dyDescent="0.2">
      <c r="A92" s="82"/>
      <c r="B92" s="82"/>
      <c r="C92" s="88" t="s">
        <v>149</v>
      </c>
      <c r="D92" s="82"/>
      <c r="E92" s="82"/>
      <c r="F92" s="94">
        <v>681886.94547190005</v>
      </c>
      <c r="G92" s="102">
        <v>0.96765014999999999</v>
      </c>
      <c r="H92" s="92" t="s">
        <v>142</v>
      </c>
    </row>
    <row r="93" spans="1:8" x14ac:dyDescent="0.2">
      <c r="A93" s="82"/>
      <c r="B93" s="82"/>
      <c r="C93" s="103"/>
      <c r="D93" s="82"/>
      <c r="E93" s="82"/>
      <c r="F93" s="104"/>
      <c r="G93" s="104"/>
      <c r="H93" s="92" t="s">
        <v>142</v>
      </c>
    </row>
    <row r="94" spans="1:8" x14ac:dyDescent="0.2">
      <c r="A94" s="82"/>
      <c r="B94" s="82"/>
      <c r="C94" s="88" t="s">
        <v>150</v>
      </c>
      <c r="D94" s="82"/>
      <c r="E94" s="82"/>
      <c r="F94" s="104"/>
      <c r="G94" s="104"/>
      <c r="H94" s="92" t="s">
        <v>142</v>
      </c>
    </row>
    <row r="95" spans="1:8" x14ac:dyDescent="0.2">
      <c r="A95" s="82"/>
      <c r="B95" s="82"/>
      <c r="C95" s="88" t="s">
        <v>10</v>
      </c>
      <c r="D95" s="82"/>
      <c r="E95" s="82"/>
      <c r="F95" s="104"/>
      <c r="G95" s="104"/>
      <c r="H95" s="92" t="s">
        <v>142</v>
      </c>
    </row>
    <row r="96" spans="1:8" x14ac:dyDescent="0.2">
      <c r="A96" s="82"/>
      <c r="B96" s="82"/>
      <c r="C96" s="88" t="s">
        <v>141</v>
      </c>
      <c r="D96" s="82"/>
      <c r="E96" s="82" t="s">
        <v>142</v>
      </c>
      <c r="F96" s="105" t="s">
        <v>144</v>
      </c>
      <c r="G96" s="102">
        <v>0</v>
      </c>
      <c r="H96" s="92" t="s">
        <v>142</v>
      </c>
    </row>
    <row r="97" spans="1:8" x14ac:dyDescent="0.2">
      <c r="A97" s="82"/>
      <c r="B97" s="82"/>
      <c r="C97" s="103"/>
      <c r="D97" s="82"/>
      <c r="E97" s="82"/>
      <c r="F97" s="104"/>
      <c r="G97" s="104"/>
      <c r="H97" s="92" t="s">
        <v>142</v>
      </c>
    </row>
    <row r="98" spans="1:8" x14ac:dyDescent="0.2">
      <c r="A98" s="82"/>
      <c r="B98" s="82"/>
      <c r="C98" s="88" t="s">
        <v>151</v>
      </c>
      <c r="D98" s="82"/>
      <c r="E98" s="82"/>
      <c r="F98" s="82"/>
      <c r="G98" s="82"/>
      <c r="H98" s="92" t="s">
        <v>142</v>
      </c>
    </row>
    <row r="99" spans="1:8" x14ac:dyDescent="0.2">
      <c r="A99" s="82"/>
      <c r="B99" s="82"/>
      <c r="C99" s="88" t="s">
        <v>141</v>
      </c>
      <c r="D99" s="82"/>
      <c r="E99" s="82" t="s">
        <v>142</v>
      </c>
      <c r="F99" s="105" t="s">
        <v>144</v>
      </c>
      <c r="G99" s="102">
        <v>0</v>
      </c>
      <c r="H99" s="92" t="s">
        <v>142</v>
      </c>
    </row>
    <row r="100" spans="1:8" x14ac:dyDescent="0.2">
      <c r="A100" s="82"/>
      <c r="B100" s="82"/>
      <c r="C100" s="103"/>
      <c r="D100" s="82"/>
      <c r="E100" s="82"/>
      <c r="F100" s="104"/>
      <c r="G100" s="104"/>
      <c r="H100" s="92" t="s">
        <v>142</v>
      </c>
    </row>
    <row r="101" spans="1:8" x14ac:dyDescent="0.2">
      <c r="A101" s="82"/>
      <c r="B101" s="82"/>
      <c r="C101" s="88" t="s">
        <v>152</v>
      </c>
      <c r="D101" s="82"/>
      <c r="E101" s="82"/>
      <c r="F101" s="82"/>
      <c r="G101" s="82"/>
      <c r="H101" s="92" t="s">
        <v>142</v>
      </c>
    </row>
    <row r="102" spans="1:8" x14ac:dyDescent="0.2">
      <c r="A102" s="82"/>
      <c r="B102" s="82"/>
      <c r="C102" s="88" t="s">
        <v>141</v>
      </c>
      <c r="D102" s="82"/>
      <c r="E102" s="82" t="s">
        <v>142</v>
      </c>
      <c r="F102" s="105" t="s">
        <v>144</v>
      </c>
      <c r="G102" s="102">
        <v>0</v>
      </c>
      <c r="H102" s="92" t="s">
        <v>142</v>
      </c>
    </row>
    <row r="103" spans="1:8" x14ac:dyDescent="0.2">
      <c r="A103" s="82"/>
      <c r="B103" s="82"/>
      <c r="C103" s="103"/>
      <c r="D103" s="82"/>
      <c r="E103" s="82"/>
      <c r="F103" s="104"/>
      <c r="G103" s="104"/>
      <c r="H103" s="92" t="s">
        <v>142</v>
      </c>
    </row>
    <row r="104" spans="1:8" x14ac:dyDescent="0.2">
      <c r="A104" s="82"/>
      <c r="B104" s="82"/>
      <c r="C104" s="88" t="s">
        <v>153</v>
      </c>
      <c r="D104" s="82"/>
      <c r="E104" s="82"/>
      <c r="F104" s="104"/>
      <c r="G104" s="104"/>
      <c r="H104" s="92" t="s">
        <v>142</v>
      </c>
    </row>
    <row r="105" spans="1:8" x14ac:dyDescent="0.2">
      <c r="A105" s="82"/>
      <c r="B105" s="82"/>
      <c r="C105" s="88" t="s">
        <v>141</v>
      </c>
      <c r="D105" s="82"/>
      <c r="E105" s="82" t="s">
        <v>142</v>
      </c>
      <c r="F105" s="105" t="s">
        <v>144</v>
      </c>
      <c r="G105" s="102">
        <v>0</v>
      </c>
      <c r="H105" s="92" t="s">
        <v>142</v>
      </c>
    </row>
    <row r="106" spans="1:8" x14ac:dyDescent="0.2">
      <c r="A106" s="82"/>
      <c r="B106" s="82"/>
      <c r="C106" s="103"/>
      <c r="D106" s="82"/>
      <c r="E106" s="82"/>
      <c r="F106" s="104"/>
      <c r="G106" s="104"/>
      <c r="H106" s="92" t="s">
        <v>142</v>
      </c>
    </row>
    <row r="107" spans="1:8" x14ac:dyDescent="0.2">
      <c r="A107" s="82"/>
      <c r="B107" s="82"/>
      <c r="C107" s="88" t="s">
        <v>154</v>
      </c>
      <c r="D107" s="82"/>
      <c r="E107" s="82"/>
      <c r="F107" s="94">
        <v>0</v>
      </c>
      <c r="G107" s="102">
        <v>0</v>
      </c>
      <c r="H107" s="92" t="s">
        <v>142</v>
      </c>
    </row>
    <row r="108" spans="1:8" x14ac:dyDescent="0.2">
      <c r="A108" s="82"/>
      <c r="B108" s="82"/>
      <c r="C108" s="103"/>
      <c r="D108" s="82"/>
      <c r="E108" s="82"/>
      <c r="F108" s="104"/>
      <c r="G108" s="104"/>
      <c r="H108" s="92" t="s">
        <v>142</v>
      </c>
    </row>
    <row r="109" spans="1:8" x14ac:dyDescent="0.2">
      <c r="A109" s="82"/>
      <c r="B109" s="82"/>
      <c r="C109" s="88" t="s">
        <v>155</v>
      </c>
      <c r="D109" s="82"/>
      <c r="E109" s="82"/>
      <c r="F109" s="104"/>
      <c r="G109" s="104"/>
      <c r="H109" s="92" t="s">
        <v>142</v>
      </c>
    </row>
    <row r="110" spans="1:8" x14ac:dyDescent="0.2">
      <c r="A110" s="82"/>
      <c r="B110" s="82"/>
      <c r="C110" s="88" t="s">
        <v>156</v>
      </c>
      <c r="D110" s="82"/>
      <c r="E110" s="82"/>
      <c r="F110" s="104"/>
      <c r="G110" s="104"/>
      <c r="H110" s="92" t="s">
        <v>142</v>
      </c>
    </row>
    <row r="111" spans="1:8" x14ac:dyDescent="0.2">
      <c r="A111" s="82"/>
      <c r="B111" s="82"/>
      <c r="C111" s="88" t="s">
        <v>141</v>
      </c>
      <c r="D111" s="82"/>
      <c r="E111" s="82" t="s">
        <v>142</v>
      </c>
      <c r="F111" s="105" t="s">
        <v>144</v>
      </c>
      <c r="G111" s="102">
        <v>0</v>
      </c>
      <c r="H111" s="92" t="s">
        <v>142</v>
      </c>
    </row>
    <row r="112" spans="1:8" x14ac:dyDescent="0.2">
      <c r="A112" s="82"/>
      <c r="B112" s="82"/>
      <c r="C112" s="103"/>
      <c r="D112" s="82"/>
      <c r="E112" s="82"/>
      <c r="F112" s="104"/>
      <c r="G112" s="104"/>
      <c r="H112" s="92" t="s">
        <v>142</v>
      </c>
    </row>
    <row r="113" spans="1:8" x14ac:dyDescent="0.2">
      <c r="A113" s="82"/>
      <c r="B113" s="82"/>
      <c r="C113" s="88" t="s">
        <v>157</v>
      </c>
      <c r="D113" s="82"/>
      <c r="E113" s="82"/>
      <c r="F113" s="104"/>
      <c r="G113" s="104"/>
      <c r="H113" s="92" t="s">
        <v>142</v>
      </c>
    </row>
    <row r="114" spans="1:8" x14ac:dyDescent="0.2">
      <c r="A114" s="82"/>
      <c r="B114" s="82"/>
      <c r="C114" s="88" t="s">
        <v>141</v>
      </c>
      <c r="D114" s="82"/>
      <c r="E114" s="82" t="s">
        <v>142</v>
      </c>
      <c r="F114" s="105" t="s">
        <v>144</v>
      </c>
      <c r="G114" s="102">
        <v>0</v>
      </c>
      <c r="H114" s="92" t="s">
        <v>142</v>
      </c>
    </row>
    <row r="115" spans="1:8" x14ac:dyDescent="0.2">
      <c r="A115" s="82"/>
      <c r="B115" s="82"/>
      <c r="C115" s="103"/>
      <c r="D115" s="82"/>
      <c r="E115" s="82"/>
      <c r="F115" s="104"/>
      <c r="G115" s="104"/>
      <c r="H115" s="92" t="s">
        <v>142</v>
      </c>
    </row>
    <row r="116" spans="1:8" x14ac:dyDescent="0.2">
      <c r="A116" s="82"/>
      <c r="B116" s="82"/>
      <c r="C116" s="88" t="s">
        <v>158</v>
      </c>
      <c r="D116" s="82"/>
      <c r="E116" s="82"/>
      <c r="F116" s="104"/>
      <c r="G116" s="104"/>
      <c r="H116" s="92" t="s">
        <v>142</v>
      </c>
    </row>
    <row r="117" spans="1:8" x14ac:dyDescent="0.2">
      <c r="A117" s="82"/>
      <c r="B117" s="82"/>
      <c r="C117" s="88" t="s">
        <v>141</v>
      </c>
      <c r="D117" s="82"/>
      <c r="E117" s="82" t="s">
        <v>142</v>
      </c>
      <c r="F117" s="105" t="s">
        <v>144</v>
      </c>
      <c r="G117" s="102">
        <v>0</v>
      </c>
      <c r="H117" s="92" t="s">
        <v>142</v>
      </c>
    </row>
    <row r="118" spans="1:8" x14ac:dyDescent="0.2">
      <c r="A118" s="82"/>
      <c r="B118" s="82"/>
      <c r="C118" s="103"/>
      <c r="D118" s="82"/>
      <c r="E118" s="82"/>
      <c r="F118" s="104"/>
      <c r="G118" s="104"/>
      <c r="H118" s="92" t="s">
        <v>142</v>
      </c>
    </row>
    <row r="119" spans="1:8" x14ac:dyDescent="0.2">
      <c r="A119" s="82"/>
      <c r="B119" s="82"/>
      <c r="C119" s="88" t="s">
        <v>159</v>
      </c>
      <c r="D119" s="82"/>
      <c r="E119" s="82"/>
      <c r="F119" s="104"/>
      <c r="G119" s="104"/>
      <c r="H119" s="92" t="s">
        <v>142</v>
      </c>
    </row>
    <row r="120" spans="1:8" x14ac:dyDescent="0.2">
      <c r="A120" s="99">
        <v>1</v>
      </c>
      <c r="B120" s="90"/>
      <c r="C120" s="90" t="s">
        <v>160</v>
      </c>
      <c r="D120" s="90"/>
      <c r="E120" s="107"/>
      <c r="F120" s="91">
        <v>19614.413437071002</v>
      </c>
      <c r="G120" s="81">
        <v>2.7834359999999999E-2</v>
      </c>
      <c r="H120" s="92">
        <v>5.41</v>
      </c>
    </row>
    <row r="121" spans="1:8" x14ac:dyDescent="0.2">
      <c r="A121" s="82"/>
      <c r="B121" s="82"/>
      <c r="C121" s="88" t="s">
        <v>141</v>
      </c>
      <c r="D121" s="82"/>
      <c r="E121" s="82" t="s">
        <v>142</v>
      </c>
      <c r="F121" s="94">
        <v>19614.413437071002</v>
      </c>
      <c r="G121" s="102">
        <v>2.7834359999999999E-2</v>
      </c>
      <c r="H121" s="92" t="s">
        <v>142</v>
      </c>
    </row>
    <row r="122" spans="1:8" x14ac:dyDescent="0.2">
      <c r="A122" s="82"/>
      <c r="B122" s="82"/>
      <c r="C122" s="103"/>
      <c r="D122" s="82"/>
      <c r="E122" s="82"/>
      <c r="F122" s="104"/>
      <c r="G122" s="104"/>
      <c r="H122" s="92" t="s">
        <v>142</v>
      </c>
    </row>
    <row r="123" spans="1:8" x14ac:dyDescent="0.2">
      <c r="A123" s="82"/>
      <c r="B123" s="82"/>
      <c r="C123" s="88" t="s">
        <v>161</v>
      </c>
      <c r="D123" s="82"/>
      <c r="E123" s="82"/>
      <c r="F123" s="94">
        <v>19614.413437071002</v>
      </c>
      <c r="G123" s="102">
        <v>2.7834359999999999E-2</v>
      </c>
      <c r="H123" s="92" t="s">
        <v>142</v>
      </c>
    </row>
    <row r="124" spans="1:8" x14ac:dyDescent="0.2">
      <c r="A124" s="82"/>
      <c r="B124" s="82"/>
      <c r="C124" s="104"/>
      <c r="D124" s="82"/>
      <c r="E124" s="82"/>
      <c r="F124" s="82"/>
      <c r="G124" s="82"/>
      <c r="H124" s="92" t="s">
        <v>142</v>
      </c>
    </row>
    <row r="125" spans="1:8" x14ac:dyDescent="0.2">
      <c r="A125" s="82"/>
      <c r="B125" s="82"/>
      <c r="C125" s="88" t="s">
        <v>162</v>
      </c>
      <c r="D125" s="82"/>
      <c r="E125" s="82"/>
      <c r="F125" s="82"/>
      <c r="G125" s="82"/>
      <c r="H125" s="92" t="s">
        <v>142</v>
      </c>
    </row>
    <row r="126" spans="1:8" x14ac:dyDescent="0.2">
      <c r="A126" s="82"/>
      <c r="B126" s="82"/>
      <c r="C126" s="88" t="s">
        <v>163</v>
      </c>
      <c r="D126" s="82"/>
      <c r="E126" s="82"/>
      <c r="F126" s="82"/>
      <c r="G126" s="82"/>
      <c r="H126" s="92" t="s">
        <v>142</v>
      </c>
    </row>
    <row r="127" spans="1:8" x14ac:dyDescent="0.2">
      <c r="A127" s="82"/>
      <c r="B127" s="82"/>
      <c r="C127" s="88" t="s">
        <v>141</v>
      </c>
      <c r="D127" s="82"/>
      <c r="E127" s="82" t="s">
        <v>142</v>
      </c>
      <c r="F127" s="105" t="s">
        <v>144</v>
      </c>
      <c r="G127" s="102">
        <v>0</v>
      </c>
      <c r="H127" s="92" t="s">
        <v>142</v>
      </c>
    </row>
    <row r="128" spans="1:8" x14ac:dyDescent="0.2">
      <c r="A128" s="82"/>
      <c r="B128" s="82"/>
      <c r="C128" s="103"/>
      <c r="D128" s="82"/>
      <c r="E128" s="82"/>
      <c r="F128" s="104"/>
      <c r="G128" s="104"/>
      <c r="H128" s="92" t="s">
        <v>142</v>
      </c>
    </row>
    <row r="129" spans="1:17" x14ac:dyDescent="0.2">
      <c r="A129" s="82"/>
      <c r="B129" s="82"/>
      <c r="C129" s="88" t="s">
        <v>164</v>
      </c>
      <c r="D129" s="82"/>
      <c r="E129" s="82"/>
      <c r="F129" s="82"/>
      <c r="G129" s="82"/>
      <c r="H129" s="92" t="s">
        <v>142</v>
      </c>
    </row>
    <row r="130" spans="1:17" x14ac:dyDescent="0.2">
      <c r="A130" s="82"/>
      <c r="B130" s="82"/>
      <c r="C130" s="88" t="s">
        <v>165</v>
      </c>
      <c r="D130" s="82"/>
      <c r="E130" s="82"/>
      <c r="F130" s="82"/>
      <c r="G130" s="82"/>
      <c r="H130" s="92" t="s">
        <v>142</v>
      </c>
    </row>
    <row r="131" spans="1:17" x14ac:dyDescent="0.2">
      <c r="A131" s="82"/>
      <c r="B131" s="82"/>
      <c r="C131" s="88" t="s">
        <v>141</v>
      </c>
      <c r="D131" s="82"/>
      <c r="E131" s="82" t="s">
        <v>142</v>
      </c>
      <c r="F131" s="105" t="s">
        <v>144</v>
      </c>
      <c r="G131" s="102">
        <v>0</v>
      </c>
      <c r="H131" s="92" t="s">
        <v>142</v>
      </c>
    </row>
    <row r="132" spans="1:17" x14ac:dyDescent="0.2">
      <c r="A132" s="82"/>
      <c r="B132" s="82"/>
      <c r="C132" s="103"/>
      <c r="D132" s="82"/>
      <c r="E132" s="82"/>
      <c r="F132" s="104"/>
      <c r="G132" s="104"/>
      <c r="H132" s="92" t="s">
        <v>142</v>
      </c>
    </row>
    <row r="133" spans="1:17" x14ac:dyDescent="0.2">
      <c r="A133" s="82"/>
      <c r="B133" s="82"/>
      <c r="C133" s="88" t="s">
        <v>166</v>
      </c>
      <c r="D133" s="82"/>
      <c r="E133" s="82"/>
      <c r="F133" s="104"/>
      <c r="G133" s="104"/>
      <c r="H133" s="92" t="s">
        <v>142</v>
      </c>
    </row>
    <row r="134" spans="1:17" x14ac:dyDescent="0.2">
      <c r="A134" s="82"/>
      <c r="B134" s="82"/>
      <c r="C134" s="88" t="s">
        <v>141</v>
      </c>
      <c r="D134" s="82"/>
      <c r="E134" s="82" t="s">
        <v>142</v>
      </c>
      <c r="F134" s="105" t="s">
        <v>144</v>
      </c>
      <c r="G134" s="102">
        <v>0</v>
      </c>
      <c r="H134" s="92" t="s">
        <v>142</v>
      </c>
    </row>
    <row r="135" spans="1:17" x14ac:dyDescent="0.2">
      <c r="A135" s="82"/>
      <c r="B135" s="82"/>
      <c r="C135" s="103"/>
      <c r="D135" s="82"/>
      <c r="E135" s="82"/>
      <c r="F135" s="104"/>
      <c r="G135" s="104"/>
      <c r="H135" s="92" t="s">
        <v>142</v>
      </c>
    </row>
    <row r="136" spans="1:17" x14ac:dyDescent="0.2">
      <c r="A136" s="107"/>
      <c r="B136" s="90"/>
      <c r="C136" s="90" t="s">
        <v>167</v>
      </c>
      <c r="D136" s="90"/>
      <c r="E136" s="107"/>
      <c r="F136" s="91">
        <v>3182.02365203</v>
      </c>
      <c r="G136" s="81">
        <v>4.5155400000000002E-3</v>
      </c>
      <c r="H136" s="92" t="s">
        <v>142</v>
      </c>
    </row>
    <row r="137" spans="1:17" x14ac:dyDescent="0.2">
      <c r="A137" s="103"/>
      <c r="B137" s="103"/>
      <c r="C137" s="88" t="s">
        <v>168</v>
      </c>
      <c r="D137" s="104"/>
      <c r="E137" s="104"/>
      <c r="F137" s="94">
        <v>704683.382561001</v>
      </c>
      <c r="G137" s="108">
        <v>1.0000000499999999</v>
      </c>
      <c r="H137" s="92" t="s">
        <v>142</v>
      </c>
    </row>
    <row r="138" spans="1:17" ht="12.75" customHeight="1" x14ac:dyDescent="0.2">
      <c r="A138" s="109"/>
      <c r="B138" s="109"/>
      <c r="C138" s="110"/>
      <c r="D138" s="111"/>
      <c r="E138" s="111"/>
      <c r="F138" s="112"/>
      <c r="G138" s="113"/>
      <c r="H138" s="114"/>
    </row>
    <row r="139" spans="1:17" x14ac:dyDescent="0.2">
      <c r="A139" s="109"/>
      <c r="B139" s="221" t="s">
        <v>926</v>
      </c>
      <c r="C139" s="221"/>
      <c r="D139" s="221"/>
      <c r="E139" s="221"/>
      <c r="F139" s="221"/>
      <c r="G139" s="221"/>
      <c r="H139" s="221"/>
      <c r="J139" s="116"/>
    </row>
    <row r="140" spans="1:17" x14ac:dyDescent="0.2">
      <c r="A140" s="109"/>
      <c r="B140" s="221" t="s">
        <v>927</v>
      </c>
      <c r="C140" s="221"/>
      <c r="D140" s="221"/>
      <c r="E140" s="221"/>
      <c r="F140" s="221"/>
      <c r="G140" s="221"/>
      <c r="H140" s="221"/>
      <c r="J140" s="116"/>
    </row>
    <row r="141" spans="1:17" x14ac:dyDescent="0.2">
      <c r="A141" s="109"/>
      <c r="B141" s="221" t="s">
        <v>928</v>
      </c>
      <c r="C141" s="221"/>
      <c r="D141" s="221"/>
      <c r="E141" s="221"/>
      <c r="F141" s="221"/>
      <c r="G141" s="221"/>
      <c r="H141" s="221"/>
      <c r="J141" s="116"/>
    </row>
    <row r="142" spans="1:17" s="118" customFormat="1" ht="66.75" customHeight="1" x14ac:dyDescent="0.25">
      <c r="A142" s="117"/>
      <c r="B142" s="222" t="s">
        <v>929</v>
      </c>
      <c r="C142" s="222"/>
      <c r="D142" s="222"/>
      <c r="E142" s="222"/>
      <c r="F142" s="222"/>
      <c r="G142" s="222"/>
      <c r="H142" s="222"/>
      <c r="I142"/>
      <c r="J142" s="116"/>
      <c r="K142"/>
      <c r="L142"/>
      <c r="M142"/>
      <c r="N142"/>
      <c r="O142"/>
      <c r="P142"/>
      <c r="Q142"/>
    </row>
    <row r="143" spans="1:17" x14ac:dyDescent="0.2">
      <c r="A143" s="109"/>
      <c r="B143" s="221" t="s">
        <v>930</v>
      </c>
      <c r="C143" s="221"/>
      <c r="D143" s="221"/>
      <c r="E143" s="221"/>
      <c r="F143" s="221"/>
      <c r="G143" s="221"/>
      <c r="H143" s="221"/>
      <c r="J143" s="116"/>
    </row>
    <row r="144" spans="1:17" x14ac:dyDescent="0.2">
      <c r="A144" s="109"/>
      <c r="B144" s="109"/>
      <c r="C144" s="109"/>
      <c r="D144" s="111"/>
      <c r="E144" s="111"/>
      <c r="F144" s="111"/>
      <c r="G144" s="111"/>
    </row>
    <row r="145" spans="1:10" x14ac:dyDescent="0.2">
      <c r="A145" s="109"/>
      <c r="B145" s="223" t="s">
        <v>169</v>
      </c>
      <c r="C145" s="224"/>
      <c r="D145" s="225"/>
      <c r="E145" s="119"/>
      <c r="F145" s="111"/>
      <c r="G145" s="111"/>
    </row>
    <row r="146" spans="1:10" ht="27.75" customHeight="1" x14ac:dyDescent="0.2">
      <c r="A146" s="109"/>
      <c r="B146" s="226" t="s">
        <v>170</v>
      </c>
      <c r="C146" s="227"/>
      <c r="D146" s="95" t="s">
        <v>171</v>
      </c>
      <c r="E146" s="119"/>
      <c r="F146" s="111"/>
      <c r="G146" s="111"/>
    </row>
    <row r="147" spans="1:10" ht="12.75" customHeight="1" x14ac:dyDescent="0.2">
      <c r="A147" s="109"/>
      <c r="B147" s="226" t="s">
        <v>931</v>
      </c>
      <c r="C147" s="227"/>
      <c r="D147" s="95" t="s">
        <v>171</v>
      </c>
      <c r="E147" s="119"/>
      <c r="F147" s="111"/>
      <c r="G147" s="111"/>
    </row>
    <row r="148" spans="1:10" x14ac:dyDescent="0.2">
      <c r="A148" s="109"/>
      <c r="B148" s="226" t="s">
        <v>172</v>
      </c>
      <c r="C148" s="227"/>
      <c r="D148" s="120" t="s">
        <v>142</v>
      </c>
      <c r="E148" s="119"/>
      <c r="F148" s="111"/>
      <c r="G148" s="111"/>
    </row>
    <row r="149" spans="1:10" x14ac:dyDescent="0.2">
      <c r="A149" s="121"/>
      <c r="B149" s="122" t="s">
        <v>142</v>
      </c>
      <c r="C149" s="122" t="s">
        <v>932</v>
      </c>
      <c r="D149" s="122" t="s">
        <v>173</v>
      </c>
      <c r="E149" s="121"/>
      <c r="F149" s="121"/>
      <c r="G149" s="121"/>
      <c r="H149" s="121"/>
      <c r="J149" s="116"/>
    </row>
    <row r="150" spans="1:10" x14ac:dyDescent="0.2">
      <c r="A150" s="121"/>
      <c r="B150" s="123" t="s">
        <v>174</v>
      </c>
      <c r="C150" s="124">
        <v>45961</v>
      </c>
      <c r="D150" s="124">
        <v>45991</v>
      </c>
      <c r="E150" s="121"/>
      <c r="F150" s="121"/>
      <c r="G150" s="121"/>
      <c r="J150" s="116"/>
    </row>
    <row r="151" spans="1:10" x14ac:dyDescent="0.2">
      <c r="A151" s="125"/>
      <c r="B151" s="90" t="s">
        <v>175</v>
      </c>
      <c r="C151" s="126">
        <v>99.301100000000005</v>
      </c>
      <c r="D151" s="126">
        <v>100.25539999999999</v>
      </c>
      <c r="E151" s="125"/>
      <c r="F151" s="127"/>
      <c r="G151" s="128"/>
    </row>
    <row r="152" spans="1:10" x14ac:dyDescent="0.2">
      <c r="A152" s="125"/>
      <c r="B152" s="90" t="s">
        <v>1119</v>
      </c>
      <c r="C152" s="126">
        <v>34.255699999999997</v>
      </c>
      <c r="D152" s="126">
        <v>34.584899999999998</v>
      </c>
      <c r="E152" s="125"/>
      <c r="F152" s="127"/>
      <c r="G152" s="128"/>
    </row>
    <row r="153" spans="1:10" x14ac:dyDescent="0.2">
      <c r="A153" s="125"/>
      <c r="B153" s="90" t="s">
        <v>176</v>
      </c>
      <c r="C153" s="126">
        <v>88.026899999999998</v>
      </c>
      <c r="D153" s="126">
        <v>88.796899999999994</v>
      </c>
      <c r="E153" s="125"/>
      <c r="F153" s="127"/>
      <c r="G153" s="128"/>
    </row>
    <row r="154" spans="1:10" x14ac:dyDescent="0.2">
      <c r="A154" s="125"/>
      <c r="B154" s="90" t="s">
        <v>1120</v>
      </c>
      <c r="C154" s="126">
        <v>29.7087</v>
      </c>
      <c r="D154" s="126">
        <v>29.968599999999999</v>
      </c>
      <c r="E154" s="125"/>
      <c r="F154" s="127"/>
      <c r="G154" s="128"/>
    </row>
    <row r="155" spans="1:10" x14ac:dyDescent="0.2">
      <c r="A155" s="125"/>
      <c r="B155" s="125"/>
      <c r="C155" s="125"/>
      <c r="D155" s="125"/>
      <c r="E155" s="125"/>
      <c r="F155" s="125"/>
      <c r="G155" s="125"/>
    </row>
    <row r="156" spans="1:10" x14ac:dyDescent="0.2">
      <c r="A156" s="125"/>
      <c r="B156" s="229" t="s">
        <v>933</v>
      </c>
      <c r="C156" s="230"/>
      <c r="D156" s="95" t="s">
        <v>171</v>
      </c>
      <c r="E156" s="125"/>
      <c r="F156" s="125"/>
      <c r="G156" s="125"/>
    </row>
    <row r="157" spans="1:10" x14ac:dyDescent="0.2">
      <c r="A157" s="125"/>
      <c r="B157" s="129"/>
      <c r="C157" s="129"/>
      <c r="D157" s="130"/>
      <c r="E157" s="125"/>
      <c r="F157" s="127"/>
      <c r="G157" s="128"/>
    </row>
    <row r="158" spans="1:10" x14ac:dyDescent="0.2">
      <c r="A158" s="121"/>
      <c r="B158" s="226" t="s">
        <v>177</v>
      </c>
      <c r="C158" s="227"/>
      <c r="D158" s="95" t="s">
        <v>171</v>
      </c>
      <c r="E158" s="131"/>
      <c r="F158" s="121"/>
      <c r="G158" s="121"/>
    </row>
    <row r="159" spans="1:10" x14ac:dyDescent="0.2">
      <c r="A159" s="121"/>
      <c r="B159" s="226" t="s">
        <v>178</v>
      </c>
      <c r="C159" s="227"/>
      <c r="D159" s="95" t="s">
        <v>171</v>
      </c>
      <c r="E159" s="131"/>
      <c r="F159" s="121"/>
      <c r="G159" s="121"/>
    </row>
    <row r="160" spans="1:10" x14ac:dyDescent="0.2">
      <c r="A160" s="121"/>
      <c r="B160" s="226" t="s">
        <v>179</v>
      </c>
      <c r="C160" s="227"/>
      <c r="D160" s="95" t="s">
        <v>171</v>
      </c>
      <c r="E160" s="131"/>
      <c r="F160" s="121"/>
      <c r="G160" s="121"/>
    </row>
    <row r="161" spans="1:7" x14ac:dyDescent="0.2">
      <c r="A161" s="121"/>
      <c r="B161" s="226" t="s">
        <v>180</v>
      </c>
      <c r="C161" s="227"/>
      <c r="D161" s="132">
        <v>0.57463366720085529</v>
      </c>
      <c r="E161" s="121"/>
      <c r="F161" s="115"/>
      <c r="G161" s="133"/>
    </row>
    <row r="163" spans="1:7" x14ac:dyDescent="0.2">
      <c r="B163" s="220" t="s">
        <v>934</v>
      </c>
      <c r="C163" s="220"/>
    </row>
    <row r="178" spans="2:10" x14ac:dyDescent="0.2">
      <c r="B178" s="134" t="s">
        <v>935</v>
      </c>
      <c r="C178" s="135"/>
      <c r="D178" s="134"/>
    </row>
    <row r="179" spans="2:10" x14ac:dyDescent="0.2">
      <c r="B179" s="134" t="s">
        <v>943</v>
      </c>
      <c r="D179" s="134"/>
    </row>
    <row r="182" spans="2:10" x14ac:dyDescent="0.2">
      <c r="J182" s="96"/>
    </row>
    <row r="194" customFormat="1" ht="12.75" customHeight="1" x14ac:dyDescent="0.2"/>
    <row r="195" customFormat="1" ht="12.75" customHeight="1" x14ac:dyDescent="0.2"/>
    <row r="196" customFormat="1" ht="12.75" customHeight="1" x14ac:dyDescent="0.2"/>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sheetData>
  <mergeCells count="18">
    <mergeCell ref="A1:H1"/>
    <mergeCell ref="A2:H2"/>
    <mergeCell ref="A3:H3"/>
    <mergeCell ref="B156:C156"/>
    <mergeCell ref="B158:C158"/>
    <mergeCell ref="B139:H139"/>
    <mergeCell ref="B140:H140"/>
    <mergeCell ref="B147:C147"/>
    <mergeCell ref="B148:C148"/>
    <mergeCell ref="B163:C163"/>
    <mergeCell ref="B141:H141"/>
    <mergeCell ref="B142:H142"/>
    <mergeCell ref="B143:H143"/>
    <mergeCell ref="B145:D145"/>
    <mergeCell ref="B146:C146"/>
    <mergeCell ref="B161:C161"/>
    <mergeCell ref="B160:C160"/>
    <mergeCell ref="B159:C159"/>
  </mergeCells>
  <hyperlinks>
    <hyperlink ref="I1" location="Index!B2" display="Index" xr:uid="{9F4E0208-149B-477F-B84F-4E4DF299053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7F12-82C0-4C56-9368-ACC25669B848}">
  <sheetPr>
    <outlinePr summaryBelow="0" summaryRight="0"/>
  </sheetPr>
  <dimension ref="A1:Q157"/>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355</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356</v>
      </c>
      <c r="C7" s="90" t="s">
        <v>357</v>
      </c>
      <c r="D7" s="90" t="s">
        <v>111</v>
      </c>
      <c r="E7" s="83">
        <v>31964</v>
      </c>
      <c r="F7" s="91">
        <v>212.70443800000001</v>
      </c>
      <c r="G7" s="81">
        <v>6.2013279999999997E-2</v>
      </c>
      <c r="H7" s="92" t="s">
        <v>142</v>
      </c>
    </row>
    <row r="8" spans="1:9" x14ac:dyDescent="0.2">
      <c r="A8" s="99">
        <v>2</v>
      </c>
      <c r="B8" s="90" t="s">
        <v>222</v>
      </c>
      <c r="C8" s="90" t="s">
        <v>223</v>
      </c>
      <c r="D8" s="90" t="s">
        <v>184</v>
      </c>
      <c r="E8" s="83">
        <v>1151</v>
      </c>
      <c r="F8" s="91">
        <v>165.00736000000001</v>
      </c>
      <c r="G8" s="81">
        <v>4.810735E-2</v>
      </c>
      <c r="H8" s="92" t="s">
        <v>142</v>
      </c>
    </row>
    <row r="9" spans="1:9" x14ac:dyDescent="0.2">
      <c r="A9" s="99">
        <v>3</v>
      </c>
      <c r="B9" s="90" t="s">
        <v>345</v>
      </c>
      <c r="C9" s="90" t="s">
        <v>346</v>
      </c>
      <c r="D9" s="90" t="s">
        <v>246</v>
      </c>
      <c r="E9" s="83">
        <v>9566</v>
      </c>
      <c r="F9" s="91">
        <v>158.88169400000001</v>
      </c>
      <c r="G9" s="81">
        <v>4.6321429999999997E-2</v>
      </c>
      <c r="H9" s="92" t="s">
        <v>142</v>
      </c>
    </row>
    <row r="10" spans="1:9" x14ac:dyDescent="0.2">
      <c r="A10" s="99">
        <v>4</v>
      </c>
      <c r="B10" s="90" t="s">
        <v>358</v>
      </c>
      <c r="C10" s="90" t="s">
        <v>359</v>
      </c>
      <c r="D10" s="90" t="s">
        <v>52</v>
      </c>
      <c r="E10" s="83">
        <v>6144</v>
      </c>
      <c r="F10" s="91">
        <v>149.286912</v>
      </c>
      <c r="G10" s="81">
        <v>4.3524109999999998E-2</v>
      </c>
      <c r="H10" s="92" t="s">
        <v>142</v>
      </c>
    </row>
    <row r="11" spans="1:9" x14ac:dyDescent="0.2">
      <c r="A11" s="99">
        <v>5</v>
      </c>
      <c r="B11" s="90" t="s">
        <v>360</v>
      </c>
      <c r="C11" s="90" t="s">
        <v>361</v>
      </c>
      <c r="D11" s="90" t="s">
        <v>35</v>
      </c>
      <c r="E11" s="83">
        <v>268914</v>
      </c>
      <c r="F11" s="91">
        <v>146.36989019999999</v>
      </c>
      <c r="G11" s="81">
        <v>4.2673660000000002E-2</v>
      </c>
      <c r="H11" s="92" t="s">
        <v>142</v>
      </c>
    </row>
    <row r="12" spans="1:9" x14ac:dyDescent="0.2">
      <c r="A12" s="99">
        <v>6</v>
      </c>
      <c r="B12" s="90" t="s">
        <v>79</v>
      </c>
      <c r="C12" s="90" t="s">
        <v>80</v>
      </c>
      <c r="D12" s="90" t="s">
        <v>58</v>
      </c>
      <c r="E12" s="83">
        <v>18540</v>
      </c>
      <c r="F12" s="91">
        <v>142.35938999999999</v>
      </c>
      <c r="G12" s="81">
        <v>4.1504409999999999E-2</v>
      </c>
      <c r="H12" s="92" t="s">
        <v>142</v>
      </c>
    </row>
    <row r="13" spans="1:9" x14ac:dyDescent="0.2">
      <c r="A13" s="99">
        <v>7</v>
      </c>
      <c r="B13" s="90" t="s">
        <v>362</v>
      </c>
      <c r="C13" s="90" t="s">
        <v>363</v>
      </c>
      <c r="D13" s="90" t="s">
        <v>35</v>
      </c>
      <c r="E13" s="83">
        <v>33313</v>
      </c>
      <c r="F13" s="91">
        <v>137.31618599999999</v>
      </c>
      <c r="G13" s="81">
        <v>4.003408E-2</v>
      </c>
      <c r="H13" s="92" t="s">
        <v>142</v>
      </c>
    </row>
    <row r="14" spans="1:9" x14ac:dyDescent="0.2">
      <c r="A14" s="99">
        <v>8</v>
      </c>
      <c r="B14" s="90" t="s">
        <v>71</v>
      </c>
      <c r="C14" s="90" t="s">
        <v>72</v>
      </c>
      <c r="D14" s="90" t="s">
        <v>58</v>
      </c>
      <c r="E14" s="83">
        <v>3019</v>
      </c>
      <c r="F14" s="91">
        <v>125.155664</v>
      </c>
      <c r="G14" s="81">
        <v>3.6488720000000002E-2</v>
      </c>
      <c r="H14" s="92" t="s">
        <v>142</v>
      </c>
    </row>
    <row r="15" spans="1:9" x14ac:dyDescent="0.2">
      <c r="A15" s="99">
        <v>9</v>
      </c>
      <c r="B15" s="90" t="s">
        <v>364</v>
      </c>
      <c r="C15" s="90" t="s">
        <v>365</v>
      </c>
      <c r="D15" s="90" t="s">
        <v>216</v>
      </c>
      <c r="E15" s="83">
        <v>44850</v>
      </c>
      <c r="F15" s="91">
        <v>111.54195</v>
      </c>
      <c r="G15" s="81">
        <v>3.2519689999999997E-2</v>
      </c>
      <c r="H15" s="92" t="s">
        <v>142</v>
      </c>
    </row>
    <row r="16" spans="1:9" x14ac:dyDescent="0.2">
      <c r="A16" s="99">
        <v>10</v>
      </c>
      <c r="B16" s="90" t="s">
        <v>366</v>
      </c>
      <c r="C16" s="90" t="s">
        <v>367</v>
      </c>
      <c r="D16" s="90" t="s">
        <v>52</v>
      </c>
      <c r="E16" s="83">
        <v>43192</v>
      </c>
      <c r="F16" s="91">
        <v>107.63446399999999</v>
      </c>
      <c r="G16" s="81">
        <v>3.1380470000000001E-2</v>
      </c>
      <c r="H16" s="92" t="s">
        <v>142</v>
      </c>
    </row>
    <row r="17" spans="1:8" x14ac:dyDescent="0.2">
      <c r="A17" s="99">
        <v>11</v>
      </c>
      <c r="B17" s="90" t="s">
        <v>368</v>
      </c>
      <c r="C17" s="90" t="s">
        <v>369</v>
      </c>
      <c r="D17" s="90" t="s">
        <v>196</v>
      </c>
      <c r="E17" s="83">
        <v>14636</v>
      </c>
      <c r="F17" s="91">
        <v>103.98146199999999</v>
      </c>
      <c r="G17" s="81">
        <v>3.0315450000000001E-2</v>
      </c>
      <c r="H17" s="92" t="s">
        <v>142</v>
      </c>
    </row>
    <row r="18" spans="1:8" ht="25.5" x14ac:dyDescent="0.2">
      <c r="A18" s="99">
        <v>12</v>
      </c>
      <c r="B18" s="90" t="s">
        <v>370</v>
      </c>
      <c r="C18" s="90" t="s">
        <v>371</v>
      </c>
      <c r="D18" s="90" t="s">
        <v>221</v>
      </c>
      <c r="E18" s="83">
        <v>1748</v>
      </c>
      <c r="F18" s="91">
        <v>100.02930000000001</v>
      </c>
      <c r="G18" s="81">
        <v>2.9163209999999998E-2</v>
      </c>
      <c r="H18" s="92" t="s">
        <v>142</v>
      </c>
    </row>
    <row r="19" spans="1:8" x14ac:dyDescent="0.2">
      <c r="A19" s="99">
        <v>13</v>
      </c>
      <c r="B19" s="90" t="s">
        <v>372</v>
      </c>
      <c r="C19" s="90" t="s">
        <v>373</v>
      </c>
      <c r="D19" s="90" t="s">
        <v>203</v>
      </c>
      <c r="E19" s="83">
        <v>3672</v>
      </c>
      <c r="F19" s="91">
        <v>99.283535999999998</v>
      </c>
      <c r="G19" s="81">
        <v>2.8945789999999999E-2</v>
      </c>
      <c r="H19" s="92" t="s">
        <v>142</v>
      </c>
    </row>
    <row r="20" spans="1:8" x14ac:dyDescent="0.2">
      <c r="A20" s="99">
        <v>14</v>
      </c>
      <c r="B20" s="90" t="s">
        <v>374</v>
      </c>
      <c r="C20" s="90" t="s">
        <v>375</v>
      </c>
      <c r="D20" s="90" t="s">
        <v>35</v>
      </c>
      <c r="E20" s="83">
        <v>149355</v>
      </c>
      <c r="F20" s="91">
        <v>95.826167999999996</v>
      </c>
      <c r="G20" s="81">
        <v>2.7937799999999999E-2</v>
      </c>
      <c r="H20" s="92" t="s">
        <v>142</v>
      </c>
    </row>
    <row r="21" spans="1:8" ht="25.5" x14ac:dyDescent="0.2">
      <c r="A21" s="99">
        <v>15</v>
      </c>
      <c r="B21" s="90" t="s">
        <v>376</v>
      </c>
      <c r="C21" s="90" t="s">
        <v>377</v>
      </c>
      <c r="D21" s="90" t="s">
        <v>221</v>
      </c>
      <c r="E21" s="83">
        <v>5362</v>
      </c>
      <c r="F21" s="91">
        <v>94.977106000000006</v>
      </c>
      <c r="G21" s="81">
        <v>2.7690260000000001E-2</v>
      </c>
      <c r="H21" s="92" t="s">
        <v>142</v>
      </c>
    </row>
    <row r="22" spans="1:8" x14ac:dyDescent="0.2">
      <c r="A22" s="99">
        <v>16</v>
      </c>
      <c r="B22" s="90" t="s">
        <v>341</v>
      </c>
      <c r="C22" s="90" t="s">
        <v>342</v>
      </c>
      <c r="D22" s="90" t="s">
        <v>203</v>
      </c>
      <c r="E22" s="83">
        <v>846</v>
      </c>
      <c r="F22" s="91">
        <v>85.221810000000005</v>
      </c>
      <c r="G22" s="81">
        <v>2.4846139999999999E-2</v>
      </c>
      <c r="H22" s="92" t="s">
        <v>142</v>
      </c>
    </row>
    <row r="23" spans="1:8" x14ac:dyDescent="0.2">
      <c r="A23" s="99">
        <v>17</v>
      </c>
      <c r="B23" s="90" t="s">
        <v>378</v>
      </c>
      <c r="C23" s="90" t="s">
        <v>379</v>
      </c>
      <c r="D23" s="90" t="s">
        <v>184</v>
      </c>
      <c r="E23" s="83">
        <v>9319</v>
      </c>
      <c r="F23" s="91">
        <v>82.431214499999996</v>
      </c>
      <c r="G23" s="81">
        <v>2.403255E-2</v>
      </c>
      <c r="H23" s="92" t="s">
        <v>142</v>
      </c>
    </row>
    <row r="24" spans="1:8" x14ac:dyDescent="0.2">
      <c r="A24" s="99">
        <v>18</v>
      </c>
      <c r="B24" s="90" t="s">
        <v>380</v>
      </c>
      <c r="C24" s="90" t="s">
        <v>381</v>
      </c>
      <c r="D24" s="90" t="s">
        <v>28</v>
      </c>
      <c r="E24" s="83">
        <v>3207</v>
      </c>
      <c r="F24" s="91">
        <v>81.214067999999997</v>
      </c>
      <c r="G24" s="81">
        <v>2.3677690000000001E-2</v>
      </c>
      <c r="H24" s="92" t="s">
        <v>142</v>
      </c>
    </row>
    <row r="25" spans="1:8" ht="25.5" x14ac:dyDescent="0.2">
      <c r="A25" s="99">
        <v>19</v>
      </c>
      <c r="B25" s="90" t="s">
        <v>382</v>
      </c>
      <c r="C25" s="90" t="s">
        <v>383</v>
      </c>
      <c r="D25" s="90" t="s">
        <v>282</v>
      </c>
      <c r="E25" s="83">
        <v>1342</v>
      </c>
      <c r="F25" s="91">
        <v>76.970410000000001</v>
      </c>
      <c r="G25" s="81">
        <v>2.2440470000000001E-2</v>
      </c>
      <c r="H25" s="92" t="s">
        <v>142</v>
      </c>
    </row>
    <row r="26" spans="1:8" x14ac:dyDescent="0.2">
      <c r="A26" s="99">
        <v>20</v>
      </c>
      <c r="B26" s="90" t="s">
        <v>83</v>
      </c>
      <c r="C26" s="90" t="s">
        <v>84</v>
      </c>
      <c r="D26" s="90" t="s">
        <v>25</v>
      </c>
      <c r="E26" s="83">
        <v>1334</v>
      </c>
      <c r="F26" s="91">
        <v>76.811719999999994</v>
      </c>
      <c r="G26" s="81">
        <v>2.23942E-2</v>
      </c>
      <c r="H26" s="92" t="s">
        <v>142</v>
      </c>
    </row>
    <row r="27" spans="1:8" x14ac:dyDescent="0.2">
      <c r="A27" s="99">
        <v>21</v>
      </c>
      <c r="B27" s="90" t="s">
        <v>384</v>
      </c>
      <c r="C27" s="90" t="s">
        <v>385</v>
      </c>
      <c r="D27" s="90" t="s">
        <v>386</v>
      </c>
      <c r="E27" s="83">
        <v>6861</v>
      </c>
      <c r="F27" s="91">
        <v>73.268619000000001</v>
      </c>
      <c r="G27" s="81">
        <v>2.136122E-2</v>
      </c>
      <c r="H27" s="92" t="s">
        <v>142</v>
      </c>
    </row>
    <row r="28" spans="1:8" x14ac:dyDescent="0.2">
      <c r="A28" s="99">
        <v>22</v>
      </c>
      <c r="B28" s="90" t="s">
        <v>387</v>
      </c>
      <c r="C28" s="90" t="s">
        <v>388</v>
      </c>
      <c r="D28" s="90" t="s">
        <v>184</v>
      </c>
      <c r="E28" s="83">
        <v>3675</v>
      </c>
      <c r="F28" s="91">
        <v>67.847849999999994</v>
      </c>
      <c r="G28" s="81">
        <v>1.9780820000000001E-2</v>
      </c>
      <c r="H28" s="92" t="s">
        <v>142</v>
      </c>
    </row>
    <row r="29" spans="1:8" x14ac:dyDescent="0.2">
      <c r="A29" s="99">
        <v>23</v>
      </c>
      <c r="B29" s="90" t="s">
        <v>389</v>
      </c>
      <c r="C29" s="90" t="s">
        <v>390</v>
      </c>
      <c r="D29" s="90" t="s">
        <v>391</v>
      </c>
      <c r="E29" s="83">
        <v>19755</v>
      </c>
      <c r="F29" s="91">
        <v>65.043337500000007</v>
      </c>
      <c r="G29" s="81">
        <v>1.8963170000000001E-2</v>
      </c>
      <c r="H29" s="92" t="s">
        <v>142</v>
      </c>
    </row>
    <row r="30" spans="1:8" ht="25.5" x14ac:dyDescent="0.2">
      <c r="A30" s="99">
        <v>24</v>
      </c>
      <c r="B30" s="90" t="s">
        <v>392</v>
      </c>
      <c r="C30" s="90" t="s">
        <v>393</v>
      </c>
      <c r="D30" s="90" t="s">
        <v>221</v>
      </c>
      <c r="E30" s="83">
        <v>5970</v>
      </c>
      <c r="F30" s="91">
        <v>61.571595000000002</v>
      </c>
      <c r="G30" s="81">
        <v>1.7951000000000002E-2</v>
      </c>
      <c r="H30" s="92" t="s">
        <v>142</v>
      </c>
    </row>
    <row r="31" spans="1:8" x14ac:dyDescent="0.2">
      <c r="A31" s="99">
        <v>25</v>
      </c>
      <c r="B31" s="90" t="s">
        <v>394</v>
      </c>
      <c r="C31" s="90" t="s">
        <v>395</v>
      </c>
      <c r="D31" s="90" t="s">
        <v>58</v>
      </c>
      <c r="E31" s="83">
        <v>12724</v>
      </c>
      <c r="F31" s="91">
        <v>59.077531999999998</v>
      </c>
      <c r="G31" s="81">
        <v>1.7223860000000001E-2</v>
      </c>
      <c r="H31" s="92" t="s">
        <v>142</v>
      </c>
    </row>
    <row r="32" spans="1:8" x14ac:dyDescent="0.2">
      <c r="A32" s="99">
        <v>26</v>
      </c>
      <c r="B32" s="90" t="s">
        <v>396</v>
      </c>
      <c r="C32" s="90" t="s">
        <v>397</v>
      </c>
      <c r="D32" s="90" t="s">
        <v>184</v>
      </c>
      <c r="E32" s="83">
        <v>5806</v>
      </c>
      <c r="F32" s="91">
        <v>52.561717999999999</v>
      </c>
      <c r="G32" s="81">
        <v>1.53242E-2</v>
      </c>
      <c r="H32" s="92" t="s">
        <v>142</v>
      </c>
    </row>
    <row r="33" spans="1:8" ht="25.5" x14ac:dyDescent="0.2">
      <c r="A33" s="99">
        <v>27</v>
      </c>
      <c r="B33" s="90" t="s">
        <v>398</v>
      </c>
      <c r="C33" s="90" t="s">
        <v>399</v>
      </c>
      <c r="D33" s="90" t="s">
        <v>221</v>
      </c>
      <c r="E33" s="83">
        <v>5676</v>
      </c>
      <c r="F33" s="91">
        <v>49.79271</v>
      </c>
      <c r="G33" s="81">
        <v>1.4516899999999999E-2</v>
      </c>
      <c r="H33" s="92" t="s">
        <v>142</v>
      </c>
    </row>
    <row r="34" spans="1:8" x14ac:dyDescent="0.2">
      <c r="A34" s="99">
        <v>28</v>
      </c>
      <c r="B34" s="90" t="s">
        <v>400</v>
      </c>
      <c r="C34" s="90" t="s">
        <v>401</v>
      </c>
      <c r="D34" s="90" t="s">
        <v>246</v>
      </c>
      <c r="E34" s="83">
        <v>11897</v>
      </c>
      <c r="F34" s="91">
        <v>47.409545000000001</v>
      </c>
      <c r="G34" s="81">
        <v>1.38221E-2</v>
      </c>
      <c r="H34" s="92" t="s">
        <v>142</v>
      </c>
    </row>
    <row r="35" spans="1:8" x14ac:dyDescent="0.2">
      <c r="A35" s="99">
        <v>29</v>
      </c>
      <c r="B35" s="90" t="s">
        <v>402</v>
      </c>
      <c r="C35" s="90" t="s">
        <v>403</v>
      </c>
      <c r="D35" s="90" t="s">
        <v>130</v>
      </c>
      <c r="E35" s="83">
        <v>27808</v>
      </c>
      <c r="F35" s="91">
        <v>46.706316800000003</v>
      </c>
      <c r="G35" s="81">
        <v>1.361707E-2</v>
      </c>
      <c r="H35" s="92" t="s">
        <v>142</v>
      </c>
    </row>
    <row r="36" spans="1:8" x14ac:dyDescent="0.2">
      <c r="A36" s="99">
        <v>30</v>
      </c>
      <c r="B36" s="90" t="s">
        <v>404</v>
      </c>
      <c r="C36" s="90" t="s">
        <v>405</v>
      </c>
      <c r="D36" s="90" t="s">
        <v>216</v>
      </c>
      <c r="E36" s="83">
        <v>8151</v>
      </c>
      <c r="F36" s="91">
        <v>46.232472000000001</v>
      </c>
      <c r="G36" s="81">
        <v>1.347893E-2</v>
      </c>
      <c r="H36" s="92" t="s">
        <v>142</v>
      </c>
    </row>
    <row r="37" spans="1:8" x14ac:dyDescent="0.2">
      <c r="A37" s="99">
        <v>31</v>
      </c>
      <c r="B37" s="90" t="s">
        <v>406</v>
      </c>
      <c r="C37" s="90" t="s">
        <v>407</v>
      </c>
      <c r="D37" s="90" t="s">
        <v>196</v>
      </c>
      <c r="E37" s="83">
        <v>11397</v>
      </c>
      <c r="F37" s="91">
        <v>43.331394000000003</v>
      </c>
      <c r="G37" s="81">
        <v>1.2633129999999999E-2</v>
      </c>
      <c r="H37" s="92" t="s">
        <v>142</v>
      </c>
    </row>
    <row r="38" spans="1:8" x14ac:dyDescent="0.2">
      <c r="A38" s="99">
        <v>32</v>
      </c>
      <c r="B38" s="90" t="s">
        <v>408</v>
      </c>
      <c r="C38" s="90" t="s">
        <v>409</v>
      </c>
      <c r="D38" s="90" t="s">
        <v>52</v>
      </c>
      <c r="E38" s="83">
        <v>5239</v>
      </c>
      <c r="F38" s="91">
        <v>41.953912000000003</v>
      </c>
      <c r="G38" s="81">
        <v>1.2231529999999999E-2</v>
      </c>
      <c r="H38" s="92" t="s">
        <v>142</v>
      </c>
    </row>
    <row r="39" spans="1:8" x14ac:dyDescent="0.2">
      <c r="A39" s="99">
        <v>33</v>
      </c>
      <c r="B39" s="90" t="s">
        <v>96</v>
      </c>
      <c r="C39" s="90" t="s">
        <v>97</v>
      </c>
      <c r="D39" s="90" t="s">
        <v>98</v>
      </c>
      <c r="E39" s="83">
        <v>4383</v>
      </c>
      <c r="F39" s="91">
        <v>39.232233000000001</v>
      </c>
      <c r="G39" s="81">
        <v>1.143803E-2</v>
      </c>
      <c r="H39" s="92" t="s">
        <v>142</v>
      </c>
    </row>
    <row r="40" spans="1:8" x14ac:dyDescent="0.2">
      <c r="A40" s="99">
        <v>34</v>
      </c>
      <c r="B40" s="90" t="s">
        <v>212</v>
      </c>
      <c r="C40" s="90" t="s">
        <v>213</v>
      </c>
      <c r="D40" s="90" t="s">
        <v>98</v>
      </c>
      <c r="E40" s="83">
        <v>2178</v>
      </c>
      <c r="F40" s="91">
        <v>37.827503999999998</v>
      </c>
      <c r="G40" s="81">
        <v>1.102848E-2</v>
      </c>
      <c r="H40" s="92" t="s">
        <v>142</v>
      </c>
    </row>
    <row r="41" spans="1:8" x14ac:dyDescent="0.2">
      <c r="A41" s="99">
        <v>35</v>
      </c>
      <c r="B41" s="90" t="s">
        <v>410</v>
      </c>
      <c r="C41" s="90" t="s">
        <v>411</v>
      </c>
      <c r="D41" s="90" t="s">
        <v>412</v>
      </c>
      <c r="E41" s="83">
        <v>3332</v>
      </c>
      <c r="F41" s="91">
        <v>34.349587999999997</v>
      </c>
      <c r="G41" s="81">
        <v>1.0014510000000001E-2</v>
      </c>
      <c r="H41" s="92" t="s">
        <v>142</v>
      </c>
    </row>
    <row r="42" spans="1:8" x14ac:dyDescent="0.2">
      <c r="A42" s="99">
        <v>36</v>
      </c>
      <c r="B42" s="90" t="s">
        <v>293</v>
      </c>
      <c r="C42" s="90" t="s">
        <v>294</v>
      </c>
      <c r="D42" s="90" t="s">
        <v>58</v>
      </c>
      <c r="E42" s="83">
        <v>2184</v>
      </c>
      <c r="F42" s="91">
        <v>33.974303999999997</v>
      </c>
      <c r="G42" s="81">
        <v>9.9051E-3</v>
      </c>
      <c r="H42" s="92" t="s">
        <v>142</v>
      </c>
    </row>
    <row r="43" spans="1:8" x14ac:dyDescent="0.2">
      <c r="A43" s="99">
        <v>37</v>
      </c>
      <c r="B43" s="90" t="s">
        <v>413</v>
      </c>
      <c r="C43" s="90" t="s">
        <v>414</v>
      </c>
      <c r="D43" s="90" t="s">
        <v>52</v>
      </c>
      <c r="E43" s="83">
        <v>4246</v>
      </c>
      <c r="F43" s="91">
        <v>29.974637000000001</v>
      </c>
      <c r="G43" s="81">
        <v>8.7390100000000002E-3</v>
      </c>
      <c r="H43" s="92" t="s">
        <v>142</v>
      </c>
    </row>
    <row r="44" spans="1:8" x14ac:dyDescent="0.2">
      <c r="A44" s="99">
        <v>38</v>
      </c>
      <c r="B44" s="90" t="s">
        <v>415</v>
      </c>
      <c r="C44" s="90" t="s">
        <v>416</v>
      </c>
      <c r="D44" s="90" t="s">
        <v>417</v>
      </c>
      <c r="E44" s="83">
        <v>3092</v>
      </c>
      <c r="F44" s="91">
        <v>28.359824</v>
      </c>
      <c r="G44" s="81">
        <v>8.2682099999999998E-3</v>
      </c>
      <c r="H44" s="92" t="s">
        <v>142</v>
      </c>
    </row>
    <row r="45" spans="1:8" x14ac:dyDescent="0.2">
      <c r="A45" s="99">
        <v>39</v>
      </c>
      <c r="B45" s="90" t="s">
        <v>418</v>
      </c>
      <c r="C45" s="90" t="s">
        <v>419</v>
      </c>
      <c r="D45" s="90" t="s">
        <v>58</v>
      </c>
      <c r="E45" s="83">
        <v>5606</v>
      </c>
      <c r="F45" s="91">
        <v>24.481401999999999</v>
      </c>
      <c r="G45" s="81">
        <v>7.1374699999999999E-3</v>
      </c>
      <c r="H45" s="92" t="s">
        <v>142</v>
      </c>
    </row>
    <row r="46" spans="1:8" x14ac:dyDescent="0.2">
      <c r="A46" s="99">
        <v>40</v>
      </c>
      <c r="B46" s="90" t="s">
        <v>420</v>
      </c>
      <c r="C46" s="90" t="s">
        <v>421</v>
      </c>
      <c r="D46" s="90" t="s">
        <v>58</v>
      </c>
      <c r="E46" s="83">
        <v>2283</v>
      </c>
      <c r="F46" s="91">
        <v>19.561885499999999</v>
      </c>
      <c r="G46" s="81">
        <v>5.7032000000000003E-3</v>
      </c>
      <c r="H46" s="92" t="s">
        <v>142</v>
      </c>
    </row>
    <row r="47" spans="1:8" x14ac:dyDescent="0.2">
      <c r="A47" s="99">
        <v>41</v>
      </c>
      <c r="B47" s="90" t="s">
        <v>422</v>
      </c>
      <c r="C47" s="90" t="s">
        <v>423</v>
      </c>
      <c r="D47" s="90" t="s">
        <v>40</v>
      </c>
      <c r="E47" s="83">
        <v>4214</v>
      </c>
      <c r="F47" s="91">
        <v>13.781886999999999</v>
      </c>
      <c r="G47" s="81">
        <v>4.0180600000000004E-3</v>
      </c>
      <c r="H47" s="92" t="s">
        <v>142</v>
      </c>
    </row>
    <row r="48" spans="1:8" x14ac:dyDescent="0.2">
      <c r="A48" s="99">
        <v>42</v>
      </c>
      <c r="B48" s="90" t="s">
        <v>424</v>
      </c>
      <c r="C48" s="90" t="s">
        <v>425</v>
      </c>
      <c r="D48" s="90" t="s">
        <v>58</v>
      </c>
      <c r="E48" s="83">
        <v>806</v>
      </c>
      <c r="F48" s="91">
        <v>10.253932000000001</v>
      </c>
      <c r="G48" s="81">
        <v>2.9895E-3</v>
      </c>
      <c r="H48" s="92" t="s">
        <v>142</v>
      </c>
    </row>
    <row r="49" spans="1:8" x14ac:dyDescent="0.2">
      <c r="A49" s="82"/>
      <c r="B49" s="82"/>
      <c r="C49" s="88" t="s">
        <v>141</v>
      </c>
      <c r="D49" s="82"/>
      <c r="E49" s="82" t="s">
        <v>142</v>
      </c>
      <c r="F49" s="94">
        <v>3279.5989405</v>
      </c>
      <c r="G49" s="102">
        <v>0.95615625999999998</v>
      </c>
      <c r="H49" s="92" t="s">
        <v>142</v>
      </c>
    </row>
    <row r="50" spans="1:8" x14ac:dyDescent="0.2">
      <c r="A50" s="82"/>
      <c r="B50" s="82"/>
      <c r="C50" s="103"/>
      <c r="D50" s="82"/>
      <c r="E50" s="82"/>
      <c r="F50" s="104"/>
      <c r="G50" s="104"/>
      <c r="H50" s="92" t="s">
        <v>142</v>
      </c>
    </row>
    <row r="51" spans="1:8" x14ac:dyDescent="0.2">
      <c r="A51" s="82"/>
      <c r="B51" s="82"/>
      <c r="C51" s="88" t="s">
        <v>143</v>
      </c>
      <c r="D51" s="82"/>
      <c r="E51" s="82"/>
      <c r="F51" s="82"/>
      <c r="G51" s="82"/>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145</v>
      </c>
      <c r="D54" s="82"/>
      <c r="E54" s="82"/>
      <c r="F54" s="82"/>
      <c r="G54" s="82"/>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146</v>
      </c>
      <c r="D57" s="82"/>
      <c r="E57" s="82"/>
      <c r="F57" s="82"/>
      <c r="G57" s="82"/>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147</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148</v>
      </c>
      <c r="D63" s="82"/>
      <c r="E63" s="82"/>
      <c r="F63" s="104"/>
      <c r="G63" s="104"/>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149</v>
      </c>
      <c r="D66" s="82"/>
      <c r="E66" s="82"/>
      <c r="F66" s="94">
        <v>3279.5989405</v>
      </c>
      <c r="G66" s="102">
        <v>0.95615625999999998</v>
      </c>
      <c r="H66" s="92" t="s">
        <v>142</v>
      </c>
    </row>
    <row r="67" spans="1:8" x14ac:dyDescent="0.2">
      <c r="A67" s="82"/>
      <c r="B67" s="82"/>
      <c r="C67" s="103"/>
      <c r="D67" s="82"/>
      <c r="E67" s="82"/>
      <c r="F67" s="104"/>
      <c r="G67" s="104"/>
      <c r="H67" s="92" t="s">
        <v>142</v>
      </c>
    </row>
    <row r="68" spans="1:8" x14ac:dyDescent="0.2">
      <c r="A68" s="82"/>
      <c r="B68" s="82"/>
      <c r="C68" s="88" t="s">
        <v>150</v>
      </c>
      <c r="D68" s="82"/>
      <c r="E68" s="82"/>
      <c r="F68" s="104"/>
      <c r="G68" s="104"/>
      <c r="H68" s="92" t="s">
        <v>142</v>
      </c>
    </row>
    <row r="69" spans="1:8" x14ac:dyDescent="0.2">
      <c r="A69" s="82"/>
      <c r="B69" s="82"/>
      <c r="C69" s="88" t="s">
        <v>10</v>
      </c>
      <c r="D69" s="82"/>
      <c r="E69" s="82"/>
      <c r="F69" s="104"/>
      <c r="G69" s="104"/>
      <c r="H69" s="92" t="s">
        <v>142</v>
      </c>
    </row>
    <row r="70" spans="1:8" x14ac:dyDescent="0.2">
      <c r="A70" s="82"/>
      <c r="B70" s="82"/>
      <c r="C70" s="88" t="s">
        <v>141</v>
      </c>
      <c r="D70" s="82"/>
      <c r="E70" s="82" t="s">
        <v>142</v>
      </c>
      <c r="F70" s="105" t="s">
        <v>144</v>
      </c>
      <c r="G70" s="102">
        <v>0</v>
      </c>
      <c r="H70" s="92" t="s">
        <v>142</v>
      </c>
    </row>
    <row r="71" spans="1:8" x14ac:dyDescent="0.2">
      <c r="A71" s="82"/>
      <c r="B71" s="82"/>
      <c r="C71" s="103"/>
      <c r="D71" s="82"/>
      <c r="E71" s="82"/>
      <c r="F71" s="104"/>
      <c r="G71" s="104"/>
      <c r="H71" s="92" t="s">
        <v>142</v>
      </c>
    </row>
    <row r="72" spans="1:8" x14ac:dyDescent="0.2">
      <c r="A72" s="82"/>
      <c r="B72" s="82"/>
      <c r="C72" s="88" t="s">
        <v>151</v>
      </c>
      <c r="D72" s="82"/>
      <c r="E72" s="82"/>
      <c r="F72" s="82"/>
      <c r="G72" s="82"/>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152</v>
      </c>
      <c r="D75" s="82"/>
      <c r="E75" s="82"/>
      <c r="F75" s="82"/>
      <c r="G75" s="82"/>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153</v>
      </c>
      <c r="D78" s="82"/>
      <c r="E78" s="82"/>
      <c r="F78" s="104"/>
      <c r="G78" s="104"/>
      <c r="H78" s="92" t="s">
        <v>142</v>
      </c>
    </row>
    <row r="79" spans="1:8" x14ac:dyDescent="0.2">
      <c r="A79" s="82"/>
      <c r="B79" s="82"/>
      <c r="C79" s="88" t="s">
        <v>141</v>
      </c>
      <c r="D79" s="82"/>
      <c r="E79" s="82" t="s">
        <v>142</v>
      </c>
      <c r="F79" s="105" t="s">
        <v>144</v>
      </c>
      <c r="G79" s="102">
        <v>0</v>
      </c>
      <c r="H79" s="92" t="s">
        <v>142</v>
      </c>
    </row>
    <row r="80" spans="1:8" x14ac:dyDescent="0.2">
      <c r="A80" s="82"/>
      <c r="B80" s="82"/>
      <c r="C80" s="103"/>
      <c r="D80" s="82"/>
      <c r="E80" s="82"/>
      <c r="F80" s="104"/>
      <c r="G80" s="104"/>
      <c r="H80" s="92" t="s">
        <v>142</v>
      </c>
    </row>
    <row r="81" spans="1:8" x14ac:dyDescent="0.2">
      <c r="A81" s="82"/>
      <c r="B81" s="82"/>
      <c r="C81" s="88" t="s">
        <v>154</v>
      </c>
      <c r="D81" s="82"/>
      <c r="E81" s="82"/>
      <c r="F81" s="94">
        <v>0</v>
      </c>
      <c r="G81" s="102">
        <v>0</v>
      </c>
      <c r="H81" s="92" t="s">
        <v>142</v>
      </c>
    </row>
    <row r="82" spans="1:8" x14ac:dyDescent="0.2">
      <c r="A82" s="82"/>
      <c r="B82" s="82"/>
      <c r="C82" s="103"/>
      <c r="D82" s="82"/>
      <c r="E82" s="82"/>
      <c r="F82" s="104"/>
      <c r="G82" s="104"/>
      <c r="H82" s="92" t="s">
        <v>142</v>
      </c>
    </row>
    <row r="83" spans="1:8" x14ac:dyDescent="0.2">
      <c r="A83" s="82"/>
      <c r="B83" s="82"/>
      <c r="C83" s="88" t="s">
        <v>155</v>
      </c>
      <c r="D83" s="82"/>
      <c r="E83" s="82"/>
      <c r="F83" s="104"/>
      <c r="G83" s="104"/>
      <c r="H83" s="92" t="s">
        <v>142</v>
      </c>
    </row>
    <row r="84" spans="1:8" x14ac:dyDescent="0.2">
      <c r="A84" s="82"/>
      <c r="B84" s="82"/>
      <c r="C84" s="88" t="s">
        <v>156</v>
      </c>
      <c r="D84" s="82"/>
      <c r="E84" s="82"/>
      <c r="F84" s="104"/>
      <c r="G84" s="104"/>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157</v>
      </c>
      <c r="D87" s="82"/>
      <c r="E87" s="82"/>
      <c r="F87" s="104"/>
      <c r="G87" s="104"/>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158</v>
      </c>
      <c r="D90" s="82"/>
      <c r="E90" s="82"/>
      <c r="F90" s="104"/>
      <c r="G90" s="104"/>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159</v>
      </c>
      <c r="D93" s="82"/>
      <c r="E93" s="82"/>
      <c r="F93" s="104"/>
      <c r="G93" s="104"/>
      <c r="H93" s="92" t="s">
        <v>142</v>
      </c>
    </row>
    <row r="94" spans="1:8" x14ac:dyDescent="0.2">
      <c r="A94" s="99">
        <v>1</v>
      </c>
      <c r="B94" s="90"/>
      <c r="C94" s="90" t="s">
        <v>160</v>
      </c>
      <c r="D94" s="90"/>
      <c r="E94" s="107"/>
      <c r="F94" s="91">
        <v>217.124009</v>
      </c>
      <c r="G94" s="81">
        <v>6.3301789999999997E-2</v>
      </c>
      <c r="H94" s="92">
        <v>5.41</v>
      </c>
    </row>
    <row r="95" spans="1:8" x14ac:dyDescent="0.2">
      <c r="A95" s="82"/>
      <c r="B95" s="82"/>
      <c r="C95" s="88" t="s">
        <v>141</v>
      </c>
      <c r="D95" s="82"/>
      <c r="E95" s="82" t="s">
        <v>142</v>
      </c>
      <c r="F95" s="94">
        <v>217.124009</v>
      </c>
      <c r="G95" s="102">
        <v>6.3301789999999997E-2</v>
      </c>
      <c r="H95" s="92" t="s">
        <v>142</v>
      </c>
    </row>
    <row r="96" spans="1:8" x14ac:dyDescent="0.2">
      <c r="A96" s="82"/>
      <c r="B96" s="82"/>
      <c r="C96" s="103"/>
      <c r="D96" s="82"/>
      <c r="E96" s="82"/>
      <c r="F96" s="104"/>
      <c r="G96" s="104"/>
      <c r="H96" s="92" t="s">
        <v>142</v>
      </c>
    </row>
    <row r="97" spans="1:8" x14ac:dyDescent="0.2">
      <c r="A97" s="82"/>
      <c r="B97" s="82"/>
      <c r="C97" s="88" t="s">
        <v>161</v>
      </c>
      <c r="D97" s="82"/>
      <c r="E97" s="82"/>
      <c r="F97" s="94">
        <v>217.124009</v>
      </c>
      <c r="G97" s="102">
        <v>6.3301789999999997E-2</v>
      </c>
      <c r="H97" s="92" t="s">
        <v>142</v>
      </c>
    </row>
    <row r="98" spans="1:8" x14ac:dyDescent="0.2">
      <c r="A98" s="82"/>
      <c r="B98" s="82"/>
      <c r="C98" s="104"/>
      <c r="D98" s="82"/>
      <c r="E98" s="82"/>
      <c r="F98" s="82"/>
      <c r="G98" s="82"/>
      <c r="H98" s="92" t="s">
        <v>142</v>
      </c>
    </row>
    <row r="99" spans="1:8" x14ac:dyDescent="0.2">
      <c r="A99" s="82"/>
      <c r="B99" s="82"/>
      <c r="C99" s="88" t="s">
        <v>162</v>
      </c>
      <c r="D99" s="82"/>
      <c r="E99" s="82"/>
      <c r="F99" s="82"/>
      <c r="G99" s="82"/>
      <c r="H99" s="92" t="s">
        <v>142</v>
      </c>
    </row>
    <row r="100" spans="1:8" x14ac:dyDescent="0.2">
      <c r="A100" s="82"/>
      <c r="B100" s="82"/>
      <c r="C100" s="88" t="s">
        <v>163</v>
      </c>
      <c r="D100" s="82"/>
      <c r="E100" s="82"/>
      <c r="F100" s="82"/>
      <c r="G100" s="82"/>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164</v>
      </c>
      <c r="D103" s="82"/>
      <c r="E103" s="82"/>
      <c r="F103" s="82"/>
      <c r="G103" s="82"/>
      <c r="H103" s="92" t="s">
        <v>142</v>
      </c>
    </row>
    <row r="104" spans="1:8" x14ac:dyDescent="0.2">
      <c r="A104" s="82"/>
      <c r="B104" s="82"/>
      <c r="C104" s="88" t="s">
        <v>165</v>
      </c>
      <c r="D104" s="82"/>
      <c r="E104" s="82"/>
      <c r="F104" s="82"/>
      <c r="G104" s="82"/>
      <c r="H104" s="92" t="s">
        <v>142</v>
      </c>
    </row>
    <row r="105" spans="1:8" x14ac:dyDescent="0.2">
      <c r="A105" s="82"/>
      <c r="B105" s="82"/>
      <c r="C105" s="88" t="s">
        <v>141</v>
      </c>
      <c r="D105" s="82"/>
      <c r="E105" s="82" t="s">
        <v>142</v>
      </c>
      <c r="F105" s="105" t="s">
        <v>144</v>
      </c>
      <c r="G105" s="102">
        <v>0</v>
      </c>
      <c r="H105" s="92" t="s">
        <v>142</v>
      </c>
    </row>
    <row r="106" spans="1:8" x14ac:dyDescent="0.2">
      <c r="A106" s="82"/>
      <c r="B106" s="82"/>
      <c r="C106" s="103"/>
      <c r="D106" s="82"/>
      <c r="E106" s="82"/>
      <c r="F106" s="104"/>
      <c r="G106" s="104"/>
      <c r="H106" s="92" t="s">
        <v>142</v>
      </c>
    </row>
    <row r="107" spans="1:8" x14ac:dyDescent="0.2">
      <c r="A107" s="82"/>
      <c r="B107" s="82"/>
      <c r="C107" s="88" t="s">
        <v>166</v>
      </c>
      <c r="D107" s="82"/>
      <c r="E107" s="82"/>
      <c r="F107" s="104"/>
      <c r="G107" s="104"/>
      <c r="H107" s="92" t="s">
        <v>142</v>
      </c>
    </row>
    <row r="108" spans="1:8" x14ac:dyDescent="0.2">
      <c r="A108" s="82"/>
      <c r="B108" s="82"/>
      <c r="C108" s="88" t="s">
        <v>141</v>
      </c>
      <c r="D108" s="82"/>
      <c r="E108" s="82" t="s">
        <v>142</v>
      </c>
      <c r="F108" s="105" t="s">
        <v>144</v>
      </c>
      <c r="G108" s="102">
        <v>0</v>
      </c>
      <c r="H108" s="92" t="s">
        <v>142</v>
      </c>
    </row>
    <row r="109" spans="1:8" x14ac:dyDescent="0.2">
      <c r="A109" s="82"/>
      <c r="B109" s="90"/>
      <c r="C109" s="90"/>
      <c r="D109" s="88"/>
      <c r="E109" s="82"/>
      <c r="F109" s="90"/>
      <c r="G109" s="107"/>
      <c r="H109" s="92" t="s">
        <v>142</v>
      </c>
    </row>
    <row r="110" spans="1:8" x14ac:dyDescent="0.2">
      <c r="A110" s="107"/>
      <c r="B110" s="90"/>
      <c r="C110" s="90" t="s">
        <v>167</v>
      </c>
      <c r="D110" s="90"/>
      <c r="E110" s="107"/>
      <c r="F110" s="91">
        <v>-66.740719240000004</v>
      </c>
      <c r="G110" s="81">
        <v>-1.9458039999999999E-2</v>
      </c>
      <c r="H110" s="92" t="s">
        <v>142</v>
      </c>
    </row>
    <row r="111" spans="1:8" x14ac:dyDescent="0.2">
      <c r="A111" s="103"/>
      <c r="B111" s="103"/>
      <c r="C111" s="88" t="s">
        <v>168</v>
      </c>
      <c r="D111" s="104"/>
      <c r="E111" s="104"/>
      <c r="F111" s="94">
        <v>3429.9822302600001</v>
      </c>
      <c r="G111" s="108">
        <v>1.0000000099999999</v>
      </c>
      <c r="H111" s="92" t="s">
        <v>142</v>
      </c>
    </row>
    <row r="112" spans="1:8" ht="12.75" customHeight="1" x14ac:dyDescent="0.2">
      <c r="A112" s="109"/>
      <c r="B112" s="109"/>
      <c r="C112" s="110"/>
      <c r="D112" s="111"/>
      <c r="E112" s="111"/>
      <c r="F112" s="112"/>
      <c r="G112" s="113"/>
      <c r="H112" s="114"/>
    </row>
    <row r="113" spans="1:17" x14ac:dyDescent="0.2">
      <c r="A113" s="109"/>
      <c r="B113" s="221" t="s">
        <v>926</v>
      </c>
      <c r="C113" s="221"/>
      <c r="D113" s="221"/>
      <c r="E113" s="221"/>
      <c r="F113" s="221"/>
      <c r="G113" s="221"/>
      <c r="H113" s="221"/>
      <c r="J113" s="116"/>
    </row>
    <row r="114" spans="1:17" x14ac:dyDescent="0.2">
      <c r="A114" s="109"/>
      <c r="B114" s="221" t="s">
        <v>927</v>
      </c>
      <c r="C114" s="221"/>
      <c r="D114" s="221"/>
      <c r="E114" s="221"/>
      <c r="F114" s="221"/>
      <c r="G114" s="221"/>
      <c r="H114" s="221"/>
      <c r="J114" s="116"/>
    </row>
    <row r="115" spans="1:17" x14ac:dyDescent="0.2">
      <c r="A115" s="109"/>
      <c r="B115" s="221" t="s">
        <v>928</v>
      </c>
      <c r="C115" s="221"/>
      <c r="D115" s="221"/>
      <c r="E115" s="221"/>
      <c r="F115" s="221"/>
      <c r="G115" s="221"/>
      <c r="H115" s="221"/>
      <c r="J115" s="116"/>
    </row>
    <row r="116" spans="1:17" s="118" customFormat="1" ht="66.75" customHeight="1" x14ac:dyDescent="0.25">
      <c r="A116" s="117"/>
      <c r="B116" s="222" t="s">
        <v>929</v>
      </c>
      <c r="C116" s="222"/>
      <c r="D116" s="222"/>
      <c r="E116" s="222"/>
      <c r="F116" s="222"/>
      <c r="G116" s="222"/>
      <c r="H116" s="222"/>
      <c r="I116"/>
      <c r="J116" s="116"/>
      <c r="K116"/>
      <c r="L116"/>
      <c r="M116"/>
      <c r="N116"/>
      <c r="O116"/>
      <c r="P116"/>
      <c r="Q116"/>
    </row>
    <row r="117" spans="1:17" x14ac:dyDescent="0.2">
      <c r="A117" s="109"/>
      <c r="B117" s="221" t="s">
        <v>930</v>
      </c>
      <c r="C117" s="221"/>
      <c r="D117" s="221"/>
      <c r="E117" s="221"/>
      <c r="F117" s="221"/>
      <c r="G117" s="221"/>
      <c r="H117" s="221"/>
      <c r="J117" s="116"/>
    </row>
    <row r="118" spans="1:17" x14ac:dyDescent="0.2">
      <c r="A118" s="109"/>
      <c r="B118" s="109"/>
      <c r="C118" s="109"/>
      <c r="D118" s="111"/>
      <c r="E118" s="111"/>
      <c r="F118" s="111"/>
      <c r="G118" s="111"/>
    </row>
    <row r="119" spans="1:17" x14ac:dyDescent="0.2">
      <c r="A119" s="109"/>
      <c r="B119" s="223" t="s">
        <v>169</v>
      </c>
      <c r="C119" s="224"/>
      <c r="D119" s="225"/>
      <c r="E119" s="119"/>
      <c r="F119" s="111"/>
      <c r="G119" s="111"/>
    </row>
    <row r="120" spans="1:17" ht="27.75" customHeight="1" x14ac:dyDescent="0.2">
      <c r="A120" s="109"/>
      <c r="B120" s="226" t="s">
        <v>170</v>
      </c>
      <c r="C120" s="227"/>
      <c r="D120" s="95" t="s">
        <v>171</v>
      </c>
      <c r="E120" s="119"/>
      <c r="F120" s="111"/>
      <c r="G120" s="111"/>
    </row>
    <row r="121" spans="1:17" ht="12.75" customHeight="1" x14ac:dyDescent="0.2">
      <c r="A121" s="109"/>
      <c r="B121" s="226" t="s">
        <v>931</v>
      </c>
      <c r="C121" s="227"/>
      <c r="D121" s="95" t="s">
        <v>171</v>
      </c>
      <c r="E121" s="119"/>
      <c r="F121" s="111"/>
      <c r="G121" s="111"/>
    </row>
    <row r="122" spans="1:17" x14ac:dyDescent="0.2">
      <c r="A122" s="109"/>
      <c r="B122" s="226" t="s">
        <v>172</v>
      </c>
      <c r="C122" s="227"/>
      <c r="D122" s="120" t="s">
        <v>142</v>
      </c>
      <c r="E122" s="119"/>
      <c r="F122" s="111"/>
      <c r="G122" s="111"/>
    </row>
    <row r="123" spans="1:17" x14ac:dyDescent="0.2">
      <c r="A123" s="121"/>
      <c r="B123" s="122" t="s">
        <v>142</v>
      </c>
      <c r="C123" s="122" t="s">
        <v>932</v>
      </c>
      <c r="D123" s="122" t="s">
        <v>173</v>
      </c>
      <c r="E123" s="121"/>
      <c r="F123" s="121"/>
      <c r="G123" s="121"/>
      <c r="H123" s="121"/>
      <c r="J123" s="116"/>
    </row>
    <row r="124" spans="1:17" x14ac:dyDescent="0.2">
      <c r="A124" s="121"/>
      <c r="B124" s="123" t="s">
        <v>174</v>
      </c>
      <c r="C124" s="124">
        <v>45961</v>
      </c>
      <c r="D124" s="124">
        <v>45991</v>
      </c>
      <c r="E124" s="121"/>
      <c r="F124" s="121"/>
      <c r="G124" s="121"/>
      <c r="J124" s="116"/>
    </row>
    <row r="125" spans="1:17" x14ac:dyDescent="0.2">
      <c r="A125" s="125"/>
      <c r="B125" s="90" t="s">
        <v>175</v>
      </c>
      <c r="C125" s="126">
        <v>30.2636</v>
      </c>
      <c r="D125" s="126">
        <v>29.884599999999999</v>
      </c>
      <c r="E125" s="125"/>
      <c r="F125" s="127"/>
      <c r="G125" s="128"/>
    </row>
    <row r="126" spans="1:17" x14ac:dyDescent="0.2">
      <c r="A126" s="125"/>
      <c r="B126" s="90" t="s">
        <v>1119</v>
      </c>
      <c r="C126" s="126">
        <v>28.8109</v>
      </c>
      <c r="D126" s="126">
        <v>28.450099999999999</v>
      </c>
      <c r="E126" s="125"/>
      <c r="F126" s="127"/>
      <c r="G126" s="128"/>
    </row>
    <row r="127" spans="1:17" x14ac:dyDescent="0.2">
      <c r="A127" s="125"/>
      <c r="B127" s="90" t="s">
        <v>176</v>
      </c>
      <c r="C127" s="126">
        <v>29.300899999999999</v>
      </c>
      <c r="D127" s="126">
        <v>28.9284</v>
      </c>
      <c r="E127" s="125"/>
      <c r="F127" s="127"/>
      <c r="G127" s="128"/>
    </row>
    <row r="128" spans="1:17" x14ac:dyDescent="0.2">
      <c r="A128" s="125"/>
      <c r="B128" s="90" t="s">
        <v>1120</v>
      </c>
      <c r="C128" s="126">
        <v>27.854500000000002</v>
      </c>
      <c r="D128" s="126">
        <v>27.500499999999999</v>
      </c>
      <c r="E128" s="125"/>
      <c r="F128" s="127"/>
      <c r="G128" s="128"/>
    </row>
    <row r="129" spans="1:7" x14ac:dyDescent="0.2">
      <c r="A129" s="125"/>
      <c r="B129" s="125"/>
      <c r="C129" s="125"/>
      <c r="D129" s="125"/>
      <c r="E129" s="125"/>
      <c r="F129" s="125"/>
      <c r="G129" s="125"/>
    </row>
    <row r="130" spans="1:7" x14ac:dyDescent="0.2">
      <c r="A130" s="121"/>
      <c r="B130" s="226" t="s">
        <v>933</v>
      </c>
      <c r="C130" s="227"/>
      <c r="D130" s="95" t="s">
        <v>171</v>
      </c>
      <c r="E130" s="121"/>
      <c r="F130" s="121"/>
      <c r="G130" s="121"/>
    </row>
    <row r="131" spans="1:7" x14ac:dyDescent="0.2">
      <c r="A131" s="121"/>
      <c r="B131" s="136"/>
      <c r="C131" s="136"/>
      <c r="D131" s="136"/>
      <c r="E131" s="121"/>
      <c r="F131" s="121"/>
      <c r="G131" s="121"/>
    </row>
    <row r="132" spans="1:7" x14ac:dyDescent="0.2">
      <c r="A132" s="121"/>
      <c r="B132" s="226" t="s">
        <v>177</v>
      </c>
      <c r="C132" s="227"/>
      <c r="D132" s="95" t="s">
        <v>171</v>
      </c>
      <c r="E132" s="131"/>
      <c r="F132" s="121"/>
      <c r="G132" s="121"/>
    </row>
    <row r="133" spans="1:7" x14ac:dyDescent="0.2">
      <c r="A133" s="121"/>
      <c r="B133" s="226" t="s">
        <v>178</v>
      </c>
      <c r="C133" s="227"/>
      <c r="D133" s="95" t="s">
        <v>171</v>
      </c>
      <c r="E133" s="131"/>
      <c r="F133" s="121"/>
      <c r="G133" s="121"/>
    </row>
    <row r="134" spans="1:7" x14ac:dyDescent="0.2">
      <c r="A134" s="121"/>
      <c r="B134" s="226" t="s">
        <v>179</v>
      </c>
      <c r="C134" s="227"/>
      <c r="D134" s="95" t="s">
        <v>171</v>
      </c>
      <c r="E134" s="131"/>
      <c r="F134" s="121"/>
      <c r="G134" s="121"/>
    </row>
    <row r="135" spans="1:7" x14ac:dyDescent="0.2">
      <c r="A135" s="121"/>
      <c r="B135" s="226" t="s">
        <v>180</v>
      </c>
      <c r="C135" s="227"/>
      <c r="D135" s="132">
        <v>9.2637784614652968E-2</v>
      </c>
      <c r="E135" s="121"/>
      <c r="F135" s="115"/>
      <c r="G135" s="133"/>
    </row>
    <row r="137" spans="1:7" x14ac:dyDescent="0.2">
      <c r="B137" s="220" t="s">
        <v>934</v>
      </c>
      <c r="C137" s="220"/>
    </row>
    <row r="139" spans="1:7" ht="153.75" customHeight="1" x14ac:dyDescent="0.2"/>
    <row r="142" spans="1:7" x14ac:dyDescent="0.2">
      <c r="B142" s="134" t="s">
        <v>935</v>
      </c>
      <c r="C142" s="135"/>
      <c r="D142" s="134"/>
    </row>
    <row r="143" spans="1:7" x14ac:dyDescent="0.2">
      <c r="B143" s="134" t="s">
        <v>944</v>
      </c>
      <c r="D143" s="134"/>
    </row>
    <row r="144" spans="1:7" ht="165" customHeight="1" x14ac:dyDescent="0.2"/>
    <row r="146" spans="10:10" x14ac:dyDescent="0.2">
      <c r="J146" s="96"/>
    </row>
    <row r="156" spans="10:10" ht="12.75" customHeight="1" x14ac:dyDescent="0.2"/>
    <row r="157" spans="10:10" ht="12.75" customHeight="1" x14ac:dyDescent="0.2"/>
  </sheetData>
  <mergeCells count="18">
    <mergeCell ref="B137:C137"/>
    <mergeCell ref="B135:C135"/>
    <mergeCell ref="A1:H1"/>
    <mergeCell ref="A2:H2"/>
    <mergeCell ref="A3:H3"/>
    <mergeCell ref="B130:C130"/>
    <mergeCell ref="B134:C134"/>
    <mergeCell ref="B113:H113"/>
    <mergeCell ref="B114:H114"/>
    <mergeCell ref="B121:C121"/>
    <mergeCell ref="B122:C122"/>
    <mergeCell ref="B132:C132"/>
    <mergeCell ref="B133:C133"/>
    <mergeCell ref="B115:H115"/>
    <mergeCell ref="B116:H116"/>
    <mergeCell ref="B117:H117"/>
    <mergeCell ref="B119:D119"/>
    <mergeCell ref="B120:C120"/>
  </mergeCells>
  <hyperlinks>
    <hyperlink ref="I1" location="Index!B2" display="Index" xr:uid="{0AEC3FAC-A647-46DB-8931-3280E0278A5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6DC5-1030-490A-97E5-19AF30363B9A}">
  <sheetPr>
    <outlinePr summaryBelow="0" summaryRight="0"/>
  </sheetPr>
  <dimension ref="A1:Q157"/>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426</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356</v>
      </c>
      <c r="C7" s="90" t="s">
        <v>357</v>
      </c>
      <c r="D7" s="90" t="s">
        <v>111</v>
      </c>
      <c r="E7" s="83">
        <v>21323</v>
      </c>
      <c r="F7" s="91">
        <v>141.89390349999999</v>
      </c>
      <c r="G7" s="81">
        <v>6.3039830000000005E-2</v>
      </c>
      <c r="H7" s="92" t="s">
        <v>142</v>
      </c>
    </row>
    <row r="8" spans="1:9" x14ac:dyDescent="0.2">
      <c r="A8" s="99">
        <v>2</v>
      </c>
      <c r="B8" s="90" t="s">
        <v>358</v>
      </c>
      <c r="C8" s="90" t="s">
        <v>359</v>
      </c>
      <c r="D8" s="90" t="s">
        <v>52</v>
      </c>
      <c r="E8" s="83">
        <v>5638</v>
      </c>
      <c r="F8" s="91">
        <v>136.99212399999999</v>
      </c>
      <c r="G8" s="81">
        <v>6.0862090000000001E-2</v>
      </c>
      <c r="H8" s="92" t="s">
        <v>142</v>
      </c>
    </row>
    <row r="9" spans="1:9" x14ac:dyDescent="0.2">
      <c r="A9" s="99">
        <v>3</v>
      </c>
      <c r="B9" s="90" t="s">
        <v>345</v>
      </c>
      <c r="C9" s="90" t="s">
        <v>346</v>
      </c>
      <c r="D9" s="90" t="s">
        <v>246</v>
      </c>
      <c r="E9" s="83">
        <v>6568</v>
      </c>
      <c r="F9" s="91">
        <v>109.087912</v>
      </c>
      <c r="G9" s="81">
        <v>4.8464970000000003E-2</v>
      </c>
      <c r="H9" s="92" t="s">
        <v>142</v>
      </c>
    </row>
    <row r="10" spans="1:9" x14ac:dyDescent="0.2">
      <c r="A10" s="99">
        <v>4</v>
      </c>
      <c r="B10" s="90" t="s">
        <v>222</v>
      </c>
      <c r="C10" s="90" t="s">
        <v>223</v>
      </c>
      <c r="D10" s="90" t="s">
        <v>184</v>
      </c>
      <c r="E10" s="83">
        <v>700</v>
      </c>
      <c r="F10" s="91">
        <v>100.352</v>
      </c>
      <c r="G10" s="81">
        <v>4.4583820000000003E-2</v>
      </c>
      <c r="H10" s="92" t="s">
        <v>142</v>
      </c>
    </row>
    <row r="11" spans="1:9" x14ac:dyDescent="0.2">
      <c r="A11" s="99">
        <v>5</v>
      </c>
      <c r="B11" s="90" t="s">
        <v>360</v>
      </c>
      <c r="C11" s="90" t="s">
        <v>361</v>
      </c>
      <c r="D11" s="90" t="s">
        <v>35</v>
      </c>
      <c r="E11" s="83">
        <v>178820</v>
      </c>
      <c r="F11" s="91">
        <v>97.331726000000003</v>
      </c>
      <c r="G11" s="81">
        <v>4.3241990000000001E-2</v>
      </c>
      <c r="H11" s="92" t="s">
        <v>142</v>
      </c>
    </row>
    <row r="12" spans="1:9" x14ac:dyDescent="0.2">
      <c r="A12" s="99">
        <v>6</v>
      </c>
      <c r="B12" s="90" t="s">
        <v>362</v>
      </c>
      <c r="C12" s="90" t="s">
        <v>363</v>
      </c>
      <c r="D12" s="90" t="s">
        <v>35</v>
      </c>
      <c r="E12" s="83">
        <v>22305</v>
      </c>
      <c r="F12" s="91">
        <v>91.941209999999998</v>
      </c>
      <c r="G12" s="81">
        <v>4.0847130000000002E-2</v>
      </c>
      <c r="H12" s="92" t="s">
        <v>142</v>
      </c>
    </row>
    <row r="13" spans="1:9" x14ac:dyDescent="0.2">
      <c r="A13" s="99">
        <v>7</v>
      </c>
      <c r="B13" s="90" t="s">
        <v>79</v>
      </c>
      <c r="C13" s="90" t="s">
        <v>80</v>
      </c>
      <c r="D13" s="90" t="s">
        <v>58</v>
      </c>
      <c r="E13" s="83">
        <v>10955</v>
      </c>
      <c r="F13" s="91">
        <v>84.117967500000006</v>
      </c>
      <c r="G13" s="81">
        <v>3.7371460000000002E-2</v>
      </c>
      <c r="H13" s="92" t="s">
        <v>142</v>
      </c>
    </row>
    <row r="14" spans="1:9" x14ac:dyDescent="0.2">
      <c r="A14" s="99">
        <v>8</v>
      </c>
      <c r="B14" s="90" t="s">
        <v>71</v>
      </c>
      <c r="C14" s="90" t="s">
        <v>72</v>
      </c>
      <c r="D14" s="90" t="s">
        <v>58</v>
      </c>
      <c r="E14" s="83">
        <v>1987</v>
      </c>
      <c r="F14" s="91">
        <v>82.373071999999993</v>
      </c>
      <c r="G14" s="81">
        <v>3.6596249999999997E-2</v>
      </c>
      <c r="H14" s="92" t="s">
        <v>142</v>
      </c>
    </row>
    <row r="15" spans="1:9" x14ac:dyDescent="0.2">
      <c r="A15" s="99">
        <v>9</v>
      </c>
      <c r="B15" s="90" t="s">
        <v>364</v>
      </c>
      <c r="C15" s="90" t="s">
        <v>365</v>
      </c>
      <c r="D15" s="90" t="s">
        <v>216</v>
      </c>
      <c r="E15" s="83">
        <v>30085</v>
      </c>
      <c r="F15" s="91">
        <v>74.821394999999995</v>
      </c>
      <c r="G15" s="81">
        <v>3.3241229999999997E-2</v>
      </c>
      <c r="H15" s="92" t="s">
        <v>142</v>
      </c>
    </row>
    <row r="16" spans="1:9" ht="25.5" x14ac:dyDescent="0.2">
      <c r="A16" s="99">
        <v>10</v>
      </c>
      <c r="B16" s="90" t="s">
        <v>370</v>
      </c>
      <c r="C16" s="90" t="s">
        <v>371</v>
      </c>
      <c r="D16" s="90" t="s">
        <v>221</v>
      </c>
      <c r="E16" s="83">
        <v>1238</v>
      </c>
      <c r="F16" s="91">
        <v>70.844549999999998</v>
      </c>
      <c r="G16" s="81">
        <v>3.1474420000000003E-2</v>
      </c>
      <c r="H16" s="92" t="s">
        <v>142</v>
      </c>
    </row>
    <row r="17" spans="1:8" x14ac:dyDescent="0.2">
      <c r="A17" s="99">
        <v>11</v>
      </c>
      <c r="B17" s="90" t="s">
        <v>366</v>
      </c>
      <c r="C17" s="90" t="s">
        <v>367</v>
      </c>
      <c r="D17" s="90" t="s">
        <v>52</v>
      </c>
      <c r="E17" s="83">
        <v>27896</v>
      </c>
      <c r="F17" s="91">
        <v>69.516831999999994</v>
      </c>
      <c r="G17" s="81">
        <v>3.088455E-2</v>
      </c>
      <c r="H17" s="92" t="s">
        <v>142</v>
      </c>
    </row>
    <row r="18" spans="1:8" x14ac:dyDescent="0.2">
      <c r="A18" s="99">
        <v>12</v>
      </c>
      <c r="B18" s="90" t="s">
        <v>368</v>
      </c>
      <c r="C18" s="90" t="s">
        <v>369</v>
      </c>
      <c r="D18" s="90" t="s">
        <v>196</v>
      </c>
      <c r="E18" s="83">
        <v>9732</v>
      </c>
      <c r="F18" s="91">
        <v>69.140994000000006</v>
      </c>
      <c r="G18" s="81">
        <v>3.071757E-2</v>
      </c>
      <c r="H18" s="92" t="s">
        <v>142</v>
      </c>
    </row>
    <row r="19" spans="1:8" x14ac:dyDescent="0.2">
      <c r="A19" s="99">
        <v>13</v>
      </c>
      <c r="B19" s="90" t="s">
        <v>374</v>
      </c>
      <c r="C19" s="90" t="s">
        <v>375</v>
      </c>
      <c r="D19" s="90" t="s">
        <v>35</v>
      </c>
      <c r="E19" s="83">
        <v>101192</v>
      </c>
      <c r="F19" s="91">
        <v>64.924787199999997</v>
      </c>
      <c r="G19" s="81">
        <v>2.8844419999999999E-2</v>
      </c>
      <c r="H19" s="92" t="s">
        <v>142</v>
      </c>
    </row>
    <row r="20" spans="1:8" x14ac:dyDescent="0.2">
      <c r="A20" s="99">
        <v>14</v>
      </c>
      <c r="B20" s="90" t="s">
        <v>341</v>
      </c>
      <c r="C20" s="90" t="s">
        <v>342</v>
      </c>
      <c r="D20" s="90" t="s">
        <v>203</v>
      </c>
      <c r="E20" s="83">
        <v>613</v>
      </c>
      <c r="F20" s="91">
        <v>61.750554999999999</v>
      </c>
      <c r="G20" s="81">
        <v>2.7434190000000001E-2</v>
      </c>
      <c r="H20" s="92" t="s">
        <v>142</v>
      </c>
    </row>
    <row r="21" spans="1:8" ht="25.5" x14ac:dyDescent="0.2">
      <c r="A21" s="99">
        <v>15</v>
      </c>
      <c r="B21" s="90" t="s">
        <v>382</v>
      </c>
      <c r="C21" s="90" t="s">
        <v>383</v>
      </c>
      <c r="D21" s="90" t="s">
        <v>282</v>
      </c>
      <c r="E21" s="83">
        <v>1007</v>
      </c>
      <c r="F21" s="91">
        <v>57.756484999999998</v>
      </c>
      <c r="G21" s="81">
        <v>2.5659729999999999E-2</v>
      </c>
      <c r="H21" s="92" t="s">
        <v>142</v>
      </c>
    </row>
    <row r="22" spans="1:8" x14ac:dyDescent="0.2">
      <c r="A22" s="99">
        <v>16</v>
      </c>
      <c r="B22" s="90" t="s">
        <v>83</v>
      </c>
      <c r="C22" s="90" t="s">
        <v>84</v>
      </c>
      <c r="D22" s="90" t="s">
        <v>25</v>
      </c>
      <c r="E22" s="83">
        <v>936</v>
      </c>
      <c r="F22" s="91">
        <v>53.894880000000001</v>
      </c>
      <c r="G22" s="81">
        <v>2.3944119999999999E-2</v>
      </c>
      <c r="H22" s="92" t="s">
        <v>142</v>
      </c>
    </row>
    <row r="23" spans="1:8" x14ac:dyDescent="0.2">
      <c r="A23" s="99">
        <v>17</v>
      </c>
      <c r="B23" s="90" t="s">
        <v>372</v>
      </c>
      <c r="C23" s="90" t="s">
        <v>373</v>
      </c>
      <c r="D23" s="90" t="s">
        <v>203</v>
      </c>
      <c r="E23" s="83">
        <v>1988</v>
      </c>
      <c r="F23" s="91">
        <v>53.751544000000003</v>
      </c>
      <c r="G23" s="81">
        <v>2.3880439999999999E-2</v>
      </c>
      <c r="H23" s="92" t="s">
        <v>142</v>
      </c>
    </row>
    <row r="24" spans="1:8" x14ac:dyDescent="0.2">
      <c r="A24" s="99">
        <v>18</v>
      </c>
      <c r="B24" s="90" t="s">
        <v>380</v>
      </c>
      <c r="C24" s="90" t="s">
        <v>381</v>
      </c>
      <c r="D24" s="90" t="s">
        <v>28</v>
      </c>
      <c r="E24" s="83">
        <v>2115</v>
      </c>
      <c r="F24" s="91">
        <v>53.56026</v>
      </c>
      <c r="G24" s="81">
        <v>2.3795449999999999E-2</v>
      </c>
      <c r="H24" s="92" t="s">
        <v>142</v>
      </c>
    </row>
    <row r="25" spans="1:8" ht="25.5" x14ac:dyDescent="0.2">
      <c r="A25" s="99">
        <v>19</v>
      </c>
      <c r="B25" s="90" t="s">
        <v>392</v>
      </c>
      <c r="C25" s="90" t="s">
        <v>393</v>
      </c>
      <c r="D25" s="90" t="s">
        <v>221</v>
      </c>
      <c r="E25" s="83">
        <v>4840</v>
      </c>
      <c r="F25" s="91">
        <v>49.917340000000003</v>
      </c>
      <c r="G25" s="81">
        <v>2.2176999999999999E-2</v>
      </c>
      <c r="H25" s="92" t="s">
        <v>142</v>
      </c>
    </row>
    <row r="26" spans="1:8" x14ac:dyDescent="0.2">
      <c r="A26" s="99">
        <v>20</v>
      </c>
      <c r="B26" s="90" t="s">
        <v>384</v>
      </c>
      <c r="C26" s="90" t="s">
        <v>385</v>
      </c>
      <c r="D26" s="90" t="s">
        <v>386</v>
      </c>
      <c r="E26" s="83">
        <v>4462</v>
      </c>
      <c r="F26" s="91">
        <v>47.649698000000001</v>
      </c>
      <c r="G26" s="81">
        <v>2.1169540000000001E-2</v>
      </c>
      <c r="H26" s="92" t="s">
        <v>142</v>
      </c>
    </row>
    <row r="27" spans="1:8" x14ac:dyDescent="0.2">
      <c r="A27" s="99">
        <v>21</v>
      </c>
      <c r="B27" s="90" t="s">
        <v>387</v>
      </c>
      <c r="C27" s="90" t="s">
        <v>388</v>
      </c>
      <c r="D27" s="90" t="s">
        <v>184</v>
      </c>
      <c r="E27" s="83">
        <v>2453</v>
      </c>
      <c r="F27" s="91">
        <v>45.287286000000002</v>
      </c>
      <c r="G27" s="81">
        <v>2.0119979999999999E-2</v>
      </c>
      <c r="H27" s="92" t="s">
        <v>142</v>
      </c>
    </row>
    <row r="28" spans="1:8" x14ac:dyDescent="0.2">
      <c r="A28" s="99">
        <v>22</v>
      </c>
      <c r="B28" s="90" t="s">
        <v>389</v>
      </c>
      <c r="C28" s="90" t="s">
        <v>390</v>
      </c>
      <c r="D28" s="90" t="s">
        <v>391</v>
      </c>
      <c r="E28" s="83">
        <v>13188</v>
      </c>
      <c r="F28" s="91">
        <v>43.421489999999999</v>
      </c>
      <c r="G28" s="81">
        <v>1.9291059999999999E-2</v>
      </c>
      <c r="H28" s="92" t="s">
        <v>142</v>
      </c>
    </row>
    <row r="29" spans="1:8" ht="25.5" x14ac:dyDescent="0.2">
      <c r="A29" s="99">
        <v>23</v>
      </c>
      <c r="B29" s="90" t="s">
        <v>376</v>
      </c>
      <c r="C29" s="90" t="s">
        <v>377</v>
      </c>
      <c r="D29" s="90" t="s">
        <v>221</v>
      </c>
      <c r="E29" s="83">
        <v>2376</v>
      </c>
      <c r="F29" s="91">
        <v>42.086087999999997</v>
      </c>
      <c r="G29" s="81">
        <v>1.8697769999999999E-2</v>
      </c>
      <c r="H29" s="92" t="s">
        <v>142</v>
      </c>
    </row>
    <row r="30" spans="1:8" x14ac:dyDescent="0.2">
      <c r="A30" s="99">
        <v>24</v>
      </c>
      <c r="B30" s="90" t="s">
        <v>394</v>
      </c>
      <c r="C30" s="90" t="s">
        <v>395</v>
      </c>
      <c r="D30" s="90" t="s">
        <v>58</v>
      </c>
      <c r="E30" s="83">
        <v>8416</v>
      </c>
      <c r="F30" s="91">
        <v>39.075488</v>
      </c>
      <c r="G30" s="81">
        <v>1.7360239999999999E-2</v>
      </c>
      <c r="H30" s="92" t="s">
        <v>142</v>
      </c>
    </row>
    <row r="31" spans="1:8" x14ac:dyDescent="0.2">
      <c r="A31" s="99">
        <v>25</v>
      </c>
      <c r="B31" s="90" t="s">
        <v>396</v>
      </c>
      <c r="C31" s="90" t="s">
        <v>397</v>
      </c>
      <c r="D31" s="90" t="s">
        <v>184</v>
      </c>
      <c r="E31" s="83">
        <v>3800</v>
      </c>
      <c r="F31" s="91">
        <v>34.401400000000002</v>
      </c>
      <c r="G31" s="81">
        <v>1.5283659999999999E-2</v>
      </c>
      <c r="H31" s="92" t="s">
        <v>142</v>
      </c>
    </row>
    <row r="32" spans="1:8" ht="25.5" x14ac:dyDescent="0.2">
      <c r="A32" s="99">
        <v>26</v>
      </c>
      <c r="B32" s="90" t="s">
        <v>398</v>
      </c>
      <c r="C32" s="90" t="s">
        <v>399</v>
      </c>
      <c r="D32" s="90" t="s">
        <v>221</v>
      </c>
      <c r="E32" s="83">
        <v>3747</v>
      </c>
      <c r="F32" s="91">
        <v>32.870557499999997</v>
      </c>
      <c r="G32" s="81">
        <v>1.460355E-2</v>
      </c>
      <c r="H32" s="92" t="s">
        <v>142</v>
      </c>
    </row>
    <row r="33" spans="1:8" x14ac:dyDescent="0.2">
      <c r="A33" s="99">
        <v>27</v>
      </c>
      <c r="B33" s="90" t="s">
        <v>402</v>
      </c>
      <c r="C33" s="90" t="s">
        <v>403</v>
      </c>
      <c r="D33" s="90" t="s">
        <v>130</v>
      </c>
      <c r="E33" s="83">
        <v>18454</v>
      </c>
      <c r="F33" s="91">
        <v>30.995338400000001</v>
      </c>
      <c r="G33" s="81">
        <v>1.377044E-2</v>
      </c>
      <c r="H33" s="92" t="s">
        <v>142</v>
      </c>
    </row>
    <row r="34" spans="1:8" x14ac:dyDescent="0.2">
      <c r="A34" s="99">
        <v>28</v>
      </c>
      <c r="B34" s="90" t="s">
        <v>400</v>
      </c>
      <c r="C34" s="90" t="s">
        <v>401</v>
      </c>
      <c r="D34" s="90" t="s">
        <v>246</v>
      </c>
      <c r="E34" s="83">
        <v>7431</v>
      </c>
      <c r="F34" s="91">
        <v>29.612535000000001</v>
      </c>
      <c r="G34" s="81">
        <v>1.315609E-2</v>
      </c>
      <c r="H34" s="92" t="s">
        <v>142</v>
      </c>
    </row>
    <row r="35" spans="1:8" x14ac:dyDescent="0.2">
      <c r="A35" s="99">
        <v>29</v>
      </c>
      <c r="B35" s="90" t="s">
        <v>404</v>
      </c>
      <c r="C35" s="90" t="s">
        <v>405</v>
      </c>
      <c r="D35" s="90" t="s">
        <v>216</v>
      </c>
      <c r="E35" s="83">
        <v>5099</v>
      </c>
      <c r="F35" s="91">
        <v>28.921527999999999</v>
      </c>
      <c r="G35" s="81">
        <v>1.2849090000000001E-2</v>
      </c>
      <c r="H35" s="92" t="s">
        <v>142</v>
      </c>
    </row>
    <row r="36" spans="1:8" x14ac:dyDescent="0.2">
      <c r="A36" s="99">
        <v>30</v>
      </c>
      <c r="B36" s="90" t="s">
        <v>406</v>
      </c>
      <c r="C36" s="90" t="s">
        <v>407</v>
      </c>
      <c r="D36" s="90" t="s">
        <v>196</v>
      </c>
      <c r="E36" s="83">
        <v>7579</v>
      </c>
      <c r="F36" s="91">
        <v>28.815358</v>
      </c>
      <c r="G36" s="81">
        <v>1.280193E-2</v>
      </c>
      <c r="H36" s="92" t="s">
        <v>142</v>
      </c>
    </row>
    <row r="37" spans="1:8" x14ac:dyDescent="0.2">
      <c r="A37" s="99">
        <v>31</v>
      </c>
      <c r="B37" s="90" t="s">
        <v>293</v>
      </c>
      <c r="C37" s="90" t="s">
        <v>294</v>
      </c>
      <c r="D37" s="90" t="s">
        <v>58</v>
      </c>
      <c r="E37" s="83">
        <v>1691</v>
      </c>
      <c r="F37" s="91">
        <v>26.305195999999999</v>
      </c>
      <c r="G37" s="81">
        <v>1.1686729999999999E-2</v>
      </c>
      <c r="H37" s="92" t="s">
        <v>142</v>
      </c>
    </row>
    <row r="38" spans="1:8" x14ac:dyDescent="0.2">
      <c r="A38" s="99">
        <v>32</v>
      </c>
      <c r="B38" s="90" t="s">
        <v>212</v>
      </c>
      <c r="C38" s="90" t="s">
        <v>213</v>
      </c>
      <c r="D38" s="90" t="s">
        <v>98</v>
      </c>
      <c r="E38" s="83">
        <v>1390</v>
      </c>
      <c r="F38" s="91">
        <v>24.14152</v>
      </c>
      <c r="G38" s="81">
        <v>1.0725459999999999E-2</v>
      </c>
      <c r="H38" s="92" t="s">
        <v>142</v>
      </c>
    </row>
    <row r="39" spans="1:8" x14ac:dyDescent="0.2">
      <c r="A39" s="99">
        <v>33</v>
      </c>
      <c r="B39" s="90" t="s">
        <v>410</v>
      </c>
      <c r="C39" s="90" t="s">
        <v>411</v>
      </c>
      <c r="D39" s="90" t="s">
        <v>412</v>
      </c>
      <c r="E39" s="83">
        <v>2187</v>
      </c>
      <c r="F39" s="91">
        <v>22.545783</v>
      </c>
      <c r="G39" s="81">
        <v>1.0016509999999999E-2</v>
      </c>
      <c r="H39" s="92" t="s">
        <v>142</v>
      </c>
    </row>
    <row r="40" spans="1:8" x14ac:dyDescent="0.2">
      <c r="A40" s="99">
        <v>34</v>
      </c>
      <c r="B40" s="90" t="s">
        <v>378</v>
      </c>
      <c r="C40" s="90" t="s">
        <v>379</v>
      </c>
      <c r="D40" s="90" t="s">
        <v>184</v>
      </c>
      <c r="E40" s="83">
        <v>2512</v>
      </c>
      <c r="F40" s="91">
        <v>22.219895999999999</v>
      </c>
      <c r="G40" s="81">
        <v>9.8717300000000004E-3</v>
      </c>
      <c r="H40" s="92" t="s">
        <v>142</v>
      </c>
    </row>
    <row r="41" spans="1:8" x14ac:dyDescent="0.2">
      <c r="A41" s="99">
        <v>35</v>
      </c>
      <c r="B41" s="90" t="s">
        <v>408</v>
      </c>
      <c r="C41" s="90" t="s">
        <v>409</v>
      </c>
      <c r="D41" s="90" t="s">
        <v>52</v>
      </c>
      <c r="E41" s="83">
        <v>2745</v>
      </c>
      <c r="F41" s="91">
        <v>21.981960000000001</v>
      </c>
      <c r="G41" s="81">
        <v>9.7660200000000003E-3</v>
      </c>
      <c r="H41" s="92" t="s">
        <v>142</v>
      </c>
    </row>
    <row r="42" spans="1:8" x14ac:dyDescent="0.2">
      <c r="A42" s="99">
        <v>36</v>
      </c>
      <c r="B42" s="90" t="s">
        <v>413</v>
      </c>
      <c r="C42" s="90" t="s">
        <v>414</v>
      </c>
      <c r="D42" s="90" t="s">
        <v>52</v>
      </c>
      <c r="E42" s="83">
        <v>2810</v>
      </c>
      <c r="F42" s="91">
        <v>19.837195000000001</v>
      </c>
      <c r="G42" s="81">
        <v>8.8131600000000004E-3</v>
      </c>
      <c r="H42" s="92" t="s">
        <v>142</v>
      </c>
    </row>
    <row r="43" spans="1:8" x14ac:dyDescent="0.2">
      <c r="A43" s="99">
        <v>37</v>
      </c>
      <c r="B43" s="90" t="s">
        <v>415</v>
      </c>
      <c r="C43" s="90" t="s">
        <v>416</v>
      </c>
      <c r="D43" s="90" t="s">
        <v>417</v>
      </c>
      <c r="E43" s="83">
        <v>2030</v>
      </c>
      <c r="F43" s="91">
        <v>18.619160000000001</v>
      </c>
      <c r="G43" s="81">
        <v>8.2720199999999997E-3</v>
      </c>
      <c r="H43" s="92" t="s">
        <v>142</v>
      </c>
    </row>
    <row r="44" spans="1:8" x14ac:dyDescent="0.2">
      <c r="A44" s="99">
        <v>38</v>
      </c>
      <c r="B44" s="90" t="s">
        <v>418</v>
      </c>
      <c r="C44" s="90" t="s">
        <v>419</v>
      </c>
      <c r="D44" s="90" t="s">
        <v>58</v>
      </c>
      <c r="E44" s="83">
        <v>3678</v>
      </c>
      <c r="F44" s="91">
        <v>16.061826</v>
      </c>
      <c r="G44" s="81">
        <v>7.1358599999999999E-3</v>
      </c>
      <c r="H44" s="92" t="s">
        <v>142</v>
      </c>
    </row>
    <row r="45" spans="1:8" x14ac:dyDescent="0.2">
      <c r="A45" s="99">
        <v>39</v>
      </c>
      <c r="B45" s="90" t="s">
        <v>96</v>
      </c>
      <c r="C45" s="90" t="s">
        <v>97</v>
      </c>
      <c r="D45" s="90" t="s">
        <v>98</v>
      </c>
      <c r="E45" s="83">
        <v>1521</v>
      </c>
      <c r="F45" s="91">
        <v>13.614471</v>
      </c>
      <c r="G45" s="81">
        <v>6.0485599999999997E-3</v>
      </c>
      <c r="H45" s="92" t="s">
        <v>142</v>
      </c>
    </row>
    <row r="46" spans="1:8" x14ac:dyDescent="0.2">
      <c r="A46" s="99">
        <v>40</v>
      </c>
      <c r="B46" s="90" t="s">
        <v>420</v>
      </c>
      <c r="C46" s="90" t="s">
        <v>421</v>
      </c>
      <c r="D46" s="90" t="s">
        <v>58</v>
      </c>
      <c r="E46" s="83">
        <v>1475</v>
      </c>
      <c r="F46" s="91">
        <v>12.6385375</v>
      </c>
      <c r="G46" s="81">
        <v>5.6149800000000003E-3</v>
      </c>
      <c r="H46" s="92" t="s">
        <v>142</v>
      </c>
    </row>
    <row r="47" spans="1:8" x14ac:dyDescent="0.2">
      <c r="A47" s="99">
        <v>41</v>
      </c>
      <c r="B47" s="90" t="s">
        <v>422</v>
      </c>
      <c r="C47" s="90" t="s">
        <v>423</v>
      </c>
      <c r="D47" s="90" t="s">
        <v>40</v>
      </c>
      <c r="E47" s="83">
        <v>2606</v>
      </c>
      <c r="F47" s="91">
        <v>8.5229230000000005</v>
      </c>
      <c r="G47" s="81">
        <v>3.7865199999999998E-3</v>
      </c>
      <c r="H47" s="92" t="s">
        <v>142</v>
      </c>
    </row>
    <row r="48" spans="1:8" x14ac:dyDescent="0.2">
      <c r="A48" s="99">
        <v>42</v>
      </c>
      <c r="B48" s="90" t="s">
        <v>424</v>
      </c>
      <c r="C48" s="90" t="s">
        <v>425</v>
      </c>
      <c r="D48" s="90" t="s">
        <v>58</v>
      </c>
      <c r="E48" s="83">
        <v>527</v>
      </c>
      <c r="F48" s="91">
        <v>6.7044940000000004</v>
      </c>
      <c r="G48" s="81">
        <v>2.9786399999999998E-3</v>
      </c>
      <c r="H48" s="92" t="s">
        <v>142</v>
      </c>
    </row>
    <row r="49" spans="1:8" x14ac:dyDescent="0.2">
      <c r="A49" s="82"/>
      <c r="B49" s="82"/>
      <c r="C49" s="88" t="s">
        <v>141</v>
      </c>
      <c r="D49" s="82"/>
      <c r="E49" s="82" t="s">
        <v>142</v>
      </c>
      <c r="F49" s="94">
        <v>2140.2992656000001</v>
      </c>
      <c r="G49" s="102">
        <v>0.95088019999999995</v>
      </c>
      <c r="H49" s="92" t="s">
        <v>142</v>
      </c>
    </row>
    <row r="50" spans="1:8" x14ac:dyDescent="0.2">
      <c r="A50" s="82"/>
      <c r="B50" s="82"/>
      <c r="C50" s="103"/>
      <c r="D50" s="82"/>
      <c r="E50" s="82"/>
      <c r="F50" s="104"/>
      <c r="G50" s="104"/>
      <c r="H50" s="92" t="s">
        <v>142</v>
      </c>
    </row>
    <row r="51" spans="1:8" x14ac:dyDescent="0.2">
      <c r="A51" s="82"/>
      <c r="B51" s="82"/>
      <c r="C51" s="88" t="s">
        <v>143</v>
      </c>
      <c r="D51" s="82"/>
      <c r="E51" s="82"/>
      <c r="F51" s="82"/>
      <c r="G51" s="82"/>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145</v>
      </c>
      <c r="D54" s="82"/>
      <c r="E54" s="82"/>
      <c r="F54" s="82"/>
      <c r="G54" s="82"/>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146</v>
      </c>
      <c r="D57" s="82"/>
      <c r="E57" s="82"/>
      <c r="F57" s="82"/>
      <c r="G57" s="82"/>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147</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148</v>
      </c>
      <c r="D63" s="82"/>
      <c r="E63" s="82"/>
      <c r="F63" s="104"/>
      <c r="G63" s="104"/>
      <c r="H63" s="92" t="s">
        <v>142</v>
      </c>
    </row>
    <row r="64" spans="1:8" x14ac:dyDescent="0.2">
      <c r="A64" s="82"/>
      <c r="B64" s="82"/>
      <c r="C64" s="88" t="s">
        <v>141</v>
      </c>
      <c r="D64" s="82"/>
      <c r="E64" s="82" t="s">
        <v>142</v>
      </c>
      <c r="F64" s="105" t="s">
        <v>144</v>
      </c>
      <c r="G64" s="102">
        <v>0</v>
      </c>
      <c r="H64" s="92" t="s">
        <v>142</v>
      </c>
    </row>
    <row r="65" spans="1:8" x14ac:dyDescent="0.2">
      <c r="A65" s="82"/>
      <c r="B65" s="82"/>
      <c r="C65" s="103"/>
      <c r="D65" s="82"/>
      <c r="E65" s="82"/>
      <c r="F65" s="104"/>
      <c r="G65" s="104"/>
      <c r="H65" s="92" t="s">
        <v>142</v>
      </c>
    </row>
    <row r="66" spans="1:8" x14ac:dyDescent="0.2">
      <c r="A66" s="82"/>
      <c r="B66" s="82"/>
      <c r="C66" s="88" t="s">
        <v>149</v>
      </c>
      <c r="D66" s="82"/>
      <c r="E66" s="82"/>
      <c r="F66" s="94">
        <v>2140.2992656000001</v>
      </c>
      <c r="G66" s="102">
        <v>0.95088019999999995</v>
      </c>
      <c r="H66" s="92" t="s">
        <v>142</v>
      </c>
    </row>
    <row r="67" spans="1:8" x14ac:dyDescent="0.2">
      <c r="A67" s="82"/>
      <c r="B67" s="82"/>
      <c r="C67" s="103"/>
      <c r="D67" s="82"/>
      <c r="E67" s="82"/>
      <c r="F67" s="104"/>
      <c r="G67" s="104"/>
      <c r="H67" s="92" t="s">
        <v>142</v>
      </c>
    </row>
    <row r="68" spans="1:8" x14ac:dyDescent="0.2">
      <c r="A68" s="82"/>
      <c r="B68" s="82"/>
      <c r="C68" s="88" t="s">
        <v>150</v>
      </c>
      <c r="D68" s="82"/>
      <c r="E68" s="82"/>
      <c r="F68" s="104"/>
      <c r="G68" s="104"/>
      <c r="H68" s="92" t="s">
        <v>142</v>
      </c>
    </row>
    <row r="69" spans="1:8" x14ac:dyDescent="0.2">
      <c r="A69" s="82"/>
      <c r="B69" s="82"/>
      <c r="C69" s="88" t="s">
        <v>10</v>
      </c>
      <c r="D69" s="82"/>
      <c r="E69" s="82"/>
      <c r="F69" s="104"/>
      <c r="G69" s="104"/>
      <c r="H69" s="92" t="s">
        <v>142</v>
      </c>
    </row>
    <row r="70" spans="1:8" x14ac:dyDescent="0.2">
      <c r="A70" s="82"/>
      <c r="B70" s="82"/>
      <c r="C70" s="88" t="s">
        <v>141</v>
      </c>
      <c r="D70" s="82"/>
      <c r="E70" s="82" t="s">
        <v>142</v>
      </c>
      <c r="F70" s="105" t="s">
        <v>144</v>
      </c>
      <c r="G70" s="102">
        <v>0</v>
      </c>
      <c r="H70" s="92" t="s">
        <v>142</v>
      </c>
    </row>
    <row r="71" spans="1:8" x14ac:dyDescent="0.2">
      <c r="A71" s="82"/>
      <c r="B71" s="82"/>
      <c r="C71" s="103"/>
      <c r="D71" s="82"/>
      <c r="E71" s="82"/>
      <c r="F71" s="104"/>
      <c r="G71" s="104"/>
      <c r="H71" s="92" t="s">
        <v>142</v>
      </c>
    </row>
    <row r="72" spans="1:8" x14ac:dyDescent="0.2">
      <c r="A72" s="82"/>
      <c r="B72" s="82"/>
      <c r="C72" s="88" t="s">
        <v>151</v>
      </c>
      <c r="D72" s="82"/>
      <c r="E72" s="82"/>
      <c r="F72" s="82"/>
      <c r="G72" s="82"/>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152</v>
      </c>
      <c r="D75" s="82"/>
      <c r="E75" s="82"/>
      <c r="F75" s="82"/>
      <c r="G75" s="82"/>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153</v>
      </c>
      <c r="D78" s="82"/>
      <c r="E78" s="82"/>
      <c r="F78" s="104"/>
      <c r="G78" s="104"/>
      <c r="H78" s="92" t="s">
        <v>142</v>
      </c>
    </row>
    <row r="79" spans="1:8" x14ac:dyDescent="0.2">
      <c r="A79" s="82"/>
      <c r="B79" s="82"/>
      <c r="C79" s="88" t="s">
        <v>141</v>
      </c>
      <c r="D79" s="82"/>
      <c r="E79" s="82" t="s">
        <v>142</v>
      </c>
      <c r="F79" s="105" t="s">
        <v>144</v>
      </c>
      <c r="G79" s="102">
        <v>0</v>
      </c>
      <c r="H79" s="92" t="s">
        <v>142</v>
      </c>
    </row>
    <row r="80" spans="1:8" x14ac:dyDescent="0.2">
      <c r="A80" s="82"/>
      <c r="B80" s="82"/>
      <c r="C80" s="103"/>
      <c r="D80" s="82"/>
      <c r="E80" s="82"/>
      <c r="F80" s="104"/>
      <c r="G80" s="104"/>
      <c r="H80" s="92" t="s">
        <v>142</v>
      </c>
    </row>
    <row r="81" spans="1:8" x14ac:dyDescent="0.2">
      <c r="A81" s="82"/>
      <c r="B81" s="82"/>
      <c r="C81" s="88" t="s">
        <v>154</v>
      </c>
      <c r="D81" s="82"/>
      <c r="E81" s="82"/>
      <c r="F81" s="94">
        <v>0</v>
      </c>
      <c r="G81" s="102">
        <v>0</v>
      </c>
      <c r="H81" s="92" t="s">
        <v>142</v>
      </c>
    </row>
    <row r="82" spans="1:8" x14ac:dyDescent="0.2">
      <c r="A82" s="82"/>
      <c r="B82" s="82"/>
      <c r="C82" s="103"/>
      <c r="D82" s="82"/>
      <c r="E82" s="82"/>
      <c r="F82" s="104"/>
      <c r="G82" s="104"/>
      <c r="H82" s="92" t="s">
        <v>142</v>
      </c>
    </row>
    <row r="83" spans="1:8" x14ac:dyDescent="0.2">
      <c r="A83" s="82"/>
      <c r="B83" s="82"/>
      <c r="C83" s="88" t="s">
        <v>155</v>
      </c>
      <c r="D83" s="82"/>
      <c r="E83" s="82"/>
      <c r="F83" s="104"/>
      <c r="G83" s="104"/>
      <c r="H83" s="92" t="s">
        <v>142</v>
      </c>
    </row>
    <row r="84" spans="1:8" x14ac:dyDescent="0.2">
      <c r="A84" s="82"/>
      <c r="B84" s="82"/>
      <c r="C84" s="88" t="s">
        <v>156</v>
      </c>
      <c r="D84" s="82"/>
      <c r="E84" s="82"/>
      <c r="F84" s="104"/>
      <c r="G84" s="104"/>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157</v>
      </c>
      <c r="D87" s="82"/>
      <c r="E87" s="82"/>
      <c r="F87" s="104"/>
      <c r="G87" s="104"/>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158</v>
      </c>
      <c r="D90" s="82"/>
      <c r="E90" s="82"/>
      <c r="F90" s="104"/>
      <c r="G90" s="104"/>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159</v>
      </c>
      <c r="D93" s="82"/>
      <c r="E93" s="82"/>
      <c r="F93" s="104"/>
      <c r="G93" s="104"/>
      <c r="H93" s="92" t="s">
        <v>142</v>
      </c>
    </row>
    <row r="94" spans="1:8" x14ac:dyDescent="0.2">
      <c r="A94" s="99">
        <v>1</v>
      </c>
      <c r="B94" s="90"/>
      <c r="C94" s="90" t="s">
        <v>160</v>
      </c>
      <c r="D94" s="90"/>
      <c r="E94" s="107"/>
      <c r="F94" s="91">
        <v>154.08557500000001</v>
      </c>
      <c r="G94" s="81">
        <v>6.8456279999999994E-2</v>
      </c>
      <c r="H94" s="92">
        <v>5.41</v>
      </c>
    </row>
    <row r="95" spans="1:8" x14ac:dyDescent="0.2">
      <c r="A95" s="82"/>
      <c r="B95" s="82"/>
      <c r="C95" s="88" t="s">
        <v>141</v>
      </c>
      <c r="D95" s="82"/>
      <c r="E95" s="82" t="s">
        <v>142</v>
      </c>
      <c r="F95" s="94">
        <v>154.08557500000001</v>
      </c>
      <c r="G95" s="102">
        <v>6.8456279999999994E-2</v>
      </c>
      <c r="H95" s="92" t="s">
        <v>142</v>
      </c>
    </row>
    <row r="96" spans="1:8" x14ac:dyDescent="0.2">
      <c r="A96" s="82"/>
      <c r="B96" s="82"/>
      <c r="C96" s="103"/>
      <c r="D96" s="82"/>
      <c r="E96" s="82"/>
      <c r="F96" s="104"/>
      <c r="G96" s="104"/>
      <c r="H96" s="92" t="s">
        <v>142</v>
      </c>
    </row>
    <row r="97" spans="1:8" x14ac:dyDescent="0.2">
      <c r="A97" s="82"/>
      <c r="B97" s="82"/>
      <c r="C97" s="88" t="s">
        <v>161</v>
      </c>
      <c r="D97" s="82"/>
      <c r="E97" s="82"/>
      <c r="F97" s="94">
        <v>154.08557500000001</v>
      </c>
      <c r="G97" s="102">
        <v>6.8456279999999994E-2</v>
      </c>
      <c r="H97" s="92" t="s">
        <v>142</v>
      </c>
    </row>
    <row r="98" spans="1:8" x14ac:dyDescent="0.2">
      <c r="A98" s="82"/>
      <c r="B98" s="82"/>
      <c r="C98" s="104"/>
      <c r="D98" s="82"/>
      <c r="E98" s="82"/>
      <c r="F98" s="82"/>
      <c r="G98" s="82"/>
      <c r="H98" s="92" t="s">
        <v>142</v>
      </c>
    </row>
    <row r="99" spans="1:8" x14ac:dyDescent="0.2">
      <c r="A99" s="82"/>
      <c r="B99" s="82"/>
      <c r="C99" s="88" t="s">
        <v>162</v>
      </c>
      <c r="D99" s="82"/>
      <c r="E99" s="82"/>
      <c r="F99" s="82"/>
      <c r="G99" s="82"/>
      <c r="H99" s="92" t="s">
        <v>142</v>
      </c>
    </row>
    <row r="100" spans="1:8" x14ac:dyDescent="0.2">
      <c r="A100" s="82"/>
      <c r="B100" s="82"/>
      <c r="C100" s="88" t="s">
        <v>163</v>
      </c>
      <c r="D100" s="82"/>
      <c r="E100" s="82"/>
      <c r="F100" s="82"/>
      <c r="G100" s="82"/>
      <c r="H100" s="92" t="s">
        <v>142</v>
      </c>
    </row>
    <row r="101" spans="1:8" x14ac:dyDescent="0.2">
      <c r="A101" s="82"/>
      <c r="B101" s="82"/>
      <c r="C101" s="88" t="s">
        <v>141</v>
      </c>
      <c r="D101" s="82"/>
      <c r="E101" s="82" t="s">
        <v>142</v>
      </c>
      <c r="F101" s="105" t="s">
        <v>144</v>
      </c>
      <c r="G101" s="102">
        <v>0</v>
      </c>
      <c r="H101" s="92" t="s">
        <v>142</v>
      </c>
    </row>
    <row r="102" spans="1:8" x14ac:dyDescent="0.2">
      <c r="A102" s="82"/>
      <c r="B102" s="82"/>
      <c r="C102" s="103"/>
      <c r="D102" s="82"/>
      <c r="E102" s="82"/>
      <c r="F102" s="104"/>
      <c r="G102" s="104"/>
      <c r="H102" s="92" t="s">
        <v>142</v>
      </c>
    </row>
    <row r="103" spans="1:8" x14ac:dyDescent="0.2">
      <c r="A103" s="82"/>
      <c r="B103" s="82"/>
      <c r="C103" s="88" t="s">
        <v>164</v>
      </c>
      <c r="D103" s="82"/>
      <c r="E103" s="82"/>
      <c r="F103" s="82"/>
      <c r="G103" s="82"/>
      <c r="H103" s="92" t="s">
        <v>142</v>
      </c>
    </row>
    <row r="104" spans="1:8" x14ac:dyDescent="0.2">
      <c r="A104" s="82"/>
      <c r="B104" s="82"/>
      <c r="C104" s="88" t="s">
        <v>165</v>
      </c>
      <c r="D104" s="82"/>
      <c r="E104" s="82"/>
      <c r="F104" s="82"/>
      <c r="G104" s="82"/>
      <c r="H104" s="92" t="s">
        <v>142</v>
      </c>
    </row>
    <row r="105" spans="1:8" x14ac:dyDescent="0.2">
      <c r="A105" s="82"/>
      <c r="B105" s="82"/>
      <c r="C105" s="88" t="s">
        <v>141</v>
      </c>
      <c r="D105" s="82"/>
      <c r="E105" s="82" t="s">
        <v>142</v>
      </c>
      <c r="F105" s="105" t="s">
        <v>144</v>
      </c>
      <c r="G105" s="102">
        <v>0</v>
      </c>
      <c r="H105" s="92" t="s">
        <v>142</v>
      </c>
    </row>
    <row r="106" spans="1:8" x14ac:dyDescent="0.2">
      <c r="A106" s="82"/>
      <c r="B106" s="82"/>
      <c r="C106" s="103"/>
      <c r="D106" s="82"/>
      <c r="E106" s="82"/>
      <c r="F106" s="104"/>
      <c r="G106" s="104"/>
      <c r="H106" s="92" t="s">
        <v>142</v>
      </c>
    </row>
    <row r="107" spans="1:8" x14ac:dyDescent="0.2">
      <c r="A107" s="82"/>
      <c r="B107" s="82"/>
      <c r="C107" s="88" t="s">
        <v>166</v>
      </c>
      <c r="D107" s="82"/>
      <c r="E107" s="82"/>
      <c r="F107" s="104"/>
      <c r="G107" s="104"/>
      <c r="H107" s="92" t="s">
        <v>142</v>
      </c>
    </row>
    <row r="108" spans="1:8" x14ac:dyDescent="0.2">
      <c r="A108" s="82"/>
      <c r="B108" s="82"/>
      <c r="C108" s="88" t="s">
        <v>141</v>
      </c>
      <c r="D108" s="82"/>
      <c r="E108" s="82" t="s">
        <v>142</v>
      </c>
      <c r="F108" s="105" t="s">
        <v>144</v>
      </c>
      <c r="G108" s="102">
        <v>0</v>
      </c>
      <c r="H108" s="92" t="s">
        <v>142</v>
      </c>
    </row>
    <row r="109" spans="1:8" x14ac:dyDescent="0.2">
      <c r="A109" s="82"/>
      <c r="B109" s="90"/>
      <c r="C109" s="90"/>
      <c r="D109" s="88"/>
      <c r="E109" s="82"/>
      <c r="F109" s="90"/>
      <c r="G109" s="107"/>
      <c r="H109" s="92" t="s">
        <v>142</v>
      </c>
    </row>
    <row r="110" spans="1:8" x14ac:dyDescent="0.2">
      <c r="A110" s="107"/>
      <c r="B110" s="90"/>
      <c r="C110" s="90" t="s">
        <v>167</v>
      </c>
      <c r="D110" s="90"/>
      <c r="E110" s="107"/>
      <c r="F110" s="91">
        <v>-43.52364275</v>
      </c>
      <c r="G110" s="81">
        <v>-1.933644E-2</v>
      </c>
      <c r="H110" s="92" t="s">
        <v>142</v>
      </c>
    </row>
    <row r="111" spans="1:8" x14ac:dyDescent="0.2">
      <c r="A111" s="103"/>
      <c r="B111" s="103"/>
      <c r="C111" s="88" t="s">
        <v>168</v>
      </c>
      <c r="D111" s="104"/>
      <c r="E111" s="104"/>
      <c r="F111" s="94">
        <v>2250.8611978499998</v>
      </c>
      <c r="G111" s="108">
        <v>1.00000004</v>
      </c>
      <c r="H111" s="92" t="s">
        <v>142</v>
      </c>
    </row>
    <row r="112" spans="1:8" ht="12.75" customHeight="1" x14ac:dyDescent="0.2">
      <c r="A112" s="109"/>
      <c r="B112" s="109"/>
      <c r="C112" s="110"/>
      <c r="D112" s="111"/>
      <c r="E112" s="111"/>
      <c r="F112" s="112"/>
      <c r="G112" s="113"/>
      <c r="H112" s="114"/>
    </row>
    <row r="113" spans="1:17" x14ac:dyDescent="0.2">
      <c r="A113" s="109"/>
      <c r="B113" s="221" t="s">
        <v>926</v>
      </c>
      <c r="C113" s="221"/>
      <c r="D113" s="221"/>
      <c r="E113" s="221"/>
      <c r="F113" s="221"/>
      <c r="G113" s="221"/>
      <c r="H113" s="221"/>
      <c r="J113" s="116"/>
    </row>
    <row r="114" spans="1:17" x14ac:dyDescent="0.2">
      <c r="A114" s="109"/>
      <c r="B114" s="221" t="s">
        <v>927</v>
      </c>
      <c r="C114" s="221"/>
      <c r="D114" s="221"/>
      <c r="E114" s="221"/>
      <c r="F114" s="221"/>
      <c r="G114" s="221"/>
      <c r="H114" s="221"/>
      <c r="J114" s="116"/>
    </row>
    <row r="115" spans="1:17" x14ac:dyDescent="0.2">
      <c r="A115" s="109"/>
      <c r="B115" s="221" t="s">
        <v>928</v>
      </c>
      <c r="C115" s="221"/>
      <c r="D115" s="221"/>
      <c r="E115" s="221"/>
      <c r="F115" s="221"/>
      <c r="G115" s="221"/>
      <c r="H115" s="221"/>
      <c r="J115" s="116"/>
    </row>
    <row r="116" spans="1:17" s="118" customFormat="1" ht="66.75" customHeight="1" x14ac:dyDescent="0.25">
      <c r="A116" s="117"/>
      <c r="B116" s="222" t="s">
        <v>929</v>
      </c>
      <c r="C116" s="222"/>
      <c r="D116" s="222"/>
      <c r="E116" s="222"/>
      <c r="F116" s="222"/>
      <c r="G116" s="222"/>
      <c r="H116" s="222"/>
      <c r="I116"/>
      <c r="J116" s="116"/>
      <c r="K116"/>
      <c r="L116"/>
      <c r="M116"/>
      <c r="N116"/>
      <c r="O116"/>
      <c r="P116"/>
      <c r="Q116"/>
    </row>
    <row r="117" spans="1:17" x14ac:dyDescent="0.2">
      <c r="A117" s="109"/>
      <c r="B117" s="221" t="s">
        <v>930</v>
      </c>
      <c r="C117" s="221"/>
      <c r="D117" s="221"/>
      <c r="E117" s="221"/>
      <c r="F117" s="221"/>
      <c r="G117" s="221"/>
      <c r="H117" s="221"/>
      <c r="J117" s="116"/>
    </row>
    <row r="118" spans="1:17" x14ac:dyDescent="0.2">
      <c r="A118" s="109"/>
      <c r="B118" s="109"/>
      <c r="C118" s="109"/>
      <c r="D118" s="111"/>
      <c r="E118" s="111"/>
      <c r="F118" s="111"/>
      <c r="G118" s="111"/>
    </row>
    <row r="119" spans="1:17" x14ac:dyDescent="0.2">
      <c r="A119" s="109"/>
      <c r="B119" s="223" t="s">
        <v>169</v>
      </c>
      <c r="C119" s="224"/>
      <c r="D119" s="225"/>
      <c r="E119" s="119"/>
      <c r="F119" s="111"/>
      <c r="G119" s="111"/>
    </row>
    <row r="120" spans="1:17" ht="27.75" customHeight="1" x14ac:dyDescent="0.2">
      <c r="A120" s="109"/>
      <c r="B120" s="226" t="s">
        <v>170</v>
      </c>
      <c r="C120" s="227"/>
      <c r="D120" s="95" t="s">
        <v>171</v>
      </c>
      <c r="E120" s="119"/>
      <c r="F120" s="111"/>
      <c r="G120" s="111"/>
    </row>
    <row r="121" spans="1:17" ht="12.75" customHeight="1" x14ac:dyDescent="0.2">
      <c r="A121" s="109"/>
      <c r="B121" s="226" t="s">
        <v>931</v>
      </c>
      <c r="C121" s="227"/>
      <c r="D121" s="95" t="s">
        <v>171</v>
      </c>
      <c r="E121" s="119"/>
      <c r="F121" s="111"/>
      <c r="G121" s="111"/>
    </row>
    <row r="122" spans="1:17" x14ac:dyDescent="0.2">
      <c r="A122" s="109"/>
      <c r="B122" s="226" t="s">
        <v>172</v>
      </c>
      <c r="C122" s="227"/>
      <c r="D122" s="120" t="s">
        <v>142</v>
      </c>
      <c r="E122" s="119"/>
      <c r="F122" s="111"/>
      <c r="G122" s="111"/>
    </row>
    <row r="123" spans="1:17" x14ac:dyDescent="0.2">
      <c r="A123" s="121"/>
      <c r="B123" s="122" t="s">
        <v>142</v>
      </c>
      <c r="C123" s="122" t="s">
        <v>932</v>
      </c>
      <c r="D123" s="122" t="s">
        <v>173</v>
      </c>
      <c r="E123" s="121"/>
      <c r="F123" s="121"/>
      <c r="G123" s="121"/>
      <c r="H123" s="121"/>
      <c r="J123" s="116"/>
    </row>
    <row r="124" spans="1:17" x14ac:dyDescent="0.2">
      <c r="A124" s="121"/>
      <c r="B124" s="123" t="s">
        <v>174</v>
      </c>
      <c r="C124" s="124">
        <v>45961</v>
      </c>
      <c r="D124" s="124">
        <v>45991</v>
      </c>
      <c r="E124" s="121"/>
      <c r="F124" s="121"/>
      <c r="G124" s="121"/>
      <c r="J124" s="116"/>
    </row>
    <row r="125" spans="1:17" x14ac:dyDescent="0.2">
      <c r="A125" s="125"/>
      <c r="B125" s="90" t="s">
        <v>175</v>
      </c>
      <c r="C125" s="126">
        <v>34.899799999999999</v>
      </c>
      <c r="D125" s="126">
        <v>34.563400000000001</v>
      </c>
      <c r="E125" s="125"/>
      <c r="F125" s="127"/>
      <c r="G125" s="128"/>
    </row>
    <row r="126" spans="1:17" x14ac:dyDescent="0.2">
      <c r="A126" s="125"/>
      <c r="B126" s="90" t="s">
        <v>1119</v>
      </c>
      <c r="C126" s="126">
        <v>32.065100000000001</v>
      </c>
      <c r="D126" s="126">
        <v>31.7561</v>
      </c>
      <c r="E126" s="125"/>
      <c r="F126" s="127"/>
      <c r="G126" s="128"/>
    </row>
    <row r="127" spans="1:17" x14ac:dyDescent="0.2">
      <c r="A127" s="125"/>
      <c r="B127" s="90" t="s">
        <v>176</v>
      </c>
      <c r="C127" s="126">
        <v>34.200400000000002</v>
      </c>
      <c r="D127" s="126">
        <v>33.864699999999999</v>
      </c>
      <c r="E127" s="125"/>
      <c r="F127" s="127"/>
      <c r="G127" s="128"/>
    </row>
    <row r="128" spans="1:17" x14ac:dyDescent="0.2">
      <c r="A128" s="125"/>
      <c r="B128" s="90" t="s">
        <v>1120</v>
      </c>
      <c r="C128" s="126">
        <v>31.384399999999999</v>
      </c>
      <c r="D128" s="126">
        <v>31.0763</v>
      </c>
      <c r="E128" s="125"/>
      <c r="F128" s="127"/>
      <c r="G128" s="128"/>
    </row>
    <row r="129" spans="1:7" x14ac:dyDescent="0.2">
      <c r="A129" s="125"/>
      <c r="B129" s="125"/>
      <c r="C129" s="125"/>
      <c r="D129" s="125"/>
      <c r="E129" s="125"/>
      <c r="F129" s="125"/>
      <c r="G129" s="125"/>
    </row>
    <row r="130" spans="1:7" x14ac:dyDescent="0.2">
      <c r="A130" s="121"/>
      <c r="B130" s="226" t="s">
        <v>933</v>
      </c>
      <c r="C130" s="227"/>
      <c r="D130" s="95" t="s">
        <v>171</v>
      </c>
      <c r="E130" s="121"/>
      <c r="F130" s="121"/>
      <c r="G130" s="121"/>
    </row>
    <row r="131" spans="1:7" x14ac:dyDescent="0.2">
      <c r="A131" s="121"/>
      <c r="B131" s="136"/>
      <c r="C131" s="136"/>
      <c r="D131" s="136"/>
      <c r="E131" s="121"/>
      <c r="F131" s="121"/>
      <c r="G131" s="121"/>
    </row>
    <row r="132" spans="1:7" x14ac:dyDescent="0.2">
      <c r="A132" s="121"/>
      <c r="B132" s="226" t="s">
        <v>177</v>
      </c>
      <c r="C132" s="227"/>
      <c r="D132" s="95" t="s">
        <v>171</v>
      </c>
      <c r="E132" s="136"/>
      <c r="F132" s="136"/>
      <c r="G132" s="136"/>
    </row>
    <row r="133" spans="1:7" x14ac:dyDescent="0.2">
      <c r="A133" s="121"/>
      <c r="B133" s="226" t="s">
        <v>178</v>
      </c>
      <c r="C133" s="227"/>
      <c r="D133" s="95" t="s">
        <v>171</v>
      </c>
      <c r="E133" s="121"/>
      <c r="F133" s="121"/>
      <c r="G133" s="121"/>
    </row>
    <row r="134" spans="1:7" ht="12.75" customHeight="1" x14ac:dyDescent="0.2">
      <c r="A134" s="121"/>
      <c r="B134" s="226" t="s">
        <v>179</v>
      </c>
      <c r="C134" s="227"/>
      <c r="D134" s="95" t="s">
        <v>171</v>
      </c>
      <c r="E134" s="131"/>
      <c r="F134" s="121"/>
      <c r="G134" s="121"/>
    </row>
    <row r="135" spans="1:7" ht="12.75" customHeight="1" x14ac:dyDescent="0.2">
      <c r="A135" s="121"/>
      <c r="B135" s="226" t="s">
        <v>180</v>
      </c>
      <c r="C135" s="227"/>
      <c r="D135" s="132">
        <v>9.2675042924858106E-2</v>
      </c>
      <c r="E135" s="131"/>
      <c r="F135" s="121"/>
      <c r="G135" s="121"/>
    </row>
    <row r="138" spans="1:7" x14ac:dyDescent="0.2">
      <c r="B138" s="220" t="s">
        <v>934</v>
      </c>
      <c r="C138" s="220"/>
    </row>
    <row r="140" spans="1:7" ht="153.75" customHeight="1" x14ac:dyDescent="0.2"/>
    <row r="143" spans="1:7" x14ac:dyDescent="0.2">
      <c r="B143" s="134" t="s">
        <v>935</v>
      </c>
      <c r="C143" s="135"/>
      <c r="D143" s="134"/>
    </row>
    <row r="144" spans="1:7" x14ac:dyDescent="0.2">
      <c r="B144" s="134" t="s">
        <v>945</v>
      </c>
      <c r="D144" s="134"/>
    </row>
    <row r="145" spans="10:10" ht="165" customHeight="1" x14ac:dyDescent="0.2"/>
    <row r="147" spans="10:10" x14ac:dyDescent="0.2">
      <c r="J147" s="96"/>
    </row>
    <row r="156" spans="10:10" ht="14.25" customHeight="1" x14ac:dyDescent="0.2"/>
    <row r="157" spans="10:10" ht="12.75" customHeight="1" x14ac:dyDescent="0.2"/>
  </sheetData>
  <mergeCells count="18">
    <mergeCell ref="B138:C138"/>
    <mergeCell ref="B135:C135"/>
    <mergeCell ref="A1:H1"/>
    <mergeCell ref="A2:H2"/>
    <mergeCell ref="A3:H3"/>
    <mergeCell ref="B130:C130"/>
    <mergeCell ref="B134:C134"/>
    <mergeCell ref="B113:H113"/>
    <mergeCell ref="B114:H114"/>
    <mergeCell ref="B121:C121"/>
    <mergeCell ref="B122:C122"/>
    <mergeCell ref="B132:C132"/>
    <mergeCell ref="B133:C133"/>
    <mergeCell ref="B115:H115"/>
    <mergeCell ref="B116:H116"/>
    <mergeCell ref="B117:H117"/>
    <mergeCell ref="B119:D119"/>
    <mergeCell ref="B120:C120"/>
  </mergeCells>
  <hyperlinks>
    <hyperlink ref="I1" location="Index!B2" display="Index" xr:uid="{4B24031E-51A4-4C62-96A0-E65E9A8D8D1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3BF8-83BD-4002-9F73-E8B905BD8460}">
  <sheetPr>
    <outlinePr summaryBelow="0" summaryRight="0"/>
  </sheetPr>
  <dimension ref="A1:Q135"/>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427</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325</v>
      </c>
      <c r="C7" s="90" t="s">
        <v>326</v>
      </c>
      <c r="D7" s="90" t="s">
        <v>35</v>
      </c>
      <c r="E7" s="83">
        <v>12610</v>
      </c>
      <c r="F7" s="91">
        <v>127.05835999999999</v>
      </c>
      <c r="G7" s="81">
        <v>9.3647549999999996E-2</v>
      </c>
      <c r="H7" s="92" t="s">
        <v>142</v>
      </c>
    </row>
    <row r="8" spans="1:9" x14ac:dyDescent="0.2">
      <c r="A8" s="99">
        <v>2</v>
      </c>
      <c r="B8" s="90" t="s">
        <v>33</v>
      </c>
      <c r="C8" s="90" t="s">
        <v>34</v>
      </c>
      <c r="D8" s="90" t="s">
        <v>35</v>
      </c>
      <c r="E8" s="83">
        <v>8734</v>
      </c>
      <c r="F8" s="91">
        <v>121.297792</v>
      </c>
      <c r="G8" s="81">
        <v>8.9401759999999997E-2</v>
      </c>
      <c r="H8" s="92" t="s">
        <v>142</v>
      </c>
    </row>
    <row r="9" spans="1:9" x14ac:dyDescent="0.2">
      <c r="A9" s="99">
        <v>3</v>
      </c>
      <c r="B9" s="90" t="s">
        <v>36</v>
      </c>
      <c r="C9" s="90" t="s">
        <v>37</v>
      </c>
      <c r="D9" s="90" t="s">
        <v>35</v>
      </c>
      <c r="E9" s="83">
        <v>11730</v>
      </c>
      <c r="F9" s="91">
        <v>114.83669999999999</v>
      </c>
      <c r="G9" s="81">
        <v>8.4639660000000005E-2</v>
      </c>
      <c r="H9" s="92" t="s">
        <v>142</v>
      </c>
    </row>
    <row r="10" spans="1:9" x14ac:dyDescent="0.2">
      <c r="A10" s="99">
        <v>4</v>
      </c>
      <c r="B10" s="90" t="s">
        <v>17</v>
      </c>
      <c r="C10" s="90" t="s">
        <v>18</v>
      </c>
      <c r="D10" s="90" t="s">
        <v>19</v>
      </c>
      <c r="E10" s="83">
        <v>6978</v>
      </c>
      <c r="F10" s="91">
        <v>109.38015</v>
      </c>
      <c r="G10" s="81">
        <v>8.0617939999999999E-2</v>
      </c>
      <c r="H10" s="92" t="s">
        <v>142</v>
      </c>
    </row>
    <row r="11" spans="1:9" x14ac:dyDescent="0.2">
      <c r="A11" s="99">
        <v>5</v>
      </c>
      <c r="B11" s="90" t="s">
        <v>11</v>
      </c>
      <c r="C11" s="90" t="s">
        <v>12</v>
      </c>
      <c r="D11" s="90" t="s">
        <v>13</v>
      </c>
      <c r="E11" s="83">
        <v>4294</v>
      </c>
      <c r="F11" s="91">
        <v>90.242704000000003</v>
      </c>
      <c r="G11" s="81">
        <v>6.6512810000000006E-2</v>
      </c>
      <c r="H11" s="92" t="s">
        <v>142</v>
      </c>
    </row>
    <row r="12" spans="1:9" x14ac:dyDescent="0.2">
      <c r="A12" s="99">
        <v>6</v>
      </c>
      <c r="B12" s="90" t="s">
        <v>327</v>
      </c>
      <c r="C12" s="90" t="s">
        <v>328</v>
      </c>
      <c r="D12" s="90" t="s">
        <v>196</v>
      </c>
      <c r="E12" s="83">
        <v>5430</v>
      </c>
      <c r="F12" s="91">
        <v>84.713430000000002</v>
      </c>
      <c r="G12" s="81">
        <v>6.2437489999999998E-2</v>
      </c>
      <c r="H12" s="92" t="s">
        <v>142</v>
      </c>
    </row>
    <row r="13" spans="1:9" x14ac:dyDescent="0.2">
      <c r="A13" s="99">
        <v>7</v>
      </c>
      <c r="B13" s="90" t="s">
        <v>14</v>
      </c>
      <c r="C13" s="90" t="s">
        <v>15</v>
      </c>
      <c r="D13" s="90" t="s">
        <v>16</v>
      </c>
      <c r="E13" s="83">
        <v>1772</v>
      </c>
      <c r="F13" s="91">
        <v>72.113311999999993</v>
      </c>
      <c r="G13" s="81">
        <v>5.3150660000000002E-2</v>
      </c>
      <c r="H13" s="92" t="s">
        <v>142</v>
      </c>
    </row>
    <row r="14" spans="1:9" x14ac:dyDescent="0.2">
      <c r="A14" s="99">
        <v>8</v>
      </c>
      <c r="B14" s="90" t="s">
        <v>23</v>
      </c>
      <c r="C14" s="90" t="s">
        <v>24</v>
      </c>
      <c r="D14" s="90" t="s">
        <v>25</v>
      </c>
      <c r="E14" s="83">
        <v>424</v>
      </c>
      <c r="F14" s="91">
        <v>49.183999999999997</v>
      </c>
      <c r="G14" s="81">
        <v>3.6250749999999998E-2</v>
      </c>
      <c r="H14" s="92" t="s">
        <v>142</v>
      </c>
    </row>
    <row r="15" spans="1:9" x14ac:dyDescent="0.2">
      <c r="A15" s="99">
        <v>9</v>
      </c>
      <c r="B15" s="90" t="s">
        <v>329</v>
      </c>
      <c r="C15" s="90" t="s">
        <v>330</v>
      </c>
      <c r="D15" s="90" t="s">
        <v>35</v>
      </c>
      <c r="E15" s="83">
        <v>3621</v>
      </c>
      <c r="F15" s="91">
        <v>46.337936999999997</v>
      </c>
      <c r="G15" s="81">
        <v>3.4153080000000002E-2</v>
      </c>
      <c r="H15" s="92" t="s">
        <v>142</v>
      </c>
    </row>
    <row r="16" spans="1:9" x14ac:dyDescent="0.2">
      <c r="A16" s="99">
        <v>10</v>
      </c>
      <c r="B16" s="90" t="s">
        <v>199</v>
      </c>
      <c r="C16" s="90" t="s">
        <v>200</v>
      </c>
      <c r="D16" s="90" t="s">
        <v>19</v>
      </c>
      <c r="E16" s="83">
        <v>9124</v>
      </c>
      <c r="F16" s="91">
        <v>41.7423</v>
      </c>
      <c r="G16" s="81">
        <v>3.0765899999999999E-2</v>
      </c>
      <c r="H16" s="92" t="s">
        <v>142</v>
      </c>
    </row>
    <row r="17" spans="1:8" x14ac:dyDescent="0.2">
      <c r="A17" s="99">
        <v>11</v>
      </c>
      <c r="B17" s="90" t="s">
        <v>185</v>
      </c>
      <c r="C17" s="90" t="s">
        <v>186</v>
      </c>
      <c r="D17" s="90" t="s">
        <v>187</v>
      </c>
      <c r="E17" s="83">
        <v>1637</v>
      </c>
      <c r="F17" s="91">
        <v>38.994976999999999</v>
      </c>
      <c r="G17" s="81">
        <v>2.8740999999999999E-2</v>
      </c>
      <c r="H17" s="92" t="s">
        <v>142</v>
      </c>
    </row>
    <row r="18" spans="1:8" x14ac:dyDescent="0.2">
      <c r="A18" s="99">
        <v>12</v>
      </c>
      <c r="B18" s="90" t="s">
        <v>128</v>
      </c>
      <c r="C18" s="90" t="s">
        <v>129</v>
      </c>
      <c r="D18" s="90" t="s">
        <v>130</v>
      </c>
      <c r="E18" s="83">
        <v>3580</v>
      </c>
      <c r="F18" s="91">
        <v>37.389519999999997</v>
      </c>
      <c r="G18" s="81">
        <v>2.7557709999999999E-2</v>
      </c>
      <c r="H18" s="92" t="s">
        <v>142</v>
      </c>
    </row>
    <row r="19" spans="1:8" x14ac:dyDescent="0.2">
      <c r="A19" s="99">
        <v>13</v>
      </c>
      <c r="B19" s="90" t="s">
        <v>428</v>
      </c>
      <c r="C19" s="90" t="s">
        <v>429</v>
      </c>
      <c r="D19" s="90" t="s">
        <v>52</v>
      </c>
      <c r="E19" s="83">
        <v>901</v>
      </c>
      <c r="F19" s="91">
        <v>35.208376999999999</v>
      </c>
      <c r="G19" s="81">
        <v>2.5950109999999998E-2</v>
      </c>
      <c r="H19" s="92" t="s">
        <v>142</v>
      </c>
    </row>
    <row r="20" spans="1:8" x14ac:dyDescent="0.2">
      <c r="A20" s="99">
        <v>14</v>
      </c>
      <c r="B20" s="90" t="s">
        <v>430</v>
      </c>
      <c r="C20" s="90" t="s">
        <v>431</v>
      </c>
      <c r="D20" s="90" t="s">
        <v>432</v>
      </c>
      <c r="E20" s="83">
        <v>7286</v>
      </c>
      <c r="F20" s="91">
        <v>29.453655000000001</v>
      </c>
      <c r="G20" s="81">
        <v>2.170863E-2</v>
      </c>
      <c r="H20" s="92" t="s">
        <v>142</v>
      </c>
    </row>
    <row r="21" spans="1:8" x14ac:dyDescent="0.2">
      <c r="A21" s="99">
        <v>15</v>
      </c>
      <c r="B21" s="90" t="s">
        <v>335</v>
      </c>
      <c r="C21" s="90" t="s">
        <v>336</v>
      </c>
      <c r="D21" s="90" t="s">
        <v>35</v>
      </c>
      <c r="E21" s="83">
        <v>9495</v>
      </c>
      <c r="F21" s="91">
        <v>27.51651</v>
      </c>
      <c r="G21" s="81">
        <v>2.0280869999999999E-2</v>
      </c>
      <c r="H21" s="92" t="s">
        <v>142</v>
      </c>
    </row>
    <row r="22" spans="1:8" x14ac:dyDescent="0.2">
      <c r="A22" s="99">
        <v>16</v>
      </c>
      <c r="B22" s="90" t="s">
        <v>31</v>
      </c>
      <c r="C22" s="90" t="s">
        <v>32</v>
      </c>
      <c r="D22" s="90" t="s">
        <v>19</v>
      </c>
      <c r="E22" s="83">
        <v>7496</v>
      </c>
      <c r="F22" s="91">
        <v>26.918136000000001</v>
      </c>
      <c r="G22" s="81">
        <v>1.9839840000000001E-2</v>
      </c>
      <c r="H22" s="92" t="s">
        <v>142</v>
      </c>
    </row>
    <row r="23" spans="1:8" x14ac:dyDescent="0.2">
      <c r="A23" s="99">
        <v>17</v>
      </c>
      <c r="B23" s="90" t="s">
        <v>433</v>
      </c>
      <c r="C23" s="90" t="s">
        <v>434</v>
      </c>
      <c r="D23" s="90" t="s">
        <v>196</v>
      </c>
      <c r="E23" s="83">
        <v>1555</v>
      </c>
      <c r="F23" s="91">
        <v>25.256309999999999</v>
      </c>
      <c r="G23" s="81">
        <v>1.8615E-2</v>
      </c>
      <c r="H23" s="92" t="s">
        <v>142</v>
      </c>
    </row>
    <row r="24" spans="1:8" x14ac:dyDescent="0.2">
      <c r="A24" s="99">
        <v>18</v>
      </c>
      <c r="B24" s="90" t="s">
        <v>435</v>
      </c>
      <c r="C24" s="90" t="s">
        <v>436</v>
      </c>
      <c r="D24" s="90" t="s">
        <v>262</v>
      </c>
      <c r="E24" s="83">
        <v>1169</v>
      </c>
      <c r="F24" s="91">
        <v>22.98254</v>
      </c>
      <c r="G24" s="81">
        <v>1.693913E-2</v>
      </c>
      <c r="H24" s="92" t="s">
        <v>142</v>
      </c>
    </row>
    <row r="25" spans="1:8" x14ac:dyDescent="0.2">
      <c r="A25" s="99">
        <v>19</v>
      </c>
      <c r="B25" s="90" t="s">
        <v>101</v>
      </c>
      <c r="C25" s="90" t="s">
        <v>102</v>
      </c>
      <c r="D25" s="90" t="s">
        <v>40</v>
      </c>
      <c r="E25" s="83">
        <v>587</v>
      </c>
      <c r="F25" s="91">
        <v>22.889478</v>
      </c>
      <c r="G25" s="81">
        <v>1.687054E-2</v>
      </c>
      <c r="H25" s="92" t="s">
        <v>142</v>
      </c>
    </row>
    <row r="26" spans="1:8" x14ac:dyDescent="0.2">
      <c r="A26" s="99">
        <v>20</v>
      </c>
      <c r="B26" s="90" t="s">
        <v>437</v>
      </c>
      <c r="C26" s="90" t="s">
        <v>438</v>
      </c>
      <c r="D26" s="90" t="s">
        <v>439</v>
      </c>
      <c r="E26" s="83">
        <v>2810</v>
      </c>
      <c r="F26" s="91">
        <v>22.71604</v>
      </c>
      <c r="G26" s="81">
        <v>1.6742710000000001E-2</v>
      </c>
      <c r="H26" s="92" t="s">
        <v>142</v>
      </c>
    </row>
    <row r="27" spans="1:8" x14ac:dyDescent="0.2">
      <c r="A27" s="99">
        <v>21</v>
      </c>
      <c r="B27" s="90" t="s">
        <v>440</v>
      </c>
      <c r="C27" s="90" t="s">
        <v>441</v>
      </c>
      <c r="D27" s="90" t="s">
        <v>196</v>
      </c>
      <c r="E27" s="83">
        <v>617</v>
      </c>
      <c r="F27" s="91">
        <v>19.358374999999999</v>
      </c>
      <c r="G27" s="81">
        <v>1.426797E-2</v>
      </c>
      <c r="H27" s="92" t="s">
        <v>142</v>
      </c>
    </row>
    <row r="28" spans="1:8" ht="25.5" x14ac:dyDescent="0.2">
      <c r="A28" s="99">
        <v>22</v>
      </c>
      <c r="B28" s="90" t="s">
        <v>442</v>
      </c>
      <c r="C28" s="90" t="s">
        <v>443</v>
      </c>
      <c r="D28" s="90" t="s">
        <v>211</v>
      </c>
      <c r="E28" s="83">
        <v>1612</v>
      </c>
      <c r="F28" s="91">
        <v>18.899087999999999</v>
      </c>
      <c r="G28" s="81">
        <v>1.3929449999999999E-2</v>
      </c>
      <c r="H28" s="92" t="s">
        <v>142</v>
      </c>
    </row>
    <row r="29" spans="1:8" ht="25.5" x14ac:dyDescent="0.2">
      <c r="A29" s="99">
        <v>23</v>
      </c>
      <c r="B29" s="90" t="s">
        <v>444</v>
      </c>
      <c r="C29" s="90" t="s">
        <v>445</v>
      </c>
      <c r="D29" s="90" t="s">
        <v>221</v>
      </c>
      <c r="E29" s="83">
        <v>1140</v>
      </c>
      <c r="F29" s="91">
        <v>17.45682</v>
      </c>
      <c r="G29" s="81">
        <v>1.286644E-2</v>
      </c>
      <c r="H29" s="92" t="s">
        <v>142</v>
      </c>
    </row>
    <row r="30" spans="1:8" x14ac:dyDescent="0.2">
      <c r="A30" s="99">
        <v>24</v>
      </c>
      <c r="B30" s="90" t="s">
        <v>446</v>
      </c>
      <c r="C30" s="90" t="s">
        <v>447</v>
      </c>
      <c r="D30" s="90" t="s">
        <v>237</v>
      </c>
      <c r="E30" s="83">
        <v>4883</v>
      </c>
      <c r="F30" s="91">
        <v>17.422543999999998</v>
      </c>
      <c r="G30" s="81">
        <v>1.2841180000000001E-2</v>
      </c>
      <c r="H30" s="92" t="s">
        <v>142</v>
      </c>
    </row>
    <row r="31" spans="1:8" ht="25.5" x14ac:dyDescent="0.2">
      <c r="A31" s="99">
        <v>25</v>
      </c>
      <c r="B31" s="90" t="s">
        <v>448</v>
      </c>
      <c r="C31" s="90" t="s">
        <v>449</v>
      </c>
      <c r="D31" s="90" t="s">
        <v>320</v>
      </c>
      <c r="E31" s="83">
        <v>4883</v>
      </c>
      <c r="F31" s="91">
        <v>17.18816</v>
      </c>
      <c r="G31" s="81">
        <v>1.266842E-2</v>
      </c>
      <c r="H31" s="92" t="s">
        <v>142</v>
      </c>
    </row>
    <row r="32" spans="1:8" x14ac:dyDescent="0.2">
      <c r="A32" s="99">
        <v>26</v>
      </c>
      <c r="B32" s="90" t="s">
        <v>331</v>
      </c>
      <c r="C32" s="90" t="s">
        <v>332</v>
      </c>
      <c r="D32" s="90" t="s">
        <v>35</v>
      </c>
      <c r="E32" s="83">
        <v>731</v>
      </c>
      <c r="F32" s="91">
        <v>15.529363999999999</v>
      </c>
      <c r="G32" s="81">
        <v>1.1445820000000001E-2</v>
      </c>
      <c r="H32" s="92" t="s">
        <v>142</v>
      </c>
    </row>
    <row r="33" spans="1:8" x14ac:dyDescent="0.2">
      <c r="A33" s="99">
        <v>27</v>
      </c>
      <c r="B33" s="90" t="s">
        <v>450</v>
      </c>
      <c r="C33" s="90" t="s">
        <v>451</v>
      </c>
      <c r="D33" s="90" t="s">
        <v>25</v>
      </c>
      <c r="E33" s="83">
        <v>1190</v>
      </c>
      <c r="F33" s="91">
        <v>13.329190000000001</v>
      </c>
      <c r="G33" s="81">
        <v>9.82419E-3</v>
      </c>
      <c r="H33" s="92" t="s">
        <v>142</v>
      </c>
    </row>
    <row r="34" spans="1:8" x14ac:dyDescent="0.2">
      <c r="A34" s="99">
        <v>28</v>
      </c>
      <c r="B34" s="90" t="s">
        <v>452</v>
      </c>
      <c r="C34" s="90" t="s">
        <v>453</v>
      </c>
      <c r="D34" s="90" t="s">
        <v>432</v>
      </c>
      <c r="E34" s="83">
        <v>517</v>
      </c>
      <c r="F34" s="91">
        <v>12.752321999999999</v>
      </c>
      <c r="G34" s="81">
        <v>9.3990199999999993E-3</v>
      </c>
      <c r="H34" s="92" t="s">
        <v>142</v>
      </c>
    </row>
    <row r="35" spans="1:8" ht="25.5" x14ac:dyDescent="0.2">
      <c r="A35" s="99">
        <v>29</v>
      </c>
      <c r="B35" s="90" t="s">
        <v>382</v>
      </c>
      <c r="C35" s="90" t="s">
        <v>383</v>
      </c>
      <c r="D35" s="90" t="s">
        <v>282</v>
      </c>
      <c r="E35" s="83">
        <v>179</v>
      </c>
      <c r="F35" s="91">
        <v>10.266545000000001</v>
      </c>
      <c r="G35" s="81">
        <v>7.5668899999999997E-3</v>
      </c>
      <c r="H35" s="92" t="s">
        <v>142</v>
      </c>
    </row>
    <row r="36" spans="1:8" x14ac:dyDescent="0.2">
      <c r="A36" s="99">
        <v>30</v>
      </c>
      <c r="B36" s="90" t="s">
        <v>124</v>
      </c>
      <c r="C36" s="90" t="s">
        <v>125</v>
      </c>
      <c r="D36" s="90" t="s">
        <v>61</v>
      </c>
      <c r="E36" s="83">
        <v>1871</v>
      </c>
      <c r="F36" s="91">
        <v>9.5654874999999997</v>
      </c>
      <c r="G36" s="81">
        <v>7.0501799999999996E-3</v>
      </c>
      <c r="H36" s="92" t="s">
        <v>142</v>
      </c>
    </row>
    <row r="37" spans="1:8" x14ac:dyDescent="0.2">
      <c r="A37" s="99">
        <v>31</v>
      </c>
      <c r="B37" s="90" t="s">
        <v>310</v>
      </c>
      <c r="C37" s="90" t="s">
        <v>311</v>
      </c>
      <c r="D37" s="90" t="s">
        <v>35</v>
      </c>
      <c r="E37" s="83">
        <v>989</v>
      </c>
      <c r="F37" s="91">
        <v>8.4910595000000004</v>
      </c>
      <c r="G37" s="81">
        <v>6.2582799999999997E-3</v>
      </c>
      <c r="H37" s="92" t="s">
        <v>142</v>
      </c>
    </row>
    <row r="38" spans="1:8" x14ac:dyDescent="0.2">
      <c r="A38" s="99">
        <v>32</v>
      </c>
      <c r="B38" s="90" t="s">
        <v>454</v>
      </c>
      <c r="C38" s="90" t="s">
        <v>455</v>
      </c>
      <c r="D38" s="90" t="s">
        <v>196</v>
      </c>
      <c r="E38" s="83">
        <v>3116</v>
      </c>
      <c r="F38" s="91">
        <v>7.7753547999999997</v>
      </c>
      <c r="G38" s="81">
        <v>5.7307800000000004E-3</v>
      </c>
      <c r="H38" s="92" t="s">
        <v>142</v>
      </c>
    </row>
    <row r="39" spans="1:8" x14ac:dyDescent="0.2">
      <c r="A39" s="82"/>
      <c r="B39" s="82"/>
      <c r="C39" s="88" t="s">
        <v>141</v>
      </c>
      <c r="D39" s="82"/>
      <c r="E39" s="82" t="s">
        <v>142</v>
      </c>
      <c r="F39" s="94">
        <v>1314.2665377999999</v>
      </c>
      <c r="G39" s="102">
        <v>0.96867175999999999</v>
      </c>
      <c r="H39" s="92" t="s">
        <v>142</v>
      </c>
    </row>
    <row r="40" spans="1:8" x14ac:dyDescent="0.2">
      <c r="A40" s="82"/>
      <c r="B40" s="82"/>
      <c r="C40" s="103"/>
      <c r="D40" s="82"/>
      <c r="E40" s="82"/>
      <c r="F40" s="104"/>
      <c r="G40" s="104"/>
      <c r="H40" s="92" t="s">
        <v>142</v>
      </c>
    </row>
    <row r="41" spans="1:8" x14ac:dyDescent="0.2">
      <c r="A41" s="82"/>
      <c r="B41" s="82"/>
      <c r="C41" s="88" t="s">
        <v>143</v>
      </c>
      <c r="D41" s="82"/>
      <c r="E41" s="82"/>
      <c r="F41" s="82"/>
      <c r="G41" s="82"/>
      <c r="H41" s="92" t="s">
        <v>142</v>
      </c>
    </row>
    <row r="42" spans="1:8" x14ac:dyDescent="0.2">
      <c r="A42" s="82"/>
      <c r="B42" s="82"/>
      <c r="C42" s="88" t="s">
        <v>141</v>
      </c>
      <c r="D42" s="82"/>
      <c r="E42" s="82" t="s">
        <v>142</v>
      </c>
      <c r="F42" s="105" t="s">
        <v>144</v>
      </c>
      <c r="G42" s="102">
        <v>0</v>
      </c>
      <c r="H42" s="92" t="s">
        <v>142</v>
      </c>
    </row>
    <row r="43" spans="1:8" x14ac:dyDescent="0.2">
      <c r="A43" s="82"/>
      <c r="B43" s="82"/>
      <c r="C43" s="103"/>
      <c r="D43" s="82"/>
      <c r="E43" s="82"/>
      <c r="F43" s="104"/>
      <c r="G43" s="104"/>
      <c r="H43" s="92" t="s">
        <v>142</v>
      </c>
    </row>
    <row r="44" spans="1:8" x14ac:dyDescent="0.2">
      <c r="A44" s="82"/>
      <c r="B44" s="82"/>
      <c r="C44" s="88" t="s">
        <v>145</v>
      </c>
      <c r="D44" s="82"/>
      <c r="E44" s="82"/>
      <c r="F44" s="82"/>
      <c r="G44" s="82"/>
      <c r="H44" s="92" t="s">
        <v>142</v>
      </c>
    </row>
    <row r="45" spans="1:8" x14ac:dyDescent="0.2">
      <c r="A45" s="82"/>
      <c r="B45" s="82"/>
      <c r="C45" s="88" t="s">
        <v>141</v>
      </c>
      <c r="D45" s="82"/>
      <c r="E45" s="82" t="s">
        <v>142</v>
      </c>
      <c r="F45" s="105" t="s">
        <v>144</v>
      </c>
      <c r="G45" s="102">
        <v>0</v>
      </c>
      <c r="H45" s="92" t="s">
        <v>142</v>
      </c>
    </row>
    <row r="46" spans="1:8" x14ac:dyDescent="0.2">
      <c r="A46" s="82"/>
      <c r="B46" s="82"/>
      <c r="C46" s="103"/>
      <c r="D46" s="82"/>
      <c r="E46" s="82"/>
      <c r="F46" s="104"/>
      <c r="G46" s="104"/>
      <c r="H46" s="92" t="s">
        <v>142</v>
      </c>
    </row>
    <row r="47" spans="1:8" x14ac:dyDescent="0.2">
      <c r="A47" s="82"/>
      <c r="B47" s="82"/>
      <c r="C47" s="88" t="s">
        <v>146</v>
      </c>
      <c r="D47" s="82"/>
      <c r="E47" s="82"/>
      <c r="F47" s="82"/>
      <c r="G47" s="82"/>
      <c r="H47" s="92" t="s">
        <v>142</v>
      </c>
    </row>
    <row r="48" spans="1:8" x14ac:dyDescent="0.2">
      <c r="A48" s="82"/>
      <c r="B48" s="82"/>
      <c r="C48" s="88" t="s">
        <v>141</v>
      </c>
      <c r="D48" s="82"/>
      <c r="E48" s="82" t="s">
        <v>142</v>
      </c>
      <c r="F48" s="105" t="s">
        <v>144</v>
      </c>
      <c r="G48" s="102">
        <v>0</v>
      </c>
      <c r="H48" s="92" t="s">
        <v>142</v>
      </c>
    </row>
    <row r="49" spans="1:8" x14ac:dyDescent="0.2">
      <c r="A49" s="82"/>
      <c r="B49" s="82"/>
      <c r="C49" s="103"/>
      <c r="D49" s="82"/>
      <c r="E49" s="82"/>
      <c r="F49" s="104"/>
      <c r="G49" s="104"/>
      <c r="H49" s="92" t="s">
        <v>142</v>
      </c>
    </row>
    <row r="50" spans="1:8" x14ac:dyDescent="0.2">
      <c r="A50" s="82"/>
      <c r="B50" s="82"/>
      <c r="C50" s="88" t="s">
        <v>147</v>
      </c>
      <c r="D50" s="82"/>
      <c r="E50" s="82"/>
      <c r="F50" s="104"/>
      <c r="G50" s="104"/>
      <c r="H50" s="92" t="s">
        <v>142</v>
      </c>
    </row>
    <row r="51" spans="1:8" x14ac:dyDescent="0.2">
      <c r="A51" s="82"/>
      <c r="B51" s="82"/>
      <c r="C51" s="88" t="s">
        <v>141</v>
      </c>
      <c r="D51" s="82"/>
      <c r="E51" s="82" t="s">
        <v>142</v>
      </c>
      <c r="F51" s="105" t="s">
        <v>144</v>
      </c>
      <c r="G51" s="102">
        <v>0</v>
      </c>
      <c r="H51" s="92" t="s">
        <v>142</v>
      </c>
    </row>
    <row r="52" spans="1:8" x14ac:dyDescent="0.2">
      <c r="A52" s="82"/>
      <c r="B52" s="82"/>
      <c r="C52" s="103"/>
      <c r="D52" s="82"/>
      <c r="E52" s="82"/>
      <c r="F52" s="104"/>
      <c r="G52" s="104"/>
      <c r="H52" s="92" t="s">
        <v>142</v>
      </c>
    </row>
    <row r="53" spans="1:8" x14ac:dyDescent="0.2">
      <c r="A53" s="82"/>
      <c r="B53" s="82"/>
      <c r="C53" s="88" t="s">
        <v>148</v>
      </c>
      <c r="D53" s="82"/>
      <c r="E53" s="82"/>
      <c r="F53" s="104"/>
      <c r="G53" s="104"/>
      <c r="H53" s="92" t="s">
        <v>142</v>
      </c>
    </row>
    <row r="54" spans="1:8" x14ac:dyDescent="0.2">
      <c r="A54" s="82"/>
      <c r="B54" s="82"/>
      <c r="C54" s="88" t="s">
        <v>141</v>
      </c>
      <c r="D54" s="82"/>
      <c r="E54" s="82" t="s">
        <v>142</v>
      </c>
      <c r="F54" s="105" t="s">
        <v>144</v>
      </c>
      <c r="G54" s="102">
        <v>0</v>
      </c>
      <c r="H54" s="92" t="s">
        <v>142</v>
      </c>
    </row>
    <row r="55" spans="1:8" x14ac:dyDescent="0.2">
      <c r="A55" s="82"/>
      <c r="B55" s="82"/>
      <c r="C55" s="103"/>
      <c r="D55" s="82"/>
      <c r="E55" s="82"/>
      <c r="F55" s="104"/>
      <c r="G55" s="104"/>
      <c r="H55" s="92" t="s">
        <v>142</v>
      </c>
    </row>
    <row r="56" spans="1:8" x14ac:dyDescent="0.2">
      <c r="A56" s="82"/>
      <c r="B56" s="82"/>
      <c r="C56" s="88" t="s">
        <v>149</v>
      </c>
      <c r="D56" s="82"/>
      <c r="E56" s="82"/>
      <c r="F56" s="94">
        <v>1314.2665377999999</v>
      </c>
      <c r="G56" s="102">
        <v>0.96867175999999999</v>
      </c>
      <c r="H56" s="92" t="s">
        <v>142</v>
      </c>
    </row>
    <row r="57" spans="1:8" x14ac:dyDescent="0.2">
      <c r="A57" s="82"/>
      <c r="B57" s="82"/>
      <c r="C57" s="103"/>
      <c r="D57" s="82"/>
      <c r="E57" s="82"/>
      <c r="F57" s="104"/>
      <c r="G57" s="104"/>
      <c r="H57" s="92" t="s">
        <v>142</v>
      </c>
    </row>
    <row r="58" spans="1:8" x14ac:dyDescent="0.2">
      <c r="A58" s="82"/>
      <c r="B58" s="82"/>
      <c r="C58" s="88" t="s">
        <v>150</v>
      </c>
      <c r="D58" s="82"/>
      <c r="E58" s="82"/>
      <c r="F58" s="104"/>
      <c r="G58" s="104"/>
      <c r="H58" s="92" t="s">
        <v>142</v>
      </c>
    </row>
    <row r="59" spans="1:8" x14ac:dyDescent="0.2">
      <c r="A59" s="82"/>
      <c r="B59" s="82"/>
      <c r="C59" s="88" t="s">
        <v>10</v>
      </c>
      <c r="D59" s="82"/>
      <c r="E59" s="82"/>
      <c r="F59" s="104"/>
      <c r="G59" s="104"/>
      <c r="H59" s="92" t="s">
        <v>142</v>
      </c>
    </row>
    <row r="60" spans="1:8" x14ac:dyDescent="0.2">
      <c r="A60" s="82"/>
      <c r="B60" s="82"/>
      <c r="C60" s="88" t="s">
        <v>141</v>
      </c>
      <c r="D60" s="82"/>
      <c r="E60" s="82" t="s">
        <v>142</v>
      </c>
      <c r="F60" s="105" t="s">
        <v>144</v>
      </c>
      <c r="G60" s="102">
        <v>0</v>
      </c>
      <c r="H60" s="92" t="s">
        <v>142</v>
      </c>
    </row>
    <row r="61" spans="1:8" x14ac:dyDescent="0.2">
      <c r="A61" s="82"/>
      <c r="B61" s="82"/>
      <c r="C61" s="103"/>
      <c r="D61" s="82"/>
      <c r="E61" s="82"/>
      <c r="F61" s="104"/>
      <c r="G61" s="104"/>
      <c r="H61" s="92" t="s">
        <v>142</v>
      </c>
    </row>
    <row r="62" spans="1:8" x14ac:dyDescent="0.2">
      <c r="A62" s="82"/>
      <c r="B62" s="82"/>
      <c r="C62" s="88" t="s">
        <v>151</v>
      </c>
      <c r="D62" s="82"/>
      <c r="E62" s="82"/>
      <c r="F62" s="82"/>
      <c r="G62" s="82"/>
      <c r="H62" s="92" t="s">
        <v>142</v>
      </c>
    </row>
    <row r="63" spans="1:8" x14ac:dyDescent="0.2">
      <c r="A63" s="82"/>
      <c r="B63" s="82"/>
      <c r="C63" s="88" t="s">
        <v>141</v>
      </c>
      <c r="D63" s="82"/>
      <c r="E63" s="82" t="s">
        <v>142</v>
      </c>
      <c r="F63" s="105" t="s">
        <v>144</v>
      </c>
      <c r="G63" s="102">
        <v>0</v>
      </c>
      <c r="H63" s="92" t="s">
        <v>142</v>
      </c>
    </row>
    <row r="64" spans="1:8" x14ac:dyDescent="0.2">
      <c r="A64" s="82"/>
      <c r="B64" s="82"/>
      <c r="C64" s="103"/>
      <c r="D64" s="82"/>
      <c r="E64" s="82"/>
      <c r="F64" s="104"/>
      <c r="G64" s="104"/>
      <c r="H64" s="92" t="s">
        <v>142</v>
      </c>
    </row>
    <row r="65" spans="1:8" x14ac:dyDescent="0.2">
      <c r="A65" s="82"/>
      <c r="B65" s="82"/>
      <c r="C65" s="88" t="s">
        <v>152</v>
      </c>
      <c r="D65" s="82"/>
      <c r="E65" s="82"/>
      <c r="F65" s="82"/>
      <c r="G65" s="82"/>
      <c r="H65" s="92" t="s">
        <v>142</v>
      </c>
    </row>
    <row r="66" spans="1:8" x14ac:dyDescent="0.2">
      <c r="A66" s="82"/>
      <c r="B66" s="82"/>
      <c r="C66" s="88" t="s">
        <v>141</v>
      </c>
      <c r="D66" s="82"/>
      <c r="E66" s="82" t="s">
        <v>142</v>
      </c>
      <c r="F66" s="105" t="s">
        <v>144</v>
      </c>
      <c r="G66" s="102">
        <v>0</v>
      </c>
      <c r="H66" s="92" t="s">
        <v>142</v>
      </c>
    </row>
    <row r="67" spans="1:8" x14ac:dyDescent="0.2">
      <c r="A67" s="82"/>
      <c r="B67" s="82"/>
      <c r="C67" s="103"/>
      <c r="D67" s="82"/>
      <c r="E67" s="82"/>
      <c r="F67" s="104"/>
      <c r="G67" s="104"/>
      <c r="H67" s="92" t="s">
        <v>142</v>
      </c>
    </row>
    <row r="68" spans="1:8" x14ac:dyDescent="0.2">
      <c r="A68" s="82"/>
      <c r="B68" s="82"/>
      <c r="C68" s="88" t="s">
        <v>153</v>
      </c>
      <c r="D68" s="82"/>
      <c r="E68" s="82"/>
      <c r="F68" s="104"/>
      <c r="G68" s="104"/>
      <c r="H68" s="92" t="s">
        <v>142</v>
      </c>
    </row>
    <row r="69" spans="1:8" x14ac:dyDescent="0.2">
      <c r="A69" s="82"/>
      <c r="B69" s="82"/>
      <c r="C69" s="88" t="s">
        <v>141</v>
      </c>
      <c r="D69" s="82"/>
      <c r="E69" s="82" t="s">
        <v>142</v>
      </c>
      <c r="F69" s="105" t="s">
        <v>144</v>
      </c>
      <c r="G69" s="102">
        <v>0</v>
      </c>
      <c r="H69" s="92" t="s">
        <v>142</v>
      </c>
    </row>
    <row r="70" spans="1:8" x14ac:dyDescent="0.2">
      <c r="A70" s="82"/>
      <c r="B70" s="82"/>
      <c r="C70" s="103"/>
      <c r="D70" s="82"/>
      <c r="E70" s="82"/>
      <c r="F70" s="104"/>
      <c r="G70" s="104"/>
      <c r="H70" s="92" t="s">
        <v>142</v>
      </c>
    </row>
    <row r="71" spans="1:8" x14ac:dyDescent="0.2">
      <c r="A71" s="82"/>
      <c r="B71" s="82"/>
      <c r="C71" s="88" t="s">
        <v>154</v>
      </c>
      <c r="D71" s="82"/>
      <c r="E71" s="82"/>
      <c r="F71" s="94">
        <v>0</v>
      </c>
      <c r="G71" s="102">
        <v>0</v>
      </c>
      <c r="H71" s="92" t="s">
        <v>142</v>
      </c>
    </row>
    <row r="72" spans="1:8" x14ac:dyDescent="0.2">
      <c r="A72" s="82"/>
      <c r="B72" s="82"/>
      <c r="C72" s="103"/>
      <c r="D72" s="82"/>
      <c r="E72" s="82"/>
      <c r="F72" s="104"/>
      <c r="G72" s="104"/>
      <c r="H72" s="92" t="s">
        <v>142</v>
      </c>
    </row>
    <row r="73" spans="1:8" x14ac:dyDescent="0.2">
      <c r="A73" s="82"/>
      <c r="B73" s="82"/>
      <c r="C73" s="88" t="s">
        <v>155</v>
      </c>
      <c r="D73" s="82"/>
      <c r="E73" s="82"/>
      <c r="F73" s="104"/>
      <c r="G73" s="104"/>
      <c r="H73" s="92" t="s">
        <v>142</v>
      </c>
    </row>
    <row r="74" spans="1:8" x14ac:dyDescent="0.2">
      <c r="A74" s="82"/>
      <c r="B74" s="82"/>
      <c r="C74" s="88" t="s">
        <v>156</v>
      </c>
      <c r="D74" s="82"/>
      <c r="E74" s="82"/>
      <c r="F74" s="104"/>
      <c r="G74" s="104"/>
      <c r="H74" s="92" t="s">
        <v>142</v>
      </c>
    </row>
    <row r="75" spans="1:8" x14ac:dyDescent="0.2">
      <c r="A75" s="82"/>
      <c r="B75" s="82"/>
      <c r="C75" s="88" t="s">
        <v>141</v>
      </c>
      <c r="D75" s="82"/>
      <c r="E75" s="82" t="s">
        <v>142</v>
      </c>
      <c r="F75" s="105" t="s">
        <v>144</v>
      </c>
      <c r="G75" s="102">
        <v>0</v>
      </c>
      <c r="H75" s="92" t="s">
        <v>142</v>
      </c>
    </row>
    <row r="76" spans="1:8" x14ac:dyDescent="0.2">
      <c r="A76" s="82"/>
      <c r="B76" s="82"/>
      <c r="C76" s="103"/>
      <c r="D76" s="82"/>
      <c r="E76" s="82"/>
      <c r="F76" s="104"/>
      <c r="G76" s="104"/>
      <c r="H76" s="92" t="s">
        <v>142</v>
      </c>
    </row>
    <row r="77" spans="1:8" x14ac:dyDescent="0.2">
      <c r="A77" s="82"/>
      <c r="B77" s="82"/>
      <c r="C77" s="88" t="s">
        <v>157</v>
      </c>
      <c r="D77" s="82"/>
      <c r="E77" s="82"/>
      <c r="F77" s="104"/>
      <c r="G77" s="104"/>
      <c r="H77" s="92" t="s">
        <v>142</v>
      </c>
    </row>
    <row r="78" spans="1:8" x14ac:dyDescent="0.2">
      <c r="A78" s="82"/>
      <c r="B78" s="82"/>
      <c r="C78" s="88" t="s">
        <v>141</v>
      </c>
      <c r="D78" s="82"/>
      <c r="E78" s="82" t="s">
        <v>142</v>
      </c>
      <c r="F78" s="105" t="s">
        <v>144</v>
      </c>
      <c r="G78" s="102">
        <v>0</v>
      </c>
      <c r="H78" s="92" t="s">
        <v>142</v>
      </c>
    </row>
    <row r="79" spans="1:8" x14ac:dyDescent="0.2">
      <c r="A79" s="82"/>
      <c r="B79" s="82"/>
      <c r="C79" s="103"/>
      <c r="D79" s="82"/>
      <c r="E79" s="82"/>
      <c r="F79" s="104"/>
      <c r="G79" s="104"/>
      <c r="H79" s="92" t="s">
        <v>142</v>
      </c>
    </row>
    <row r="80" spans="1:8" x14ac:dyDescent="0.2">
      <c r="A80" s="82"/>
      <c r="B80" s="82"/>
      <c r="C80" s="88" t="s">
        <v>158</v>
      </c>
      <c r="D80" s="82"/>
      <c r="E80" s="82"/>
      <c r="F80" s="104"/>
      <c r="G80" s="104"/>
      <c r="H80" s="92" t="s">
        <v>142</v>
      </c>
    </row>
    <row r="81" spans="1:8" x14ac:dyDescent="0.2">
      <c r="A81" s="82"/>
      <c r="B81" s="82"/>
      <c r="C81" s="88" t="s">
        <v>141</v>
      </c>
      <c r="D81" s="82"/>
      <c r="E81" s="82" t="s">
        <v>142</v>
      </c>
      <c r="F81" s="105" t="s">
        <v>144</v>
      </c>
      <c r="G81" s="102">
        <v>0</v>
      </c>
      <c r="H81" s="92" t="s">
        <v>142</v>
      </c>
    </row>
    <row r="82" spans="1:8" x14ac:dyDescent="0.2">
      <c r="A82" s="82"/>
      <c r="B82" s="82"/>
      <c r="C82" s="103"/>
      <c r="D82" s="82"/>
      <c r="E82" s="82"/>
      <c r="F82" s="104"/>
      <c r="G82" s="104"/>
      <c r="H82" s="92" t="s">
        <v>142</v>
      </c>
    </row>
    <row r="83" spans="1:8" x14ac:dyDescent="0.2">
      <c r="A83" s="82"/>
      <c r="B83" s="82"/>
      <c r="C83" s="88" t="s">
        <v>159</v>
      </c>
      <c r="D83" s="82"/>
      <c r="E83" s="82"/>
      <c r="F83" s="104"/>
      <c r="G83" s="104"/>
      <c r="H83" s="92" t="s">
        <v>142</v>
      </c>
    </row>
    <row r="84" spans="1:8" x14ac:dyDescent="0.2">
      <c r="A84" s="99">
        <v>1</v>
      </c>
      <c r="B84" s="90"/>
      <c r="C84" s="90" t="s">
        <v>160</v>
      </c>
      <c r="D84" s="90"/>
      <c r="E84" s="107"/>
      <c r="F84" s="91">
        <v>41.626958000000002</v>
      </c>
      <c r="G84" s="81">
        <v>3.0680880000000001E-2</v>
      </c>
      <c r="H84" s="92">
        <v>5.41</v>
      </c>
    </row>
    <row r="85" spans="1:8" x14ac:dyDescent="0.2">
      <c r="A85" s="82"/>
      <c r="B85" s="82"/>
      <c r="C85" s="88" t="s">
        <v>141</v>
      </c>
      <c r="D85" s="82"/>
      <c r="E85" s="82" t="s">
        <v>142</v>
      </c>
      <c r="F85" s="94">
        <v>41.626958000000002</v>
      </c>
      <c r="G85" s="102">
        <v>3.0680880000000001E-2</v>
      </c>
      <c r="H85" s="92" t="s">
        <v>142</v>
      </c>
    </row>
    <row r="86" spans="1:8" x14ac:dyDescent="0.2">
      <c r="A86" s="82"/>
      <c r="B86" s="82"/>
      <c r="C86" s="103"/>
      <c r="D86" s="82"/>
      <c r="E86" s="82"/>
      <c r="F86" s="104"/>
      <c r="G86" s="104"/>
      <c r="H86" s="92" t="s">
        <v>142</v>
      </c>
    </row>
    <row r="87" spans="1:8" x14ac:dyDescent="0.2">
      <c r="A87" s="82"/>
      <c r="B87" s="82"/>
      <c r="C87" s="88" t="s">
        <v>161</v>
      </c>
      <c r="D87" s="82"/>
      <c r="E87" s="82"/>
      <c r="F87" s="94">
        <v>41.626958000000002</v>
      </c>
      <c r="G87" s="102">
        <v>3.0680880000000001E-2</v>
      </c>
      <c r="H87" s="92" t="s">
        <v>142</v>
      </c>
    </row>
    <row r="88" spans="1:8" x14ac:dyDescent="0.2">
      <c r="A88" s="82"/>
      <c r="B88" s="82"/>
      <c r="C88" s="104"/>
      <c r="D88" s="82"/>
      <c r="E88" s="82"/>
      <c r="F88" s="82"/>
      <c r="G88" s="82"/>
      <c r="H88" s="92" t="s">
        <v>142</v>
      </c>
    </row>
    <row r="89" spans="1:8" x14ac:dyDescent="0.2">
      <c r="A89" s="82"/>
      <c r="B89" s="82"/>
      <c r="C89" s="88" t="s">
        <v>162</v>
      </c>
      <c r="D89" s="82"/>
      <c r="E89" s="82"/>
      <c r="F89" s="82"/>
      <c r="G89" s="82"/>
      <c r="H89" s="92" t="s">
        <v>142</v>
      </c>
    </row>
    <row r="90" spans="1:8" x14ac:dyDescent="0.2">
      <c r="A90" s="82"/>
      <c r="B90" s="82"/>
      <c r="C90" s="88" t="s">
        <v>163</v>
      </c>
      <c r="D90" s="82"/>
      <c r="E90" s="82"/>
      <c r="F90" s="82"/>
      <c r="G90" s="82"/>
      <c r="H90" s="92" t="s">
        <v>142</v>
      </c>
    </row>
    <row r="91" spans="1:8" x14ac:dyDescent="0.2">
      <c r="A91" s="82"/>
      <c r="B91" s="82"/>
      <c r="C91" s="88" t="s">
        <v>141</v>
      </c>
      <c r="D91" s="82"/>
      <c r="E91" s="82" t="s">
        <v>142</v>
      </c>
      <c r="F91" s="105" t="s">
        <v>144</v>
      </c>
      <c r="G91" s="102">
        <v>0</v>
      </c>
      <c r="H91" s="92" t="s">
        <v>142</v>
      </c>
    </row>
    <row r="92" spans="1:8" x14ac:dyDescent="0.2">
      <c r="A92" s="82"/>
      <c r="B92" s="82"/>
      <c r="C92" s="103"/>
      <c r="D92" s="82"/>
      <c r="E92" s="82"/>
      <c r="F92" s="104"/>
      <c r="G92" s="104"/>
      <c r="H92" s="92" t="s">
        <v>142</v>
      </c>
    </row>
    <row r="93" spans="1:8" x14ac:dyDescent="0.2">
      <c r="A93" s="82"/>
      <c r="B93" s="82"/>
      <c r="C93" s="88" t="s">
        <v>164</v>
      </c>
      <c r="D93" s="82"/>
      <c r="E93" s="82"/>
      <c r="F93" s="82"/>
      <c r="G93" s="82"/>
      <c r="H93" s="92" t="s">
        <v>142</v>
      </c>
    </row>
    <row r="94" spans="1:8" x14ac:dyDescent="0.2">
      <c r="A94" s="82"/>
      <c r="B94" s="82"/>
      <c r="C94" s="88" t="s">
        <v>165</v>
      </c>
      <c r="D94" s="82"/>
      <c r="E94" s="82"/>
      <c r="F94" s="82"/>
      <c r="G94" s="82"/>
      <c r="H94" s="92" t="s">
        <v>142</v>
      </c>
    </row>
    <row r="95" spans="1:8" x14ac:dyDescent="0.2">
      <c r="A95" s="82"/>
      <c r="B95" s="82"/>
      <c r="C95" s="88" t="s">
        <v>141</v>
      </c>
      <c r="D95" s="82"/>
      <c r="E95" s="82" t="s">
        <v>142</v>
      </c>
      <c r="F95" s="105" t="s">
        <v>144</v>
      </c>
      <c r="G95" s="102">
        <v>0</v>
      </c>
      <c r="H95" s="92" t="s">
        <v>142</v>
      </c>
    </row>
    <row r="96" spans="1:8" x14ac:dyDescent="0.2">
      <c r="A96" s="82"/>
      <c r="B96" s="82"/>
      <c r="C96" s="103"/>
      <c r="D96" s="82"/>
      <c r="E96" s="82"/>
      <c r="F96" s="104"/>
      <c r="G96" s="104"/>
      <c r="H96" s="92" t="s">
        <v>142</v>
      </c>
    </row>
    <row r="97" spans="1:17" x14ac:dyDescent="0.2">
      <c r="A97" s="82"/>
      <c r="B97" s="82"/>
      <c r="C97" s="88" t="s">
        <v>166</v>
      </c>
      <c r="D97" s="82"/>
      <c r="E97" s="82"/>
      <c r="F97" s="104"/>
      <c r="G97" s="104"/>
      <c r="H97" s="92" t="s">
        <v>142</v>
      </c>
    </row>
    <row r="98" spans="1:17" x14ac:dyDescent="0.2">
      <c r="A98" s="82"/>
      <c r="B98" s="82"/>
      <c r="C98" s="88" t="s">
        <v>141</v>
      </c>
      <c r="D98" s="82"/>
      <c r="E98" s="82" t="s">
        <v>142</v>
      </c>
      <c r="F98" s="105" t="s">
        <v>144</v>
      </c>
      <c r="G98" s="102">
        <v>0</v>
      </c>
      <c r="H98" s="92" t="s">
        <v>142</v>
      </c>
    </row>
    <row r="99" spans="1:17" x14ac:dyDescent="0.2">
      <c r="A99" s="82"/>
      <c r="B99" s="82"/>
      <c r="C99" s="103"/>
      <c r="D99" s="82"/>
      <c r="E99" s="82"/>
      <c r="F99" s="104"/>
      <c r="G99" s="104"/>
      <c r="H99" s="92" t="s">
        <v>142</v>
      </c>
    </row>
    <row r="100" spans="1:17" x14ac:dyDescent="0.2">
      <c r="A100" s="107"/>
      <c r="B100" s="90"/>
      <c r="C100" s="90" t="s">
        <v>167</v>
      </c>
      <c r="D100" s="90"/>
      <c r="E100" s="107"/>
      <c r="F100" s="91">
        <v>0.87834628000000003</v>
      </c>
      <c r="G100" s="81">
        <v>6.4738000000000003E-4</v>
      </c>
      <c r="H100" s="92" t="s">
        <v>142</v>
      </c>
    </row>
    <row r="101" spans="1:17" x14ac:dyDescent="0.2">
      <c r="A101" s="103"/>
      <c r="B101" s="103"/>
      <c r="C101" s="88" t="s">
        <v>168</v>
      </c>
      <c r="D101" s="104"/>
      <c r="E101" s="104"/>
      <c r="F101" s="94">
        <v>1356.7718420799999</v>
      </c>
      <c r="G101" s="108">
        <v>1.0000000200000001</v>
      </c>
      <c r="H101" s="92" t="s">
        <v>142</v>
      </c>
    </row>
    <row r="102" spans="1:17" ht="12.75" customHeight="1" x14ac:dyDescent="0.2">
      <c r="A102" s="109"/>
      <c r="B102" s="109"/>
      <c r="C102" s="110"/>
      <c r="D102" s="111"/>
      <c r="E102" s="111"/>
      <c r="F102" s="112"/>
      <c r="G102" s="113"/>
      <c r="H102" s="114"/>
    </row>
    <row r="103" spans="1:17" x14ac:dyDescent="0.2">
      <c r="A103" s="109"/>
      <c r="B103" s="221" t="s">
        <v>926</v>
      </c>
      <c r="C103" s="221"/>
      <c r="D103" s="221"/>
      <c r="E103" s="221"/>
      <c r="F103" s="221"/>
      <c r="G103" s="221"/>
      <c r="H103" s="221"/>
      <c r="J103" s="116"/>
    </row>
    <row r="104" spans="1:17" x14ac:dyDescent="0.2">
      <c r="A104" s="109"/>
      <c r="B104" s="221" t="s">
        <v>927</v>
      </c>
      <c r="C104" s="221"/>
      <c r="D104" s="221"/>
      <c r="E104" s="221"/>
      <c r="F104" s="221"/>
      <c r="G104" s="221"/>
      <c r="H104" s="221"/>
      <c r="J104" s="116"/>
    </row>
    <row r="105" spans="1:17" x14ac:dyDescent="0.2">
      <c r="A105" s="109"/>
      <c r="B105" s="221" t="s">
        <v>928</v>
      </c>
      <c r="C105" s="221"/>
      <c r="D105" s="221"/>
      <c r="E105" s="221"/>
      <c r="F105" s="221"/>
      <c r="G105" s="221"/>
      <c r="H105" s="221"/>
      <c r="J105" s="116"/>
    </row>
    <row r="106" spans="1:17" s="118" customFormat="1" ht="66.75" customHeight="1" x14ac:dyDescent="0.25">
      <c r="A106" s="117"/>
      <c r="B106" s="222" t="s">
        <v>929</v>
      </c>
      <c r="C106" s="222"/>
      <c r="D106" s="222"/>
      <c r="E106" s="222"/>
      <c r="F106" s="222"/>
      <c r="G106" s="222"/>
      <c r="H106" s="222"/>
      <c r="I106"/>
      <c r="J106" s="116"/>
      <c r="K106"/>
      <c r="L106"/>
      <c r="M106"/>
      <c r="N106"/>
      <c r="O106"/>
      <c r="P106"/>
      <c r="Q106"/>
    </row>
    <row r="107" spans="1:17" x14ac:dyDescent="0.2">
      <c r="A107" s="109"/>
      <c r="B107" s="221" t="s">
        <v>930</v>
      </c>
      <c r="C107" s="221"/>
      <c r="D107" s="221"/>
      <c r="E107" s="221"/>
      <c r="F107" s="221"/>
      <c r="G107" s="221"/>
      <c r="H107" s="221"/>
      <c r="J107" s="116"/>
    </row>
    <row r="108" spans="1:17" x14ac:dyDescent="0.2">
      <c r="A108" s="109"/>
      <c r="B108" s="109"/>
      <c r="C108" s="109"/>
      <c r="D108" s="111"/>
      <c r="E108" s="111"/>
      <c r="F108" s="111"/>
      <c r="G108" s="111"/>
    </row>
    <row r="109" spans="1:17" x14ac:dyDescent="0.2">
      <c r="A109" s="109"/>
      <c r="B109" s="223" t="s">
        <v>169</v>
      </c>
      <c r="C109" s="224"/>
      <c r="D109" s="225"/>
      <c r="E109" s="119"/>
      <c r="F109" s="111"/>
      <c r="G109" s="111"/>
    </row>
    <row r="110" spans="1:17" ht="27.75" customHeight="1" x14ac:dyDescent="0.2">
      <c r="A110" s="109"/>
      <c r="B110" s="226" t="s">
        <v>170</v>
      </c>
      <c r="C110" s="227"/>
      <c r="D110" s="95" t="s">
        <v>171</v>
      </c>
      <c r="E110" s="119"/>
      <c r="F110" s="111"/>
      <c r="G110" s="111"/>
    </row>
    <row r="111" spans="1:17" ht="12.75" customHeight="1" x14ac:dyDescent="0.2">
      <c r="A111" s="109"/>
      <c r="B111" s="226" t="s">
        <v>931</v>
      </c>
      <c r="C111" s="227"/>
      <c r="D111" s="95" t="s">
        <v>171</v>
      </c>
      <c r="E111" s="119"/>
      <c r="F111" s="111"/>
      <c r="G111" s="111"/>
    </row>
    <row r="112" spans="1:17" x14ac:dyDescent="0.2">
      <c r="A112" s="109"/>
      <c r="B112" s="226" t="s">
        <v>172</v>
      </c>
      <c r="C112" s="227"/>
      <c r="D112" s="120" t="s">
        <v>142</v>
      </c>
      <c r="E112" s="119"/>
      <c r="F112" s="111"/>
      <c r="G112" s="111"/>
    </row>
    <row r="113" spans="1:10" x14ac:dyDescent="0.2">
      <c r="A113" s="121"/>
      <c r="B113" s="122" t="s">
        <v>142</v>
      </c>
      <c r="C113" s="122" t="s">
        <v>932</v>
      </c>
      <c r="D113" s="122" t="s">
        <v>173</v>
      </c>
      <c r="E113" s="121"/>
      <c r="F113" s="121"/>
      <c r="G113" s="121"/>
      <c r="H113" s="121"/>
      <c r="J113" s="116"/>
    </row>
    <row r="114" spans="1:10" x14ac:dyDescent="0.2">
      <c r="A114" s="121"/>
      <c r="B114" s="123" t="s">
        <v>174</v>
      </c>
      <c r="C114" s="124">
        <v>45961</v>
      </c>
      <c r="D114" s="124">
        <v>45991</v>
      </c>
      <c r="E114" s="121"/>
      <c r="F114" s="121"/>
      <c r="G114" s="121"/>
      <c r="J114" s="116"/>
    </row>
    <row r="115" spans="1:10" x14ac:dyDescent="0.2">
      <c r="A115" s="125"/>
      <c r="B115" s="90" t="s">
        <v>175</v>
      </c>
      <c r="C115" s="126">
        <v>38.305599999999998</v>
      </c>
      <c r="D115" s="126">
        <v>39.179099999999998</v>
      </c>
      <c r="E115" s="125"/>
      <c r="F115" s="127"/>
      <c r="G115" s="128"/>
    </row>
    <row r="116" spans="1:10" x14ac:dyDescent="0.2">
      <c r="A116" s="125"/>
      <c r="B116" s="90" t="s">
        <v>1119</v>
      </c>
      <c r="C116" s="126">
        <v>29.5944</v>
      </c>
      <c r="D116" s="126">
        <v>30.269300000000001</v>
      </c>
      <c r="E116" s="125"/>
      <c r="F116" s="127"/>
      <c r="G116" s="128"/>
    </row>
    <row r="117" spans="1:10" x14ac:dyDescent="0.2">
      <c r="A117" s="125"/>
      <c r="B117" s="90" t="s">
        <v>176</v>
      </c>
      <c r="C117" s="126">
        <v>37.1297</v>
      </c>
      <c r="D117" s="126">
        <v>37.969900000000003</v>
      </c>
      <c r="E117" s="125"/>
      <c r="F117" s="127"/>
      <c r="G117" s="128"/>
    </row>
    <row r="118" spans="1:10" x14ac:dyDescent="0.2">
      <c r="A118" s="125"/>
      <c r="B118" s="90" t="s">
        <v>1120</v>
      </c>
      <c r="C118" s="126">
        <v>28.5321</v>
      </c>
      <c r="D118" s="126">
        <v>29.177700000000002</v>
      </c>
      <c r="E118" s="125"/>
      <c r="F118" s="127"/>
      <c r="G118" s="128"/>
    </row>
    <row r="119" spans="1:10" x14ac:dyDescent="0.2">
      <c r="A119" s="125"/>
      <c r="B119" s="125"/>
      <c r="C119" s="125"/>
      <c r="D119" s="125"/>
      <c r="E119" s="125"/>
      <c r="F119" s="125"/>
      <c r="G119" s="125"/>
    </row>
    <row r="120" spans="1:10" x14ac:dyDescent="0.2">
      <c r="A120" s="121"/>
      <c r="B120" s="226" t="s">
        <v>933</v>
      </c>
      <c r="C120" s="227"/>
      <c r="D120" s="95" t="s">
        <v>171</v>
      </c>
      <c r="E120" s="121"/>
      <c r="F120" s="121"/>
      <c r="G120" s="121"/>
    </row>
    <row r="121" spans="1:10" x14ac:dyDescent="0.2">
      <c r="A121" s="121"/>
      <c r="B121" s="136"/>
      <c r="C121" s="136"/>
      <c r="D121" s="136"/>
      <c r="E121" s="121"/>
      <c r="F121" s="121"/>
      <c r="G121" s="121"/>
    </row>
    <row r="122" spans="1:10" x14ac:dyDescent="0.2">
      <c r="A122" s="121"/>
      <c r="B122" s="226" t="s">
        <v>177</v>
      </c>
      <c r="C122" s="227"/>
      <c r="D122" s="95" t="s">
        <v>171</v>
      </c>
      <c r="E122" s="131"/>
      <c r="F122" s="121"/>
      <c r="G122" s="121"/>
    </row>
    <row r="123" spans="1:10" x14ac:dyDescent="0.2">
      <c r="A123" s="121"/>
      <c r="B123" s="226" t="s">
        <v>178</v>
      </c>
      <c r="C123" s="227"/>
      <c r="D123" s="95" t="s">
        <v>171</v>
      </c>
      <c r="E123" s="131"/>
      <c r="F123" s="121"/>
      <c r="G123" s="121"/>
    </row>
    <row r="124" spans="1:10" x14ac:dyDescent="0.2">
      <c r="A124" s="121"/>
      <c r="B124" s="226" t="s">
        <v>179</v>
      </c>
      <c r="C124" s="227"/>
      <c r="D124" s="95" t="s">
        <v>171</v>
      </c>
      <c r="E124" s="131"/>
      <c r="F124" s="121"/>
      <c r="G124" s="121"/>
    </row>
    <row r="125" spans="1:10" x14ac:dyDescent="0.2">
      <c r="A125" s="121"/>
      <c r="B125" s="226" t="s">
        <v>180</v>
      </c>
      <c r="C125" s="227"/>
      <c r="D125" s="132">
        <v>0</v>
      </c>
      <c r="E125" s="121"/>
      <c r="F125" s="115"/>
      <c r="G125" s="133"/>
    </row>
    <row r="127" spans="1:10" x14ac:dyDescent="0.2">
      <c r="B127" s="220" t="s">
        <v>934</v>
      </c>
      <c r="C127" s="220"/>
    </row>
    <row r="129" spans="2:10" ht="153.75" customHeight="1" x14ac:dyDescent="0.2"/>
    <row r="132" spans="2:10" x14ac:dyDescent="0.2">
      <c r="B132" s="134" t="s">
        <v>935</v>
      </c>
      <c r="C132" s="135"/>
      <c r="D132" s="134"/>
    </row>
    <row r="133" spans="2:10" x14ac:dyDescent="0.2">
      <c r="B133" s="134" t="s">
        <v>946</v>
      </c>
      <c r="D133" s="134"/>
    </row>
    <row r="134" spans="2:10" ht="165" customHeight="1" x14ac:dyDescent="0.2"/>
    <row r="135" spans="2:10" x14ac:dyDescent="0.2">
      <c r="J135" s="96"/>
    </row>
  </sheetData>
  <mergeCells count="18">
    <mergeCell ref="B127:C127"/>
    <mergeCell ref="B125:C125"/>
    <mergeCell ref="A1:H1"/>
    <mergeCell ref="A2:H2"/>
    <mergeCell ref="A3:H3"/>
    <mergeCell ref="B120:C120"/>
    <mergeCell ref="B124:C124"/>
    <mergeCell ref="B103:H103"/>
    <mergeCell ref="B104:H104"/>
    <mergeCell ref="B111:C111"/>
    <mergeCell ref="B112:C112"/>
    <mergeCell ref="B122:C122"/>
    <mergeCell ref="B123:C123"/>
    <mergeCell ref="B105:H105"/>
    <mergeCell ref="B106:H106"/>
    <mergeCell ref="B107:H107"/>
    <mergeCell ref="B109:D109"/>
    <mergeCell ref="B110:C110"/>
  </mergeCells>
  <hyperlinks>
    <hyperlink ref="I1" location="Index!B2" display="Index" xr:uid="{A8A038DF-644B-4435-97C9-EE17F2452EB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BDA2E-B948-45CD-8531-A86B60C28F14}">
  <sheetPr>
    <outlinePr summaryBelow="0" summaryRight="0"/>
  </sheetPr>
  <dimension ref="A1:Q150"/>
  <sheetViews>
    <sheetView showGridLines="0" workbookViewId="0">
      <selection sqref="A1:H1"/>
    </sheetView>
  </sheetViews>
  <sheetFormatPr defaultRowHeight="12.75" x14ac:dyDescent="0.2"/>
  <cols>
    <col min="1" max="1" width="5.85546875" bestFit="1" customWidth="1"/>
    <col min="2" max="2" width="19.7109375" bestFit="1" customWidth="1"/>
    <col min="3" max="3" width="52.140625" customWidth="1"/>
    <col min="4" max="4" width="23.140625" customWidth="1"/>
    <col min="5" max="5" width="10.140625" customWidth="1"/>
    <col min="6" max="6" width="10.140625" bestFit="1" customWidth="1"/>
    <col min="7" max="7" width="8.5703125" bestFit="1" customWidth="1"/>
    <col min="8" max="8" width="8.5703125" customWidth="1"/>
    <col min="9" max="9" width="5.7109375" bestFit="1" customWidth="1"/>
    <col min="10" max="256" width="7" customWidth="1"/>
  </cols>
  <sheetData>
    <row r="1" spans="1:9" ht="15" x14ac:dyDescent="0.2">
      <c r="A1" s="228" t="s">
        <v>0</v>
      </c>
      <c r="B1" s="228"/>
      <c r="C1" s="228"/>
      <c r="D1" s="228"/>
      <c r="E1" s="228"/>
      <c r="F1" s="228"/>
      <c r="G1" s="228"/>
      <c r="H1" s="228"/>
      <c r="I1" s="100" t="s">
        <v>924</v>
      </c>
    </row>
    <row r="2" spans="1:9" ht="15" x14ac:dyDescent="0.2">
      <c r="A2" s="228" t="s">
        <v>456</v>
      </c>
      <c r="B2" s="228"/>
      <c r="C2" s="228"/>
      <c r="D2" s="228"/>
      <c r="E2" s="228"/>
      <c r="F2" s="228"/>
      <c r="G2" s="228"/>
      <c r="H2" s="228"/>
    </row>
    <row r="3" spans="1:9" ht="15" x14ac:dyDescent="0.2">
      <c r="A3" s="228" t="s">
        <v>1169</v>
      </c>
      <c r="B3" s="228"/>
      <c r="C3" s="228"/>
      <c r="D3" s="228"/>
      <c r="E3" s="228"/>
      <c r="F3" s="228"/>
      <c r="G3" s="228"/>
      <c r="H3" s="228"/>
    </row>
    <row r="4" spans="1:9" s="96" customFormat="1" ht="30" x14ac:dyDescent="0.2">
      <c r="A4" s="84" t="s">
        <v>2</v>
      </c>
      <c r="B4" s="84" t="s">
        <v>3</v>
      </c>
      <c r="C4" s="84" t="s">
        <v>4</v>
      </c>
      <c r="D4" s="84" t="s">
        <v>5</v>
      </c>
      <c r="E4" s="84" t="s">
        <v>6</v>
      </c>
      <c r="F4" s="84" t="s">
        <v>7</v>
      </c>
      <c r="G4" s="84" t="s">
        <v>8</v>
      </c>
      <c r="H4" s="98" t="s">
        <v>923</v>
      </c>
    </row>
    <row r="5" spans="1:9" x14ac:dyDescent="0.2">
      <c r="A5" s="87"/>
      <c r="B5" s="87"/>
      <c r="C5" s="95" t="s">
        <v>9</v>
      </c>
      <c r="D5" s="87"/>
      <c r="E5" s="87"/>
      <c r="F5" s="87"/>
      <c r="G5" s="87"/>
      <c r="H5" s="92" t="s">
        <v>142</v>
      </c>
    </row>
    <row r="6" spans="1:9" x14ac:dyDescent="0.2">
      <c r="A6" s="80"/>
      <c r="B6" s="85"/>
      <c r="C6" s="85" t="s">
        <v>10</v>
      </c>
      <c r="D6" s="85"/>
      <c r="E6" s="86"/>
      <c r="F6" s="97"/>
      <c r="G6" s="93"/>
      <c r="H6" s="92" t="s">
        <v>142</v>
      </c>
    </row>
    <row r="7" spans="1:9" x14ac:dyDescent="0.2">
      <c r="A7" s="99">
        <v>1</v>
      </c>
      <c r="B7" s="90" t="s">
        <v>358</v>
      </c>
      <c r="C7" s="90" t="s">
        <v>359</v>
      </c>
      <c r="D7" s="90" t="s">
        <v>52</v>
      </c>
      <c r="E7" s="83">
        <v>19836</v>
      </c>
      <c r="F7" s="91">
        <v>481.97512799999998</v>
      </c>
      <c r="G7" s="81">
        <v>6.3236399999999998E-2</v>
      </c>
      <c r="H7" s="92" t="s">
        <v>142</v>
      </c>
    </row>
    <row r="8" spans="1:9" x14ac:dyDescent="0.2">
      <c r="A8" s="99">
        <v>2</v>
      </c>
      <c r="B8" s="90" t="s">
        <v>356</v>
      </c>
      <c r="C8" s="90" t="s">
        <v>357</v>
      </c>
      <c r="D8" s="90" t="s">
        <v>111</v>
      </c>
      <c r="E8" s="83">
        <v>71973</v>
      </c>
      <c r="F8" s="91">
        <v>478.94432849999998</v>
      </c>
      <c r="G8" s="81">
        <v>6.2838749999999999E-2</v>
      </c>
      <c r="H8" s="92" t="s">
        <v>142</v>
      </c>
    </row>
    <row r="9" spans="1:9" x14ac:dyDescent="0.2">
      <c r="A9" s="99">
        <v>3</v>
      </c>
      <c r="B9" s="90" t="s">
        <v>345</v>
      </c>
      <c r="C9" s="90" t="s">
        <v>346</v>
      </c>
      <c r="D9" s="90" t="s">
        <v>246</v>
      </c>
      <c r="E9" s="83">
        <v>21388</v>
      </c>
      <c r="F9" s="91">
        <v>355.23329200000001</v>
      </c>
      <c r="G9" s="81">
        <v>4.6607540000000003E-2</v>
      </c>
      <c r="H9" s="92" t="s">
        <v>142</v>
      </c>
    </row>
    <row r="10" spans="1:9" x14ac:dyDescent="0.2">
      <c r="A10" s="99">
        <v>4</v>
      </c>
      <c r="B10" s="90" t="s">
        <v>372</v>
      </c>
      <c r="C10" s="90" t="s">
        <v>373</v>
      </c>
      <c r="D10" s="90" t="s">
        <v>203</v>
      </c>
      <c r="E10" s="83">
        <v>13073</v>
      </c>
      <c r="F10" s="91">
        <v>353.46777400000002</v>
      </c>
      <c r="G10" s="81">
        <v>4.6375899999999998E-2</v>
      </c>
      <c r="H10" s="92" t="s">
        <v>142</v>
      </c>
    </row>
    <row r="11" spans="1:9" x14ac:dyDescent="0.2">
      <c r="A11" s="99">
        <v>5</v>
      </c>
      <c r="B11" s="90" t="s">
        <v>360</v>
      </c>
      <c r="C11" s="90" t="s">
        <v>361</v>
      </c>
      <c r="D11" s="90" t="s">
        <v>35</v>
      </c>
      <c r="E11" s="83">
        <v>604881</v>
      </c>
      <c r="F11" s="91">
        <v>329.23672829999998</v>
      </c>
      <c r="G11" s="81">
        <v>4.3196720000000001E-2</v>
      </c>
      <c r="H11" s="92" t="s">
        <v>142</v>
      </c>
    </row>
    <row r="12" spans="1:9" x14ac:dyDescent="0.2">
      <c r="A12" s="99">
        <v>6</v>
      </c>
      <c r="B12" s="90" t="s">
        <v>362</v>
      </c>
      <c r="C12" s="90" t="s">
        <v>363</v>
      </c>
      <c r="D12" s="90" t="s">
        <v>35</v>
      </c>
      <c r="E12" s="83">
        <v>76163</v>
      </c>
      <c r="F12" s="91">
        <v>313.94388600000002</v>
      </c>
      <c r="G12" s="81">
        <v>4.1190259999999999E-2</v>
      </c>
      <c r="H12" s="92" t="s">
        <v>142</v>
      </c>
    </row>
    <row r="13" spans="1:9" x14ac:dyDescent="0.2">
      <c r="A13" s="99">
        <v>7</v>
      </c>
      <c r="B13" s="90" t="s">
        <v>79</v>
      </c>
      <c r="C13" s="90" t="s">
        <v>80</v>
      </c>
      <c r="D13" s="90" t="s">
        <v>58</v>
      </c>
      <c r="E13" s="83">
        <v>38992</v>
      </c>
      <c r="F13" s="91">
        <v>299.40007200000002</v>
      </c>
      <c r="G13" s="81">
        <v>3.9282070000000002E-2</v>
      </c>
      <c r="H13" s="92" t="s">
        <v>142</v>
      </c>
    </row>
    <row r="14" spans="1:9" x14ac:dyDescent="0.2">
      <c r="A14" s="99">
        <v>8</v>
      </c>
      <c r="B14" s="90" t="s">
        <v>71</v>
      </c>
      <c r="C14" s="90" t="s">
        <v>72</v>
      </c>
      <c r="D14" s="90" t="s">
        <v>58</v>
      </c>
      <c r="E14" s="83">
        <v>6684</v>
      </c>
      <c r="F14" s="91">
        <v>277.091904</v>
      </c>
      <c r="G14" s="81">
        <v>3.6355180000000001E-2</v>
      </c>
      <c r="H14" s="92" t="s">
        <v>142</v>
      </c>
    </row>
    <row r="15" spans="1:9" x14ac:dyDescent="0.2">
      <c r="A15" s="99">
        <v>9</v>
      </c>
      <c r="B15" s="90" t="s">
        <v>364</v>
      </c>
      <c r="C15" s="90" t="s">
        <v>365</v>
      </c>
      <c r="D15" s="90" t="s">
        <v>216</v>
      </c>
      <c r="E15" s="83">
        <v>106345</v>
      </c>
      <c r="F15" s="91">
        <v>264.48001499999998</v>
      </c>
      <c r="G15" s="81">
        <v>3.4700469999999997E-2</v>
      </c>
      <c r="H15" s="92" t="s">
        <v>142</v>
      </c>
    </row>
    <row r="16" spans="1:9" x14ac:dyDescent="0.2">
      <c r="A16" s="99">
        <v>10</v>
      </c>
      <c r="B16" s="90" t="s">
        <v>374</v>
      </c>
      <c r="C16" s="90" t="s">
        <v>375</v>
      </c>
      <c r="D16" s="90" t="s">
        <v>35</v>
      </c>
      <c r="E16" s="83">
        <v>382570</v>
      </c>
      <c r="F16" s="91">
        <v>245.45691199999999</v>
      </c>
      <c r="G16" s="81">
        <v>3.2204589999999998E-2</v>
      </c>
      <c r="H16" s="92" t="s">
        <v>142</v>
      </c>
    </row>
    <row r="17" spans="1:8" x14ac:dyDescent="0.2">
      <c r="A17" s="99">
        <v>11</v>
      </c>
      <c r="B17" s="90" t="s">
        <v>366</v>
      </c>
      <c r="C17" s="90" t="s">
        <v>367</v>
      </c>
      <c r="D17" s="90" t="s">
        <v>52</v>
      </c>
      <c r="E17" s="83">
        <v>96717</v>
      </c>
      <c r="F17" s="91">
        <v>241.018764</v>
      </c>
      <c r="G17" s="81">
        <v>3.1622289999999997E-2</v>
      </c>
      <c r="H17" s="92" t="s">
        <v>142</v>
      </c>
    </row>
    <row r="18" spans="1:8" x14ac:dyDescent="0.2">
      <c r="A18" s="99">
        <v>12</v>
      </c>
      <c r="B18" s="90" t="s">
        <v>368</v>
      </c>
      <c r="C18" s="90" t="s">
        <v>369</v>
      </c>
      <c r="D18" s="90" t="s">
        <v>196</v>
      </c>
      <c r="E18" s="83">
        <v>33039</v>
      </c>
      <c r="F18" s="91">
        <v>234.72557549999999</v>
      </c>
      <c r="G18" s="81">
        <v>3.0796609999999999E-2</v>
      </c>
      <c r="H18" s="92" t="s">
        <v>142</v>
      </c>
    </row>
    <row r="19" spans="1:8" ht="25.5" x14ac:dyDescent="0.2">
      <c r="A19" s="99">
        <v>13</v>
      </c>
      <c r="B19" s="90" t="s">
        <v>370</v>
      </c>
      <c r="C19" s="90" t="s">
        <v>371</v>
      </c>
      <c r="D19" s="90" t="s">
        <v>221</v>
      </c>
      <c r="E19" s="83">
        <v>3653</v>
      </c>
      <c r="F19" s="91">
        <v>209.042925</v>
      </c>
      <c r="G19" s="81">
        <v>2.742698E-2</v>
      </c>
      <c r="H19" s="92" t="s">
        <v>142</v>
      </c>
    </row>
    <row r="20" spans="1:8" x14ac:dyDescent="0.2">
      <c r="A20" s="99">
        <v>14</v>
      </c>
      <c r="B20" s="90" t="s">
        <v>222</v>
      </c>
      <c r="C20" s="90" t="s">
        <v>223</v>
      </c>
      <c r="D20" s="90" t="s">
        <v>184</v>
      </c>
      <c r="E20" s="83">
        <v>1412</v>
      </c>
      <c r="F20" s="91">
        <v>202.42431999999999</v>
      </c>
      <c r="G20" s="81">
        <v>2.6558600000000002E-2</v>
      </c>
      <c r="H20" s="92" t="s">
        <v>142</v>
      </c>
    </row>
    <row r="21" spans="1:8" x14ac:dyDescent="0.2">
      <c r="A21" s="99">
        <v>15</v>
      </c>
      <c r="B21" s="90" t="s">
        <v>378</v>
      </c>
      <c r="C21" s="90" t="s">
        <v>379</v>
      </c>
      <c r="D21" s="90" t="s">
        <v>184</v>
      </c>
      <c r="E21" s="83">
        <v>22434</v>
      </c>
      <c r="F21" s="91">
        <v>198.43994699999999</v>
      </c>
      <c r="G21" s="81">
        <v>2.6035840000000001E-2</v>
      </c>
      <c r="H21" s="92" t="s">
        <v>142</v>
      </c>
    </row>
    <row r="22" spans="1:8" x14ac:dyDescent="0.2">
      <c r="A22" s="99">
        <v>16</v>
      </c>
      <c r="B22" s="90" t="s">
        <v>44</v>
      </c>
      <c r="C22" s="90" t="s">
        <v>45</v>
      </c>
      <c r="D22" s="90" t="s">
        <v>16</v>
      </c>
      <c r="E22" s="83">
        <v>15091</v>
      </c>
      <c r="F22" s="91">
        <v>181.046727</v>
      </c>
      <c r="G22" s="81">
        <v>2.3753799999999999E-2</v>
      </c>
      <c r="H22" s="92" t="s">
        <v>142</v>
      </c>
    </row>
    <row r="23" spans="1:8" x14ac:dyDescent="0.2">
      <c r="A23" s="99">
        <v>17</v>
      </c>
      <c r="B23" s="90" t="s">
        <v>380</v>
      </c>
      <c r="C23" s="90" t="s">
        <v>381</v>
      </c>
      <c r="D23" s="90" t="s">
        <v>28</v>
      </c>
      <c r="E23" s="83">
        <v>7076</v>
      </c>
      <c r="F23" s="91">
        <v>179.192624</v>
      </c>
      <c r="G23" s="81">
        <v>2.351054E-2</v>
      </c>
      <c r="H23" s="92" t="s">
        <v>142</v>
      </c>
    </row>
    <row r="24" spans="1:8" x14ac:dyDescent="0.2">
      <c r="A24" s="99">
        <v>18</v>
      </c>
      <c r="B24" s="90" t="s">
        <v>62</v>
      </c>
      <c r="C24" s="90" t="s">
        <v>63</v>
      </c>
      <c r="D24" s="90" t="s">
        <v>58</v>
      </c>
      <c r="E24" s="83">
        <v>3065</v>
      </c>
      <c r="F24" s="91">
        <v>173.48206500000001</v>
      </c>
      <c r="G24" s="81">
        <v>2.2761300000000002E-2</v>
      </c>
      <c r="H24" s="92" t="s">
        <v>142</v>
      </c>
    </row>
    <row r="25" spans="1:8" ht="25.5" x14ac:dyDescent="0.2">
      <c r="A25" s="99">
        <v>19</v>
      </c>
      <c r="B25" s="90" t="s">
        <v>382</v>
      </c>
      <c r="C25" s="90" t="s">
        <v>383</v>
      </c>
      <c r="D25" s="90" t="s">
        <v>282</v>
      </c>
      <c r="E25" s="83">
        <v>2935</v>
      </c>
      <c r="F25" s="91">
        <v>168.33692500000001</v>
      </c>
      <c r="G25" s="81">
        <v>2.2086250000000002E-2</v>
      </c>
      <c r="H25" s="92" t="s">
        <v>142</v>
      </c>
    </row>
    <row r="26" spans="1:8" x14ac:dyDescent="0.2">
      <c r="A26" s="99">
        <v>20</v>
      </c>
      <c r="B26" s="90" t="s">
        <v>389</v>
      </c>
      <c r="C26" s="90" t="s">
        <v>390</v>
      </c>
      <c r="D26" s="90" t="s">
        <v>391</v>
      </c>
      <c r="E26" s="83">
        <v>48701</v>
      </c>
      <c r="F26" s="91">
        <v>160.34804249999999</v>
      </c>
      <c r="G26" s="81">
        <v>2.1038080000000001E-2</v>
      </c>
      <c r="H26" s="92" t="s">
        <v>142</v>
      </c>
    </row>
    <row r="27" spans="1:8" x14ac:dyDescent="0.2">
      <c r="A27" s="99">
        <v>21</v>
      </c>
      <c r="B27" s="90" t="s">
        <v>293</v>
      </c>
      <c r="C27" s="90" t="s">
        <v>294</v>
      </c>
      <c r="D27" s="90" t="s">
        <v>58</v>
      </c>
      <c r="E27" s="83">
        <v>10116</v>
      </c>
      <c r="F27" s="91">
        <v>157.364496</v>
      </c>
      <c r="G27" s="81">
        <v>2.0646629999999999E-2</v>
      </c>
      <c r="H27" s="92" t="s">
        <v>142</v>
      </c>
    </row>
    <row r="28" spans="1:8" x14ac:dyDescent="0.2">
      <c r="A28" s="99">
        <v>22</v>
      </c>
      <c r="B28" s="90" t="s">
        <v>387</v>
      </c>
      <c r="C28" s="90" t="s">
        <v>388</v>
      </c>
      <c r="D28" s="90" t="s">
        <v>184</v>
      </c>
      <c r="E28" s="83">
        <v>8289</v>
      </c>
      <c r="F28" s="91">
        <v>153.03151800000001</v>
      </c>
      <c r="G28" s="81">
        <v>2.0078140000000001E-2</v>
      </c>
      <c r="H28" s="92" t="s">
        <v>142</v>
      </c>
    </row>
    <row r="29" spans="1:8" x14ac:dyDescent="0.2">
      <c r="A29" s="99">
        <v>23</v>
      </c>
      <c r="B29" s="90" t="s">
        <v>83</v>
      </c>
      <c r="C29" s="90" t="s">
        <v>84</v>
      </c>
      <c r="D29" s="90" t="s">
        <v>25</v>
      </c>
      <c r="E29" s="83">
        <v>2622</v>
      </c>
      <c r="F29" s="91">
        <v>150.97476</v>
      </c>
      <c r="G29" s="81">
        <v>1.9808280000000001E-2</v>
      </c>
      <c r="H29" s="92" t="s">
        <v>142</v>
      </c>
    </row>
    <row r="30" spans="1:8" x14ac:dyDescent="0.2">
      <c r="A30" s="99">
        <v>24</v>
      </c>
      <c r="B30" s="90" t="s">
        <v>406</v>
      </c>
      <c r="C30" s="90" t="s">
        <v>407</v>
      </c>
      <c r="D30" s="90" t="s">
        <v>196</v>
      </c>
      <c r="E30" s="83">
        <v>38673</v>
      </c>
      <c r="F30" s="91">
        <v>147.03474600000001</v>
      </c>
      <c r="G30" s="81">
        <v>1.9291340000000001E-2</v>
      </c>
      <c r="H30" s="92" t="s">
        <v>142</v>
      </c>
    </row>
    <row r="31" spans="1:8" x14ac:dyDescent="0.2">
      <c r="A31" s="99">
        <v>25</v>
      </c>
      <c r="B31" s="90" t="s">
        <v>96</v>
      </c>
      <c r="C31" s="90" t="s">
        <v>97</v>
      </c>
      <c r="D31" s="90" t="s">
        <v>98</v>
      </c>
      <c r="E31" s="83">
        <v>16288</v>
      </c>
      <c r="F31" s="91">
        <v>145.79388800000001</v>
      </c>
      <c r="G31" s="81">
        <v>1.9128539999999999E-2</v>
      </c>
      <c r="H31" s="92" t="s">
        <v>142</v>
      </c>
    </row>
    <row r="32" spans="1:8" x14ac:dyDescent="0.2">
      <c r="A32" s="99">
        <v>26</v>
      </c>
      <c r="B32" s="90" t="s">
        <v>384</v>
      </c>
      <c r="C32" s="90" t="s">
        <v>385</v>
      </c>
      <c r="D32" s="90" t="s">
        <v>386</v>
      </c>
      <c r="E32" s="83">
        <v>12930</v>
      </c>
      <c r="F32" s="91">
        <v>138.07946999999999</v>
      </c>
      <c r="G32" s="81">
        <v>1.811639E-2</v>
      </c>
      <c r="H32" s="92" t="s">
        <v>142</v>
      </c>
    </row>
    <row r="33" spans="1:8" x14ac:dyDescent="0.2">
      <c r="A33" s="99">
        <v>27</v>
      </c>
      <c r="B33" s="90" t="s">
        <v>394</v>
      </c>
      <c r="C33" s="90" t="s">
        <v>395</v>
      </c>
      <c r="D33" s="90" t="s">
        <v>58</v>
      </c>
      <c r="E33" s="83">
        <v>28519</v>
      </c>
      <c r="F33" s="91">
        <v>132.41371699999999</v>
      </c>
      <c r="G33" s="81">
        <v>1.7373030000000001E-2</v>
      </c>
      <c r="H33" s="92" t="s">
        <v>142</v>
      </c>
    </row>
    <row r="34" spans="1:8" ht="25.5" x14ac:dyDescent="0.2">
      <c r="A34" s="99">
        <v>28</v>
      </c>
      <c r="B34" s="90" t="s">
        <v>398</v>
      </c>
      <c r="C34" s="90" t="s">
        <v>399</v>
      </c>
      <c r="D34" s="90" t="s">
        <v>221</v>
      </c>
      <c r="E34" s="83">
        <v>12965</v>
      </c>
      <c r="F34" s="91">
        <v>113.7354625</v>
      </c>
      <c r="G34" s="81">
        <v>1.4922390000000001E-2</v>
      </c>
      <c r="H34" s="92" t="s">
        <v>142</v>
      </c>
    </row>
    <row r="35" spans="1:8" x14ac:dyDescent="0.2">
      <c r="A35" s="99">
        <v>29</v>
      </c>
      <c r="B35" s="90" t="s">
        <v>404</v>
      </c>
      <c r="C35" s="90" t="s">
        <v>405</v>
      </c>
      <c r="D35" s="90" t="s">
        <v>216</v>
      </c>
      <c r="E35" s="83">
        <v>18794</v>
      </c>
      <c r="F35" s="91">
        <v>106.599568</v>
      </c>
      <c r="G35" s="81">
        <v>1.3986139999999999E-2</v>
      </c>
      <c r="H35" s="92" t="s">
        <v>142</v>
      </c>
    </row>
    <row r="36" spans="1:8" x14ac:dyDescent="0.2">
      <c r="A36" s="99">
        <v>30</v>
      </c>
      <c r="B36" s="90" t="s">
        <v>400</v>
      </c>
      <c r="C36" s="90" t="s">
        <v>401</v>
      </c>
      <c r="D36" s="90" t="s">
        <v>246</v>
      </c>
      <c r="E36" s="83">
        <v>26290</v>
      </c>
      <c r="F36" s="91">
        <v>104.76564999999999</v>
      </c>
      <c r="G36" s="81">
        <v>1.3745530000000001E-2</v>
      </c>
      <c r="H36" s="92" t="s">
        <v>142</v>
      </c>
    </row>
    <row r="37" spans="1:8" x14ac:dyDescent="0.2">
      <c r="A37" s="99">
        <v>31</v>
      </c>
      <c r="B37" s="90" t="s">
        <v>402</v>
      </c>
      <c r="C37" s="90" t="s">
        <v>403</v>
      </c>
      <c r="D37" s="90" t="s">
        <v>130</v>
      </c>
      <c r="E37" s="83">
        <v>56603</v>
      </c>
      <c r="F37" s="91">
        <v>95.070398800000007</v>
      </c>
      <c r="G37" s="81">
        <v>1.247349E-2</v>
      </c>
      <c r="H37" s="92" t="s">
        <v>142</v>
      </c>
    </row>
    <row r="38" spans="1:8" x14ac:dyDescent="0.2">
      <c r="A38" s="99">
        <v>32</v>
      </c>
      <c r="B38" s="90" t="s">
        <v>418</v>
      </c>
      <c r="C38" s="90" t="s">
        <v>419</v>
      </c>
      <c r="D38" s="90" t="s">
        <v>58</v>
      </c>
      <c r="E38" s="83">
        <v>20968</v>
      </c>
      <c r="F38" s="91">
        <v>91.567256</v>
      </c>
      <c r="G38" s="81">
        <v>1.2013859999999999E-2</v>
      </c>
      <c r="H38" s="92" t="s">
        <v>142</v>
      </c>
    </row>
    <row r="39" spans="1:8" x14ac:dyDescent="0.2">
      <c r="A39" s="99">
        <v>33</v>
      </c>
      <c r="B39" s="90" t="s">
        <v>410</v>
      </c>
      <c r="C39" s="90" t="s">
        <v>411</v>
      </c>
      <c r="D39" s="90" t="s">
        <v>412</v>
      </c>
      <c r="E39" s="83">
        <v>7409</v>
      </c>
      <c r="F39" s="91">
        <v>76.379380999999995</v>
      </c>
      <c r="G39" s="81">
        <v>1.0021179999999999E-2</v>
      </c>
      <c r="H39" s="92" t="s">
        <v>142</v>
      </c>
    </row>
    <row r="40" spans="1:8" x14ac:dyDescent="0.2">
      <c r="A40" s="99">
        <v>34</v>
      </c>
      <c r="B40" s="90" t="s">
        <v>415</v>
      </c>
      <c r="C40" s="90" t="s">
        <v>416</v>
      </c>
      <c r="D40" s="90" t="s">
        <v>417</v>
      </c>
      <c r="E40" s="83">
        <v>7010</v>
      </c>
      <c r="F40" s="91">
        <v>64.295720000000003</v>
      </c>
      <c r="G40" s="81">
        <v>8.4357700000000004E-3</v>
      </c>
      <c r="H40" s="92" t="s">
        <v>142</v>
      </c>
    </row>
    <row r="41" spans="1:8" x14ac:dyDescent="0.2">
      <c r="A41" s="99">
        <v>35</v>
      </c>
      <c r="B41" s="90" t="s">
        <v>408</v>
      </c>
      <c r="C41" s="90" t="s">
        <v>409</v>
      </c>
      <c r="D41" s="90" t="s">
        <v>52</v>
      </c>
      <c r="E41" s="83">
        <v>7334</v>
      </c>
      <c r="F41" s="91">
        <v>58.730671999999998</v>
      </c>
      <c r="G41" s="81">
        <v>7.7056199999999998E-3</v>
      </c>
      <c r="H41" s="92" t="s">
        <v>142</v>
      </c>
    </row>
    <row r="42" spans="1:8" x14ac:dyDescent="0.2">
      <c r="A42" s="99">
        <v>36</v>
      </c>
      <c r="B42" s="90" t="s">
        <v>341</v>
      </c>
      <c r="C42" s="90" t="s">
        <v>342</v>
      </c>
      <c r="D42" s="90" t="s">
        <v>203</v>
      </c>
      <c r="E42" s="83">
        <v>554</v>
      </c>
      <c r="F42" s="91">
        <v>55.807189999999999</v>
      </c>
      <c r="G42" s="81">
        <v>7.3220500000000001E-3</v>
      </c>
      <c r="H42" s="92" t="s">
        <v>142</v>
      </c>
    </row>
    <row r="43" spans="1:8" x14ac:dyDescent="0.2">
      <c r="A43" s="99">
        <v>37</v>
      </c>
      <c r="B43" s="90" t="s">
        <v>413</v>
      </c>
      <c r="C43" s="90" t="s">
        <v>414</v>
      </c>
      <c r="D43" s="90" t="s">
        <v>52</v>
      </c>
      <c r="E43" s="83">
        <v>7757</v>
      </c>
      <c r="F43" s="91">
        <v>54.760541500000002</v>
      </c>
      <c r="G43" s="81">
        <v>7.1847300000000003E-3</v>
      </c>
      <c r="H43" s="92" t="s">
        <v>142</v>
      </c>
    </row>
    <row r="44" spans="1:8" x14ac:dyDescent="0.2">
      <c r="A44" s="99">
        <v>38</v>
      </c>
      <c r="B44" s="90" t="s">
        <v>422</v>
      </c>
      <c r="C44" s="90" t="s">
        <v>423</v>
      </c>
      <c r="D44" s="90" t="s">
        <v>40</v>
      </c>
      <c r="E44" s="83">
        <v>8886</v>
      </c>
      <c r="F44" s="91">
        <v>29.061662999999999</v>
      </c>
      <c r="G44" s="81">
        <v>3.8129700000000002E-3</v>
      </c>
      <c r="H44" s="92" t="s">
        <v>142</v>
      </c>
    </row>
    <row r="45" spans="1:8" x14ac:dyDescent="0.2">
      <c r="A45" s="99">
        <v>39</v>
      </c>
      <c r="B45" s="90" t="s">
        <v>424</v>
      </c>
      <c r="C45" s="90" t="s">
        <v>425</v>
      </c>
      <c r="D45" s="90" t="s">
        <v>58</v>
      </c>
      <c r="E45" s="83">
        <v>1792</v>
      </c>
      <c r="F45" s="91">
        <v>22.797823999999999</v>
      </c>
      <c r="G45" s="81">
        <v>2.9911299999999998E-3</v>
      </c>
      <c r="H45" s="92" t="s">
        <v>142</v>
      </c>
    </row>
    <row r="46" spans="1:8" x14ac:dyDescent="0.2">
      <c r="A46" s="82"/>
      <c r="B46" s="82"/>
      <c r="C46" s="88" t="s">
        <v>141</v>
      </c>
      <c r="D46" s="82"/>
      <c r="E46" s="82" t="s">
        <v>142</v>
      </c>
      <c r="F46" s="94">
        <v>7245.5518765999996</v>
      </c>
      <c r="G46" s="102">
        <v>0.95063538000000003</v>
      </c>
      <c r="H46" s="92" t="s">
        <v>142</v>
      </c>
    </row>
    <row r="47" spans="1:8" x14ac:dyDescent="0.2">
      <c r="A47" s="82"/>
      <c r="B47" s="82"/>
      <c r="C47" s="103"/>
      <c r="D47" s="82"/>
      <c r="E47" s="82"/>
      <c r="F47" s="104"/>
      <c r="G47" s="104"/>
      <c r="H47" s="92" t="s">
        <v>142</v>
      </c>
    </row>
    <row r="48" spans="1:8" x14ac:dyDescent="0.2">
      <c r="A48" s="82"/>
      <c r="B48" s="82"/>
      <c r="C48" s="88" t="s">
        <v>143</v>
      </c>
      <c r="D48" s="82"/>
      <c r="E48" s="82"/>
      <c r="F48" s="82"/>
      <c r="G48" s="82"/>
      <c r="H48" s="92" t="s">
        <v>142</v>
      </c>
    </row>
    <row r="49" spans="1:8" x14ac:dyDescent="0.2">
      <c r="A49" s="82"/>
      <c r="B49" s="82"/>
      <c r="C49" s="88" t="s">
        <v>141</v>
      </c>
      <c r="D49" s="82"/>
      <c r="E49" s="82" t="s">
        <v>142</v>
      </c>
      <c r="F49" s="105" t="s">
        <v>144</v>
      </c>
      <c r="G49" s="102">
        <v>0</v>
      </c>
      <c r="H49" s="92" t="s">
        <v>142</v>
      </c>
    </row>
    <row r="50" spans="1:8" x14ac:dyDescent="0.2">
      <c r="A50" s="82"/>
      <c r="B50" s="82"/>
      <c r="C50" s="103"/>
      <c r="D50" s="82"/>
      <c r="E50" s="82"/>
      <c r="F50" s="104"/>
      <c r="G50" s="104"/>
      <c r="H50" s="92" t="s">
        <v>142</v>
      </c>
    </row>
    <row r="51" spans="1:8" x14ac:dyDescent="0.2">
      <c r="A51" s="82"/>
      <c r="B51" s="82"/>
      <c r="C51" s="88" t="s">
        <v>145</v>
      </c>
      <c r="D51" s="82"/>
      <c r="E51" s="82"/>
      <c r="F51" s="82"/>
      <c r="G51" s="82"/>
      <c r="H51" s="92" t="s">
        <v>142</v>
      </c>
    </row>
    <row r="52" spans="1:8" x14ac:dyDescent="0.2">
      <c r="A52" s="82"/>
      <c r="B52" s="82"/>
      <c r="C52" s="88" t="s">
        <v>141</v>
      </c>
      <c r="D52" s="82"/>
      <c r="E52" s="82" t="s">
        <v>142</v>
      </c>
      <c r="F52" s="105" t="s">
        <v>144</v>
      </c>
      <c r="G52" s="102">
        <v>0</v>
      </c>
      <c r="H52" s="92" t="s">
        <v>142</v>
      </c>
    </row>
    <row r="53" spans="1:8" x14ac:dyDescent="0.2">
      <c r="A53" s="82"/>
      <c r="B53" s="82"/>
      <c r="C53" s="103"/>
      <c r="D53" s="82"/>
      <c r="E53" s="82"/>
      <c r="F53" s="104"/>
      <c r="G53" s="104"/>
      <c r="H53" s="92" t="s">
        <v>142</v>
      </c>
    </row>
    <row r="54" spans="1:8" x14ac:dyDescent="0.2">
      <c r="A54" s="82"/>
      <c r="B54" s="82"/>
      <c r="C54" s="88" t="s">
        <v>146</v>
      </c>
      <c r="D54" s="82"/>
      <c r="E54" s="82"/>
      <c r="F54" s="82"/>
      <c r="G54" s="82"/>
      <c r="H54" s="92" t="s">
        <v>142</v>
      </c>
    </row>
    <row r="55" spans="1:8" x14ac:dyDescent="0.2">
      <c r="A55" s="82"/>
      <c r="B55" s="82"/>
      <c r="C55" s="88" t="s">
        <v>141</v>
      </c>
      <c r="D55" s="82"/>
      <c r="E55" s="82" t="s">
        <v>142</v>
      </c>
      <c r="F55" s="105" t="s">
        <v>144</v>
      </c>
      <c r="G55" s="102">
        <v>0</v>
      </c>
      <c r="H55" s="92" t="s">
        <v>142</v>
      </c>
    </row>
    <row r="56" spans="1:8" x14ac:dyDescent="0.2">
      <c r="A56" s="82"/>
      <c r="B56" s="82"/>
      <c r="C56" s="103"/>
      <c r="D56" s="82"/>
      <c r="E56" s="82"/>
      <c r="F56" s="104"/>
      <c r="G56" s="104"/>
      <c r="H56" s="92" t="s">
        <v>142</v>
      </c>
    </row>
    <row r="57" spans="1:8" x14ac:dyDescent="0.2">
      <c r="A57" s="82"/>
      <c r="B57" s="82"/>
      <c r="C57" s="88" t="s">
        <v>147</v>
      </c>
      <c r="D57" s="82"/>
      <c r="E57" s="82"/>
      <c r="F57" s="104"/>
      <c r="G57" s="104"/>
      <c r="H57" s="92" t="s">
        <v>142</v>
      </c>
    </row>
    <row r="58" spans="1:8" x14ac:dyDescent="0.2">
      <c r="A58" s="82"/>
      <c r="B58" s="82"/>
      <c r="C58" s="88" t="s">
        <v>141</v>
      </c>
      <c r="D58" s="82"/>
      <c r="E58" s="82" t="s">
        <v>142</v>
      </c>
      <c r="F58" s="105" t="s">
        <v>144</v>
      </c>
      <c r="G58" s="102">
        <v>0</v>
      </c>
      <c r="H58" s="92" t="s">
        <v>142</v>
      </c>
    </row>
    <row r="59" spans="1:8" x14ac:dyDescent="0.2">
      <c r="A59" s="82"/>
      <c r="B59" s="82"/>
      <c r="C59" s="103"/>
      <c r="D59" s="82"/>
      <c r="E59" s="82"/>
      <c r="F59" s="104"/>
      <c r="G59" s="104"/>
      <c r="H59" s="92" t="s">
        <v>142</v>
      </c>
    </row>
    <row r="60" spans="1:8" x14ac:dyDescent="0.2">
      <c r="A60" s="82"/>
      <c r="B60" s="82"/>
      <c r="C60" s="88" t="s">
        <v>148</v>
      </c>
      <c r="D60" s="82"/>
      <c r="E60" s="82"/>
      <c r="F60" s="104"/>
      <c r="G60" s="104"/>
      <c r="H60" s="92" t="s">
        <v>142</v>
      </c>
    </row>
    <row r="61" spans="1:8" x14ac:dyDescent="0.2">
      <c r="A61" s="82"/>
      <c r="B61" s="82"/>
      <c r="C61" s="88" t="s">
        <v>141</v>
      </c>
      <c r="D61" s="82"/>
      <c r="E61" s="82" t="s">
        <v>142</v>
      </c>
      <c r="F61" s="105" t="s">
        <v>144</v>
      </c>
      <c r="G61" s="102">
        <v>0</v>
      </c>
      <c r="H61" s="92" t="s">
        <v>142</v>
      </c>
    </row>
    <row r="62" spans="1:8" x14ac:dyDescent="0.2">
      <c r="A62" s="82"/>
      <c r="B62" s="82"/>
      <c r="C62" s="103"/>
      <c r="D62" s="82"/>
      <c r="E62" s="82"/>
      <c r="F62" s="104"/>
      <c r="G62" s="104"/>
      <c r="H62" s="92" t="s">
        <v>142</v>
      </c>
    </row>
    <row r="63" spans="1:8" x14ac:dyDescent="0.2">
      <c r="A63" s="82"/>
      <c r="B63" s="82"/>
      <c r="C63" s="88" t="s">
        <v>149</v>
      </c>
      <c r="D63" s="82"/>
      <c r="E63" s="82"/>
      <c r="F63" s="94">
        <v>7245.5518765999996</v>
      </c>
      <c r="G63" s="102">
        <v>0.95063538000000003</v>
      </c>
      <c r="H63" s="92" t="s">
        <v>142</v>
      </c>
    </row>
    <row r="64" spans="1:8" x14ac:dyDescent="0.2">
      <c r="A64" s="82"/>
      <c r="B64" s="82"/>
      <c r="C64" s="103"/>
      <c r="D64" s="82"/>
      <c r="E64" s="82"/>
      <c r="F64" s="104"/>
      <c r="G64" s="104"/>
      <c r="H64" s="92" t="s">
        <v>142</v>
      </c>
    </row>
    <row r="65" spans="1:8" x14ac:dyDescent="0.2">
      <c r="A65" s="82"/>
      <c r="B65" s="82"/>
      <c r="C65" s="88" t="s">
        <v>150</v>
      </c>
      <c r="D65" s="82"/>
      <c r="E65" s="82"/>
      <c r="F65" s="104"/>
      <c r="G65" s="104"/>
      <c r="H65" s="92" t="s">
        <v>142</v>
      </c>
    </row>
    <row r="66" spans="1:8" x14ac:dyDescent="0.2">
      <c r="A66" s="82"/>
      <c r="B66" s="82"/>
      <c r="C66" s="88" t="s">
        <v>10</v>
      </c>
      <c r="D66" s="82"/>
      <c r="E66" s="82"/>
      <c r="F66" s="104"/>
      <c r="G66" s="104"/>
      <c r="H66" s="92" t="s">
        <v>142</v>
      </c>
    </row>
    <row r="67" spans="1:8" x14ac:dyDescent="0.2">
      <c r="A67" s="82"/>
      <c r="B67" s="82"/>
      <c r="C67" s="88" t="s">
        <v>141</v>
      </c>
      <c r="D67" s="82"/>
      <c r="E67" s="82" t="s">
        <v>142</v>
      </c>
      <c r="F67" s="105" t="s">
        <v>144</v>
      </c>
      <c r="G67" s="102">
        <v>0</v>
      </c>
      <c r="H67" s="92" t="s">
        <v>142</v>
      </c>
    </row>
    <row r="68" spans="1:8" x14ac:dyDescent="0.2">
      <c r="A68" s="82"/>
      <c r="B68" s="82"/>
      <c r="C68" s="103"/>
      <c r="D68" s="82"/>
      <c r="E68" s="82"/>
      <c r="F68" s="104"/>
      <c r="G68" s="104"/>
      <c r="H68" s="92" t="s">
        <v>142</v>
      </c>
    </row>
    <row r="69" spans="1:8" x14ac:dyDescent="0.2">
      <c r="A69" s="82"/>
      <c r="B69" s="82"/>
      <c r="C69" s="88" t="s">
        <v>151</v>
      </c>
      <c r="D69" s="82"/>
      <c r="E69" s="82"/>
      <c r="F69" s="82"/>
      <c r="G69" s="82"/>
      <c r="H69" s="92" t="s">
        <v>142</v>
      </c>
    </row>
    <row r="70" spans="1:8" x14ac:dyDescent="0.2">
      <c r="A70" s="82"/>
      <c r="B70" s="82"/>
      <c r="C70" s="88" t="s">
        <v>141</v>
      </c>
      <c r="D70" s="82"/>
      <c r="E70" s="82" t="s">
        <v>142</v>
      </c>
      <c r="F70" s="105" t="s">
        <v>144</v>
      </c>
      <c r="G70" s="102">
        <v>0</v>
      </c>
      <c r="H70" s="92" t="s">
        <v>142</v>
      </c>
    </row>
    <row r="71" spans="1:8" x14ac:dyDescent="0.2">
      <c r="A71" s="82"/>
      <c r="B71" s="82"/>
      <c r="C71" s="103"/>
      <c r="D71" s="82"/>
      <c r="E71" s="82"/>
      <c r="F71" s="104"/>
      <c r="G71" s="104"/>
      <c r="H71" s="92" t="s">
        <v>142</v>
      </c>
    </row>
    <row r="72" spans="1:8" x14ac:dyDescent="0.2">
      <c r="A72" s="82"/>
      <c r="B72" s="82"/>
      <c r="C72" s="88" t="s">
        <v>152</v>
      </c>
      <c r="D72" s="82"/>
      <c r="E72" s="82"/>
      <c r="F72" s="82"/>
      <c r="G72" s="82"/>
      <c r="H72" s="92" t="s">
        <v>142</v>
      </c>
    </row>
    <row r="73" spans="1:8" x14ac:dyDescent="0.2">
      <c r="A73" s="82"/>
      <c r="B73" s="82"/>
      <c r="C73" s="88" t="s">
        <v>141</v>
      </c>
      <c r="D73" s="82"/>
      <c r="E73" s="82" t="s">
        <v>142</v>
      </c>
      <c r="F73" s="105" t="s">
        <v>144</v>
      </c>
      <c r="G73" s="102">
        <v>0</v>
      </c>
      <c r="H73" s="92" t="s">
        <v>142</v>
      </c>
    </row>
    <row r="74" spans="1:8" x14ac:dyDescent="0.2">
      <c r="A74" s="82"/>
      <c r="B74" s="82"/>
      <c r="C74" s="103"/>
      <c r="D74" s="82"/>
      <c r="E74" s="82"/>
      <c r="F74" s="104"/>
      <c r="G74" s="104"/>
      <c r="H74" s="92" t="s">
        <v>142</v>
      </c>
    </row>
    <row r="75" spans="1:8" x14ac:dyDescent="0.2">
      <c r="A75" s="82"/>
      <c r="B75" s="82"/>
      <c r="C75" s="88" t="s">
        <v>153</v>
      </c>
      <c r="D75" s="82"/>
      <c r="E75" s="82"/>
      <c r="F75" s="104"/>
      <c r="G75" s="104"/>
      <c r="H75" s="92" t="s">
        <v>142</v>
      </c>
    </row>
    <row r="76" spans="1:8" x14ac:dyDescent="0.2">
      <c r="A76" s="82"/>
      <c r="B76" s="82"/>
      <c r="C76" s="88" t="s">
        <v>141</v>
      </c>
      <c r="D76" s="82"/>
      <c r="E76" s="82" t="s">
        <v>142</v>
      </c>
      <c r="F76" s="105" t="s">
        <v>144</v>
      </c>
      <c r="G76" s="102">
        <v>0</v>
      </c>
      <c r="H76" s="92" t="s">
        <v>142</v>
      </c>
    </row>
    <row r="77" spans="1:8" x14ac:dyDescent="0.2">
      <c r="A77" s="82"/>
      <c r="B77" s="82"/>
      <c r="C77" s="103"/>
      <c r="D77" s="82"/>
      <c r="E77" s="82"/>
      <c r="F77" s="104"/>
      <c r="G77" s="104"/>
      <c r="H77" s="92" t="s">
        <v>142</v>
      </c>
    </row>
    <row r="78" spans="1:8" x14ac:dyDescent="0.2">
      <c r="A78" s="82"/>
      <c r="B78" s="82"/>
      <c r="C78" s="88" t="s">
        <v>154</v>
      </c>
      <c r="D78" s="82"/>
      <c r="E78" s="82"/>
      <c r="F78" s="94">
        <v>0</v>
      </c>
      <c r="G78" s="102">
        <v>0</v>
      </c>
      <c r="H78" s="92" t="s">
        <v>142</v>
      </c>
    </row>
    <row r="79" spans="1:8" x14ac:dyDescent="0.2">
      <c r="A79" s="82"/>
      <c r="B79" s="82"/>
      <c r="C79" s="103"/>
      <c r="D79" s="82"/>
      <c r="E79" s="82"/>
      <c r="F79" s="104"/>
      <c r="G79" s="104"/>
      <c r="H79" s="92" t="s">
        <v>142</v>
      </c>
    </row>
    <row r="80" spans="1:8" x14ac:dyDescent="0.2">
      <c r="A80" s="82"/>
      <c r="B80" s="82"/>
      <c r="C80" s="88" t="s">
        <v>155</v>
      </c>
      <c r="D80" s="82"/>
      <c r="E80" s="82"/>
      <c r="F80" s="104"/>
      <c r="G80" s="104"/>
      <c r="H80" s="92" t="s">
        <v>142</v>
      </c>
    </row>
    <row r="81" spans="1:8" x14ac:dyDescent="0.2">
      <c r="A81" s="82"/>
      <c r="B81" s="82"/>
      <c r="C81" s="88" t="s">
        <v>156</v>
      </c>
      <c r="D81" s="82"/>
      <c r="E81" s="82"/>
      <c r="F81" s="104"/>
      <c r="G81" s="104"/>
      <c r="H81" s="92" t="s">
        <v>142</v>
      </c>
    </row>
    <row r="82" spans="1:8" x14ac:dyDescent="0.2">
      <c r="A82" s="82"/>
      <c r="B82" s="82"/>
      <c r="C82" s="88" t="s">
        <v>141</v>
      </c>
      <c r="D82" s="82"/>
      <c r="E82" s="82" t="s">
        <v>142</v>
      </c>
      <c r="F82" s="105" t="s">
        <v>144</v>
      </c>
      <c r="G82" s="102">
        <v>0</v>
      </c>
      <c r="H82" s="92" t="s">
        <v>142</v>
      </c>
    </row>
    <row r="83" spans="1:8" x14ac:dyDescent="0.2">
      <c r="A83" s="82"/>
      <c r="B83" s="82"/>
      <c r="C83" s="103"/>
      <c r="D83" s="82"/>
      <c r="E83" s="82"/>
      <c r="F83" s="104"/>
      <c r="G83" s="104"/>
      <c r="H83" s="92" t="s">
        <v>142</v>
      </c>
    </row>
    <row r="84" spans="1:8" x14ac:dyDescent="0.2">
      <c r="A84" s="82"/>
      <c r="B84" s="82"/>
      <c r="C84" s="88" t="s">
        <v>157</v>
      </c>
      <c r="D84" s="82"/>
      <c r="E84" s="82"/>
      <c r="F84" s="104"/>
      <c r="G84" s="104"/>
      <c r="H84" s="92" t="s">
        <v>142</v>
      </c>
    </row>
    <row r="85" spans="1:8" x14ac:dyDescent="0.2">
      <c r="A85" s="82"/>
      <c r="B85" s="82"/>
      <c r="C85" s="88" t="s">
        <v>141</v>
      </c>
      <c r="D85" s="82"/>
      <c r="E85" s="82" t="s">
        <v>142</v>
      </c>
      <c r="F85" s="105" t="s">
        <v>144</v>
      </c>
      <c r="G85" s="102">
        <v>0</v>
      </c>
      <c r="H85" s="92" t="s">
        <v>142</v>
      </c>
    </row>
    <row r="86" spans="1:8" x14ac:dyDescent="0.2">
      <c r="A86" s="82"/>
      <c r="B86" s="82"/>
      <c r="C86" s="103"/>
      <c r="D86" s="82"/>
      <c r="E86" s="82"/>
      <c r="F86" s="104"/>
      <c r="G86" s="104"/>
      <c r="H86" s="92" t="s">
        <v>142</v>
      </c>
    </row>
    <row r="87" spans="1:8" x14ac:dyDescent="0.2">
      <c r="A87" s="82"/>
      <c r="B87" s="82"/>
      <c r="C87" s="88" t="s">
        <v>158</v>
      </c>
      <c r="D87" s="82"/>
      <c r="E87" s="82"/>
      <c r="F87" s="104"/>
      <c r="G87" s="104"/>
      <c r="H87" s="92" t="s">
        <v>142</v>
      </c>
    </row>
    <row r="88" spans="1:8" x14ac:dyDescent="0.2">
      <c r="A88" s="82"/>
      <c r="B88" s="82"/>
      <c r="C88" s="88" t="s">
        <v>141</v>
      </c>
      <c r="D88" s="82"/>
      <c r="E88" s="82" t="s">
        <v>142</v>
      </c>
      <c r="F88" s="105" t="s">
        <v>144</v>
      </c>
      <c r="G88" s="102">
        <v>0</v>
      </c>
      <c r="H88" s="92" t="s">
        <v>142</v>
      </c>
    </row>
    <row r="89" spans="1:8" x14ac:dyDescent="0.2">
      <c r="A89" s="82"/>
      <c r="B89" s="82"/>
      <c r="C89" s="103"/>
      <c r="D89" s="82"/>
      <c r="E89" s="82"/>
      <c r="F89" s="104"/>
      <c r="G89" s="104"/>
      <c r="H89" s="92" t="s">
        <v>142</v>
      </c>
    </row>
    <row r="90" spans="1:8" x14ac:dyDescent="0.2">
      <c r="A90" s="82"/>
      <c r="B90" s="82"/>
      <c r="C90" s="88" t="s">
        <v>159</v>
      </c>
      <c r="D90" s="82"/>
      <c r="E90" s="82"/>
      <c r="F90" s="104"/>
      <c r="G90" s="104"/>
      <c r="H90" s="92" t="s">
        <v>142</v>
      </c>
    </row>
    <row r="91" spans="1:8" x14ac:dyDescent="0.2">
      <c r="A91" s="99">
        <v>1</v>
      </c>
      <c r="B91" s="90"/>
      <c r="C91" s="90" t="s">
        <v>160</v>
      </c>
      <c r="D91" s="90"/>
      <c r="E91" s="107"/>
      <c r="F91" s="91">
        <v>476.576044002</v>
      </c>
      <c r="G91" s="81">
        <v>6.2528020000000004E-2</v>
      </c>
      <c r="H91" s="92">
        <v>5.41</v>
      </c>
    </row>
    <row r="92" spans="1:8" x14ac:dyDescent="0.2">
      <c r="A92" s="82"/>
      <c r="B92" s="82"/>
      <c r="C92" s="88" t="s">
        <v>141</v>
      </c>
      <c r="D92" s="82"/>
      <c r="E92" s="82" t="s">
        <v>142</v>
      </c>
      <c r="F92" s="94">
        <v>476.576044002</v>
      </c>
      <c r="G92" s="102">
        <v>6.2528020000000004E-2</v>
      </c>
      <c r="H92" s="92" t="s">
        <v>142</v>
      </c>
    </row>
    <row r="93" spans="1:8" x14ac:dyDescent="0.2">
      <c r="A93" s="82"/>
      <c r="B93" s="82"/>
      <c r="C93" s="103"/>
      <c r="D93" s="82"/>
      <c r="E93" s="82"/>
      <c r="F93" s="104"/>
      <c r="G93" s="104"/>
      <c r="H93" s="92" t="s">
        <v>142</v>
      </c>
    </row>
    <row r="94" spans="1:8" x14ac:dyDescent="0.2">
      <c r="A94" s="82"/>
      <c r="B94" s="82"/>
      <c r="C94" s="88" t="s">
        <v>161</v>
      </c>
      <c r="D94" s="82"/>
      <c r="E94" s="82"/>
      <c r="F94" s="94">
        <v>476.576044002</v>
      </c>
      <c r="G94" s="102">
        <v>6.2528020000000004E-2</v>
      </c>
      <c r="H94" s="92" t="s">
        <v>142</v>
      </c>
    </row>
    <row r="95" spans="1:8" x14ac:dyDescent="0.2">
      <c r="A95" s="82"/>
      <c r="B95" s="82"/>
      <c r="C95" s="104"/>
      <c r="D95" s="82"/>
      <c r="E95" s="82"/>
      <c r="F95" s="82"/>
      <c r="G95" s="82"/>
      <c r="H95" s="92" t="s">
        <v>142</v>
      </c>
    </row>
    <row r="96" spans="1:8" x14ac:dyDescent="0.2">
      <c r="A96" s="82"/>
      <c r="B96" s="82"/>
      <c r="C96" s="88" t="s">
        <v>162</v>
      </c>
      <c r="D96" s="82"/>
      <c r="E96" s="82"/>
      <c r="F96" s="82"/>
      <c r="G96" s="82"/>
      <c r="H96" s="92" t="s">
        <v>142</v>
      </c>
    </row>
    <row r="97" spans="1:10" x14ac:dyDescent="0.2">
      <c r="A97" s="82"/>
      <c r="B97" s="82"/>
      <c r="C97" s="88" t="s">
        <v>163</v>
      </c>
      <c r="D97" s="82"/>
      <c r="E97" s="82"/>
      <c r="F97" s="82"/>
      <c r="G97" s="82"/>
      <c r="H97" s="92" t="s">
        <v>142</v>
      </c>
    </row>
    <row r="98" spans="1:10" x14ac:dyDescent="0.2">
      <c r="A98" s="82"/>
      <c r="B98" s="82"/>
      <c r="C98" s="88" t="s">
        <v>141</v>
      </c>
      <c r="D98" s="82"/>
      <c r="E98" s="82" t="s">
        <v>142</v>
      </c>
      <c r="F98" s="105" t="s">
        <v>144</v>
      </c>
      <c r="G98" s="102">
        <v>0</v>
      </c>
      <c r="H98" s="92" t="s">
        <v>142</v>
      </c>
    </row>
    <row r="99" spans="1:10" x14ac:dyDescent="0.2">
      <c r="A99" s="82"/>
      <c r="B99" s="82"/>
      <c r="C99" s="103"/>
      <c r="D99" s="82"/>
      <c r="E99" s="82"/>
      <c r="F99" s="104"/>
      <c r="G99" s="104"/>
      <c r="H99" s="92" t="s">
        <v>142</v>
      </c>
    </row>
    <row r="100" spans="1:10" x14ac:dyDescent="0.2">
      <c r="A100" s="82"/>
      <c r="B100" s="82"/>
      <c r="C100" s="88" t="s">
        <v>164</v>
      </c>
      <c r="D100" s="82"/>
      <c r="E100" s="82"/>
      <c r="F100" s="82"/>
      <c r="G100" s="82"/>
      <c r="H100" s="92" t="s">
        <v>142</v>
      </c>
    </row>
    <row r="101" spans="1:10" x14ac:dyDescent="0.2">
      <c r="A101" s="82"/>
      <c r="B101" s="82"/>
      <c r="C101" s="88" t="s">
        <v>165</v>
      </c>
      <c r="D101" s="82"/>
      <c r="E101" s="82"/>
      <c r="F101" s="82"/>
      <c r="G101" s="82"/>
      <c r="H101" s="92" t="s">
        <v>142</v>
      </c>
    </row>
    <row r="102" spans="1:10" x14ac:dyDescent="0.2">
      <c r="A102" s="82"/>
      <c r="B102" s="82"/>
      <c r="C102" s="88" t="s">
        <v>141</v>
      </c>
      <c r="D102" s="82"/>
      <c r="E102" s="82" t="s">
        <v>142</v>
      </c>
      <c r="F102" s="105" t="s">
        <v>144</v>
      </c>
      <c r="G102" s="102">
        <v>0</v>
      </c>
      <c r="H102" s="92" t="s">
        <v>142</v>
      </c>
    </row>
    <row r="103" spans="1:10" x14ac:dyDescent="0.2">
      <c r="A103" s="82"/>
      <c r="B103" s="82"/>
      <c r="C103" s="103"/>
      <c r="D103" s="82"/>
      <c r="E103" s="82"/>
      <c r="F103" s="104"/>
      <c r="G103" s="104"/>
      <c r="H103" s="92" t="s">
        <v>142</v>
      </c>
    </row>
    <row r="104" spans="1:10" x14ac:dyDescent="0.2">
      <c r="A104" s="82"/>
      <c r="B104" s="82"/>
      <c r="C104" s="88" t="s">
        <v>166</v>
      </c>
      <c r="D104" s="82"/>
      <c r="E104" s="82"/>
      <c r="F104" s="104"/>
      <c r="G104" s="104"/>
      <c r="H104" s="92" t="s">
        <v>142</v>
      </c>
    </row>
    <row r="105" spans="1:10" x14ac:dyDescent="0.2">
      <c r="A105" s="82"/>
      <c r="B105" s="82"/>
      <c r="C105" s="88" t="s">
        <v>141</v>
      </c>
      <c r="D105" s="82"/>
      <c r="E105" s="82" t="s">
        <v>142</v>
      </c>
      <c r="F105" s="105" t="s">
        <v>144</v>
      </c>
      <c r="G105" s="102">
        <v>0</v>
      </c>
      <c r="H105" s="92" t="s">
        <v>142</v>
      </c>
    </row>
    <row r="106" spans="1:10" x14ac:dyDescent="0.2">
      <c r="A106" s="82"/>
      <c r="B106" s="82"/>
      <c r="C106" s="103"/>
      <c r="D106" s="82"/>
      <c r="E106" s="82"/>
      <c r="F106" s="104"/>
      <c r="G106" s="104"/>
      <c r="H106" s="92" t="s">
        <v>142</v>
      </c>
    </row>
    <row r="107" spans="1:10" x14ac:dyDescent="0.2">
      <c r="A107" s="107"/>
      <c r="B107" s="90"/>
      <c r="C107" s="90" t="s">
        <v>167</v>
      </c>
      <c r="D107" s="90"/>
      <c r="E107" s="107"/>
      <c r="F107" s="91">
        <v>-100.32864083</v>
      </c>
      <c r="G107" s="81">
        <v>-1.3163380000000001E-2</v>
      </c>
      <c r="H107" s="92" t="s">
        <v>142</v>
      </c>
    </row>
    <row r="108" spans="1:10" x14ac:dyDescent="0.2">
      <c r="A108" s="103"/>
      <c r="B108" s="103"/>
      <c r="C108" s="88" t="s">
        <v>168</v>
      </c>
      <c r="D108" s="104"/>
      <c r="E108" s="104"/>
      <c r="F108" s="94">
        <v>7621.7992797719999</v>
      </c>
      <c r="G108" s="108">
        <v>1.0000000200000001</v>
      </c>
      <c r="H108" s="92" t="s">
        <v>142</v>
      </c>
    </row>
    <row r="109" spans="1:10" ht="12.75" customHeight="1" x14ac:dyDescent="0.2">
      <c r="A109" s="109"/>
      <c r="B109" s="109"/>
      <c r="C109" s="110"/>
      <c r="D109" s="111"/>
      <c r="E109" s="111"/>
      <c r="F109" s="112"/>
      <c r="G109" s="113"/>
      <c r="H109" s="114"/>
    </row>
    <row r="110" spans="1:10" x14ac:dyDescent="0.2">
      <c r="A110" s="109"/>
      <c r="B110" s="221" t="s">
        <v>926</v>
      </c>
      <c r="C110" s="221"/>
      <c r="D110" s="221"/>
      <c r="E110" s="221"/>
      <c r="F110" s="221"/>
      <c r="G110" s="221"/>
      <c r="H110" s="221"/>
      <c r="J110" s="116"/>
    </row>
    <row r="111" spans="1:10" x14ac:dyDescent="0.2">
      <c r="A111" s="109"/>
      <c r="B111" s="221" t="s">
        <v>927</v>
      </c>
      <c r="C111" s="221"/>
      <c r="D111" s="221"/>
      <c r="E111" s="221"/>
      <c r="F111" s="221"/>
      <c r="G111" s="221"/>
      <c r="H111" s="221"/>
      <c r="J111" s="116"/>
    </row>
    <row r="112" spans="1:10" x14ac:dyDescent="0.2">
      <c r="A112" s="109"/>
      <c r="B112" s="221" t="s">
        <v>928</v>
      </c>
      <c r="C112" s="221"/>
      <c r="D112" s="221"/>
      <c r="E112" s="221"/>
      <c r="F112" s="221"/>
      <c r="G112" s="221"/>
      <c r="H112" s="221"/>
      <c r="J112" s="116"/>
    </row>
    <row r="113" spans="1:17" s="118" customFormat="1" ht="66.75" customHeight="1" x14ac:dyDescent="0.25">
      <c r="A113" s="117"/>
      <c r="B113" s="222" t="s">
        <v>929</v>
      </c>
      <c r="C113" s="222"/>
      <c r="D113" s="222"/>
      <c r="E113" s="222"/>
      <c r="F113" s="222"/>
      <c r="G113" s="222"/>
      <c r="H113" s="222"/>
      <c r="I113"/>
      <c r="J113" s="116"/>
      <c r="K113"/>
      <c r="L113"/>
      <c r="M113"/>
      <c r="N113"/>
      <c r="O113"/>
      <c r="P113"/>
      <c r="Q113"/>
    </row>
    <row r="114" spans="1:17" x14ac:dyDescent="0.2">
      <c r="A114" s="109"/>
      <c r="B114" s="221" t="s">
        <v>930</v>
      </c>
      <c r="C114" s="221"/>
      <c r="D114" s="221"/>
      <c r="E114" s="221"/>
      <c r="F114" s="221"/>
      <c r="G114" s="221"/>
      <c r="H114" s="221"/>
      <c r="J114" s="116"/>
    </row>
    <row r="115" spans="1:17" x14ac:dyDescent="0.2">
      <c r="A115" s="109"/>
      <c r="B115" s="109"/>
      <c r="C115" s="109"/>
      <c r="D115" s="111"/>
      <c r="E115" s="111"/>
      <c r="F115" s="111"/>
      <c r="G115" s="111"/>
    </row>
    <row r="116" spans="1:17" x14ac:dyDescent="0.2">
      <c r="A116" s="109"/>
      <c r="B116" s="223" t="s">
        <v>169</v>
      </c>
      <c r="C116" s="224"/>
      <c r="D116" s="225"/>
      <c r="E116" s="119"/>
      <c r="F116" s="111"/>
      <c r="G116" s="111"/>
    </row>
    <row r="117" spans="1:17" ht="27.75" customHeight="1" x14ac:dyDescent="0.2">
      <c r="A117" s="109"/>
      <c r="B117" s="226" t="s">
        <v>170</v>
      </c>
      <c r="C117" s="227"/>
      <c r="D117" s="95" t="s">
        <v>171</v>
      </c>
      <c r="E117" s="119"/>
      <c r="F117" s="111"/>
      <c r="G117" s="111"/>
    </row>
    <row r="118" spans="1:17" ht="12.75" customHeight="1" x14ac:dyDescent="0.2">
      <c r="A118" s="109"/>
      <c r="B118" s="226" t="s">
        <v>931</v>
      </c>
      <c r="C118" s="227"/>
      <c r="D118" s="95" t="s">
        <v>171</v>
      </c>
      <c r="E118" s="119"/>
      <c r="F118" s="111"/>
      <c r="G118" s="111"/>
    </row>
    <row r="119" spans="1:17" x14ac:dyDescent="0.2">
      <c r="A119" s="109"/>
      <c r="B119" s="226" t="s">
        <v>172</v>
      </c>
      <c r="C119" s="227"/>
      <c r="D119" s="120" t="s">
        <v>142</v>
      </c>
      <c r="E119" s="119"/>
      <c r="F119" s="111"/>
      <c r="G119" s="111"/>
    </row>
    <row r="120" spans="1:17" x14ac:dyDescent="0.2">
      <c r="A120" s="121"/>
      <c r="B120" s="122" t="s">
        <v>142</v>
      </c>
      <c r="C120" s="122" t="s">
        <v>932</v>
      </c>
      <c r="D120" s="122" t="s">
        <v>173</v>
      </c>
      <c r="E120" s="121"/>
      <c r="F120" s="121"/>
      <c r="G120" s="121"/>
      <c r="H120" s="121"/>
      <c r="J120" s="116"/>
    </row>
    <row r="121" spans="1:17" x14ac:dyDescent="0.2">
      <c r="A121" s="121"/>
      <c r="B121" s="123" t="s">
        <v>174</v>
      </c>
      <c r="C121" s="124">
        <v>45961</v>
      </c>
      <c r="D121" s="124">
        <v>45991</v>
      </c>
      <c r="E121" s="121"/>
      <c r="F121" s="121"/>
      <c r="G121" s="121"/>
      <c r="J121" s="116"/>
    </row>
    <row r="122" spans="1:17" x14ac:dyDescent="0.2">
      <c r="A122" s="125"/>
      <c r="B122" s="90" t="s">
        <v>175</v>
      </c>
      <c r="C122" s="126">
        <v>34.964199999999998</v>
      </c>
      <c r="D122" s="126">
        <v>34.555700000000002</v>
      </c>
      <c r="E122" s="125"/>
      <c r="F122" s="127"/>
      <c r="G122" s="128"/>
    </row>
    <row r="123" spans="1:17" x14ac:dyDescent="0.2">
      <c r="A123" s="125"/>
      <c r="B123" s="90" t="s">
        <v>1119</v>
      </c>
      <c r="C123" s="126">
        <v>30.662299999999998</v>
      </c>
      <c r="D123" s="126">
        <v>30.303999999999998</v>
      </c>
      <c r="E123" s="125"/>
      <c r="F123" s="127"/>
      <c r="G123" s="128"/>
    </row>
    <row r="124" spans="1:17" x14ac:dyDescent="0.2">
      <c r="A124" s="125"/>
      <c r="B124" s="90" t="s">
        <v>176</v>
      </c>
      <c r="C124" s="126">
        <v>33.932099999999998</v>
      </c>
      <c r="D124" s="126">
        <v>33.530700000000003</v>
      </c>
      <c r="E124" s="125"/>
      <c r="F124" s="127"/>
      <c r="G124" s="128"/>
    </row>
    <row r="125" spans="1:17" x14ac:dyDescent="0.2">
      <c r="A125" s="125"/>
      <c r="B125" s="90" t="s">
        <v>1120</v>
      </c>
      <c r="C125" s="126">
        <v>29.687999999999999</v>
      </c>
      <c r="D125" s="126">
        <v>29.3368</v>
      </c>
      <c r="E125" s="125"/>
      <c r="F125" s="127"/>
      <c r="G125" s="128"/>
    </row>
    <row r="126" spans="1:17" x14ac:dyDescent="0.2">
      <c r="A126" s="125"/>
      <c r="B126" s="125"/>
      <c r="C126" s="125"/>
      <c r="D126" s="125"/>
      <c r="E126" s="125"/>
      <c r="F126" s="125"/>
      <c r="G126" s="125"/>
    </row>
    <row r="127" spans="1:17" x14ac:dyDescent="0.2">
      <c r="A127" s="121"/>
      <c r="B127" s="226" t="s">
        <v>933</v>
      </c>
      <c r="C127" s="227"/>
      <c r="D127" s="95" t="s">
        <v>171</v>
      </c>
      <c r="E127" s="121"/>
      <c r="F127" s="121"/>
      <c r="G127" s="121"/>
    </row>
    <row r="128" spans="1:17" x14ac:dyDescent="0.2">
      <c r="A128" s="121"/>
      <c r="B128" s="136"/>
      <c r="C128" s="136"/>
      <c r="D128" s="136"/>
      <c r="E128" s="121"/>
      <c r="F128" s="121"/>
      <c r="G128" s="121"/>
    </row>
    <row r="129" spans="1:10" x14ac:dyDescent="0.2">
      <c r="A129" s="121"/>
      <c r="B129" s="226" t="s">
        <v>177</v>
      </c>
      <c r="C129" s="227"/>
      <c r="D129" s="95" t="s">
        <v>171</v>
      </c>
      <c r="E129" s="131"/>
      <c r="F129" s="121"/>
      <c r="G129" s="121"/>
    </row>
    <row r="130" spans="1:10" x14ac:dyDescent="0.2">
      <c r="A130" s="121"/>
      <c r="B130" s="226" t="s">
        <v>178</v>
      </c>
      <c r="C130" s="227"/>
      <c r="D130" s="95" t="s">
        <v>171</v>
      </c>
      <c r="E130" s="131"/>
      <c r="F130" s="121"/>
      <c r="G130" s="121"/>
    </row>
    <row r="131" spans="1:10" x14ac:dyDescent="0.2">
      <c r="A131" s="121"/>
      <c r="B131" s="226" t="s">
        <v>179</v>
      </c>
      <c r="C131" s="227"/>
      <c r="D131" s="95" t="s">
        <v>171</v>
      </c>
      <c r="E131" s="131"/>
      <c r="F131" s="121"/>
      <c r="G131" s="121"/>
    </row>
    <row r="132" spans="1:10" x14ac:dyDescent="0.2">
      <c r="A132" s="121"/>
      <c r="B132" s="226" t="s">
        <v>180</v>
      </c>
      <c r="C132" s="227"/>
      <c r="D132" s="132">
        <v>6.7563319136623515E-2</v>
      </c>
      <c r="E132" s="121"/>
      <c r="F132" s="115"/>
      <c r="G132" s="133"/>
    </row>
    <row r="134" spans="1:10" x14ac:dyDescent="0.2">
      <c r="B134" s="220" t="s">
        <v>934</v>
      </c>
      <c r="C134" s="220"/>
    </row>
    <row r="136" spans="1:10" ht="153.75" customHeight="1" x14ac:dyDescent="0.2"/>
    <row r="139" spans="1:10" x14ac:dyDescent="0.2">
      <c r="B139" s="134" t="s">
        <v>935</v>
      </c>
      <c r="C139" s="135"/>
      <c r="D139" s="134"/>
    </row>
    <row r="140" spans="1:10" x14ac:dyDescent="0.2">
      <c r="B140" s="134" t="s">
        <v>947</v>
      </c>
      <c r="D140" s="134"/>
    </row>
    <row r="141" spans="1:10" ht="165" customHeight="1" x14ac:dyDescent="0.2"/>
    <row r="142" spans="1:10" x14ac:dyDescent="0.2">
      <c r="B142" s="134"/>
      <c r="D142" s="134"/>
    </row>
    <row r="143" spans="1:10" x14ac:dyDescent="0.2">
      <c r="J143" s="96"/>
    </row>
    <row r="150" customFormat="1" ht="12.75" customHeight="1" x14ac:dyDescent="0.2"/>
  </sheetData>
  <mergeCells count="18">
    <mergeCell ref="B134:C134"/>
    <mergeCell ref="B132:C132"/>
    <mergeCell ref="A1:H1"/>
    <mergeCell ref="A2:H2"/>
    <mergeCell ref="A3:H3"/>
    <mergeCell ref="B127:C127"/>
    <mergeCell ref="B131:C131"/>
    <mergeCell ref="B110:H110"/>
    <mergeCell ref="B111:H111"/>
    <mergeCell ref="B118:C118"/>
    <mergeCell ref="B119:C119"/>
    <mergeCell ref="B129:C129"/>
    <mergeCell ref="B130:C130"/>
    <mergeCell ref="B112:H112"/>
    <mergeCell ref="B113:H113"/>
    <mergeCell ref="B114:H114"/>
    <mergeCell ref="B116:D116"/>
    <mergeCell ref="B117:C117"/>
  </mergeCells>
  <hyperlinks>
    <hyperlink ref="I1" location="Index!B2" display="Index" xr:uid="{40E3C87B-0D9E-4242-874A-200F14ABDD2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Index</vt:lpstr>
      <vt:lpstr>CAPEXG</vt:lpstr>
      <vt:lpstr>GLOB</vt:lpstr>
      <vt:lpstr>MIDCAP</vt:lpstr>
      <vt:lpstr>MULTIP</vt:lpstr>
      <vt:lpstr>SLTADV3</vt:lpstr>
      <vt:lpstr>SLTADV4</vt:lpstr>
      <vt:lpstr>SLTAX2</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SUNMAF</vt:lpstr>
      <vt:lpstr>SUNMFF</vt:lpstr>
      <vt:lpstr>Annexure-A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cp:lastPrinted>2025-12-02T15:35:09Z</cp:lastPrinted>
  <dcterms:created xsi:type="dcterms:W3CDTF">2025-12-01T14:25:43Z</dcterms:created>
  <dcterms:modified xsi:type="dcterms:W3CDTF">2025-12-09T10:02:15Z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2025-12-01T14:25:43Z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e9d9119b-9d50-4ec4-bc1d-eac96b9157c6</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