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U:\Swapna\OPERATIONS\PORTFOLIO\Temp\Final sent\"/>
    </mc:Choice>
  </mc:AlternateContent>
  <xr:revisionPtr revIDLastSave="0" documentId="13_ncr:1_{765D89EF-D9A7-4D31-8002-51646F4F4B09}" xr6:coauthVersionLast="47" xr6:coauthVersionMax="47" xr10:uidLastSave="{00000000-0000-0000-0000-000000000000}"/>
  <bookViews>
    <workbookView xWindow="-120" yWindow="-120" windowWidth="29040" windowHeight="15840" tabRatio="901" activeTab="1" xr2:uid="{306E321C-F1D7-46B9-9E94-828817E37CB8}"/>
  </bookViews>
  <sheets>
    <sheet name="Index" sheetId="30" r:id="rId1"/>
    <sheet name="CAPEXG" sheetId="1" r:id="rId2"/>
    <sheet name="GLOB" sheetId="31" r:id="rId3"/>
    <sheet name="MIDCAP" sheetId="2" r:id="rId4"/>
    <sheet name="MULTIP" sheetId="3" r:id="rId5"/>
    <sheet name="SLTADV3" sheetId="4" r:id="rId6"/>
    <sheet name="SLTADV4" sheetId="5" r:id="rId7"/>
    <sheet name="SLTAX1" sheetId="6" r:id="rId8"/>
    <sheet name="SLTAX2" sheetId="7" r:id="rId9"/>
    <sheet name="SLTAX3" sheetId="8" r:id="rId10"/>
    <sheet name="SLTAX4" sheetId="9" r:id="rId11"/>
    <sheet name="SLTAX5" sheetId="10" r:id="rId12"/>
    <sheet name="SLTAX6" sheetId="11" r:id="rId13"/>
    <sheet name="SMILE" sheetId="12" r:id="rId14"/>
    <sheet name="SPAHF" sheetId="13" r:id="rId15"/>
    <sheet name="SPARF" sheetId="14" r:id="rId16"/>
    <sheet name="SPBAF" sheetId="15" r:id="rId17"/>
    <sheet name="SPDYF" sheetId="16" r:id="rId18"/>
    <sheet name="SPESF" sheetId="17" r:id="rId19"/>
    <sheet name="SPFOCUS" sheetId="18" r:id="rId20"/>
    <sheet name="SPMUCF" sheetId="19" r:id="rId21"/>
    <sheet name="SPSN100" sheetId="20" r:id="rId22"/>
    <sheet name="SPTAX" sheetId="21" r:id="rId23"/>
    <sheet name="SRURAL" sheetId="22" r:id="rId24"/>
    <sheet name="SSFUND" sheetId="23" r:id="rId25"/>
    <sheet name="STAX" sheetId="24" r:id="rId26"/>
    <sheet name="SUNBCF" sheetId="25" r:id="rId27"/>
    <sheet name="SUNCYF" sheetId="26" r:id="rId28"/>
    <sheet name="SUNFCF" sheetId="27" r:id="rId29"/>
    <sheet name="SUNFOP" sheetId="28" r:id="rId30"/>
    <sheet name="SUNMAF" sheetId="29" r:id="rId31"/>
    <sheet name="Annexure-A" sheetId="32" r:id="rId32"/>
  </sheets>
  <definedNames>
    <definedName name="_xlnm._FilterDatabase" localSheetId="0" hidden="1">Index!$A$1:$C$28</definedName>
  </definedNames>
  <calcPr calcId="191029"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3" i="1" l="1"/>
  <c r="G82" i="1"/>
  <c r="G113" i="1"/>
  <c r="D92" i="31" l="1"/>
  <c r="F152" i="12" l="1"/>
  <c r="F151" i="12"/>
  <c r="D162" i="12"/>
  <c r="G155" i="29"/>
  <c r="F155" i="29"/>
  <c r="G154" i="29"/>
  <c r="F154" i="29"/>
  <c r="G98" i="29"/>
  <c r="F98" i="29"/>
  <c r="G95" i="29"/>
  <c r="G94" i="29"/>
  <c r="G93" i="29"/>
  <c r="G92" i="29"/>
  <c r="G91" i="29"/>
  <c r="G90" i="29"/>
  <c r="G89" i="29"/>
  <c r="G88" i="29"/>
  <c r="G87" i="29"/>
  <c r="G86" i="29"/>
  <c r="G85" i="29"/>
  <c r="G84" i="29"/>
  <c r="G83" i="29"/>
  <c r="G82" i="29"/>
  <c r="G81" i="29"/>
  <c r="D148" i="23"/>
  <c r="D146" i="21"/>
  <c r="G80" i="21"/>
  <c r="F80" i="21"/>
  <c r="G72" i="21"/>
  <c r="F72" i="21"/>
  <c r="D151" i="19"/>
  <c r="G71" i="19"/>
  <c r="F71" i="19"/>
  <c r="G85" i="19"/>
  <c r="G96" i="19" s="1"/>
  <c r="F85" i="19"/>
  <c r="F96" i="19" s="1"/>
  <c r="F179" i="17"/>
  <c r="F180" i="17" s="1"/>
  <c r="G121" i="17"/>
  <c r="F121" i="17"/>
  <c r="D143" i="16"/>
  <c r="G109" i="15"/>
  <c r="F109" i="15"/>
  <c r="F87" i="15"/>
  <c r="F88" i="15" s="1"/>
  <c r="F172" i="15"/>
  <c r="F53" i="15"/>
  <c r="F72" i="15" s="1"/>
  <c r="F17" i="15"/>
  <c r="G162" i="14"/>
  <c r="F162" i="14"/>
  <c r="G86" i="14" s="1"/>
  <c r="G161" i="14"/>
  <c r="F161" i="14"/>
  <c r="G108" i="14"/>
  <c r="F108" i="14"/>
  <c r="G105" i="14"/>
  <c r="G104" i="14"/>
  <c r="G103" i="14"/>
  <c r="G102" i="14"/>
  <c r="G101" i="14"/>
  <c r="G100" i="14"/>
  <c r="G99" i="14"/>
  <c r="G98" i="14"/>
  <c r="G97" i="14"/>
  <c r="G96" i="14"/>
  <c r="G95" i="14"/>
  <c r="G94" i="14"/>
  <c r="G93" i="14"/>
  <c r="G92" i="14"/>
  <c r="G91" i="14"/>
  <c r="G90" i="14"/>
  <c r="G89" i="14"/>
  <c r="G88" i="14"/>
  <c r="G87" i="14"/>
  <c r="G85" i="14"/>
  <c r="G84" i="14"/>
  <c r="G83" i="14"/>
  <c r="G82" i="14"/>
  <c r="G81" i="14"/>
  <c r="G80" i="14"/>
  <c r="G79" i="14"/>
  <c r="G78" i="14"/>
  <c r="G77" i="14"/>
  <c r="G76" i="14"/>
  <c r="G75" i="14"/>
  <c r="G74" i="14"/>
  <c r="G73" i="14"/>
  <c r="G72" i="14"/>
  <c r="G71" i="14"/>
  <c r="G70" i="14"/>
  <c r="G69" i="14"/>
  <c r="G68" i="14"/>
  <c r="G67" i="14"/>
  <c r="G65" i="14"/>
  <c r="G64" i="14"/>
  <c r="G63" i="14"/>
  <c r="G62" i="14"/>
  <c r="G61" i="14"/>
  <c r="G75" i="13"/>
  <c r="F75" i="13"/>
  <c r="G82" i="13"/>
  <c r="G97" i="13" s="1"/>
  <c r="G188" i="13" s="1"/>
  <c r="F82" i="13"/>
  <c r="F97" i="13"/>
  <c r="F188" i="13"/>
  <c r="G226" i="13" s="1"/>
  <c r="D198" i="13"/>
  <c r="F91" i="13"/>
  <c r="F92" i="13" s="1"/>
  <c r="G39" i="7"/>
  <c r="F39" i="7"/>
  <c r="G38" i="6"/>
  <c r="F38" i="6"/>
  <c r="G99" i="17" l="1"/>
  <c r="G103" i="17"/>
  <c r="G87" i="17"/>
  <c r="G102" i="17"/>
  <c r="G113" i="17"/>
  <c r="G112" i="17"/>
  <c r="G101" i="17"/>
  <c r="G91" i="17"/>
  <c r="G84" i="17"/>
  <c r="G100" i="17"/>
  <c r="G90" i="17"/>
  <c r="G98" i="17"/>
  <c r="G92" i="17"/>
  <c r="G111" i="17"/>
  <c r="G97" i="17"/>
  <c r="G118" i="17"/>
  <c r="G96" i="17"/>
  <c r="G116" i="17"/>
  <c r="G115" i="17"/>
  <c r="G107" i="17"/>
  <c r="G106" i="17"/>
  <c r="G105" i="17"/>
  <c r="G117" i="17"/>
  <c r="G95" i="17"/>
  <c r="G94" i="17"/>
  <c r="G93" i="17"/>
  <c r="G86" i="17"/>
  <c r="G85" i="17"/>
  <c r="G104" i="17"/>
  <c r="G108" i="17"/>
  <c r="G110" i="17"/>
  <c r="G89" i="17"/>
  <c r="G109" i="17"/>
  <c r="G88" i="17"/>
  <c r="G179" i="17"/>
  <c r="G180" i="17" s="1"/>
  <c r="G114" i="17"/>
  <c r="F173" i="15"/>
  <c r="G87" i="15" s="1"/>
  <c r="G172" i="15"/>
  <c r="G66" i="14"/>
  <c r="G91" i="13"/>
  <c r="G92" i="13" s="1"/>
  <c r="G53" i="15" l="1"/>
  <c r="G94" i="15"/>
  <c r="G106" i="15"/>
  <c r="G17" i="15"/>
  <c r="G93" i="15"/>
  <c r="G88" i="15"/>
  <c r="G92" i="15"/>
  <c r="G91" i="15"/>
  <c r="G105" i="15"/>
  <c r="G104" i="15"/>
  <c r="G101" i="15"/>
  <c r="G100" i="15"/>
  <c r="G99" i="15"/>
  <c r="G98" i="15"/>
  <c r="G97" i="15"/>
  <c r="G96" i="15"/>
  <c r="G95" i="15"/>
  <c r="G103" i="15"/>
  <c r="G102" i="15"/>
  <c r="G72" i="15" l="1"/>
  <c r="G173" i="15" s="1"/>
  <c r="D141" i="1" l="1"/>
</calcChain>
</file>

<file path=xl/sharedStrings.xml><?xml version="1.0" encoding="utf-8"?>
<sst xmlns="http://schemas.openxmlformats.org/spreadsheetml/2006/main" count="12998" uniqueCount="1254">
  <si>
    <t>SUNDARAM MUTUAL FUND</t>
  </si>
  <si>
    <t>Sundaram Infrastructure Advantage Fund</t>
  </si>
  <si>
    <t>SL No</t>
  </si>
  <si>
    <t>ISIN Code</t>
  </si>
  <si>
    <t>Name of the instrument</t>
  </si>
  <si>
    <t>Rating / 
Industry</t>
  </si>
  <si>
    <t>Quantity</t>
  </si>
  <si>
    <t>Mkt Value
Rs. in Lacs</t>
  </si>
  <si>
    <t>% of Net Asset</t>
  </si>
  <si>
    <t>A) Equity &amp; Equity Related</t>
  </si>
  <si>
    <t>(a) Listed / awaiting listing on Stock Exchange</t>
  </si>
  <si>
    <t>INE018A01030</t>
  </si>
  <si>
    <t>Larsen &amp; Toubro Ltd</t>
  </si>
  <si>
    <t>Construction</t>
  </si>
  <si>
    <t>INE397D01024</t>
  </si>
  <si>
    <t>Bharti Airtel Ltd</t>
  </si>
  <si>
    <t>Telecom - Services</t>
  </si>
  <si>
    <t>INE002A01018</t>
  </si>
  <si>
    <t>Reliance Industries Ltd</t>
  </si>
  <si>
    <t>Petroleum Products</t>
  </si>
  <si>
    <t>INE733E01010</t>
  </si>
  <si>
    <t>NTPC LTD</t>
  </si>
  <si>
    <t>Power</t>
  </si>
  <si>
    <t>INE481G01011</t>
  </si>
  <si>
    <t>Ultratech Cement Ltd</t>
  </si>
  <si>
    <t>Cement &amp; Cement Products</t>
  </si>
  <si>
    <t>INE752E01010</t>
  </si>
  <si>
    <t>Power Grid Corporation of India Ltd</t>
  </si>
  <si>
    <t>INE371P01015</t>
  </si>
  <si>
    <t>Amber Enterprises India Ltd</t>
  </si>
  <si>
    <t>Consumer Durables</t>
  </si>
  <si>
    <t>INE200A01026</t>
  </si>
  <si>
    <t>GE Vernova T and D India Ltd</t>
  </si>
  <si>
    <t>Electrical Equipment</t>
  </si>
  <si>
    <t>INE263A01024</t>
  </si>
  <si>
    <t>Bharat Electronics Ltd</t>
  </si>
  <si>
    <t>Aerospace &amp; Defense</t>
  </si>
  <si>
    <t>INE284A01012</t>
  </si>
  <si>
    <t>ESAB India Ltd</t>
  </si>
  <si>
    <t>Industrial Products</t>
  </si>
  <si>
    <t>INE090A01021</t>
  </si>
  <si>
    <t>ICICI Bank Ltd</t>
  </si>
  <si>
    <t>Banks</t>
  </si>
  <si>
    <t>INE926X01010</t>
  </si>
  <si>
    <t>H.G. Infra Engineering Ltd</t>
  </si>
  <si>
    <t>INE220B01022</t>
  </si>
  <si>
    <t>Kalpataru Projects International Ltd</t>
  </si>
  <si>
    <t>INE029A01011</t>
  </si>
  <si>
    <t>Bharat Petroleum Corporation Ltd</t>
  </si>
  <si>
    <t>INE419M01027</t>
  </si>
  <si>
    <t>TD Power Systems Ltd</t>
  </si>
  <si>
    <t>INE878B01027</t>
  </si>
  <si>
    <t>KEI Industries Ltd</t>
  </si>
  <si>
    <t>INE791I01019</t>
  </si>
  <si>
    <t>Brigade Enterprises Ltd</t>
  </si>
  <si>
    <t>Realty</t>
  </si>
  <si>
    <t>INE343G01021</t>
  </si>
  <si>
    <t>Bharti Hexacom Ltd</t>
  </si>
  <si>
    <t>INE062A01020</t>
  </si>
  <si>
    <t>State Bank of India</t>
  </si>
  <si>
    <t>INE999A01023</t>
  </si>
  <si>
    <t>KSB LTD</t>
  </si>
  <si>
    <t>INE868B01028</t>
  </si>
  <si>
    <t>NCC Ltd</t>
  </si>
  <si>
    <t>INE811A01020</t>
  </si>
  <si>
    <t>Kirlosakar Pneumatic Company Ltd</t>
  </si>
  <si>
    <t>INE823G01014</t>
  </si>
  <si>
    <t>JK Cement Ltd</t>
  </si>
  <si>
    <t>INE245A01021</t>
  </si>
  <si>
    <t>TATA Power Company Ltd</t>
  </si>
  <si>
    <t>INE003A01024</t>
  </si>
  <si>
    <t>Siemens Ltd</t>
  </si>
  <si>
    <t>INE07Y701011</t>
  </si>
  <si>
    <t>Hitachi Energy India Ltd</t>
  </si>
  <si>
    <t>INE213A01029</t>
  </si>
  <si>
    <t>Oil &amp; Natural Gas Corporation Ltd</t>
  </si>
  <si>
    <t>Oil</t>
  </si>
  <si>
    <t>INE00LO01017</t>
  </si>
  <si>
    <t>Craftsman Automation Ltd</t>
  </si>
  <si>
    <t>Auto Components</t>
  </si>
  <si>
    <t>INE372A01015</t>
  </si>
  <si>
    <t>Apar Industries Ltd</t>
  </si>
  <si>
    <t>INE284S01014</t>
  </si>
  <si>
    <t>S.J.S. Enterprises Ltd</t>
  </si>
  <si>
    <t>INE146L01010</t>
  </si>
  <si>
    <t>Kirloskar Oil Engines Ltd</t>
  </si>
  <si>
    <t>INE646L01027</t>
  </si>
  <si>
    <t>Interglobe Aviation Ltd</t>
  </si>
  <si>
    <t>Transport Services</t>
  </si>
  <si>
    <t>INE224A01026</t>
  </si>
  <si>
    <t>Greaves Cotton Ltd</t>
  </si>
  <si>
    <t>INE671H01015</t>
  </si>
  <si>
    <t>Sobha Ltd</t>
  </si>
  <si>
    <t>INE067A01029</t>
  </si>
  <si>
    <t>CG Power and Industrial Solutions Ltd</t>
  </si>
  <si>
    <t>INE152M01016</t>
  </si>
  <si>
    <t>Triveni Turbine Ltd</t>
  </si>
  <si>
    <t>INE742F01042</t>
  </si>
  <si>
    <t>Adani Ports and Special Economic Zone Ltd</t>
  </si>
  <si>
    <t>Transport Infrastructure</t>
  </si>
  <si>
    <t>INE117A01022</t>
  </si>
  <si>
    <t>ABB India Ltd</t>
  </si>
  <si>
    <t>INE129A01019</t>
  </si>
  <si>
    <t>GAIL (India) Ltd</t>
  </si>
  <si>
    <t>Gas</t>
  </si>
  <si>
    <t>INE298A01020</t>
  </si>
  <si>
    <t>Cummins India Ltd</t>
  </si>
  <si>
    <t>INE111A01025</t>
  </si>
  <si>
    <t>Container Corporation of India Ltd</t>
  </si>
  <si>
    <t>INE121J01017</t>
  </si>
  <si>
    <t>Indus Towers Ltd (Prev Bharti Infratel Ltd)</t>
  </si>
  <si>
    <t>INE020B01018</t>
  </si>
  <si>
    <t>REC Ltd</t>
  </si>
  <si>
    <t>Finance</t>
  </si>
  <si>
    <t>INE702C01027</t>
  </si>
  <si>
    <t>APL Apollo Tubes Ltd</t>
  </si>
  <si>
    <t>INE536A01023</t>
  </si>
  <si>
    <t>Grindwell Norton Ltd</t>
  </si>
  <si>
    <t>INE152A01029</t>
  </si>
  <si>
    <t>Thermax Ltd</t>
  </si>
  <si>
    <t>INE205B01031</t>
  </si>
  <si>
    <t>Elecon Engineering Company Ltd</t>
  </si>
  <si>
    <t>Industrial Manufacturing</t>
  </si>
  <si>
    <t>INE671A01010</t>
  </si>
  <si>
    <t>Honeywell Automation India Ltd</t>
  </si>
  <si>
    <t>INE749A01030</t>
  </si>
  <si>
    <t>Jindal Steel &amp; Power Ltd</t>
  </si>
  <si>
    <t>Ferrous Metals</t>
  </si>
  <si>
    <t>INE513A01022</t>
  </si>
  <si>
    <t>Schaeffler India Ltd</t>
  </si>
  <si>
    <t>INE00M201021</t>
  </si>
  <si>
    <t>Sterling and Wilson Renewable Energy Ltd</t>
  </si>
  <si>
    <t>INE148O01028</t>
  </si>
  <si>
    <t>Delhivery Ltd</t>
  </si>
  <si>
    <t>INE079A01024</t>
  </si>
  <si>
    <t>Ambuja Cements Ltd</t>
  </si>
  <si>
    <t>INE074A01025</t>
  </si>
  <si>
    <t>Praj Industries Ltd</t>
  </si>
  <si>
    <t>INE257A01026</t>
  </si>
  <si>
    <t>Bharat Heavy Electricals Ltd</t>
  </si>
  <si>
    <t>INE377N01017</t>
  </si>
  <si>
    <t>Waaree Energies Ltd</t>
  </si>
  <si>
    <t>INE08ZM01014</t>
  </si>
  <si>
    <t>Green Panel Industries Ltd</t>
  </si>
  <si>
    <t>INE0BS701011</t>
  </si>
  <si>
    <t>Premier Energies Ltd</t>
  </si>
  <si>
    <t>INE813H01021</t>
  </si>
  <si>
    <t>Torrent Power Ltd</t>
  </si>
  <si>
    <t>INE551A01022</t>
  </si>
  <si>
    <t>Engineering Services</t>
  </si>
  <si>
    <t>#</t>
  </si>
  <si>
    <t>Sub Total</t>
  </si>
  <si>
    <t/>
  </si>
  <si>
    <t>(b) Overseas Security</t>
  </si>
  <si>
    <t xml:space="preserve">0 </t>
  </si>
  <si>
    <t>(c) Privately Placed / Unlisted</t>
  </si>
  <si>
    <t>(d) Preference / Right Shares</t>
  </si>
  <si>
    <t>(e) Warrants</t>
  </si>
  <si>
    <t>f) Derivative</t>
  </si>
  <si>
    <t>Stock Future</t>
  </si>
  <si>
    <t>Total for Equity &amp; Equity Related</t>
  </si>
  <si>
    <t>B) Debt Instruments</t>
  </si>
  <si>
    <t>(b) Privately Placed / Unlisted</t>
  </si>
  <si>
    <t>(c) Govt Security</t>
  </si>
  <si>
    <t>(d) Securitized Debt Instruments</t>
  </si>
  <si>
    <t>Total for Debt Instruments</t>
  </si>
  <si>
    <t>C) Money Market Instruments</t>
  </si>
  <si>
    <t>(a) Certificate of Deposits</t>
  </si>
  <si>
    <t>(b) Commercial Papers</t>
  </si>
  <si>
    <t>(c) Treasury Bills</t>
  </si>
  <si>
    <t>(d) ReverseRepo / TREPS</t>
  </si>
  <si>
    <t>TREPS</t>
  </si>
  <si>
    <t>Total for Money Market Instruments</t>
  </si>
  <si>
    <t>D) Mutual Fund Units</t>
  </si>
  <si>
    <t>(a) Investment in Mutual Fund Units</t>
  </si>
  <si>
    <t>E) Others</t>
  </si>
  <si>
    <t>(a) Deposits with Commercial Banks</t>
  </si>
  <si>
    <t>(b) Share Application Money pending Allotment</t>
  </si>
  <si>
    <t>Margin Money For Derivatives</t>
  </si>
  <si>
    <t>Cash and Other Net Current Assets</t>
  </si>
  <si>
    <t>Grand Total</t>
  </si>
  <si>
    <t>Notes</t>
  </si>
  <si>
    <t>a) Total securities classified as below investment grade or default provided for and its percentage to NAV</t>
  </si>
  <si>
    <t>Nil</t>
  </si>
  <si>
    <t>b) Total value and percentage of illiquid equity shares</t>
  </si>
  <si>
    <t>c) NAV  per  unit (Rupees per unit)</t>
  </si>
  <si>
    <t>At the end</t>
  </si>
  <si>
    <t>Option</t>
  </si>
  <si>
    <t>Direct Plan - Growth</t>
  </si>
  <si>
    <t>Direct Plan - Dividend</t>
  </si>
  <si>
    <t>Regular Plan - Growth</t>
  </si>
  <si>
    <t>Regular Plan - Dividend</t>
  </si>
  <si>
    <t>e) Total outstanding exposure in derivative instruments at the end of the period</t>
  </si>
  <si>
    <t>f) Total investments in foreign securities /ADR'S/GDR'S at the end of the period</t>
  </si>
  <si>
    <t>g) Repo in corporate debt</t>
  </si>
  <si>
    <t>h) Portfolio Turnover Ratio</t>
  </si>
  <si>
    <t>Sundaram Mid Cap Fund</t>
  </si>
  <si>
    <t>INE303R01014</t>
  </si>
  <si>
    <t>Kalyan Jewellers India Ltd</t>
  </si>
  <si>
    <t>INE171A01029</t>
  </si>
  <si>
    <t>The Federal Bank Ltd</t>
  </si>
  <si>
    <t>INE849A01020</t>
  </si>
  <si>
    <t>Trent Ltd</t>
  </si>
  <si>
    <t>Retailing</t>
  </si>
  <si>
    <t>INE169A01031</t>
  </si>
  <si>
    <t>Coromandel International Ltd</t>
  </si>
  <si>
    <t>Fertilizers &amp; Agrochemicals</t>
  </si>
  <si>
    <t>INE326A01037</t>
  </si>
  <si>
    <t>Lupin Ltd</t>
  </si>
  <si>
    <t>Pharmaceuticals &amp; Biotechnology</t>
  </si>
  <si>
    <t>INE093I01010</t>
  </si>
  <si>
    <t>Oberoi Realty Ltd</t>
  </si>
  <si>
    <t>INE262H01021</t>
  </si>
  <si>
    <t>Persistent Systems Ltd</t>
  </si>
  <si>
    <t>INE061F01013</t>
  </si>
  <si>
    <t>Fortis Health Care Ltd</t>
  </si>
  <si>
    <t>Healthcare Services</t>
  </si>
  <si>
    <t>INE417T01026</t>
  </si>
  <si>
    <t>PB Fintech Ltd</t>
  </si>
  <si>
    <t>Financial Technology (Fintech)</t>
  </si>
  <si>
    <t>INE974X01010</t>
  </si>
  <si>
    <t>Tube Investments of India Ltd</t>
  </si>
  <si>
    <t>INE562A01011</t>
  </si>
  <si>
    <t>Indian Bank</t>
  </si>
  <si>
    <t>INE949L01017</t>
  </si>
  <si>
    <t>AU Small Finance Bank Ltd</t>
  </si>
  <si>
    <t>INE797F01020</t>
  </si>
  <si>
    <t>Jubilant Foodworks Ltd</t>
  </si>
  <si>
    <t>Leisure Services</t>
  </si>
  <si>
    <t>INE094A01015</t>
  </si>
  <si>
    <t>Hindustan Petroleum Corporation Ltd</t>
  </si>
  <si>
    <t>INE196A01026</t>
  </si>
  <si>
    <t>Marico Ltd</t>
  </si>
  <si>
    <t>Agricultural Food &amp; Other Products</t>
  </si>
  <si>
    <t>INE010B01027</t>
  </si>
  <si>
    <t>Zydus Lifesciences Ltd</t>
  </si>
  <si>
    <t>INE663F01024</t>
  </si>
  <si>
    <t>Info Edge (India) Ltd</t>
  </si>
  <si>
    <t>INE540L01014</t>
  </si>
  <si>
    <t>Alkem Laboratories Ltd</t>
  </si>
  <si>
    <t>INE686F01025</t>
  </si>
  <si>
    <t>United Breweries Ltd</t>
  </si>
  <si>
    <t>Beverages</t>
  </si>
  <si>
    <t>INE027H01010</t>
  </si>
  <si>
    <t>Max Healthcare Institute Ltd</t>
  </si>
  <si>
    <t>INE118H01025</t>
  </si>
  <si>
    <t>BSE Ltd</t>
  </si>
  <si>
    <t>Capital Markets</t>
  </si>
  <si>
    <t>INE427F01016</t>
  </si>
  <si>
    <t>Chalet Hotels Ltd</t>
  </si>
  <si>
    <t>INE438A01022</t>
  </si>
  <si>
    <t>Apollo Tyres Ltd</t>
  </si>
  <si>
    <t>INE774D01024</t>
  </si>
  <si>
    <t>Mahindra &amp; Mahindra Financial Services Ltd</t>
  </si>
  <si>
    <t>INE596I01012</t>
  </si>
  <si>
    <t>Computer Age Management Services Ltd</t>
  </si>
  <si>
    <t>INE105A01035</t>
  </si>
  <si>
    <t>TVS Holdings Ltd</t>
  </si>
  <si>
    <t>INE591G01017</t>
  </si>
  <si>
    <t>Coforge Ltd</t>
  </si>
  <si>
    <t>INE455K01017</t>
  </si>
  <si>
    <t>Polycab India Ltd</t>
  </si>
  <si>
    <t>INE356A01018</t>
  </si>
  <si>
    <t>MphasiS Ltd</t>
  </si>
  <si>
    <t>INE692A01016</t>
  </si>
  <si>
    <t>Union Bank of India</t>
  </si>
  <si>
    <t>INE721A01013</t>
  </si>
  <si>
    <t>Shriram Finance Ltd</t>
  </si>
  <si>
    <t>INE288B01029</t>
  </si>
  <si>
    <t>Deepak Nitrite Ltd</t>
  </si>
  <si>
    <t>Chemicals &amp; Petrochemicals</t>
  </si>
  <si>
    <t>INE405E01023</t>
  </si>
  <si>
    <t>UNO Minda Ltd</t>
  </si>
  <si>
    <t>INE134E01011</t>
  </si>
  <si>
    <t>Power Finance Corporation Ltd</t>
  </si>
  <si>
    <t>INE494B01023</t>
  </si>
  <si>
    <t>TVS Motor Company Ltd</t>
  </si>
  <si>
    <t>Automobiles</t>
  </si>
  <si>
    <t>INE149A01033</t>
  </si>
  <si>
    <t>Cholamandalam Financial Holdings Ltd</t>
  </si>
  <si>
    <t>INE811K01011</t>
  </si>
  <si>
    <t>Prestige Estates Projects Ltd</t>
  </si>
  <si>
    <t>INE012A01025</t>
  </si>
  <si>
    <t>ACC Ltd</t>
  </si>
  <si>
    <t>INE195A01028</t>
  </si>
  <si>
    <t>Supreme Industries Ltd</t>
  </si>
  <si>
    <t>INE115A01026</t>
  </si>
  <si>
    <t>LIC Housing Finance Ltd</t>
  </si>
  <si>
    <t>INE216P01012</t>
  </si>
  <si>
    <t>Aavas Financiers Ltd</t>
  </si>
  <si>
    <t>INE726G01019</t>
  </si>
  <si>
    <t>ICICI Prudential Life Insurance Company Ltd</t>
  </si>
  <si>
    <t>Insurance</t>
  </si>
  <si>
    <t>INE473B01035</t>
  </si>
  <si>
    <t>Hatsun Agro Product Ltd</t>
  </si>
  <si>
    <t>Food Products</t>
  </si>
  <si>
    <t>INE465A01025</t>
  </si>
  <si>
    <t>Bharat Forge Ltd</t>
  </si>
  <si>
    <t>INE121A01024</t>
  </si>
  <si>
    <t>Cholamandalam Investment and Finance Company Ltd</t>
  </si>
  <si>
    <t>INE226A01021</t>
  </si>
  <si>
    <t>Voltas Ltd</t>
  </si>
  <si>
    <t>INE600L01024</t>
  </si>
  <si>
    <t>Dr Lal Path Labs Ltd</t>
  </si>
  <si>
    <t>INE872J01023</t>
  </si>
  <si>
    <t>Devyani international limited</t>
  </si>
  <si>
    <t>INE180A01020</t>
  </si>
  <si>
    <t>Max Financial Services Ltd</t>
  </si>
  <si>
    <t>INE246F01010</t>
  </si>
  <si>
    <t>Gujarat State Petronet Ltd</t>
  </si>
  <si>
    <t>INE006I01046</t>
  </si>
  <si>
    <t>Astral Ltd</t>
  </si>
  <si>
    <t>INE603J01030</t>
  </si>
  <si>
    <t>PI Industries Ltd</t>
  </si>
  <si>
    <t>INE0LXG01040</t>
  </si>
  <si>
    <t>Ola Electric Mobility Ltd</t>
  </si>
  <si>
    <t>INE073K01018</t>
  </si>
  <si>
    <t>Sona BLW Precision Forgings Ltd</t>
  </si>
  <si>
    <t>INE670A01012</t>
  </si>
  <si>
    <t>Tata Elxsi Ltd</t>
  </si>
  <si>
    <t>INE634S01028</t>
  </si>
  <si>
    <t>Mankind Pharma Ltd</t>
  </si>
  <si>
    <t>INE531A01024</t>
  </si>
  <si>
    <t>Kansai Nerolac Paints Ltd</t>
  </si>
  <si>
    <t>INE053A01029</t>
  </si>
  <si>
    <t>The Indian Hotels Company Ltd</t>
  </si>
  <si>
    <t>INE048G01026</t>
  </si>
  <si>
    <t>Navin Fluorine International Ltd</t>
  </si>
  <si>
    <t>INE342J01019</t>
  </si>
  <si>
    <t>ZF Commercial Vehicle Control Systems I Ltd</t>
  </si>
  <si>
    <t>INE376G01013</t>
  </si>
  <si>
    <t>Biocon Ltd</t>
  </si>
  <si>
    <t>INE058A01010</t>
  </si>
  <si>
    <t>Sanofi India Ltd</t>
  </si>
  <si>
    <t>INE040H01021</t>
  </si>
  <si>
    <t>Suzlon Energy Ltd</t>
  </si>
  <si>
    <t>INE217B01036</t>
  </si>
  <si>
    <t>Kajaria Ceramics Ltd</t>
  </si>
  <si>
    <t>INE844O01030</t>
  </si>
  <si>
    <t>Gujarat Gas Co Ltd</t>
  </si>
  <si>
    <t>INE472A01039</t>
  </si>
  <si>
    <t>Blue Star Ltd</t>
  </si>
  <si>
    <t>INF173K01GU0</t>
  </si>
  <si>
    <t>Sundaram Liquid Fund - Direct Growth</t>
  </si>
  <si>
    <t>INE040A01034</t>
  </si>
  <si>
    <t>HDFC Bank Ltd</t>
  </si>
  <si>
    <t>INE758T01015</t>
  </si>
  <si>
    <t>Zomato Ltd</t>
  </si>
  <si>
    <t>INE009A01021</t>
  </si>
  <si>
    <t>Infosys Ltd</t>
  </si>
  <si>
    <t>INE237A01028</t>
  </si>
  <si>
    <t>Kotak Mahindra Bank Ltd</t>
  </si>
  <si>
    <t>INE044A01036</t>
  </si>
  <si>
    <t>Sun Pharmaceutical Industries Ltd</t>
  </si>
  <si>
    <t>INE467B01029</t>
  </si>
  <si>
    <t>Tata Consultancy Services Ltd</t>
  </si>
  <si>
    <t>INE200M01039</t>
  </si>
  <si>
    <t>Varun Beverages Ltd</t>
  </si>
  <si>
    <t>INE238A01034</t>
  </si>
  <si>
    <t>Axis Bank Ltd</t>
  </si>
  <si>
    <t>INE028A01039</t>
  </si>
  <si>
    <t>Bank of Baroda</t>
  </si>
  <si>
    <t>INE745G01035</t>
  </si>
  <si>
    <t>Multi Commodity Exchange of India Ltd</t>
  </si>
  <si>
    <t>INE038A01020</t>
  </si>
  <si>
    <t>Hindalco Industries Ltd</t>
  </si>
  <si>
    <t>Non - Ferrous Metals</t>
  </si>
  <si>
    <t>INE089A01031</t>
  </si>
  <si>
    <t>Dr. Reddys Laboratories Ltd</t>
  </si>
  <si>
    <t>INE154A01025</t>
  </si>
  <si>
    <t>ITC Ltd</t>
  </si>
  <si>
    <t>Diversified Fmcg</t>
  </si>
  <si>
    <t>INE00WC01027</t>
  </si>
  <si>
    <t>Affle (India) Ltd</t>
  </si>
  <si>
    <t>INE317I01021</t>
  </si>
  <si>
    <t>Metro Brands Ltd</t>
  </si>
  <si>
    <t>INE155A01022</t>
  </si>
  <si>
    <t>Tata Motors Ltd</t>
  </si>
  <si>
    <t>INE066F01020</t>
  </si>
  <si>
    <t>Hindustan Aeronautics Ltd</t>
  </si>
  <si>
    <t>INE406A01037</t>
  </si>
  <si>
    <t>Aurobindo Pharma Ltd</t>
  </si>
  <si>
    <t>INE880J01026</t>
  </si>
  <si>
    <t>JSW Infrastructure Ltd</t>
  </si>
  <si>
    <t>INE321T01012</t>
  </si>
  <si>
    <t>DOMS Industries Ltd</t>
  </si>
  <si>
    <t>Household Products</t>
  </si>
  <si>
    <t>INE280A01028</t>
  </si>
  <si>
    <t>Titan Company Ltd</t>
  </si>
  <si>
    <t>INE047A01021</t>
  </si>
  <si>
    <t>Grasim Industries Ltd</t>
  </si>
  <si>
    <t>INE522F01014</t>
  </si>
  <si>
    <t>Coal India Ltd</t>
  </si>
  <si>
    <t>Consumable Fuels</t>
  </si>
  <si>
    <t>INE377Y01014</t>
  </si>
  <si>
    <t>BAJAJ HOUSING FINANCE LTD</t>
  </si>
  <si>
    <t>INE914M01019</t>
  </si>
  <si>
    <t>Aster DM Healthcare Ltd</t>
  </si>
  <si>
    <t>INE429E01023</t>
  </si>
  <si>
    <t>Safari Industries (India) Ltd</t>
  </si>
  <si>
    <t>INE806T01020</t>
  </si>
  <si>
    <t>Sapphire Foods India Ltd</t>
  </si>
  <si>
    <t>INE732I01013</t>
  </si>
  <si>
    <t>Angel One Ltd</t>
  </si>
  <si>
    <t>INE0CLI01024</t>
  </si>
  <si>
    <t>Rate Gain Travel Technologies Ltd</t>
  </si>
  <si>
    <t>INE679A01013</t>
  </si>
  <si>
    <t>CSB Bank Ltd</t>
  </si>
  <si>
    <t>INE572A01036</t>
  </si>
  <si>
    <t>JB Chemicals &amp; Pharmaceuticals Ltd</t>
  </si>
  <si>
    <t>INE063P01018</t>
  </si>
  <si>
    <t>Equitas Small Finance Bank Limited</t>
  </si>
  <si>
    <t>INE199A01012</t>
  </si>
  <si>
    <t>Procter &amp; Gamble Health Ltd</t>
  </si>
  <si>
    <t>INE551W01018</t>
  </si>
  <si>
    <t>Ujjivan Small Finance Bank Ltd</t>
  </si>
  <si>
    <t>INE191H01014</t>
  </si>
  <si>
    <t>PVR INOX Ltd</t>
  </si>
  <si>
    <t>Entertainment</t>
  </si>
  <si>
    <t>INE045A01017</t>
  </si>
  <si>
    <t>Ador Welding Ltd</t>
  </si>
  <si>
    <t>INE285J01028</t>
  </si>
  <si>
    <t>SIS Ltd</t>
  </si>
  <si>
    <t>Commercial Services &amp; Supplies</t>
  </si>
  <si>
    <t>INE477A01020</t>
  </si>
  <si>
    <t>Can Fin Homes Ltd</t>
  </si>
  <si>
    <t>INE274F01020</t>
  </si>
  <si>
    <t>Westlife Foodworld Ltd</t>
  </si>
  <si>
    <t>INE743M01012</t>
  </si>
  <si>
    <t>RHI Magnesita India Ltd</t>
  </si>
  <si>
    <t>INE836A01035</t>
  </si>
  <si>
    <t>Birlasoft Ltd</t>
  </si>
  <si>
    <t>INE348B01021</t>
  </si>
  <si>
    <t>Century Plyboards (India) Ltd</t>
  </si>
  <si>
    <t>INE947Q01028</t>
  </si>
  <si>
    <t>Laurus Labs Ltd</t>
  </si>
  <si>
    <t>INE411H01032</t>
  </si>
  <si>
    <t>R Systems International Ltd</t>
  </si>
  <si>
    <t>INE295F01017</t>
  </si>
  <si>
    <t>Butterfly Gandhimathi Appliances Ltd</t>
  </si>
  <si>
    <t>INE688A01022</t>
  </si>
  <si>
    <t>Transport Corporation of India Ltd</t>
  </si>
  <si>
    <t>INE741K01010</t>
  </si>
  <si>
    <t>Creditaccess Grameen Ltd</t>
  </si>
  <si>
    <t>INE081A01020</t>
  </si>
  <si>
    <t>Tata Steel Ltd</t>
  </si>
  <si>
    <t>INE211B01039</t>
  </si>
  <si>
    <t>The Phoenix Mills Ltd</t>
  </si>
  <si>
    <t>INE120A01034</t>
  </si>
  <si>
    <t>Carborundum Universal Ltd</t>
  </si>
  <si>
    <t>INE227C01017</t>
  </si>
  <si>
    <t>MM Forgings Ltd</t>
  </si>
  <si>
    <t>INE860A01027</t>
  </si>
  <si>
    <t>HCL Technologies Ltd</t>
  </si>
  <si>
    <t>INE123W01016</t>
  </si>
  <si>
    <t>SBI Life Insurance Company Ltd</t>
  </si>
  <si>
    <t>INE059A01026</t>
  </si>
  <si>
    <t>Cipla Ltd</t>
  </si>
  <si>
    <t>INE340A01012</t>
  </si>
  <si>
    <t>Birla Corporation Ltd</t>
  </si>
  <si>
    <t>INE192A01025</t>
  </si>
  <si>
    <t>TATA Consumer Products Ltd</t>
  </si>
  <si>
    <t>INE030A01027</t>
  </si>
  <si>
    <t>Hindustan UniLever Ltd</t>
  </si>
  <si>
    <t>INE095A01012</t>
  </si>
  <si>
    <t>IndusInd Bank Ltd</t>
  </si>
  <si>
    <t>IN9397D01014</t>
  </si>
  <si>
    <t>INE075A01022</t>
  </si>
  <si>
    <t>Wipro Ltd</t>
  </si>
  <si>
    <t>Sundaram Long Term Micro Cap Tax Advantage Fund Series III</t>
  </si>
  <si>
    <t>INE386D01027</t>
  </si>
  <si>
    <t>Shivalik Bimetal Controls Ltd</t>
  </si>
  <si>
    <t>Sundaram Long Term Micro Cap Tax Advantage Fund Series IV</t>
  </si>
  <si>
    <t>Sundaram Long Term Micro Cap Tax Advantage Fund Series V</t>
  </si>
  <si>
    <t>Sundaram Long Term Micro Cap Tax Advantage Fund Series VI</t>
  </si>
  <si>
    <t>Sundaram Small Cap Fund</t>
  </si>
  <si>
    <t>INE126A01031</t>
  </si>
  <si>
    <t>EID Parry India Ltd</t>
  </si>
  <si>
    <t>INE572E01012</t>
  </si>
  <si>
    <t>PNB Housing Finance Ltd</t>
  </si>
  <si>
    <t>INE119A01028</t>
  </si>
  <si>
    <t>Balrampur Chini Mills Ltd</t>
  </si>
  <si>
    <t>INE177F01017</t>
  </si>
  <si>
    <t>Kovai Medical Center &amp; Hospital Ltd</t>
  </si>
  <si>
    <t>INE136B01020</t>
  </si>
  <si>
    <t>Cyient Ltd</t>
  </si>
  <si>
    <t>INE503A01015</t>
  </si>
  <si>
    <t>DCB Bank Ltd</t>
  </si>
  <si>
    <t>INE482A01020</t>
  </si>
  <si>
    <t>Ceat Ltd</t>
  </si>
  <si>
    <t>INE864I01014</t>
  </si>
  <si>
    <t>MTAR Technologies Ltd</t>
  </si>
  <si>
    <t>INE011K01018</t>
  </si>
  <si>
    <t>Tega Industries Ltd</t>
  </si>
  <si>
    <t>INE342G01023</t>
  </si>
  <si>
    <t>NIIT Learning Systems Ltd</t>
  </si>
  <si>
    <t>Other Consumer Services</t>
  </si>
  <si>
    <t>INE794A01010</t>
  </si>
  <si>
    <t>Neuland Laboratories Ltd</t>
  </si>
  <si>
    <t>INE094J01016</t>
  </si>
  <si>
    <t>UTI Asset Management Co Ltd</t>
  </si>
  <si>
    <t>INE098F01031</t>
  </si>
  <si>
    <t>Amrutanjan Health Care Ltd</t>
  </si>
  <si>
    <t>INE602W01019</t>
  </si>
  <si>
    <t>Senco Gold Ltd</t>
  </si>
  <si>
    <t>INE136S01016</t>
  </si>
  <si>
    <t>Neogen Chemicals Ltd</t>
  </si>
  <si>
    <t>INE142Z01019</t>
  </si>
  <si>
    <t>Orient Electric Ltd</t>
  </si>
  <si>
    <t>INE00F201020</t>
  </si>
  <si>
    <t>Prudent Corporate Advisory Services Ltd</t>
  </si>
  <si>
    <t>INE640A01023</t>
  </si>
  <si>
    <t>SKF India Ltd</t>
  </si>
  <si>
    <t>INE456Z01021</t>
  </si>
  <si>
    <t>Medi Assist Healthcare Services Ltd</t>
  </si>
  <si>
    <t>INE084A01016</t>
  </si>
  <si>
    <t>Bank of India</t>
  </si>
  <si>
    <t>INE930H01031</t>
  </si>
  <si>
    <t>K.P.R. Mill Ltd</t>
  </si>
  <si>
    <t>Textiles &amp; Apparels</t>
  </si>
  <si>
    <t>INE0UOS01011</t>
  </si>
  <si>
    <t>Sanofi Consumer Healthcare India Ltd</t>
  </si>
  <si>
    <t>INE944F01028</t>
  </si>
  <si>
    <t>Radico Khaitan Ltd</t>
  </si>
  <si>
    <t>INE548C01032</t>
  </si>
  <si>
    <t>Emami Ltd</t>
  </si>
  <si>
    <t>Personal Products</t>
  </si>
  <si>
    <t>INE0V7W01012</t>
  </si>
  <si>
    <t>Carraro India Ltd</t>
  </si>
  <si>
    <t>INE893J01029</t>
  </si>
  <si>
    <t>Mold-Tek Packaging Ltd</t>
  </si>
  <si>
    <t>INE195J01029</t>
  </si>
  <si>
    <t>PNC Infratech Ltd</t>
  </si>
  <si>
    <t>INE0LMW01024</t>
  </si>
  <si>
    <t>Cello World Ltd</t>
  </si>
  <si>
    <t>INE616N01034</t>
  </si>
  <si>
    <t>INOX India Ltd</t>
  </si>
  <si>
    <t>INE976G01028</t>
  </si>
  <si>
    <t>RBL Bank Ltd</t>
  </si>
  <si>
    <t>INE570A01022</t>
  </si>
  <si>
    <t>Ion Exchange (India) Ltd</t>
  </si>
  <si>
    <t>Other Utilities</t>
  </si>
  <si>
    <t>IN9671H01013</t>
  </si>
  <si>
    <t>INE0J5401028</t>
  </si>
  <si>
    <t>Honasa Consumer Ltd</t>
  </si>
  <si>
    <t>IN002024Z057</t>
  </si>
  <si>
    <t>Sovereign</t>
  </si>
  <si>
    <t>Sundaram Aggressive Hybrid Fund</t>
  </si>
  <si>
    <t>INE854D01024</t>
  </si>
  <si>
    <t>United Spirits Ltd</t>
  </si>
  <si>
    <t>INE585B01010</t>
  </si>
  <si>
    <t>Maruti Suzuki India Ltd</t>
  </si>
  <si>
    <t>INE917I01010</t>
  </si>
  <si>
    <t>Bajaj Auto Ltd</t>
  </si>
  <si>
    <t>INE669C01036</t>
  </si>
  <si>
    <t>Tech Mahindra Ltd</t>
  </si>
  <si>
    <t>INE101A01026</t>
  </si>
  <si>
    <t>Mahindra &amp; Mahindra Ltd</t>
  </si>
  <si>
    <t>INE481N01025</t>
  </si>
  <si>
    <t>Home First Finance Company Ltd</t>
  </si>
  <si>
    <t>INE183A01024</t>
  </si>
  <si>
    <t>Finolex Industries Ltd</t>
  </si>
  <si>
    <t>INE852S01026</t>
  </si>
  <si>
    <t>INE261F08EF5</t>
  </si>
  <si>
    <t>National Bank for Agriculture &amp; Rural Development - 7.8% - 15/03/2027**</t>
  </si>
  <si>
    <t>ICRA AAA</t>
  </si>
  <si>
    <t>INE261F08DX0</t>
  </si>
  <si>
    <t>National Bank for Agriculture &amp; Rural Development - 7.58% - 31/07/2026</t>
  </si>
  <si>
    <t>CRISIL AAA</t>
  </si>
  <si>
    <t>INE121A07RZ4</t>
  </si>
  <si>
    <t>Cholamandalam Investment and Finance Co Ltd - 8.54% - 12/04/2029**</t>
  </si>
  <si>
    <t>ICRA AA+</t>
  </si>
  <si>
    <t>INE296A07SV1</t>
  </si>
  <si>
    <t>Bajaj Finance Ltd - 7.82% - 31/01/2034**</t>
  </si>
  <si>
    <t>INE134E08MB9</t>
  </si>
  <si>
    <t>Power Finance Corporation Ltd - 7.82% - 06/03/2038**</t>
  </si>
  <si>
    <t>INE0KUG08027</t>
  </si>
  <si>
    <t>National Bank for Financing Infrastructure and Development - 7.65% - 22/12/2038**</t>
  </si>
  <si>
    <t>INE115A07QH6</t>
  </si>
  <si>
    <t>LIC Housing Finance Ltd - 8.025% - 23/03/2033**</t>
  </si>
  <si>
    <t>INE134E08NB7</t>
  </si>
  <si>
    <t>Power Finance Corporation Ltd - 7.32% - 15/07/2039**</t>
  </si>
  <si>
    <t>INE556F08KM1</t>
  </si>
  <si>
    <t>Small Industries Development Bank of India - 7.79% - 14/05/2027**</t>
  </si>
  <si>
    <t>INE134E08MX3</t>
  </si>
  <si>
    <t>Power Finance Corporation Ltd - 7.6% - 13/04/2029**</t>
  </si>
  <si>
    <t>INE261F08DV4</t>
  </si>
  <si>
    <t>National Bank for Agriculture &amp; Rural Development - 7.62% - 31/01/2028**</t>
  </si>
  <si>
    <t>INE040A08955</t>
  </si>
  <si>
    <t>HDFC Bank Ltd - 7.7% - 16/05/2028**</t>
  </si>
  <si>
    <t>INE721A07RH9</t>
  </si>
  <si>
    <t>Shriram Finance Ltd - 8.75% - 15/06/2026**</t>
  </si>
  <si>
    <t>CRISIL AA+</t>
  </si>
  <si>
    <t>INE556F08KH1</t>
  </si>
  <si>
    <t>Small Industries Development Bank of India - 7.43% - 31/08/2026**</t>
  </si>
  <si>
    <t>INE0KUG08035</t>
  </si>
  <si>
    <t>National Bank for Financing Infrastructure and Development - 7.43% - 04/07/2034</t>
  </si>
  <si>
    <t>INE296A07SU3</t>
  </si>
  <si>
    <t>Bajaj Finance Ltd - 7.87% - 08/02/2034**</t>
  </si>
  <si>
    <t>INE053F08338</t>
  </si>
  <si>
    <t>Indian Railway Finance Corporation Ltd - 7.68% - 24/11/2026**</t>
  </si>
  <si>
    <t>INE020B08FF1</t>
  </si>
  <si>
    <t>REC LTD - 7.56% - 31/08/2027**</t>
  </si>
  <si>
    <t>INE053F08296</t>
  </si>
  <si>
    <t>Indian Railway Finance Corporation Ltd - 7.74% - 15/04/2038**</t>
  </si>
  <si>
    <t>INE040A08666</t>
  </si>
  <si>
    <t>HDFC Bank Ltd (Prev HDFC Ltd) - 7.8% - 03/05/2033**</t>
  </si>
  <si>
    <t>INE752E08734</t>
  </si>
  <si>
    <t>Power Grid Corporation of India Ltd - 7.35% - 12/03/2034**</t>
  </si>
  <si>
    <t>INE134E08MJ2</t>
  </si>
  <si>
    <t>Power Finance Corporation Ltd - 7.77% - 15/04/2028**</t>
  </si>
  <si>
    <t>INE134E08MC7</t>
  </si>
  <si>
    <t>Power Finance Corporation Ltd - 7.77% - 15/07/2026**</t>
  </si>
  <si>
    <t>INE041007100</t>
  </si>
  <si>
    <t>Embassy Office Parks REIT - 7.77% - 05/06/2025**</t>
  </si>
  <si>
    <t>INE040A08989</t>
  </si>
  <si>
    <t>HDFC Bank Ltd (Prev HDFC Ltd) - 7.35% - 10/02/2025**</t>
  </si>
  <si>
    <t>INE261F08DP6</t>
  </si>
  <si>
    <t>National Bank for Agriculture &amp; Rural Development - 7.35% - 08/07/2025**</t>
  </si>
  <si>
    <t>INE115A07PI6</t>
  </si>
  <si>
    <t>LIC Housing Finance Ltd - 6.17% - 03/09/2026**</t>
  </si>
  <si>
    <t>INE556F08KP4</t>
  </si>
  <si>
    <t>Small Industries Development Bank of India - 7.68% - 10/08/2027</t>
  </si>
  <si>
    <t>INE572E07183</t>
  </si>
  <si>
    <t>PNB Housing Finance Ltd - 8.15% - 29/07/2027**</t>
  </si>
  <si>
    <t>IND AA+</t>
  </si>
  <si>
    <t>INE020B08EI8</t>
  </si>
  <si>
    <t>REC LTD - 7.51% - 31/07/2026**</t>
  </si>
  <si>
    <t>INE020B08EL2</t>
  </si>
  <si>
    <t>REC LTD - 7.44% - 30/04/2026</t>
  </si>
  <si>
    <t>INE557F08FR8</t>
  </si>
  <si>
    <t>National Housing Bank - 7.22% - 23/07/2026**</t>
  </si>
  <si>
    <t>IN0020240019</t>
  </si>
  <si>
    <t>7.10% Central Government Securities 08/04/2034</t>
  </si>
  <si>
    <t>IN0020240027</t>
  </si>
  <si>
    <t>IN0020230077</t>
  </si>
  <si>
    <t>7.18%  Government Securities - 24/07/2037</t>
  </si>
  <si>
    <t>IN0020240035</t>
  </si>
  <si>
    <t>7.34% Central Government Securities 22/04/2064</t>
  </si>
  <si>
    <t>IN0020230051</t>
  </si>
  <si>
    <t>7.30% Government Securities - 19/06/2053</t>
  </si>
  <si>
    <t>IN0020220011</t>
  </si>
  <si>
    <t>IN0020240076</t>
  </si>
  <si>
    <t>7.02% Central Government Securities 18/06/2031</t>
  </si>
  <si>
    <t>IN0020210160</t>
  </si>
  <si>
    <t>IN3120230484</t>
  </si>
  <si>
    <t>7.44% Tamil Nadu State Government Securities -20/03/2034</t>
  </si>
  <si>
    <t>INE028A16EX5</t>
  </si>
  <si>
    <t>Bank of Baroda - 20/02/2025**</t>
  </si>
  <si>
    <t>IND A1+</t>
  </si>
  <si>
    <t>INE040A16FA5</t>
  </si>
  <si>
    <t>HDFC Bank Ltd - 24/06/2025</t>
  </si>
  <si>
    <t>CRISIL A1+</t>
  </si>
  <si>
    <t>INE115A14EX5</t>
  </si>
  <si>
    <t>LIC Housing Finance Ltd - 21/03/2025**</t>
  </si>
  <si>
    <t>INF903JA1FR6</t>
  </si>
  <si>
    <t>Individual &amp; HUF</t>
  </si>
  <si>
    <t>Others</t>
  </si>
  <si>
    <t>Sundaram Arbitrage Fund</t>
  </si>
  <si>
    <t>INE160A01022</t>
  </si>
  <si>
    <t>Punjab National Bank</t>
  </si>
  <si>
    <t>INE271C01023</t>
  </si>
  <si>
    <t>DLF Ltd</t>
  </si>
  <si>
    <t>INE423A01024</t>
  </si>
  <si>
    <t>Adani Enterprises</t>
  </si>
  <si>
    <t>Metals &amp; Minerals Trading</t>
  </si>
  <si>
    <t>INE296A01024</t>
  </si>
  <si>
    <t>Bajaj Finance Ltd</t>
  </si>
  <si>
    <t>INE674K01013</t>
  </si>
  <si>
    <t>Aditya Birla Capital Ltd</t>
  </si>
  <si>
    <t>INE476A01022</t>
  </si>
  <si>
    <t>Canara Bank</t>
  </si>
  <si>
    <t>INE647O01011</t>
  </si>
  <si>
    <t>Aditya Birla Fashion and Retail Ltd</t>
  </si>
  <si>
    <t>INE274J01014</t>
  </si>
  <si>
    <t>Oil India Ltd</t>
  </si>
  <si>
    <t>INE918I01026</t>
  </si>
  <si>
    <t>Bajaj Finserv Ltd</t>
  </si>
  <si>
    <t>INE242A01010</t>
  </si>
  <si>
    <t>Indian Oil Corporation Ltd</t>
  </si>
  <si>
    <t>INE769A01020</t>
  </si>
  <si>
    <t>Aarti Industries Ltd</t>
  </si>
  <si>
    <t>IN0020220037</t>
  </si>
  <si>
    <t>7.38% Central Government Securities 20/06/2027</t>
  </si>
  <si>
    <t>IN002023Z489</t>
  </si>
  <si>
    <t>IN002024Z032</t>
  </si>
  <si>
    <t>IN002024Z040</t>
  </si>
  <si>
    <t>IN002024Z248</t>
  </si>
  <si>
    <t>Sundaram Balanced Advantage Fund</t>
  </si>
  <si>
    <t>INE002S01010</t>
  </si>
  <si>
    <t>Mahanagar Gas Ltd</t>
  </si>
  <si>
    <t>INE020B08FD6</t>
  </si>
  <si>
    <t>REC LTD - 7.58% - 31/05/2029**</t>
  </si>
  <si>
    <t>INE115A07QD5</t>
  </si>
  <si>
    <t>LIC Housing Finance Ltd - 7.82% - 28/11/2025**</t>
  </si>
  <si>
    <t>IN0020230135</t>
  </si>
  <si>
    <t>IN0020230036</t>
  </si>
  <si>
    <t>7.17% Government Securities - 17/04/20230</t>
  </si>
  <si>
    <t>-</t>
  </si>
  <si>
    <t>INE486A01021</t>
  </si>
  <si>
    <t>CESC Ltd</t>
  </si>
  <si>
    <t>INE848E01016</t>
  </si>
  <si>
    <t>NHPC Ltd</t>
  </si>
  <si>
    <t>INE462A01022</t>
  </si>
  <si>
    <t>Bayer Cropscience Ltd</t>
  </si>
  <si>
    <t>INE010V01017</t>
  </si>
  <si>
    <t>L&amp;T Technology Services Ltd</t>
  </si>
  <si>
    <t>INE759J01022</t>
  </si>
  <si>
    <t>IDIA00069477</t>
  </si>
  <si>
    <t>IDIA00069480</t>
  </si>
  <si>
    <t>INE02CF01010</t>
  </si>
  <si>
    <t>Sundaram Equity Savings Fund</t>
  </si>
  <si>
    <t>INE782A01015</t>
  </si>
  <si>
    <t>Johnson Controls-Hitachi AirConditioning India Ltd</t>
  </si>
  <si>
    <t>INE725G01011</t>
  </si>
  <si>
    <t>ICRA Ltd</t>
  </si>
  <si>
    <t>INE451A01017</t>
  </si>
  <si>
    <t>Force Motors Ltd</t>
  </si>
  <si>
    <t>INE019A01038</t>
  </si>
  <si>
    <t>JSW Steel Ltd</t>
  </si>
  <si>
    <t>INE795G01014</t>
  </si>
  <si>
    <t>HDFC Life Insurance Company Ltd</t>
  </si>
  <si>
    <t>INE00R701025</t>
  </si>
  <si>
    <t>Dalmia Cement (Bharat) Ltd.</t>
  </si>
  <si>
    <t>INE158A01026</t>
  </si>
  <si>
    <t>Hero MotoCorp Ltd</t>
  </si>
  <si>
    <t>INE021A01026</t>
  </si>
  <si>
    <t>Asian Paints Ltd</t>
  </si>
  <si>
    <t>INE115A07PR7</t>
  </si>
  <si>
    <t>LIC Housing Finance Ltd - 6.65% - 15/02/2027**</t>
  </si>
  <si>
    <t>INE020B08EM0</t>
  </si>
  <si>
    <t>REC LTD - 7.64% - 30/06/2026**</t>
  </si>
  <si>
    <t>INE261F08EA6</t>
  </si>
  <si>
    <t>National Bank for Agriculture &amp; Rural Development - 7.5% - 31/08/2026**</t>
  </si>
  <si>
    <t>IN0020230101</t>
  </si>
  <si>
    <t>7.37% Government Securities-23/10/2028</t>
  </si>
  <si>
    <t>IN0020240050</t>
  </si>
  <si>
    <t>7.04% Central Government Securities 03/06/2029</t>
  </si>
  <si>
    <t>INE476A16ZO0</t>
  </si>
  <si>
    <t>Canara Bank - 04/12/2025**</t>
  </si>
  <si>
    <t>INE514E16CI1</t>
  </si>
  <si>
    <t>Export Import Bank of India - 30/12/2025</t>
  </si>
  <si>
    <t>IN002024Z362</t>
  </si>
  <si>
    <t>364 Days - T Bill - 18/12/2025</t>
  </si>
  <si>
    <t>INE765G01017</t>
  </si>
  <si>
    <t>ICICI Lombard General Insurance Company Ltd</t>
  </si>
  <si>
    <t>INE066A01021</t>
  </si>
  <si>
    <t>Eicher Motors Ltd</t>
  </si>
  <si>
    <t>Sundaram Multi Cap Fund</t>
  </si>
  <si>
    <t>INE668F01031</t>
  </si>
  <si>
    <t>Jyothy Laboratories Ltd</t>
  </si>
  <si>
    <t>INE112L01020</t>
  </si>
  <si>
    <t>Metropolis Healthcare Ltd</t>
  </si>
  <si>
    <t>INE147E01013</t>
  </si>
  <si>
    <t>INE348C01011</t>
  </si>
  <si>
    <t>Paper, Forest &amp; Jute Products</t>
  </si>
  <si>
    <t>IDIA00069356</t>
  </si>
  <si>
    <t>IDIA00069359</t>
  </si>
  <si>
    <t>INE406B01019</t>
  </si>
  <si>
    <t>INE431E01011</t>
  </si>
  <si>
    <t>Healthcare Equipment &amp; Supplies</t>
  </si>
  <si>
    <t>INE604A01011</t>
  </si>
  <si>
    <t>INE361B01024</t>
  </si>
  <si>
    <t>Divis Laboratories Ltd</t>
  </si>
  <si>
    <t>INE118A01012</t>
  </si>
  <si>
    <t>Bajaj Holdings &amp; Investment Ltd</t>
  </si>
  <si>
    <t>INE437A01024</t>
  </si>
  <si>
    <t>Apollo Hospitals Enterprise Ltd</t>
  </si>
  <si>
    <t>INE670K01029</t>
  </si>
  <si>
    <t>Macrotech Developers Ltd</t>
  </si>
  <si>
    <t>INE685A01028</t>
  </si>
  <si>
    <t>Torrent Pharmaceuticals Ltd</t>
  </si>
  <si>
    <t>INE070A01015</t>
  </si>
  <si>
    <t>Shree Cement Ltd</t>
  </si>
  <si>
    <t>INE053F01010</t>
  </si>
  <si>
    <t>Indian Railway Finance Corporation Ltd</t>
  </si>
  <si>
    <t>INE399L01023</t>
  </si>
  <si>
    <t>Adani Total Gas Ltd</t>
  </si>
  <si>
    <t>INE205A01025</t>
  </si>
  <si>
    <t>Vedanta Ltd</t>
  </si>
  <si>
    <t>Diversified Metals</t>
  </si>
  <si>
    <t>INE323A01026</t>
  </si>
  <si>
    <t>Bosch Ltd</t>
  </si>
  <si>
    <t>INE214T01019</t>
  </si>
  <si>
    <t>LTIMindtree Ltd</t>
  </si>
  <si>
    <t>INE0J1Y01017</t>
  </si>
  <si>
    <t>LIC of India Ltd</t>
  </si>
  <si>
    <t>INE318A01026</t>
  </si>
  <si>
    <t>Pidilite Industries Ltd</t>
  </si>
  <si>
    <t>INE335Y01020</t>
  </si>
  <si>
    <t>Indian Railway Catering &amp; Tourism Corporation Ltd</t>
  </si>
  <si>
    <t>INE758E01017</t>
  </si>
  <si>
    <t>Jio Financial Services Ltd</t>
  </si>
  <si>
    <t>INE121E01018</t>
  </si>
  <si>
    <t>JSW Energy Ltd</t>
  </si>
  <si>
    <t>INE239A01024</t>
  </si>
  <si>
    <t>Nestle India Ltd</t>
  </si>
  <si>
    <t>INE176B01034</t>
  </si>
  <si>
    <t>Havells India Ltd</t>
  </si>
  <si>
    <t>INE016A01026</t>
  </si>
  <si>
    <t>Dabur India Ltd</t>
  </si>
  <si>
    <t>INE814H01011</t>
  </si>
  <si>
    <t>Adani Power Ltd</t>
  </si>
  <si>
    <t>INE775A01035</t>
  </si>
  <si>
    <t>Samvardhana Motherson International Ltd</t>
  </si>
  <si>
    <t>INE931S01010</t>
  </si>
  <si>
    <t>Adani Energy Solutions Ltd</t>
  </si>
  <si>
    <t>INE216A01030</t>
  </si>
  <si>
    <t>Britannia Industries Ltd</t>
  </si>
  <si>
    <t>INE102D01028</t>
  </si>
  <si>
    <t>Godrej Consumer Products Ltd</t>
  </si>
  <si>
    <t>INE192R01011</t>
  </si>
  <si>
    <t>Avenue Supermarts Ltd</t>
  </si>
  <si>
    <t>INE364U01010</t>
  </si>
  <si>
    <t>Adani Green Energy Ltd</t>
  </si>
  <si>
    <t>Sundaram ELSS Tax Saver Fund</t>
  </si>
  <si>
    <t>INE00H001014</t>
  </si>
  <si>
    <t>Swiggy Ltd</t>
  </si>
  <si>
    <t>INE176A01028</t>
  </si>
  <si>
    <t>Bata India Ltd</t>
  </si>
  <si>
    <t>INE0V6F01027</t>
  </si>
  <si>
    <t>Hyundai Motor India Ltd</t>
  </si>
  <si>
    <t>Sundaram Consumption Fund</t>
  </si>
  <si>
    <t>INE02YR01019</t>
  </si>
  <si>
    <t>Electronics Mart India Ltd</t>
  </si>
  <si>
    <t>Sundaram Services Fund</t>
  </si>
  <si>
    <t>INE761H01022</t>
  </si>
  <si>
    <t>Page Industries Ltd</t>
  </si>
  <si>
    <t>INE127D01025</t>
  </si>
  <si>
    <t>HDFC Asset Management Company Ltd</t>
  </si>
  <si>
    <t>MU0295S00016</t>
  </si>
  <si>
    <t>Sundaram Diversified Equity</t>
  </si>
  <si>
    <t>Sundaram Large Cap Fund</t>
  </si>
  <si>
    <t>Sundaram Business Cycle Fund</t>
  </si>
  <si>
    <t>INE410P01011</t>
  </si>
  <si>
    <t>Narayana Hrudayalaya Ltd</t>
  </si>
  <si>
    <t>INE01EA01019</t>
  </si>
  <si>
    <t>Vishal Mega Mart Ltd</t>
  </si>
  <si>
    <t>INE885A01032</t>
  </si>
  <si>
    <t>Amara Raja Energy &amp; Mobility Ltd</t>
  </si>
  <si>
    <t>INE466L01038</t>
  </si>
  <si>
    <t>360 ONE WAM Ltd (Prev IIFL Wealth Management Ltd)</t>
  </si>
  <si>
    <t>INE388Y01029</t>
  </si>
  <si>
    <t>FSN E–Commerce Ventures Ltd(NYKAA)</t>
  </si>
  <si>
    <t>INE371A01025</t>
  </si>
  <si>
    <t>Graphite India Ltd</t>
  </si>
  <si>
    <t>Sundaram Flexi Cap Fund</t>
  </si>
  <si>
    <t>INE322A01010</t>
  </si>
  <si>
    <t>Gillette India Ltd</t>
  </si>
  <si>
    <t>Sundaram Financial Services Opportunities Fund</t>
  </si>
  <si>
    <t>INE298J01013</t>
  </si>
  <si>
    <t>Nippon Life India Asset Management Ltd</t>
  </si>
  <si>
    <t>Institutional Plan - Growth</t>
  </si>
  <si>
    <t>Sundaram Multi Asset Allocation Fund</t>
  </si>
  <si>
    <t>INE087A01019</t>
  </si>
  <si>
    <t>Kesoram Industries Ltd</t>
  </si>
  <si>
    <t>IN0020230119</t>
  </si>
  <si>
    <t>7.33% Government Securities-30/10/2026</t>
  </si>
  <si>
    <t>INF204KB17I5</t>
  </si>
  <si>
    <t>Nippon India ETF Gold Bees</t>
  </si>
  <si>
    <t>INF200KA16D8</t>
  </si>
  <si>
    <t>SBI-ETF GOLD</t>
  </si>
  <si>
    <t>INF179KC1981</t>
  </si>
  <si>
    <t>HDFC Gold Exchange Traded Fund</t>
  </si>
  <si>
    <t>INF174KA1HJ8</t>
  </si>
  <si>
    <t>Kotak Mutual Fund - Gold Exchange Traded Fund</t>
  </si>
  <si>
    <t>INF740KA1SW3</t>
  </si>
  <si>
    <t>DSP-GOLD ETF</t>
  </si>
  <si>
    <t>S.NO.</t>
  </si>
  <si>
    <t>ACRONYM</t>
  </si>
  <si>
    <t>SCHEME NAME</t>
  </si>
  <si>
    <t>CAPEXG</t>
  </si>
  <si>
    <t>GLOB</t>
  </si>
  <si>
    <t>Sundaram Global Brand Fund</t>
  </si>
  <si>
    <t>MIDCAP</t>
  </si>
  <si>
    <t>MULTIP</t>
  </si>
  <si>
    <t>Sundaram Large And Mid Cap Fund</t>
  </si>
  <si>
    <t>SLTADV3</t>
  </si>
  <si>
    <t>Sundaram Long Term Advantage Fund Series III</t>
  </si>
  <si>
    <t>SLTADV4</t>
  </si>
  <si>
    <t>Sundaram Long Term Advantage Fund Series IV</t>
  </si>
  <si>
    <t>SLTAX1</t>
  </si>
  <si>
    <t>Sundaram Long Term Tax Advantage Fund Series I</t>
  </si>
  <si>
    <t>SLTAX2</t>
  </si>
  <si>
    <t>Sundaram Long Term Tax Advantage Fund Series II</t>
  </si>
  <si>
    <t>SLTAX3</t>
  </si>
  <si>
    <t>SLTAX4</t>
  </si>
  <si>
    <t>SLTAX5</t>
  </si>
  <si>
    <t>SLTAX6</t>
  </si>
  <si>
    <t>SMILE</t>
  </si>
  <si>
    <t>SPAHF</t>
  </si>
  <si>
    <t>SPARF</t>
  </si>
  <si>
    <t xml:space="preserve">Sundaram Arbitrage Fund </t>
  </si>
  <si>
    <t>SPBAF</t>
  </si>
  <si>
    <t>SPDYF</t>
  </si>
  <si>
    <t>SPESF</t>
  </si>
  <si>
    <t>SPFOCUS</t>
  </si>
  <si>
    <t>Sundaram Focused  Fund</t>
  </si>
  <si>
    <t>SPMUCF</t>
  </si>
  <si>
    <t>SPSN100</t>
  </si>
  <si>
    <t>Sundaram NIFTY 100 Equal Weight Fund</t>
  </si>
  <si>
    <t>SPTAX</t>
  </si>
  <si>
    <t>SRURAL</t>
  </si>
  <si>
    <t>SSFUND</t>
  </si>
  <si>
    <t>STAX</t>
  </si>
  <si>
    <t>SUNBCF</t>
  </si>
  <si>
    <t>SUNFCF</t>
  </si>
  <si>
    <t>SUNFOP</t>
  </si>
  <si>
    <t>SUNMAF</t>
  </si>
  <si>
    <t>SUNCYF</t>
  </si>
  <si>
    <t>Index</t>
  </si>
  <si>
    <t>YTM (%)</t>
  </si>
  <si>
    <t>Monthly Portfolio Statement for the month ended 31 December 2024</t>
  </si>
  <si>
    <t>Hindustan Dorr Oliver Ltd @</t>
  </si>
  <si>
    <t>Bharat Heavy Electricals Limited January 2025</t>
  </si>
  <si>
    <t># percentage to NAV of security is less than 0.01% - Wherever applicable</t>
  </si>
  <si>
    <t>** Thinly traded / Non Traded Securities - Wherever applicable</t>
  </si>
  <si>
    <t>^ Net current assets includes interest accrued on fixed income securities - Wherever applicable</t>
  </si>
  <si>
    <t>~ This scheme has exposure to floating rate instruments and / or interest rate derivatives. The duration of these instruments is linked to the interest rate reset period. The interest rate risk in a floating rate instrument or in a fixed rate instrument hedged with derivatives is likely to be lesser than that in an equivalent maturity fixed rate instrument. Under some market circumstances the volatility may be of an order greater than what may ordinarily be expected considering only its duration. Hence investors are recommended to consider the unadjusted portfolio maturity of the scheme as well and exercise adequate due diligence when deciding to make their investments. - Wherever applicable</t>
  </si>
  <si>
    <t>* Investment earmarked for Derivative Margin - Wherever applicable</t>
  </si>
  <si>
    <t>At the beginning</t>
  </si>
  <si>
    <t>d) IDCW declared during the period (Rupees per unit)</t>
  </si>
  <si>
    <t>Scheme Riskometer :</t>
  </si>
  <si>
    <t>Tier I Benchmark Riskometer :</t>
  </si>
  <si>
    <t xml:space="preserve">                     NIFTY Infrastructure TRI</t>
  </si>
  <si>
    <t>Sundaram Liquid Fund - Direct Growth*</t>
  </si>
  <si>
    <t>Tier II Benchmark Riskometer :</t>
  </si>
  <si>
    <t xml:space="preserve">                        Nifty Mid Cap 150 TRI</t>
  </si>
  <si>
    <t xml:space="preserve">                            Nifty Mid Cap 100 TRI</t>
  </si>
  <si>
    <t xml:space="preserve">           Nifty Large Mid Cap 250 INDEX</t>
  </si>
  <si>
    <t xml:space="preserve">                           BSE 500 INDEX</t>
  </si>
  <si>
    <t xml:space="preserve">                                    BSE 500 INDEX</t>
  </si>
  <si>
    <t>Bharti Airtel Ltd - Partly Paid Right Shares</t>
  </si>
  <si>
    <t xml:space="preserve">                    BSE 500 INDEX</t>
  </si>
  <si>
    <t xml:space="preserve">                    Nifty Small Cap 100</t>
  </si>
  <si>
    <t xml:space="preserve">                   Nifty Small Cap 100</t>
  </si>
  <si>
    <t xml:space="preserve">                      Nifty Small Cap 100</t>
  </si>
  <si>
    <t xml:space="preserve">                     Nifty Small Cap 100</t>
  </si>
  <si>
    <t>Cash and Other Net Current Assets^</t>
  </si>
  <si>
    <t>b) Total value and percentage of illiquid equity shares @</t>
  </si>
  <si>
    <t xml:space="preserve">           Nifty Small Cap 250 TRI</t>
  </si>
  <si>
    <t xml:space="preserve">           Nifty Small Cap 100 TRI</t>
  </si>
  <si>
    <t>Chennai Super Kings Ltd @</t>
  </si>
  <si>
    <t>(f) Convertible Debenture</t>
  </si>
  <si>
    <t>INE121A08PJ0</t>
  </si>
  <si>
    <t>7.5% Cholamandalam Investment and Company Ltd - 30/09/2026</t>
  </si>
  <si>
    <t>Unrated</t>
  </si>
  <si>
    <t>7.72% Central Government Securities_Floating Rate Bond - 04/10/2028 ~</t>
  </si>
  <si>
    <t>Refer below point i)</t>
  </si>
  <si>
    <t>Direct Plan - Monthly IDCW</t>
  </si>
  <si>
    <t>Regular Plan - Monthly IDCW</t>
  </si>
  <si>
    <t>Annexure-A</t>
  </si>
  <si>
    <t>Name of The security</t>
  </si>
  <si>
    <t xml:space="preserve">ISIN </t>
  </si>
  <si>
    <t>Net receivable/Market value  (Rs. Lakh)</t>
  </si>
  <si>
    <t>% to NAV</t>
  </si>
  <si>
    <t>Total Amount(Principal &amp; Interest)  (Rs. Lakh)</t>
  </si>
  <si>
    <t xml:space="preserve">IL&amp;FS Financial Services Ltd. 24SEP18 CP </t>
  </si>
  <si>
    <t>INE121H14JU3</t>
  </si>
  <si>
    <t>ISIN</t>
  </si>
  <si>
    <t>NAME OF THE SECURITY</t>
  </si>
  <si>
    <t>VALUE OF THE SECURITY CONSIDERED UNDER NET RECEIVABLES</t>
  </si>
  <si>
    <t>% TO AUM</t>
  </si>
  <si>
    <t>INE528G08394</t>
  </si>
  <si>
    <t>9%-YES BANK LTD-NCD-Call opt-18/10/2022-Perpetual Bond $</t>
  </si>
  <si>
    <t>TOTAL AMOUNT INCLUDING INTEREST DUE TO THE SCHEME</t>
  </si>
  <si>
    <t>TOTAL AMOUNT DUE</t>
  </si>
  <si>
    <t>PRINCIPAL (Rs. in Lacs)</t>
  </si>
  <si>
    <t>Interest Accrued till 05 Mar 2020
(Rs. in Lacs)</t>
  </si>
  <si>
    <t>Total 
(Rs. in Lacs)</t>
  </si>
  <si>
    <t>$ Yes Bank Limited Reconstruction Scheme 2020” was notified in the Official Gazette on March 13, 2020. Based on that, the Basel III Additional Tier I Bonds (ISIN - INE528G08394) were written down in the scheme along with the Interest accrued.</t>
  </si>
  <si>
    <t>Portfolio Information</t>
  </si>
  <si>
    <t>Scheme Name :</t>
  </si>
  <si>
    <t>Description (if any)</t>
  </si>
  <si>
    <t xml:space="preserve">Annualised Portfolio YTM %* : </t>
  </si>
  <si>
    <t>Macaulay Duration (years) - only for Debt portion (years)</t>
  </si>
  <si>
    <t>Residual Maturity (years) - only for Debt portion (years)</t>
  </si>
  <si>
    <t xml:space="preserve">As on (Date) </t>
  </si>
  <si>
    <t>*** in case of semi annual YTM,  it will be annualised </t>
  </si>
  <si>
    <t xml:space="preserve">           CRISIL Hybrid 35 Plus 65 - Aggressive Index</t>
  </si>
  <si>
    <t>Aarti Industries Limited January 2025</t>
  </si>
  <si>
    <t>Larsen and Toubro Ltd February 2025</t>
  </si>
  <si>
    <t>Aditya Birla Fashion And Retail Limited January 2025</t>
  </si>
  <si>
    <t>Indian Oil Corporation Ltd January 2025</t>
  </si>
  <si>
    <t>NTPC Limited January 2025</t>
  </si>
  <si>
    <t>Bajaj Finserv Limited January 2025</t>
  </si>
  <si>
    <t>Axis Bank Limited February 2025</t>
  </si>
  <si>
    <t>Coal India Limited January 2025</t>
  </si>
  <si>
    <t>Titan Company Limited February 2025</t>
  </si>
  <si>
    <t>Hindalco Industries Limited February 2025</t>
  </si>
  <si>
    <t xml:space="preserve">	State Bank Of India Limited February 2025</t>
  </si>
  <si>
    <t>Oil India Ltd January 2025</t>
  </si>
  <si>
    <t>Aditya Birla Fashion And Retail Limited February 2025</t>
  </si>
  <si>
    <t xml:space="preserve">	Mahindra &amp; Mahindra Limited January 2025</t>
  </si>
  <si>
    <t>Maruti Suzuki India Limited January 2025</t>
  </si>
  <si>
    <t>Bharat Electronics Limited January 2025</t>
  </si>
  <si>
    <t>Tata Power Company Ltd February 2025</t>
  </si>
  <si>
    <t>Tata Power Company Ltd January 2025</t>
  </si>
  <si>
    <t>Canara Bank January 2025</t>
  </si>
  <si>
    <t>SBI Life Insurance Company Limited January 2025</t>
  </si>
  <si>
    <t>Aurobindo Pharma Limited January 2025</t>
  </si>
  <si>
    <t>Aditya Birla Capital Limited January 2025</t>
  </si>
  <si>
    <t xml:space="preserve">	Tata Steel Limited February 2025</t>
  </si>
  <si>
    <t>Cipla Limited January 2025</t>
  </si>
  <si>
    <t>Tata Motors Limited February 2025</t>
  </si>
  <si>
    <t>Kotak Mahindra Bank Limited January 2025</t>
  </si>
  <si>
    <t>Bajaj Finance Limited January 2025</t>
  </si>
  <si>
    <t>HCL Technologies Limited January 2025</t>
  </si>
  <si>
    <t>Bharti Airtel Limited January 2025</t>
  </si>
  <si>
    <t>Bank of Baroda January 2025</t>
  </si>
  <si>
    <t>Hindalco Industries Limited January 2025</t>
  </si>
  <si>
    <t>IndusInd Bank Limited January 2025</t>
  </si>
  <si>
    <t>The Indian Hotels Company Limited January 2025</t>
  </si>
  <si>
    <t>Sun Pharmaceutical Industries Limited January 2025</t>
  </si>
  <si>
    <t>Larsen and Toubro Ltd January 2025</t>
  </si>
  <si>
    <t>TATA Consultancy Services Limited January 2025</t>
  </si>
  <si>
    <t>Axis Bank Limited January 2025</t>
  </si>
  <si>
    <t>Adani Enterprises Limited January 2025</t>
  </si>
  <si>
    <t>DLF Limited January 2025</t>
  </si>
  <si>
    <t>Ambuja Cements Limited January 2025</t>
  </si>
  <si>
    <t>Tata Motors Limited January 2025</t>
  </si>
  <si>
    <t>Indus Towers Limited January 2025</t>
  </si>
  <si>
    <t>ICICI Bank Limited January 2025</t>
  </si>
  <si>
    <t>Punjab National Bank January 2025</t>
  </si>
  <si>
    <t>Reliance Industries Limited January 2025</t>
  </si>
  <si>
    <t xml:space="preserve">           NIFTY 50 Arbitrage INDEX</t>
  </si>
  <si>
    <t>INE041025011</t>
  </si>
  <si>
    <t>Embassy Office Parks (REIT)</t>
  </si>
  <si>
    <t>INE0GGX23010</t>
  </si>
  <si>
    <t>Power Grid Infrastructure Investment Trust (InvIT)</t>
  </si>
  <si>
    <t>Mahanagar Gas Ltd January 2025</t>
  </si>
  <si>
    <t>Titan Company Limited January 2025</t>
  </si>
  <si>
    <t>GAIL (India) Limited January 2025</t>
  </si>
  <si>
    <t>Infosys Limited January 2025</t>
  </si>
  <si>
    <t xml:space="preserve">           NIFTY 50 Hybrid Composite Debt 50 : 50 INDEX</t>
  </si>
  <si>
    <t>Sandur Laminates Ltd @</t>
  </si>
  <si>
    <t>Crystal Cable Industries Ltd @</t>
  </si>
  <si>
    <t>Tirrihannah Company Ltd @</t>
  </si>
  <si>
    <t>Minerava Holdings Ltd @</t>
  </si>
  <si>
    <t>21.50% Dewan Rubber Ltd</t>
  </si>
  <si>
    <t>Not Available</t>
  </si>
  <si>
    <t>Chemox Chemicals Industries</t>
  </si>
  <si>
    <t xml:space="preserve">                                NIFTY 500</t>
  </si>
  <si>
    <t>Grasim Industries Limited January 2025</t>
  </si>
  <si>
    <t>Cholamandalam Investment and Finance Company Ltd  January 2025</t>
  </si>
  <si>
    <t>Hero MotoCorp Limited January 2025</t>
  </si>
  <si>
    <t xml:space="preserve">	United Spirits Limited January 2025</t>
  </si>
  <si>
    <t>HDFC Life Insurance Company Limited January 2025</t>
  </si>
  <si>
    <t>JSW Steel Limited January 2025</t>
  </si>
  <si>
    <t>TVS Motor Company Limited January 2025</t>
  </si>
  <si>
    <t>Interglobe Aviation Ltd January 2025</t>
  </si>
  <si>
    <t>Hindustan Petroleum Corpn Limited January 2025</t>
  </si>
  <si>
    <t xml:space="preserve">	Hindustan Unilever Limited January 2025</t>
  </si>
  <si>
    <t xml:space="preserve">                      Nifty Equity Savings INDEX</t>
  </si>
  <si>
    <t xml:space="preserve">                              Nifty 500 TRI</t>
  </si>
  <si>
    <t xml:space="preserve">           Nifty Large MID CAP 250 TRI</t>
  </si>
  <si>
    <t>Crescent Finstock Ltd @</t>
  </si>
  <si>
    <t>Balmer Lawrie Freight Containers Ltd @</t>
  </si>
  <si>
    <t>Precision Fasteners Ltd @</t>
  </si>
  <si>
    <t>Virtual Dynamics Software Ltd @</t>
  </si>
  <si>
    <t>Noble Brothers Impex Ltd @</t>
  </si>
  <si>
    <t>Sangam Health Care Products Ltd @</t>
  </si>
  <si>
    <t>Mukerian Papers Ltd @</t>
  </si>
  <si>
    <t>15% Premier Vinyl Ltd</t>
  </si>
  <si>
    <t xml:space="preserve">           Nifty 500 MultiCap 50:25:25</t>
  </si>
  <si>
    <t xml:space="preserve">          Nifty 100 Equal Weight TRI</t>
  </si>
  <si>
    <t>18% Jord Engineering Ltd</t>
  </si>
  <si>
    <t xml:space="preserve">                          NIFTY 500</t>
  </si>
  <si>
    <t xml:space="preserve">           Nifty India Consumption TRI</t>
  </si>
  <si>
    <t>Make My Trip Ltd (USD)</t>
  </si>
  <si>
    <t xml:space="preserve">           NIFTY Services Sector Index</t>
  </si>
  <si>
    <t xml:space="preserve">                       NIFTY 500</t>
  </si>
  <si>
    <t xml:space="preserve">               Nifty 100 TRI INDEX</t>
  </si>
  <si>
    <t xml:space="preserve">                      Nifty_500_ TRI</t>
  </si>
  <si>
    <t xml:space="preserve">                  Nifty 500 TRI</t>
  </si>
  <si>
    <t xml:space="preserve">                      Nifty 500 TRI</t>
  </si>
  <si>
    <t xml:space="preserve">           Nifty Financial Services</t>
  </si>
  <si>
    <t>Eicher Motor Limited January 2025</t>
  </si>
  <si>
    <t>UltraTech Cement Limited January 2025</t>
  </si>
  <si>
    <t xml:space="preserve">	State Bank Of India Limited January 2025</t>
  </si>
  <si>
    <t>HDFC Bank Limited January 2025</t>
  </si>
  <si>
    <t>Hindustan Aeronautics Limited January 2025</t>
  </si>
  <si>
    <t>NIFTY 500 TRI (65%) + NIFTY Short Duration Debt Index (10%) + Domestic Prices of Gold (25%)</t>
  </si>
  <si>
    <t>Direct Plan - IDCW</t>
  </si>
  <si>
    <t>Regular Plan - IDCW</t>
  </si>
  <si>
    <t>Direct Plan - Halfyearly IDCW</t>
  </si>
  <si>
    <t>Regular Plan - Halfyearly IDCW</t>
  </si>
  <si>
    <t>Direct Plan - Quarterly IDCW</t>
  </si>
  <si>
    <t>Regular Plan - Quarterly IDCW</t>
  </si>
  <si>
    <t>Institutional Plan - IDCW</t>
  </si>
  <si>
    <t>364 Days - T Bill - 02/05/2025*</t>
  </si>
  <si>
    <t>7.10% Central Government Securities 18/04/2029*</t>
  </si>
  <si>
    <t>7.23% Central Government Securities 15/04/2039*</t>
  </si>
  <si>
    <t>Sundaram Money Market Fund-Direct Plan - Growth*</t>
  </si>
  <si>
    <t>7.38% Central Government Securities 20/06/2027*</t>
  </si>
  <si>
    <t>Sundaram Liquid Fund - Direct Growth *</t>
  </si>
  <si>
    <t>364 Days - T Bill - 18/04/2025*</t>
  </si>
  <si>
    <t>364 Days- T Bill-13/02/2025*</t>
  </si>
  <si>
    <t>364 Days - T Bill - 24/04/2025*</t>
  </si>
  <si>
    <t>364 Days - T Bill - 11/09/2025*</t>
  </si>
  <si>
    <t>7.32% Government Securities-13/11/2030*</t>
  </si>
  <si>
    <t>7.10% Central Government Securities 08/04/2034*</t>
  </si>
  <si>
    <t>7.37% Government Securities-23/10/2028*</t>
  </si>
  <si>
    <t>7.04% Central Government Securities 03/06/2029*</t>
  </si>
  <si>
    <t>i) Exposure to securities classified as below investment grade or default as on 31-Dec-2024</t>
  </si>
  <si>
    <t>% to AUM as on 31-Dec-2024</t>
  </si>
  <si>
    <t>31-Dec-2024</t>
  </si>
  <si>
    <t>SG9999013908</t>
  </si>
  <si>
    <t>Sundaram Global Brand Fund - Master Class</t>
  </si>
  <si>
    <t xml:space="preserve"> (a) Investments in Foreign Securities - Units of Mutual Funds</t>
  </si>
  <si>
    <t xml:space="preserve">	Sundaram Dividend Yield Fund</t>
  </si>
  <si>
    <t>b) Total value and percentage of illiquid equity @</t>
  </si>
  <si>
    <t>Direct Plan - Half Yearly IDCW</t>
  </si>
  <si>
    <t>Regular Plan - Half Yearly IDCW</t>
  </si>
  <si>
    <t>IT - Software</t>
  </si>
  <si>
    <t>IT - Services</t>
  </si>
  <si>
    <t xml:space="preserve">                    MSCI ACWI TRI</t>
  </si>
  <si>
    <t xml:space="preserve">           NIFTY Dividend Opportunities 50 TRI</t>
  </si>
  <si>
    <t xml:space="preserve">           NIFTY 500 Multicap 50:25:25</t>
  </si>
  <si>
    <t>DERIVATIVES DISCLOSURE</t>
  </si>
  <si>
    <t>Disclosure regarding Derivative positions pursuant to SEBI Circular no CIR/IMD/DF/11/2010 dated August18,2010</t>
  </si>
  <si>
    <t>DETAILS OF INVESTMENTS IN DERIVATIVE INSTRUMENTS</t>
  </si>
  <si>
    <t>A. Hedging Positions through Futures as on December 31,2024 :</t>
  </si>
  <si>
    <t>Scheme Name</t>
  </si>
  <si>
    <t>Underlying</t>
  </si>
  <si>
    <t>Long/Short</t>
  </si>
  <si>
    <t>Futures Price When Purchased</t>
  </si>
  <si>
    <t>Current Price of the contract</t>
  </si>
  <si>
    <t>Margin maintained in       (Rs in Lakhs)*</t>
  </si>
  <si>
    <t>Bharat Heavy Electricals Ltd JAN-2025</t>
  </si>
  <si>
    <t>Short</t>
  </si>
  <si>
    <t>Aarti Industries Ltd JAN-2025</t>
  </si>
  <si>
    <t>Adani Enterprises Ltd JAN-2025</t>
  </si>
  <si>
    <t>Aditya Birla Capital Ltd JAN-2025</t>
  </si>
  <si>
    <t>Aditya Birla Fashion and Retail Ltd Prv (Pantaloons Fashion &amp; Retail Ltd)  JAN-2025</t>
  </si>
  <si>
    <t>Aurobindo Pharma Ltd-Equ JAN-2025</t>
  </si>
  <si>
    <t>Axis Bank Ltd  JAN-2025</t>
  </si>
  <si>
    <t>Bajaj Finance Ltd JAN-2025</t>
  </si>
  <si>
    <t>Bajaj Finserv Ltd JAN-2025</t>
  </si>
  <si>
    <t>Bank of Baroda JAN-2025</t>
  </si>
  <si>
    <t>Bharat Electronics Ltd JAN-2025</t>
  </si>
  <si>
    <t>Bharti Airtel Ltd JAN-2025</t>
  </si>
  <si>
    <t>Canara Bank JAN-2025</t>
  </si>
  <si>
    <t>Cipla Ltd JAN-2025</t>
  </si>
  <si>
    <t>Coal India Ltd JAN-2025</t>
  </si>
  <si>
    <t>DLF Ltd JAN-2025</t>
  </si>
  <si>
    <t>Gujarat Ambuja Cement Co.Ltd JAN-2025</t>
  </si>
  <si>
    <t>HCL Technologies Ltd JAN-2025</t>
  </si>
  <si>
    <t>Hindalco Industries Ltd JAN-2025</t>
  </si>
  <si>
    <t>ICICI Bank Ltd JAN-2025</t>
  </si>
  <si>
    <t>Indian Hotels Company Ltd JAN-2025</t>
  </si>
  <si>
    <t>Indian Oil Corporation Ltd JAN-2025</t>
  </si>
  <si>
    <t>Indus Towers Ltd (Prev name Bharti Infratel Ltd) JAN-2025</t>
  </si>
  <si>
    <t>IndusInd Bank Ltd JAN-2025</t>
  </si>
  <si>
    <t>Kotak Mahindra Bank Ltd JAN-2025</t>
  </si>
  <si>
    <t>Larsen &amp; Toubro Ltd JAN-2025</t>
  </si>
  <si>
    <t>Mahindra &amp; Mahindra Ltd JAN-2025</t>
  </si>
  <si>
    <t>Maruti Suzuki India Ltd JAN-2025</t>
  </si>
  <si>
    <t>NTPC Ltd JAN-2025</t>
  </si>
  <si>
    <t>Oil India Ltd JAN-2025</t>
  </si>
  <si>
    <t>Punjab National Bank JAN-2025</t>
  </si>
  <si>
    <t>Reliance Industries Ltd JAN-2025</t>
  </si>
  <si>
    <t>SBI Life Insurance Company Ltd JAN-2025</t>
  </si>
  <si>
    <t>Sun Pharmaceuticals Ltd JAN-2025</t>
  </si>
  <si>
    <t>TATA Consultancy Services Ltd JAN-2025</t>
  </si>
  <si>
    <t>Tata Motors Ltd JAN-2025</t>
  </si>
  <si>
    <t>TATA Power Co Ltd JAN-2025</t>
  </si>
  <si>
    <t>Aditya Birla Fashion and Retail Ltd Prv (Pantaloons Fashion &amp; Retail Ltd)  FEB-2025</t>
  </si>
  <si>
    <t>Axis Bank Ltd  FEB-2025</t>
  </si>
  <si>
    <t>Hindalco Industries Ltd FEB-2025</t>
  </si>
  <si>
    <t>Larsen &amp; Toubro Ltd FEB-2025</t>
  </si>
  <si>
    <t>State Bank Of India Ltd FEB-2025</t>
  </si>
  <si>
    <t>Tata Motors Ltd FEB-2025</t>
  </si>
  <si>
    <t>TATA Power Co Ltd FEB-2025</t>
  </si>
  <si>
    <t>Tata Steel Ltd FEB-2025</t>
  </si>
  <si>
    <t>Titan Industries Ltd FEB-2025</t>
  </si>
  <si>
    <t>GAIL (India) Ltd JAN-2025</t>
  </si>
  <si>
    <t>Infosys Ltd JAN-2025</t>
  </si>
  <si>
    <t>Mahanagar Gas Ltd JAN-2025</t>
  </si>
  <si>
    <t>Titan Industries Ltd JAN-2025</t>
  </si>
  <si>
    <t>Cholamandalam Investment &amp; Finance Company Ltd JAN-2025</t>
  </si>
  <si>
    <t>Grasim Industries Ltd  JAN-2025</t>
  </si>
  <si>
    <t>HDFC Life Insurance Company Ltd JAN-2025</t>
  </si>
  <si>
    <t>Hero Motocorp Ltd JAN-2025</t>
  </si>
  <si>
    <t>Hindustan Petroleum Corpn Ltd JAN-2025</t>
  </si>
  <si>
    <t>Hindustan Unilever Ltd JAN-2025</t>
  </si>
  <si>
    <t>Interglobe Aviation Ltd JAN-2025</t>
  </si>
  <si>
    <t>JSW Steel Ltd JAN-2025</t>
  </si>
  <si>
    <t>TVS Motor Company Ltd   JAN-2025</t>
  </si>
  <si>
    <t>United Spirits Ltd JAN-2025</t>
  </si>
  <si>
    <t>Sundaram Financial Opp Fund</t>
  </si>
  <si>
    <t>Eicher Motor Ltd JAN-2025</t>
  </si>
  <si>
    <t>HDFC Bank Ltd JAN-2025</t>
  </si>
  <si>
    <t>Hindustan Aeronautics Ltd JAN-2025</t>
  </si>
  <si>
    <t>State Bank Of India Ltd JAN-2025</t>
  </si>
  <si>
    <t>Ultra Tech Cement Ltd JAN-2025</t>
  </si>
  <si>
    <t xml:space="preserve">Total percentage of existing assets hedged through futures as a percentage of net assets </t>
  </si>
  <si>
    <t>%</t>
  </si>
  <si>
    <t>For the period ended December 31,2024 following were the hedging transactions through futures which have been squared off/ expired</t>
  </si>
  <si>
    <t>Total Number of contracts where futures were Bought</t>
  </si>
  <si>
    <t>Total Number of contracts where futures were Sold</t>
  </si>
  <si>
    <t>Gross Notional value of contracts where futures were bought                      (Rs. in Lakhs)</t>
  </si>
  <si>
    <t>Gross Notional value of contracts where futures were sold        (Rs. in Lakhs)</t>
  </si>
  <si>
    <t>Net Profit / (Loss) value on all contracts combined       (Rs. in lakhs)</t>
  </si>
  <si>
    <t>Sundaram Small cap Fund</t>
  </si>
  <si>
    <t>Sundaram Large and Midcap Fund</t>
  </si>
  <si>
    <t>Sundaram Dividend Yield Fund</t>
  </si>
  <si>
    <t>B. Other than hedging positions through futures as on December 31,2024 :</t>
  </si>
  <si>
    <t>Margin maintained in       (Rs. in Lakhs) *</t>
  </si>
  <si>
    <t>Long</t>
  </si>
  <si>
    <t>DELHIVERY Ltd JAN-2025</t>
  </si>
  <si>
    <t>Total percentage of existing assets due to non-hedging positions as a percentage of net assets</t>
  </si>
  <si>
    <t>For the period ended December 31,2024 following were the non-hedging transactions through futures which have been squared off / expired</t>
  </si>
  <si>
    <t>Gross Notional value of contracts where futures were sold      ( Rs. in Lakhs)</t>
  </si>
  <si>
    <t>Net Profit / (Loss) value on all contracts combined      (Rs. in lakhs)</t>
  </si>
  <si>
    <t>C. Hedging Positions through Put Options as on December 31,2024 :</t>
  </si>
  <si>
    <t>Call/Put</t>
  </si>
  <si>
    <t>Number of Contracts</t>
  </si>
  <si>
    <t>Option Price when purchased</t>
  </si>
  <si>
    <t>Current Option Price</t>
  </si>
  <si>
    <t>Total % of existing assets hedged through Put Options</t>
  </si>
  <si>
    <t xml:space="preserve"> </t>
  </si>
  <si>
    <t>For the period ended  December 31,2024 , the following hedging transactions through options which have been already exercised/expired</t>
  </si>
  <si>
    <t>Total Number of contracts entered into</t>
  </si>
  <si>
    <t>Gross Notional value of contracts bought                      (Rs. in Lakhs)</t>
  </si>
  <si>
    <t>Gross Notional value of contracts  sold  (Rs. in Lakhs)</t>
  </si>
  <si>
    <t>Net Profit/(Loss) on all contracts 
(Rs. in Lakhs)</t>
  </si>
  <si>
    <t>D. Other than Hedging Positions through options as on December 31,2024 :</t>
  </si>
  <si>
    <t xml:space="preserve">Total Exposure through Options other than hedging as a percentage of net assets </t>
  </si>
  <si>
    <t>For the period ended December 31,2024 , the following non hedging transactions through options which have been already exercised/expired</t>
  </si>
  <si>
    <t>Gross Notional value of contracts  bought(Rs. in Lakhs)</t>
  </si>
  <si>
    <t>Gross Notional value of contracts  sold (Rs. in Lakhs)</t>
  </si>
  <si>
    <t>E. Hedging Positions through Swaps as on December 31,2024:</t>
  </si>
  <si>
    <t>Scheme name</t>
  </si>
  <si>
    <t>Swap Type</t>
  </si>
  <si>
    <t>Underlying Security</t>
  </si>
  <si>
    <t>Long Position</t>
  </si>
  <si>
    <t>Short Position</t>
  </si>
  <si>
    <t>Notional Value (Rs. in lacs.)</t>
  </si>
  <si>
    <t>Maturity date</t>
  </si>
  <si>
    <t>SUNDARAM ULTRA SHORT DURATION  FUND</t>
  </si>
  <si>
    <t>Fixed to Float</t>
  </si>
  <si>
    <t>9.20% Shriram Finance Ltd 22 05 2026</t>
  </si>
  <si>
    <t>Receiving Floating</t>
  </si>
  <si>
    <t>Pay Fixed</t>
  </si>
  <si>
    <t>F. Hedging Positions through Interest Rate Futures as on December 31,2024 :</t>
  </si>
  <si>
    <t xml:space="preserve">Futures Price
When Purchased </t>
  </si>
  <si>
    <t>Current Price of
the contract</t>
  </si>
  <si>
    <t>Margin maintained
in (Rs. in Lakhs)</t>
  </si>
  <si>
    <t>Total percentage of existing assets hedged through Interest Rate Futures a Percentage of net assets</t>
  </si>
  <si>
    <t>For the period ended December 31,2024 following were the hedging transactions through Interest Rate Futures which have been squared off/ expired</t>
  </si>
  <si>
    <t>For the period ended December 31,2024 following were the Non Hedging transactions through Interest Rate Futures which have been squared off/ expired</t>
  </si>
  <si>
    <t>* Note: Margin maintained denotes security specific margin.</t>
  </si>
  <si>
    <t>Delhivery Limited January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</si>
</sst>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3" formatCode="_(* #,##0.00_);_(* \(#,##0.00\);_(* &quot;-&quot;??_);_(@_)"/>
    <numFmt numFmtId="164" formatCode="_ * #,##0.00_ ;_ * \-#,##0.00_ ;_ * &quot;-&quot;??_ ;_ @_ "/>
    <numFmt numFmtId="165" formatCode="[$-1014009]General"/>
    <numFmt numFmtId="166" formatCode="[$-1014009]###0;\(###0\)"/>
    <numFmt numFmtId="167" formatCode="[$-1014009]###0.00;\(###0.00\)"/>
    <numFmt numFmtId="168" formatCode="[$-1014009]###0.00%;\(###0.00%\)"/>
    <numFmt numFmtId="169" formatCode="[$-1014009]#,##0.00\ %;\(#,##0.00\)"/>
    <numFmt numFmtId="170" formatCode="[$-1014009]#.0000"/>
    <numFmt numFmtId="171" formatCode="[$-1014009]#,##0.00%"/>
    <numFmt numFmtId="172" formatCode="[$-1014009]###0.0000;\(###0.0000\)"/>
    <numFmt numFmtId="173" formatCode="[$-1014009]#,##0.000000;\-#,##0.000000"/>
    <numFmt numFmtId="174" formatCode="[$-1014009]#,##0.00;\(#,##0.00\)"/>
    <numFmt numFmtId="175" formatCode="_(* #,##0_);_(* \(#,##0\);_(* &quot;-&quot;??_);_(@_)"/>
    <numFmt numFmtId="176" formatCode="_-* #,##0.00_-;\-* #,##0.00_-;_-* &quot;-&quot;??_-;_-@_-"/>
    <numFmt numFmtId="177" formatCode="[$-1014009]#,##0.0000;\(#,##0.0000\)"/>
    <numFmt numFmtId="178" formatCode="0.000"/>
    <numFmt numFmtId="179" formatCode="#,##0.000"/>
    <numFmt numFmtId="180" formatCode="0.000000000"/>
    <numFmt numFmtId="181" formatCode="#,##0.0000;\(#,##0.0000\)"/>
    <numFmt numFmtId="182" formatCode="_(* #,##0.000_);_(* \(#,##0.000\);_(* &quot;-&quot;??_);_(@_)"/>
    <numFmt numFmtId="183" formatCode="[$-409]d\-mmm\-yy;@"/>
  </numFmts>
  <fonts count="34" x14ac:knownFonts="1">
    <font>
      <sz val="10"/>
      <name val="Arial"/>
      <charset val="1"/>
    </font>
    <font>
      <sz val="11"/>
      <color theme="1"/>
      <name val="Aptos Narrow"/>
      <family val="2"/>
      <scheme val="minor"/>
    </font>
    <font>
      <sz val="11"/>
      <color theme="1"/>
      <name val="Aptos Narrow"/>
      <family val="2"/>
      <scheme val="minor"/>
    </font>
    <font>
      <b/>
      <sz val="11"/>
      <color indexed="8"/>
      <name val="Calibri"/>
      <family val="2"/>
    </font>
    <font>
      <sz val="10"/>
      <color indexed="8"/>
      <name val="Calibri"/>
      <family val="2"/>
    </font>
    <font>
      <b/>
      <sz val="10"/>
      <color indexed="8"/>
      <name val="Calibri"/>
      <family val="2"/>
    </font>
    <font>
      <b/>
      <i/>
      <sz val="10"/>
      <color indexed="8"/>
      <name val="Calibri"/>
      <family val="2"/>
    </font>
    <font>
      <b/>
      <sz val="9"/>
      <color indexed="8"/>
      <name val="Calibri"/>
      <family val="2"/>
    </font>
    <font>
      <sz val="10"/>
      <name val="Arial"/>
      <family val="2"/>
    </font>
    <font>
      <b/>
      <sz val="11"/>
      <name val="Aptos Narrow"/>
      <family val="2"/>
      <scheme val="minor"/>
    </font>
    <font>
      <sz val="10"/>
      <name val="Arial"/>
      <family val="2"/>
    </font>
    <font>
      <sz val="11"/>
      <name val="Aptos Narrow"/>
      <family val="2"/>
      <scheme val="minor"/>
    </font>
    <font>
      <u/>
      <sz val="10"/>
      <color theme="10"/>
      <name val="Arial"/>
      <family val="2"/>
    </font>
    <font>
      <u/>
      <sz val="11"/>
      <color theme="10"/>
      <name val="Aptos Narrow"/>
      <family val="2"/>
      <scheme val="minor"/>
    </font>
    <font>
      <u/>
      <sz val="11"/>
      <color rgb="FF002060"/>
      <name val="Aptos Narrow"/>
      <family val="2"/>
      <scheme val="minor"/>
    </font>
    <font>
      <b/>
      <sz val="10"/>
      <name val="Arial"/>
      <family val="2"/>
    </font>
    <font>
      <sz val="10"/>
      <name val="Calibri"/>
      <family val="2"/>
    </font>
    <font>
      <sz val="10"/>
      <color theme="1"/>
      <name val="Calibri"/>
      <family val="2"/>
    </font>
    <font>
      <b/>
      <sz val="10"/>
      <color theme="1"/>
      <name val="Calibri"/>
      <family val="2"/>
    </font>
    <font>
      <b/>
      <sz val="10"/>
      <name val="Calibri"/>
      <family val="2"/>
    </font>
    <font>
      <b/>
      <sz val="10"/>
      <color theme="1"/>
      <name val="Aptos Narrow"/>
      <family val="2"/>
      <scheme val="minor"/>
    </font>
    <font>
      <sz val="10"/>
      <name val="Aptos Narrow"/>
      <family val="2"/>
      <scheme val="minor"/>
    </font>
    <font>
      <sz val="10"/>
      <color theme="1"/>
      <name val="Aptos Narrow"/>
      <family val="2"/>
      <scheme val="minor"/>
    </font>
    <font>
      <b/>
      <sz val="11"/>
      <color indexed="8"/>
      <name val="Calibri"/>
      <family val="2"/>
    </font>
    <font>
      <sz val="10"/>
      <color indexed="8"/>
      <name val="Calibri"/>
      <family val="2"/>
    </font>
    <font>
      <b/>
      <sz val="10"/>
      <color indexed="8"/>
      <name val="Calibri"/>
      <family val="2"/>
    </font>
    <font>
      <b/>
      <i/>
      <sz val="10"/>
      <color indexed="8"/>
      <name val="Calibri"/>
      <family val="2"/>
    </font>
    <font>
      <b/>
      <sz val="10"/>
      <name val="Aptos Narrow"/>
      <family val="2"/>
      <scheme val="minor"/>
    </font>
    <font>
      <b/>
      <sz val="10"/>
      <color theme="1"/>
      <name val="Arial"/>
      <family val="2"/>
    </font>
    <font>
      <b/>
      <sz val="10"/>
      <color theme="1"/>
      <name val="Tahoma"/>
      <family val="2"/>
    </font>
    <font>
      <b/>
      <sz val="10"/>
      <color rgb="FF000000"/>
      <name val="Tahoma"/>
      <family val="2"/>
    </font>
    <font>
      <sz val="10"/>
      <color theme="1"/>
      <name val="Tahoma"/>
      <family val="2"/>
    </font>
    <font>
      <sz val="10"/>
      <color rgb="FF000000"/>
      <name val="Tahoma"/>
      <family val="2"/>
    </font>
    <font>
      <b/>
      <sz val="12"/>
      <name val="Aptos Narrow"/>
      <family val="2"/>
      <scheme val="minor"/>
    </font>
  </fonts>
  <fills count="3">
    <fill>
      <patternFill patternType="none"/>
    </fill>
    <fill>
      <patternFill patternType="gray125"/>
    </fill>
    <fill>
      <patternFill patternType="solid">
        <fgColor indexed="9"/>
      </patternFill>
    </fill>
  </fills>
  <borders count="2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8"/>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style="thin">
        <color indexed="8"/>
      </right>
      <top/>
      <bottom/>
      <diagonal/>
    </border>
    <border>
      <left style="thin">
        <color indexed="8"/>
      </left>
      <right style="thin">
        <color indexed="8"/>
      </right>
      <top style="thin">
        <color indexed="64"/>
      </top>
      <bottom style="thin">
        <color indexed="64"/>
      </bottom>
      <diagonal/>
    </border>
  </borders>
  <cellStyleXfs count="12">
    <xf numFmtId="0" fontId="0" fillId="0" borderId="0">
      <alignment wrapText="1"/>
    </xf>
    <xf numFmtId="164" fontId="8" fillId="0" borderId="0" applyFont="0" applyFill="0" applyBorder="0" applyAlignment="0" applyProtection="0"/>
    <xf numFmtId="9" fontId="8" fillId="0" borderId="0" applyFont="0" applyFill="0" applyBorder="0" applyAlignment="0" applyProtection="0"/>
    <xf numFmtId="0" fontId="2" fillId="0" borderId="0"/>
    <xf numFmtId="0" fontId="10" fillId="0" borderId="0">
      <alignment wrapText="1"/>
    </xf>
    <xf numFmtId="0" fontId="12" fillId="0" borderId="0" applyNumberFormat="0" applyFill="0" applyBorder="0" applyAlignment="0" applyProtection="0">
      <alignment wrapText="1"/>
    </xf>
    <xf numFmtId="0" fontId="10" fillId="0" borderId="0">
      <alignment wrapText="1"/>
    </xf>
    <xf numFmtId="164" fontId="2" fillId="0" borderId="0" applyFont="0" applyFill="0" applyBorder="0" applyAlignment="0" applyProtection="0"/>
    <xf numFmtId="176" fontId="8" fillId="0" borderId="0" applyFont="0" applyFill="0" applyBorder="0" applyAlignment="0" applyProtection="0"/>
    <xf numFmtId="0" fontId="1" fillId="0" borderId="0"/>
    <xf numFmtId="0" fontId="10" fillId="0" borderId="0">
      <alignment wrapText="1"/>
    </xf>
    <xf numFmtId="164" fontId="1" fillId="0" borderId="0" applyFont="0" applyFill="0" applyBorder="0" applyAlignment="0" applyProtection="0"/>
  </cellStyleXfs>
  <cellXfs count="268">
    <xf numFmtId="0" fontId="0" fillId="0" borderId="0" xfId="0">
      <alignment wrapText="1"/>
    </xf>
    <xf numFmtId="0" fontId="11" fillId="0" borderId="0" xfId="4" applyFont="1">
      <alignment wrapText="1"/>
    </xf>
    <xf numFmtId="0" fontId="14" fillId="0" borderId="0" xfId="5" applyFont="1" applyFill="1" applyBorder="1" applyAlignment="1">
      <alignment horizontal="center" vertical="center" wrapText="1"/>
    </xf>
    <xf numFmtId="0" fontId="0" fillId="0" borderId="0" xfId="0" applyAlignment="1">
      <alignment horizontal="center" vertical="center" wrapText="1"/>
    </xf>
    <xf numFmtId="0" fontId="6" fillId="0" borderId="0" xfId="0" applyFont="1" applyAlignment="1">
      <alignment horizontal="left" vertical="center" wrapText="1" readingOrder="1"/>
    </xf>
    <xf numFmtId="0" fontId="15" fillId="0" borderId="0" xfId="0" applyFont="1" applyAlignment="1">
      <alignment horizontal="center" vertical="center" wrapText="1"/>
    </xf>
    <xf numFmtId="0" fontId="6" fillId="0" borderId="0" xfId="3" applyFont="1" applyAlignment="1">
      <alignment horizontal="left" vertical="center" wrapText="1" readingOrder="1"/>
    </xf>
    <xf numFmtId="0" fontId="2" fillId="0" borderId="0" xfId="3" applyAlignment="1">
      <alignment wrapText="1"/>
    </xf>
    <xf numFmtId="0" fontId="4" fillId="0" borderId="0" xfId="0" applyFont="1" applyAlignment="1">
      <alignment horizontal="right" vertical="top" wrapText="1" readingOrder="1"/>
    </xf>
    <xf numFmtId="0" fontId="15" fillId="0" borderId="0" xfId="0" applyFont="1" applyAlignment="1"/>
    <xf numFmtId="0" fontId="0" fillId="0" borderId="0" xfId="0" applyAlignment="1"/>
    <xf numFmtId="10" fontId="17" fillId="0" borderId="7" xfId="2" applyNumberFormat="1" applyFont="1" applyFill="1" applyBorder="1" applyAlignment="1">
      <alignment vertical="center"/>
    </xf>
    <xf numFmtId="175" fontId="17" fillId="0" borderId="0" xfId="1" applyNumberFormat="1" applyFont="1" applyFill="1"/>
    <xf numFmtId="164" fontId="17" fillId="0" borderId="0" xfId="1" applyFont="1" applyFill="1"/>
    <xf numFmtId="4" fontId="16" fillId="0" borderId="7" xfId="7" applyNumberFormat="1" applyFont="1" applyFill="1" applyBorder="1" applyAlignment="1">
      <alignment horizontal="center" vertical="center"/>
    </xf>
    <xf numFmtId="10" fontId="16" fillId="0" borderId="7" xfId="7" applyNumberFormat="1" applyFont="1" applyFill="1" applyBorder="1" applyAlignment="1">
      <alignment horizontal="center" vertical="center"/>
    </xf>
    <xf numFmtId="4" fontId="21" fillId="0" borderId="7" xfId="7" applyNumberFormat="1" applyFont="1" applyFill="1" applyBorder="1" applyAlignment="1">
      <alignment horizontal="center" vertical="center"/>
    </xf>
    <xf numFmtId="10" fontId="21" fillId="0" borderId="7" xfId="7" applyNumberFormat="1" applyFont="1" applyFill="1" applyBorder="1" applyAlignment="1">
      <alignment horizontal="center" vertical="center"/>
    </xf>
    <xf numFmtId="175" fontId="22" fillId="0" borderId="0" xfId="1" applyNumberFormat="1" applyFont="1" applyFill="1"/>
    <xf numFmtId="164" fontId="22" fillId="0" borderId="0" xfId="1" applyFont="1" applyFill="1"/>
    <xf numFmtId="164" fontId="21" fillId="0" borderId="11" xfId="7" applyFont="1" applyFill="1" applyBorder="1" applyAlignment="1">
      <alignment horizontal="right" vertical="center"/>
    </xf>
    <xf numFmtId="164" fontId="21" fillId="0" borderId="11" xfId="7" applyFont="1" applyFill="1" applyBorder="1" applyAlignment="1">
      <alignment horizontal="center" vertical="center"/>
    </xf>
    <xf numFmtId="0" fontId="4" fillId="0" borderId="0" xfId="0" applyFont="1" applyAlignment="1">
      <alignment horizontal="left" vertical="center" wrapText="1" readingOrder="1"/>
    </xf>
    <xf numFmtId="0" fontId="9" fillId="0" borderId="7" xfId="3" applyFont="1" applyBorder="1" applyAlignment="1">
      <alignment horizontal="center" vertical="center"/>
    </xf>
    <xf numFmtId="0" fontId="11" fillId="0" borderId="7" xfId="4" applyFont="1" applyBorder="1" applyAlignment="1">
      <alignment horizontal="center" wrapText="1"/>
    </xf>
    <xf numFmtId="0" fontId="13" fillId="0" borderId="7" xfId="5" applyFont="1" applyFill="1" applyBorder="1" applyAlignment="1"/>
    <xf numFmtId="0" fontId="11" fillId="0" borderId="7" xfId="4" applyFont="1" applyBorder="1" applyAlignment="1"/>
    <xf numFmtId="0" fontId="12" fillId="0" borderId="7" xfId="5" applyFill="1" applyBorder="1" applyAlignment="1"/>
    <xf numFmtId="0" fontId="3" fillId="0" borderId="7" xfId="0" applyFont="1" applyBorder="1" applyAlignment="1">
      <alignment horizontal="center" vertical="center" wrapText="1" readingOrder="1"/>
    </xf>
    <xf numFmtId="0" fontId="4" fillId="0" borderId="4" xfId="0" applyFont="1" applyBorder="1" applyAlignment="1">
      <alignment horizontal="right" vertical="top" wrapText="1" readingOrder="1"/>
    </xf>
    <xf numFmtId="0" fontId="5" fillId="0" borderId="4" xfId="0" applyFont="1" applyBorder="1" applyAlignment="1">
      <alignment horizontal="left" vertical="center" wrapText="1" readingOrder="1"/>
    </xf>
    <xf numFmtId="167" fontId="4" fillId="0" borderId="7" xfId="0" applyNumberFormat="1" applyFont="1" applyBorder="1" applyAlignment="1">
      <alignment horizontal="right" vertical="center" wrapText="1" readingOrder="1"/>
    </xf>
    <xf numFmtId="165" fontId="4" fillId="0" borderId="4" xfId="0" applyNumberFormat="1" applyFont="1" applyBorder="1" applyAlignment="1">
      <alignment horizontal="right" vertical="center" wrapText="1" readingOrder="1"/>
    </xf>
    <xf numFmtId="0" fontId="4" fillId="0" borderId="4" xfId="0" applyFont="1" applyBorder="1" applyAlignment="1">
      <alignment horizontal="left" vertical="center" wrapText="1" readingOrder="1"/>
    </xf>
    <xf numFmtId="166" fontId="4" fillId="0" borderId="4" xfId="0" applyNumberFormat="1" applyFont="1" applyBorder="1" applyAlignment="1">
      <alignment horizontal="right" vertical="center" wrapText="1" readingOrder="1"/>
    </xf>
    <xf numFmtId="167" fontId="4" fillId="0" borderId="4" xfId="0" applyNumberFormat="1" applyFont="1" applyBorder="1" applyAlignment="1">
      <alignment horizontal="right" vertical="center" wrapText="1" readingOrder="1"/>
    </xf>
    <xf numFmtId="168" fontId="4" fillId="0" borderId="4" xfId="0" applyNumberFormat="1" applyFont="1" applyBorder="1" applyAlignment="1">
      <alignment horizontal="right" vertical="center" wrapText="1" readingOrder="1"/>
    </xf>
    <xf numFmtId="167" fontId="5" fillId="0" borderId="4" xfId="0" applyNumberFormat="1" applyFont="1" applyBorder="1" applyAlignment="1">
      <alignment horizontal="right" vertical="center" wrapText="1" readingOrder="1"/>
    </xf>
    <xf numFmtId="168" fontId="5" fillId="0" borderId="4" xfId="0" applyNumberFormat="1" applyFont="1" applyBorder="1" applyAlignment="1">
      <alignment horizontal="right" vertical="center" wrapText="1" readingOrder="1"/>
    </xf>
    <xf numFmtId="0" fontId="6" fillId="0" borderId="4" xfId="0" applyFont="1" applyBorder="1" applyAlignment="1">
      <alignment horizontal="left" vertical="center" wrapText="1" readingOrder="1"/>
    </xf>
    <xf numFmtId="0" fontId="6" fillId="0" borderId="4" xfId="0" applyFont="1" applyBorder="1" applyAlignment="1">
      <alignment horizontal="right" vertical="center" wrapText="1" readingOrder="1"/>
    </xf>
    <xf numFmtId="0" fontId="5" fillId="0" borderId="4" xfId="0" applyFont="1" applyBorder="1" applyAlignment="1">
      <alignment horizontal="right" vertical="center" wrapText="1" readingOrder="1"/>
    </xf>
    <xf numFmtId="0" fontId="4" fillId="0" borderId="4" xfId="0" applyFont="1" applyBorder="1" applyAlignment="1">
      <alignment horizontal="right" vertical="center" wrapText="1" readingOrder="1"/>
    </xf>
    <xf numFmtId="169" fontId="5" fillId="0" borderId="4" xfId="0" applyNumberFormat="1" applyFont="1" applyBorder="1" applyAlignment="1">
      <alignment horizontal="right" vertical="center" wrapText="1" readingOrder="1"/>
    </xf>
    <xf numFmtId="0" fontId="6" fillId="0" borderId="5" xfId="0" applyFont="1" applyBorder="1" applyAlignment="1">
      <alignment horizontal="left" vertical="center" wrapText="1" readingOrder="1"/>
    </xf>
    <xf numFmtId="0" fontId="6" fillId="0" borderId="5" xfId="0" applyFont="1" applyBorder="1" applyAlignment="1">
      <alignment horizontal="right" vertical="center" wrapText="1" readingOrder="1"/>
    </xf>
    <xf numFmtId="0" fontId="6" fillId="0" borderId="0" xfId="0" applyFont="1" applyAlignment="1">
      <alignment horizontal="right" vertical="center" wrapText="1" readingOrder="1"/>
    </xf>
    <xf numFmtId="0" fontId="6" fillId="0" borderId="6" xfId="0" applyFont="1" applyBorder="1" applyAlignment="1">
      <alignment horizontal="right" vertical="center" wrapText="1" readingOrder="1"/>
    </xf>
    <xf numFmtId="0" fontId="5" fillId="0" borderId="4" xfId="0" applyFont="1" applyBorder="1" applyAlignment="1">
      <alignment horizontal="right" vertical="top" wrapText="1" readingOrder="1"/>
    </xf>
    <xf numFmtId="0" fontId="5" fillId="0" borderId="4" xfId="0" applyFont="1" applyBorder="1" applyAlignment="1">
      <alignment horizontal="left" vertical="top" wrapText="1" readingOrder="1"/>
    </xf>
    <xf numFmtId="15" fontId="5" fillId="0" borderId="4" xfId="0" applyNumberFormat="1" applyFont="1" applyBorder="1" applyAlignment="1">
      <alignment horizontal="right" vertical="top" wrapText="1" readingOrder="1"/>
    </xf>
    <xf numFmtId="170" fontId="4" fillId="0" borderId="4" xfId="0" applyNumberFormat="1" applyFont="1" applyBorder="1" applyAlignment="1">
      <alignment horizontal="right" vertical="center" wrapText="1" readingOrder="1"/>
    </xf>
    <xf numFmtId="0" fontId="4" fillId="0" borderId="0" xfId="0" applyFont="1" applyAlignment="1">
      <alignment horizontal="right" vertical="center" wrapText="1" readingOrder="1"/>
    </xf>
    <xf numFmtId="0" fontId="4" fillId="0" borderId="5" xfId="0" applyFont="1" applyBorder="1" applyAlignment="1">
      <alignment horizontal="left" vertical="center" wrapText="1" readingOrder="1"/>
    </xf>
    <xf numFmtId="0" fontId="5" fillId="0" borderId="5" xfId="0" applyFont="1" applyBorder="1" applyAlignment="1">
      <alignment horizontal="left" vertical="center" wrapText="1" readingOrder="1"/>
    </xf>
    <xf numFmtId="0" fontId="4" fillId="0" borderId="6" xfId="0" applyFont="1" applyBorder="1" applyAlignment="1">
      <alignment horizontal="right" vertical="top" wrapText="1" readingOrder="1"/>
    </xf>
    <xf numFmtId="171" fontId="5" fillId="0" borderId="4" xfId="0" applyNumberFormat="1" applyFont="1" applyBorder="1" applyAlignment="1">
      <alignment horizontal="left" vertical="center" wrapText="1" readingOrder="1"/>
    </xf>
    <xf numFmtId="0" fontId="23" fillId="0" borderId="17" xfId="0" applyFont="1" applyBorder="1" applyAlignment="1">
      <alignment horizontal="center" vertical="center" wrapText="1" readingOrder="1"/>
    </xf>
    <xf numFmtId="0" fontId="10" fillId="0" borderId="0" xfId="4">
      <alignment wrapText="1"/>
    </xf>
    <xf numFmtId="0" fontId="3" fillId="0" borderId="17" xfId="0" applyFont="1" applyBorder="1" applyAlignment="1">
      <alignment horizontal="center" vertical="center" wrapText="1" readingOrder="1"/>
    </xf>
    <xf numFmtId="0" fontId="24" fillId="0" borderId="15" xfId="0" applyFont="1" applyBorder="1" applyAlignment="1">
      <alignment horizontal="right" vertical="top" wrapText="1" readingOrder="1"/>
    </xf>
    <xf numFmtId="0" fontId="25" fillId="0" borderId="15" xfId="0" applyFont="1" applyBorder="1" applyAlignment="1">
      <alignment horizontal="left" vertical="center" wrapText="1" readingOrder="1"/>
    </xf>
    <xf numFmtId="167" fontId="4" fillId="0" borderId="17" xfId="0" applyNumberFormat="1" applyFont="1" applyBorder="1" applyAlignment="1">
      <alignment horizontal="right" vertical="center" wrapText="1" readingOrder="1"/>
    </xf>
    <xf numFmtId="0" fontId="25" fillId="0" borderId="15" xfId="0" applyFont="1" applyBorder="1" applyAlignment="1">
      <alignment horizontal="right" vertical="center" wrapText="1" readingOrder="1"/>
    </xf>
    <xf numFmtId="168" fontId="25" fillId="0" borderId="15" xfId="0" applyNumberFormat="1" applyFont="1" applyBorder="1" applyAlignment="1">
      <alignment horizontal="right" vertical="center" wrapText="1" readingOrder="1"/>
    </xf>
    <xf numFmtId="0" fontId="26" fillId="0" borderId="15" xfId="0" applyFont="1" applyBorder="1" applyAlignment="1">
      <alignment horizontal="left" vertical="center" wrapText="1" readingOrder="1"/>
    </xf>
    <xf numFmtId="0" fontId="26" fillId="0" borderId="15" xfId="0" applyFont="1" applyBorder="1" applyAlignment="1">
      <alignment horizontal="right" vertical="center" wrapText="1" readingOrder="1"/>
    </xf>
    <xf numFmtId="167" fontId="25" fillId="0" borderId="15" xfId="0" applyNumberFormat="1" applyFont="1" applyBorder="1" applyAlignment="1">
      <alignment horizontal="right" vertical="center" wrapText="1" readingOrder="1"/>
    </xf>
    <xf numFmtId="165" fontId="24" fillId="0" borderId="15" xfId="0" applyNumberFormat="1" applyFont="1" applyBorder="1" applyAlignment="1">
      <alignment horizontal="right" vertical="center" wrapText="1" readingOrder="1"/>
    </xf>
    <xf numFmtId="0" fontId="24" fillId="0" borderId="15" xfId="0" applyFont="1" applyBorder="1" applyAlignment="1">
      <alignment horizontal="left" vertical="center" wrapText="1" readingOrder="1"/>
    </xf>
    <xf numFmtId="0" fontId="24" fillId="0" borderId="15" xfId="0" applyFont="1" applyBorder="1" applyAlignment="1">
      <alignment horizontal="right" vertical="center" wrapText="1" readingOrder="1"/>
    </xf>
    <xf numFmtId="167" fontId="24" fillId="0" borderId="15" xfId="0" applyNumberFormat="1" applyFont="1" applyBorder="1" applyAlignment="1">
      <alignment horizontal="right" vertical="center" wrapText="1" readingOrder="1"/>
    </xf>
    <xf numFmtId="168" fontId="24" fillId="0" borderId="15" xfId="0" applyNumberFormat="1" applyFont="1" applyBorder="1" applyAlignment="1">
      <alignment horizontal="right" vertical="center" wrapText="1" readingOrder="1"/>
    </xf>
    <xf numFmtId="0" fontId="4" fillId="0" borderId="15" xfId="4" applyFont="1" applyBorder="1" applyAlignment="1">
      <alignment horizontal="left" vertical="center" wrapText="1" readingOrder="1"/>
    </xf>
    <xf numFmtId="172" fontId="24" fillId="0" borderId="15" xfId="0" applyNumberFormat="1" applyFont="1" applyBorder="1" applyAlignment="1">
      <alignment horizontal="right" vertical="center" wrapText="1" readingOrder="1"/>
    </xf>
    <xf numFmtId="169" fontId="25" fillId="0" borderId="15" xfId="0" applyNumberFormat="1" applyFont="1" applyBorder="1" applyAlignment="1">
      <alignment horizontal="right" vertical="center" wrapText="1" readingOrder="1"/>
    </xf>
    <xf numFmtId="0" fontId="26" fillId="0" borderId="16" xfId="0" applyFont="1" applyBorder="1" applyAlignment="1">
      <alignment horizontal="left" vertical="center" wrapText="1" readingOrder="1"/>
    </xf>
    <xf numFmtId="0" fontId="26" fillId="0" borderId="16" xfId="0" applyFont="1" applyBorder="1" applyAlignment="1">
      <alignment horizontal="right" vertical="center" wrapText="1" readingOrder="1"/>
    </xf>
    <xf numFmtId="0" fontId="26" fillId="0" borderId="0" xfId="0" applyFont="1" applyAlignment="1">
      <alignment horizontal="left" vertical="center" wrapText="1" readingOrder="1"/>
    </xf>
    <xf numFmtId="0" fontId="26" fillId="0" borderId="0" xfId="0" applyFont="1" applyAlignment="1">
      <alignment horizontal="right" vertical="center" wrapText="1" readingOrder="1"/>
    </xf>
    <xf numFmtId="0" fontId="26" fillId="0" borderId="6" xfId="0" applyFont="1" applyBorder="1" applyAlignment="1">
      <alignment horizontal="right" vertical="center" wrapText="1" readingOrder="1"/>
    </xf>
    <xf numFmtId="0" fontId="24" fillId="0" borderId="0" xfId="0" applyFont="1" applyAlignment="1">
      <alignment horizontal="right" vertical="top" wrapText="1" readingOrder="1"/>
    </xf>
    <xf numFmtId="170" fontId="24" fillId="0" borderId="15" xfId="0" applyNumberFormat="1" applyFont="1" applyBorder="1" applyAlignment="1">
      <alignment horizontal="right" vertical="center" wrapText="1" readingOrder="1"/>
    </xf>
    <xf numFmtId="0" fontId="24" fillId="0" borderId="0" xfId="0" applyFont="1" applyAlignment="1">
      <alignment horizontal="left" vertical="center" wrapText="1" readingOrder="1"/>
    </xf>
    <xf numFmtId="0" fontId="24" fillId="0" borderId="0" xfId="0" applyFont="1" applyAlignment="1">
      <alignment horizontal="right" vertical="center" wrapText="1" readingOrder="1"/>
    </xf>
    <xf numFmtId="0" fontId="4" fillId="0" borderId="0" xfId="4" applyFont="1" applyAlignment="1">
      <alignment horizontal="right" vertical="top" wrapText="1" readingOrder="1"/>
    </xf>
    <xf numFmtId="0" fontId="5" fillId="0" borderId="15" xfId="0" applyFont="1" applyBorder="1" applyAlignment="1">
      <alignment horizontal="left" vertical="center" wrapText="1" readingOrder="1"/>
    </xf>
    <xf numFmtId="0" fontId="4" fillId="0" borderId="0" xfId="4" applyFont="1" applyAlignment="1">
      <alignment horizontal="left" vertical="center" wrapText="1" readingOrder="1"/>
    </xf>
    <xf numFmtId="171" fontId="5" fillId="0" borderId="15" xfId="0" applyNumberFormat="1" applyFont="1" applyBorder="1" applyAlignment="1">
      <alignment horizontal="left" vertical="center" wrapText="1" readingOrder="1"/>
    </xf>
    <xf numFmtId="172" fontId="4" fillId="0" borderId="4" xfId="0" applyNumberFormat="1" applyFont="1" applyBorder="1" applyAlignment="1">
      <alignment horizontal="right" vertical="center" wrapText="1" readingOrder="1"/>
    </xf>
    <xf numFmtId="0" fontId="0" fillId="0" borderId="0" xfId="0" applyAlignment="1">
      <alignment horizontal="center" vertical="top" readingOrder="1"/>
    </xf>
    <xf numFmtId="0" fontId="7" fillId="0" borderId="4" xfId="0" applyFont="1" applyBorder="1" applyAlignment="1">
      <alignment horizontal="left" vertical="center" wrapText="1" readingOrder="1"/>
    </xf>
    <xf numFmtId="0" fontId="7" fillId="0" borderId="4" xfId="0" applyFont="1" applyBorder="1" applyAlignment="1">
      <alignment horizontal="right" vertical="center" wrapText="1" readingOrder="1"/>
    </xf>
    <xf numFmtId="173" fontId="4" fillId="0" borderId="4" xfId="0" applyNumberFormat="1" applyFont="1" applyBorder="1" applyAlignment="1">
      <alignment horizontal="right" vertical="center" wrapText="1" readingOrder="1"/>
    </xf>
    <xf numFmtId="0" fontId="16" fillId="0" borderId="0" xfId="0" applyFont="1">
      <alignment wrapText="1"/>
    </xf>
    <xf numFmtId="0" fontId="17" fillId="0" borderId="0" xfId="0" applyFont="1" applyAlignment="1">
      <alignment vertical="center"/>
    </xf>
    <xf numFmtId="0" fontId="16" fillId="0" borderId="0" xfId="0" applyFont="1" applyAlignment="1">
      <alignment vertical="center" wrapText="1"/>
    </xf>
    <xf numFmtId="0" fontId="18" fillId="0" borderId="7" xfId="0" applyFont="1" applyBorder="1" applyAlignment="1">
      <alignment horizontal="center" vertical="center" wrapText="1"/>
    </xf>
    <xf numFmtId="0" fontId="16" fillId="0" borderId="7" xfId="0" applyFont="1" applyBorder="1" applyAlignment="1">
      <alignment vertical="center" wrapText="1"/>
    </xf>
    <xf numFmtId="0" fontId="16" fillId="0" borderId="7" xfId="0" applyFont="1" applyBorder="1" applyAlignment="1">
      <alignment vertical="center"/>
    </xf>
    <xf numFmtId="2" fontId="16" fillId="0" borderId="7" xfId="0" applyNumberFormat="1" applyFont="1" applyBorder="1" applyAlignment="1">
      <alignment vertical="center"/>
    </xf>
    <xf numFmtId="4" fontId="16" fillId="0" borderId="7" xfId="0" applyNumberFormat="1" applyFont="1" applyBorder="1" applyAlignment="1">
      <alignment vertical="center"/>
    </xf>
    <xf numFmtId="0" fontId="18" fillId="0" borderId="7" xfId="3" applyFont="1" applyBorder="1" applyAlignment="1">
      <alignment horizontal="center" vertical="center"/>
    </xf>
    <xf numFmtId="0" fontId="17" fillId="0" borderId="7" xfId="3" applyFont="1" applyBorder="1" applyAlignment="1">
      <alignment vertical="center"/>
    </xf>
    <xf numFmtId="0" fontId="17" fillId="0" borderId="7" xfId="3" applyFont="1" applyBorder="1" applyAlignment="1">
      <alignment vertical="center" wrapText="1"/>
    </xf>
    <xf numFmtId="0" fontId="18" fillId="0" borderId="7" xfId="3" applyFont="1" applyBorder="1" applyAlignment="1">
      <alignment horizontal="center" vertical="center" wrapText="1"/>
    </xf>
    <xf numFmtId="0" fontId="9" fillId="0" borderId="0" xfId="4" applyFont="1" applyAlignment="1">
      <alignment horizontal="center" vertical="center"/>
    </xf>
    <xf numFmtId="0" fontId="17" fillId="0" borderId="7" xfId="3" applyFont="1" applyBorder="1" applyAlignment="1">
      <alignment horizontal="left" vertical="center"/>
    </xf>
    <xf numFmtId="2" fontId="17" fillId="0" borderId="7" xfId="3" applyNumberFormat="1" applyFont="1" applyBorder="1" applyAlignment="1">
      <alignment horizontal="right" vertical="center" wrapText="1"/>
    </xf>
    <xf numFmtId="4" fontId="17" fillId="0" borderId="7" xfId="3" applyNumberFormat="1" applyFont="1" applyBorder="1" applyAlignment="1">
      <alignment horizontal="right" vertical="center"/>
    </xf>
    <xf numFmtId="10" fontId="17" fillId="0" borderId="7" xfId="2" applyNumberFormat="1" applyFont="1" applyFill="1" applyBorder="1" applyAlignment="1">
      <alignment vertical="center" wrapText="1"/>
    </xf>
    <xf numFmtId="4" fontId="11" fillId="0" borderId="0" xfId="3" applyNumberFormat="1" applyFont="1" applyAlignment="1">
      <alignment vertical="center"/>
    </xf>
    <xf numFmtId="0" fontId="16" fillId="0" borderId="7" xfId="0" applyFont="1" applyBorder="1" applyAlignment="1">
      <alignment horizontal="justify" vertical="center"/>
    </xf>
    <xf numFmtId="0" fontId="16" fillId="0" borderId="7" xfId="0" applyFont="1" applyBorder="1" applyAlignment="1">
      <alignment horizontal="justify" vertical="center" wrapText="1"/>
    </xf>
    <xf numFmtId="174" fontId="5" fillId="0" borderId="4" xfId="0" applyNumberFormat="1" applyFont="1" applyBorder="1" applyAlignment="1">
      <alignment horizontal="left" vertical="center" wrapText="1" readingOrder="1"/>
    </xf>
    <xf numFmtId="0" fontId="19" fillId="0" borderId="7" xfId="0" applyFont="1" applyBorder="1" applyAlignment="1">
      <alignment horizontal="justify" vertical="center" wrapText="1"/>
    </xf>
    <xf numFmtId="14" fontId="16" fillId="0" borderId="7" xfId="0" quotePrefix="1" applyNumberFormat="1" applyFont="1" applyBorder="1" applyAlignment="1">
      <alignment horizontal="justify" vertical="center" wrapText="1"/>
    </xf>
    <xf numFmtId="0" fontId="5" fillId="0" borderId="4" xfId="6" applyFont="1" applyBorder="1" applyAlignment="1">
      <alignment horizontal="left" vertical="center" wrapText="1" readingOrder="1"/>
    </xf>
    <xf numFmtId="0" fontId="0" fillId="0" borderId="0" xfId="0" applyAlignment="1">
      <alignment vertical="center" wrapText="1"/>
    </xf>
    <xf numFmtId="0" fontId="17" fillId="0" borderId="0" xfId="0" applyFont="1" applyAlignment="1"/>
    <xf numFmtId="0" fontId="16" fillId="0" borderId="7" xfId="0" applyFont="1" applyBorder="1">
      <alignment wrapText="1"/>
    </xf>
    <xf numFmtId="168" fontId="16" fillId="0" borderId="4" xfId="0" applyNumberFormat="1" applyFont="1" applyBorder="1" applyAlignment="1">
      <alignment horizontal="right" vertical="center" wrapText="1" readingOrder="1"/>
    </xf>
    <xf numFmtId="0" fontId="18" fillId="0" borderId="7" xfId="0" applyFont="1" applyBorder="1" applyAlignment="1">
      <alignment horizontal="left" wrapText="1"/>
    </xf>
    <xf numFmtId="0" fontId="18" fillId="0" borderId="7" xfId="0" applyFont="1" applyBorder="1" applyAlignment="1">
      <alignment horizontal="center" wrapText="1"/>
    </xf>
    <xf numFmtId="0" fontId="16" fillId="0" borderId="7" xfId="0" applyFont="1" applyBorder="1" applyAlignment="1">
      <alignment horizontal="left" vertical="center" wrapText="1"/>
    </xf>
    <xf numFmtId="0" fontId="16" fillId="0" borderId="7" xfId="0" applyFont="1" applyBorder="1" applyAlignment="1">
      <alignment horizontal="center" vertical="center"/>
    </xf>
    <xf numFmtId="4" fontId="16" fillId="0" borderId="7" xfId="0" applyNumberFormat="1" applyFont="1" applyBorder="1" applyAlignment="1">
      <alignment horizontal="center" vertical="center"/>
    </xf>
    <xf numFmtId="0" fontId="16" fillId="0" borderId="0" xfId="0" applyFont="1" applyAlignment="1"/>
    <xf numFmtId="0" fontId="20" fillId="0" borderId="7" xfId="0" applyFont="1" applyBorder="1" applyAlignment="1">
      <alignment horizontal="center" vertical="center" wrapText="1"/>
    </xf>
    <xf numFmtId="0" fontId="21" fillId="0" borderId="7" xfId="0" applyFont="1" applyBorder="1" applyAlignment="1">
      <alignment horizontal="left" vertical="center"/>
    </xf>
    <xf numFmtId="0" fontId="21" fillId="0" borderId="7" xfId="0" applyFont="1" applyBorder="1" applyAlignment="1">
      <alignment horizontal="center" vertical="center"/>
    </xf>
    <xf numFmtId="4" fontId="21" fillId="0" borderId="7" xfId="0" applyNumberFormat="1" applyFont="1" applyBorder="1" applyAlignment="1">
      <alignment horizontal="center" vertical="center"/>
    </xf>
    <xf numFmtId="0" fontId="5" fillId="0" borderId="4" xfId="0" applyFont="1" applyBorder="1" applyAlignment="1">
      <alignment horizontal="left" vertical="center" readingOrder="1"/>
    </xf>
    <xf numFmtId="0" fontId="22" fillId="0" borderId="0" xfId="0" applyFont="1" applyAlignment="1"/>
    <xf numFmtId="0" fontId="20" fillId="0" borderId="11" xfId="0" applyFont="1" applyBorder="1" applyAlignment="1">
      <alignment horizontal="center" wrapText="1"/>
    </xf>
    <xf numFmtId="0" fontId="21" fillId="0" borderId="11" xfId="0" applyFont="1" applyBorder="1" applyAlignment="1">
      <alignment horizontal="left" vertical="center"/>
    </xf>
    <xf numFmtId="0" fontId="21" fillId="0" borderId="11" xfId="0" applyFont="1" applyBorder="1" applyAlignment="1">
      <alignment horizontal="center" vertical="center"/>
    </xf>
    <xf numFmtId="4" fontId="21" fillId="0" borderId="11" xfId="0" applyNumberFormat="1" applyFont="1" applyBorder="1" applyAlignment="1">
      <alignment horizontal="right" vertical="center"/>
    </xf>
    <xf numFmtId="167" fontId="5" fillId="0" borderId="4" xfId="0" applyNumberFormat="1" applyFont="1" applyBorder="1" applyAlignment="1">
      <alignment horizontal="left" vertical="center" wrapText="1" readingOrder="1"/>
    </xf>
    <xf numFmtId="0" fontId="10" fillId="0" borderId="0" xfId="0" applyFont="1" applyAlignment="1"/>
    <xf numFmtId="0" fontId="16" fillId="0" borderId="7" xfId="0" applyFont="1" applyBorder="1" applyAlignment="1">
      <alignment horizontal="center" vertical="center" wrapText="1"/>
    </xf>
    <xf numFmtId="0" fontId="21" fillId="0" borderId="0" xfId="0" applyFont="1" applyAlignment="1"/>
    <xf numFmtId="0" fontId="27" fillId="0" borderId="0" xfId="0" applyFont="1" applyAlignment="1"/>
    <xf numFmtId="0" fontId="27" fillId="0" borderId="17" xfId="0" applyFont="1" applyBorder="1" applyAlignment="1">
      <alignment horizontal="center" vertical="top"/>
    </xf>
    <xf numFmtId="0" fontId="27" fillId="0" borderId="17" xfId="0" applyFont="1" applyBorder="1" applyAlignment="1">
      <alignment horizontal="center" vertical="top" wrapText="1"/>
    </xf>
    <xf numFmtId="0" fontId="21" fillId="0" borderId="17" xfId="0" applyFont="1" applyBorder="1" applyAlignment="1">
      <alignment horizontal="left" vertical="top"/>
    </xf>
    <xf numFmtId="0" fontId="21" fillId="0" borderId="17" xfId="0" applyFont="1" applyBorder="1" applyAlignment="1">
      <alignment horizontal="center" vertical="top"/>
    </xf>
    <xf numFmtId="174" fontId="4" fillId="2" borderId="15" xfId="4" applyNumberFormat="1" applyFont="1" applyFill="1" applyBorder="1" applyAlignment="1">
      <alignment horizontal="right" vertical="center" wrapText="1" readingOrder="1"/>
    </xf>
    <xf numFmtId="2" fontId="4" fillId="2" borderId="15" xfId="4" applyNumberFormat="1" applyFont="1" applyFill="1" applyBorder="1" applyAlignment="1">
      <alignment horizontal="right" vertical="center" wrapText="1" readingOrder="1"/>
    </xf>
    <xf numFmtId="2" fontId="21" fillId="0" borderId="17" xfId="0" applyNumberFormat="1" applyFont="1" applyBorder="1" applyAlignment="1">
      <alignment horizontal="right" vertical="top" wrapText="1"/>
    </xf>
    <xf numFmtId="0" fontId="4" fillId="2" borderId="17" xfId="0" applyFont="1" applyFill="1" applyBorder="1" applyAlignment="1">
      <alignment horizontal="left" vertical="center" readingOrder="1"/>
    </xf>
    <xf numFmtId="0" fontId="4" fillId="2" borderId="18" xfId="0" applyFont="1" applyFill="1" applyBorder="1" applyAlignment="1">
      <alignment horizontal="left" vertical="center" readingOrder="1"/>
    </xf>
    <xf numFmtId="177" fontId="4" fillId="2" borderId="15" xfId="4" applyNumberFormat="1" applyFont="1" applyFill="1" applyBorder="1" applyAlignment="1">
      <alignment horizontal="right" vertical="center" wrapText="1" readingOrder="1"/>
    </xf>
    <xf numFmtId="0" fontId="4" fillId="2" borderId="15" xfId="0" applyFont="1" applyFill="1" applyBorder="1" applyAlignment="1">
      <alignment horizontal="left" vertical="center" readingOrder="1"/>
    </xf>
    <xf numFmtId="174" fontId="4" fillId="2" borderId="15" xfId="0" applyNumberFormat="1" applyFont="1" applyFill="1" applyBorder="1" applyAlignment="1">
      <alignment horizontal="right" vertical="center" readingOrder="1"/>
    </xf>
    <xf numFmtId="4" fontId="4" fillId="2" borderId="15" xfId="0" applyNumberFormat="1" applyFont="1" applyFill="1" applyBorder="1" applyAlignment="1">
      <alignment horizontal="right" vertical="center" readingOrder="1"/>
    </xf>
    <xf numFmtId="4" fontId="4" fillId="2" borderId="19" xfId="0" applyNumberFormat="1" applyFont="1" applyFill="1" applyBorder="1" applyAlignment="1">
      <alignment horizontal="right" vertical="center" readingOrder="1"/>
    </xf>
    <xf numFmtId="0" fontId="4" fillId="2" borderId="15" xfId="0" applyFont="1" applyFill="1" applyBorder="1" applyAlignment="1">
      <alignment horizontal="left" vertical="center" wrapText="1" readingOrder="1"/>
    </xf>
    <xf numFmtId="174" fontId="4" fillId="2" borderId="15" xfId="0" applyNumberFormat="1" applyFont="1" applyFill="1" applyBorder="1" applyAlignment="1">
      <alignment horizontal="right" vertical="center" wrapText="1" readingOrder="1"/>
    </xf>
    <xf numFmtId="2" fontId="4" fillId="2" borderId="15" xfId="0" applyNumberFormat="1" applyFont="1" applyFill="1" applyBorder="1" applyAlignment="1">
      <alignment horizontal="right" vertical="center" wrapText="1" readingOrder="1"/>
    </xf>
    <xf numFmtId="174" fontId="4" fillId="0" borderId="15" xfId="0" applyNumberFormat="1" applyFont="1" applyBorder="1" applyAlignment="1">
      <alignment horizontal="right" vertical="center" wrapText="1" readingOrder="1"/>
    </xf>
    <xf numFmtId="2" fontId="21" fillId="0" borderId="0" xfId="0" applyNumberFormat="1" applyFont="1" applyAlignment="1">
      <alignment horizontal="left" vertical="top"/>
    </xf>
    <xf numFmtId="174" fontId="4" fillId="0" borderId="21" xfId="0" applyNumberFormat="1" applyFont="1" applyBorder="1" applyAlignment="1">
      <alignment horizontal="right" vertical="center" wrapText="1" readingOrder="1"/>
    </xf>
    <xf numFmtId="4" fontId="4" fillId="2" borderId="15" xfId="0" applyNumberFormat="1" applyFont="1" applyFill="1" applyBorder="1" applyAlignment="1">
      <alignment horizontal="right" vertical="center" wrapText="1" readingOrder="1"/>
    </xf>
    <xf numFmtId="174" fontId="21" fillId="0" borderId="0" xfId="0" applyNumberFormat="1" applyFont="1" applyAlignment="1"/>
    <xf numFmtId="0" fontId="27" fillId="0" borderId="17" xfId="0" applyFont="1" applyBorder="1" applyAlignment="1">
      <alignment horizontal="center"/>
    </xf>
    <xf numFmtId="0" fontId="21" fillId="0" borderId="17" xfId="0" applyFont="1" applyBorder="1" applyAlignment="1">
      <alignment horizontal="left"/>
    </xf>
    <xf numFmtId="174" fontId="4" fillId="2" borderId="15" xfId="0" applyNumberFormat="1" applyFont="1" applyFill="1" applyBorder="1" applyAlignment="1">
      <alignment horizontal="center" vertical="center" wrapText="1" readingOrder="1"/>
    </xf>
    <xf numFmtId="2" fontId="21" fillId="0" borderId="17" xfId="0" applyNumberFormat="1" applyFont="1" applyBorder="1" applyAlignment="1">
      <alignment horizontal="center"/>
    </xf>
    <xf numFmtId="0" fontId="21" fillId="0" borderId="17" xfId="0" applyFont="1" applyBorder="1" applyAlignment="1"/>
    <xf numFmtId="37" fontId="21" fillId="0" borderId="17" xfId="1" applyNumberFormat="1" applyFont="1" applyFill="1" applyBorder="1" applyAlignment="1">
      <alignment horizontal="center"/>
    </xf>
    <xf numFmtId="4" fontId="21" fillId="0" borderId="17" xfId="0" applyNumberFormat="1" applyFont="1" applyBorder="1" applyAlignment="1"/>
    <xf numFmtId="164" fontId="21" fillId="0" borderId="0" xfId="1" applyFont="1" applyFill="1" applyBorder="1"/>
    <xf numFmtId="43" fontId="21" fillId="0" borderId="0" xfId="0" applyNumberFormat="1" applyFont="1" applyAlignment="1"/>
    <xf numFmtId="4" fontId="21" fillId="0" borderId="0" xfId="0" applyNumberFormat="1" applyFont="1" applyAlignment="1"/>
    <xf numFmtId="0" fontId="21" fillId="0" borderId="17" xfId="1" applyNumberFormat="1" applyFont="1" applyFill="1" applyBorder="1" applyAlignment="1">
      <alignment horizontal="center"/>
    </xf>
    <xf numFmtId="4" fontId="21" fillId="0" borderId="17" xfId="1" applyNumberFormat="1" applyFont="1" applyFill="1" applyBorder="1"/>
    <xf numFmtId="1" fontId="21" fillId="0" borderId="17" xfId="0" applyNumberFormat="1" applyFont="1" applyBorder="1" applyAlignment="1">
      <alignment horizontal="center"/>
    </xf>
    <xf numFmtId="2" fontId="21" fillId="0" borderId="17" xfId="0" applyNumberFormat="1" applyFont="1" applyBorder="1" applyAlignment="1">
      <alignment horizontal="right"/>
    </xf>
    <xf numFmtId="164" fontId="21" fillId="0" borderId="17" xfId="1" applyFont="1" applyFill="1" applyBorder="1" applyAlignment="1">
      <alignment horizontal="center" vertical="top" wrapText="1"/>
    </xf>
    <xf numFmtId="179" fontId="21" fillId="0" borderId="17" xfId="1" applyNumberFormat="1" applyFont="1" applyFill="1" applyBorder="1"/>
    <xf numFmtId="180" fontId="21" fillId="0" borderId="0" xfId="0" applyNumberFormat="1" applyFont="1" applyAlignment="1"/>
    <xf numFmtId="0" fontId="21" fillId="0" borderId="0" xfId="0" applyFont="1" applyAlignment="1" applyProtection="1">
      <alignment horizontal="left"/>
      <protection locked="0"/>
    </xf>
    <xf numFmtId="0" fontId="21" fillId="0" borderId="0" xfId="0" applyFont="1" applyAlignment="1">
      <alignment horizontal="center" vertical="top"/>
    </xf>
    <xf numFmtId="164" fontId="21" fillId="0" borderId="0" xfId="1" applyFont="1" applyFill="1" applyBorder="1" applyAlignment="1" applyProtection="1">
      <alignment horizontal="left"/>
      <protection locked="0"/>
    </xf>
    <xf numFmtId="4" fontId="21" fillId="0" borderId="0" xfId="0" applyNumberFormat="1" applyFont="1" applyAlignment="1">
      <alignment horizontal="right" vertical="center"/>
    </xf>
    <xf numFmtId="0" fontId="21" fillId="0" borderId="0" xfId="0" applyFont="1" applyAlignment="1">
      <alignment horizontal="left" vertical="top"/>
    </xf>
    <xf numFmtId="10" fontId="21" fillId="0" borderId="0" xfId="0" applyNumberFormat="1" applyFont="1" applyAlignment="1">
      <alignment horizontal="center"/>
    </xf>
    <xf numFmtId="164" fontId="21" fillId="0" borderId="0" xfId="0" applyNumberFormat="1" applyFont="1" applyAlignment="1"/>
    <xf numFmtId="0" fontId="21" fillId="0" borderId="17" xfId="0" applyFont="1" applyBorder="1" applyAlignment="1">
      <alignment horizontal="center"/>
    </xf>
    <xf numFmtId="164" fontId="27" fillId="0" borderId="0" xfId="1" applyFont="1" applyFill="1" applyBorder="1"/>
    <xf numFmtId="0" fontId="27" fillId="0" borderId="0" xfId="0" applyFont="1" applyAlignment="1">
      <alignment vertical="top" wrapText="1"/>
    </xf>
    <xf numFmtId="0" fontId="21" fillId="0" borderId="0" xfId="0" applyFont="1" applyAlignment="1">
      <alignment horizontal="center"/>
    </xf>
    <xf numFmtId="2" fontId="21" fillId="0" borderId="0" xfId="0" applyNumberFormat="1" applyFont="1" applyAlignment="1">
      <alignment horizontal="right"/>
    </xf>
    <xf numFmtId="0" fontId="21" fillId="0" borderId="0" xfId="0" applyFont="1" applyAlignment="1">
      <alignment horizontal="right" vertical="top" wrapText="1"/>
    </xf>
    <xf numFmtId="0" fontId="21" fillId="0" borderId="17" xfId="0" applyFont="1" applyBorder="1" applyAlignment="1">
      <alignment horizontal="center" vertical="top" wrapText="1"/>
    </xf>
    <xf numFmtId="181" fontId="21" fillId="0" borderId="0" xfId="0" applyNumberFormat="1" applyFont="1" applyAlignment="1">
      <alignment horizontal="right" vertical="top" wrapText="1"/>
    </xf>
    <xf numFmtId="2" fontId="21" fillId="0" borderId="0" xfId="0" applyNumberFormat="1" applyFont="1" applyAlignment="1">
      <alignment horizontal="center"/>
    </xf>
    <xf numFmtId="2" fontId="21" fillId="0" borderId="17" xfId="0" applyNumberFormat="1" applyFont="1" applyBorder="1" applyAlignment="1">
      <alignment horizontal="center" vertical="top" wrapText="1"/>
    </xf>
    <xf numFmtId="0" fontId="21" fillId="0" borderId="0" xfId="0" applyFont="1" applyAlignment="1">
      <alignment horizontal="left"/>
    </xf>
    <xf numFmtId="0" fontId="21" fillId="0" borderId="0" xfId="0" applyFont="1" applyAlignment="1">
      <alignment horizontal="right" vertical="top"/>
    </xf>
    <xf numFmtId="2" fontId="21" fillId="0" borderId="0" xfId="0" applyNumberFormat="1" applyFont="1" applyAlignment="1">
      <alignment horizontal="right" vertical="top"/>
    </xf>
    <xf numFmtId="182" fontId="21" fillId="0" borderId="0" xfId="1" applyNumberFormat="1" applyFont="1" applyFill="1" applyBorder="1" applyAlignment="1">
      <alignment horizontal="center" vertical="top" wrapText="1"/>
    </xf>
    <xf numFmtId="0" fontId="21" fillId="0" borderId="0" xfId="0" applyFont="1" applyAlignment="1">
      <alignment horizontal="left" vertical="top" wrapText="1"/>
    </xf>
    <xf numFmtId="175" fontId="21" fillId="0" borderId="0" xfId="1" applyNumberFormat="1" applyFont="1" applyFill="1" applyBorder="1" applyAlignment="1">
      <alignment horizontal="right" vertical="top" wrapText="1"/>
    </xf>
    <xf numFmtId="2" fontId="21" fillId="0" borderId="0" xfId="0" applyNumberFormat="1" applyFont="1" applyAlignment="1"/>
    <xf numFmtId="4" fontId="21" fillId="0" borderId="0" xfId="1" applyNumberFormat="1" applyFont="1" applyFill="1" applyBorder="1"/>
    <xf numFmtId="0" fontId="28" fillId="0" borderId="17" xfId="0" applyFont="1" applyBorder="1" applyAlignment="1"/>
    <xf numFmtId="0" fontId="29" fillId="0" borderId="17" xfId="0" applyFont="1" applyBorder="1" applyAlignment="1">
      <alignment horizontal="left" wrapText="1"/>
    </xf>
    <xf numFmtId="0" fontId="30" fillId="0" borderId="17" xfId="0" applyFont="1" applyBorder="1" applyAlignment="1">
      <alignment horizontal="left" wrapText="1"/>
    </xf>
    <xf numFmtId="0" fontId="31" fillId="0" borderId="17" xfId="0" applyFont="1" applyBorder="1" applyAlignment="1"/>
    <xf numFmtId="0" fontId="21" fillId="0" borderId="17" xfId="0" applyFont="1" applyBorder="1" applyAlignment="1">
      <alignment vertical="top"/>
    </xf>
    <xf numFmtId="0" fontId="32" fillId="0" borderId="17" xfId="0" applyFont="1" applyBorder="1" applyAlignment="1"/>
    <xf numFmtId="37" fontId="31" fillId="0" borderId="17" xfId="0" applyNumberFormat="1" applyFont="1" applyBorder="1" applyAlignment="1"/>
    <xf numFmtId="183" fontId="31" fillId="0" borderId="17" xfId="0" applyNumberFormat="1" applyFont="1" applyBorder="1" applyAlignment="1"/>
    <xf numFmtId="164" fontId="21" fillId="0" borderId="17" xfId="1" applyFont="1" applyFill="1" applyBorder="1" applyAlignment="1"/>
    <xf numFmtId="4" fontId="21" fillId="0" borderId="17" xfId="0" applyNumberFormat="1" applyFont="1" applyBorder="1" applyAlignment="1">
      <alignment horizontal="center"/>
    </xf>
    <xf numFmtId="4" fontId="21" fillId="0" borderId="17" xfId="1" applyNumberFormat="1" applyFont="1" applyFill="1" applyBorder="1" applyAlignment="1">
      <alignment horizontal="center"/>
    </xf>
    <xf numFmtId="4" fontId="27" fillId="0" borderId="17" xfId="0" applyNumberFormat="1" applyFont="1" applyBorder="1" applyAlignment="1">
      <alignment horizontal="center" vertical="top" wrapText="1"/>
    </xf>
    <xf numFmtId="4" fontId="21" fillId="0" borderId="17" xfId="0" applyNumberFormat="1" applyFont="1" applyBorder="1" applyAlignment="1">
      <alignment horizontal="center" vertical="top" wrapText="1"/>
    </xf>
    <xf numFmtId="174" fontId="4" fillId="2" borderId="18" xfId="4" applyNumberFormat="1" applyFont="1" applyFill="1" applyBorder="1" applyAlignment="1">
      <alignment horizontal="right" vertical="center" wrapText="1" readingOrder="1"/>
    </xf>
    <xf numFmtId="2" fontId="4" fillId="2" borderId="18" xfId="4" applyNumberFormat="1" applyFont="1" applyFill="1" applyBorder="1" applyAlignment="1">
      <alignment horizontal="right" vertical="center" wrapText="1" readingOrder="1"/>
    </xf>
    <xf numFmtId="4" fontId="21" fillId="0" borderId="17" xfId="1" applyNumberFormat="1" applyFont="1" applyFill="1" applyBorder="1" applyAlignment="1">
      <alignment horizontal="right" vertical="top" wrapText="1"/>
    </xf>
    <xf numFmtId="4" fontId="21" fillId="0" borderId="17" xfId="1" applyNumberFormat="1" applyFont="1" applyFill="1" applyBorder="1" applyAlignment="1">
      <alignment horizontal="right"/>
    </xf>
    <xf numFmtId="2" fontId="16" fillId="0" borderId="17" xfId="0" applyNumberFormat="1" applyFont="1" applyBorder="1" applyAlignment="1">
      <alignment horizontal="right" vertical="top" wrapText="1"/>
    </xf>
    <xf numFmtId="0" fontId="19" fillId="0" borderId="17" xfId="0" applyFont="1" applyBorder="1" applyAlignment="1">
      <alignment horizontal="center" vertical="top" wrapText="1"/>
    </xf>
    <xf numFmtId="178" fontId="16" fillId="0" borderId="17" xfId="0" applyNumberFormat="1" applyFont="1" applyBorder="1" applyAlignment="1">
      <alignment horizontal="right" vertical="top" wrapText="1"/>
    </xf>
    <xf numFmtId="2" fontId="16" fillId="0" borderId="20" xfId="0" applyNumberFormat="1" applyFont="1" applyBorder="1" applyAlignment="1">
      <alignment horizontal="right" vertical="top" wrapText="1"/>
    </xf>
    <xf numFmtId="2" fontId="16" fillId="0" borderId="15" xfId="0" applyNumberFormat="1" applyFont="1" applyBorder="1" applyAlignment="1">
      <alignment horizontal="right" vertical="top" wrapText="1"/>
    </xf>
    <xf numFmtId="2" fontId="16" fillId="0" borderId="22" xfId="0" applyNumberFormat="1" applyFont="1" applyBorder="1" applyAlignment="1">
      <alignment horizontal="right" vertical="top" wrapText="1"/>
    </xf>
    <xf numFmtId="0" fontId="15" fillId="0" borderId="0" xfId="0" applyFont="1" applyAlignment="1">
      <alignment horizontal="left" vertical="top" wrapText="1"/>
    </xf>
    <xf numFmtId="0" fontId="4" fillId="0" borderId="1" xfId="0" applyFont="1" applyBorder="1" applyAlignment="1">
      <alignment horizontal="left" vertical="center" wrapText="1" readingOrder="1"/>
    </xf>
    <xf numFmtId="0" fontId="4" fillId="0" borderId="3" xfId="0" applyFont="1" applyBorder="1" applyAlignment="1">
      <alignment horizontal="left" vertical="center" wrapText="1" readingOrder="1"/>
    </xf>
    <xf numFmtId="0" fontId="3" fillId="0" borderId="7" xfId="0" applyFont="1" applyBorder="1" applyAlignment="1">
      <alignment horizontal="center" vertical="center" wrapText="1" readingOrder="1"/>
    </xf>
    <xf numFmtId="0" fontId="4" fillId="0" borderId="0" xfId="0" applyFont="1" applyAlignment="1">
      <alignment horizontal="left" vertical="center" wrapText="1" readingOrder="1"/>
    </xf>
    <xf numFmtId="0" fontId="4" fillId="0" borderId="0" xfId="0" applyFont="1" applyAlignment="1">
      <alignment horizontal="justify" vertical="top" wrapText="1" readingOrder="1"/>
    </xf>
    <xf numFmtId="0" fontId="5" fillId="0" borderId="1" xfId="0" applyFont="1" applyBorder="1" applyAlignment="1">
      <alignment horizontal="left" vertical="center" wrapText="1" readingOrder="1"/>
    </xf>
    <xf numFmtId="0" fontId="5" fillId="0" borderId="2" xfId="0" applyFont="1" applyBorder="1" applyAlignment="1">
      <alignment horizontal="left" vertical="center" wrapText="1" readingOrder="1"/>
    </xf>
    <xf numFmtId="0" fontId="5" fillId="0" borderId="3" xfId="0" applyFont="1" applyBorder="1" applyAlignment="1">
      <alignment horizontal="left" vertical="center" wrapText="1" readingOrder="1"/>
    </xf>
    <xf numFmtId="0" fontId="25" fillId="0" borderId="12" xfId="0" applyFont="1" applyBorder="1" applyAlignment="1">
      <alignment horizontal="left" vertical="center" wrapText="1" readingOrder="1"/>
    </xf>
    <xf numFmtId="0" fontId="25" fillId="0" borderId="13" xfId="0" applyFont="1" applyBorder="1" applyAlignment="1">
      <alignment horizontal="left" vertical="center" wrapText="1" readingOrder="1"/>
    </xf>
    <xf numFmtId="0" fontId="25" fillId="0" borderId="14" xfId="0" applyFont="1" applyBorder="1" applyAlignment="1">
      <alignment horizontal="left" vertical="center" wrapText="1" readingOrder="1"/>
    </xf>
    <xf numFmtId="0" fontId="24" fillId="0" borderId="12" xfId="0" applyFont="1" applyBorder="1" applyAlignment="1">
      <alignment horizontal="left" vertical="center" wrapText="1" readingOrder="1"/>
    </xf>
    <xf numFmtId="0" fontId="24" fillId="0" borderId="14" xfId="0" applyFont="1" applyBorder="1" applyAlignment="1">
      <alignment horizontal="left" vertical="center" wrapText="1" readingOrder="1"/>
    </xf>
    <xf numFmtId="0" fontId="23" fillId="0" borderId="17" xfId="0" applyFont="1" applyBorder="1" applyAlignment="1">
      <alignment horizontal="center" vertical="center" wrapText="1" readingOrder="1"/>
    </xf>
    <xf numFmtId="0" fontId="4" fillId="0" borderId="12" xfId="0" applyFont="1" applyBorder="1" applyAlignment="1">
      <alignment horizontal="left" vertical="center" wrapText="1" readingOrder="1"/>
    </xf>
    <xf numFmtId="0" fontId="4" fillId="0" borderId="14" xfId="0" applyFont="1" applyBorder="1" applyAlignment="1">
      <alignment horizontal="left" vertical="center" wrapText="1" readingOrder="1"/>
    </xf>
    <xf numFmtId="0" fontId="4" fillId="0" borderId="12" xfId="4" applyFont="1" applyBorder="1" applyAlignment="1">
      <alignment horizontal="left" vertical="center" wrapText="1" readingOrder="1"/>
    </xf>
    <xf numFmtId="0" fontId="4" fillId="0" borderId="14" xfId="4" applyFont="1" applyBorder="1" applyAlignment="1">
      <alignment horizontal="left" vertical="center" wrapText="1" readingOrder="1"/>
    </xf>
    <xf numFmtId="0" fontId="18" fillId="0" borderId="8" xfId="3" applyFont="1" applyBorder="1" applyAlignment="1">
      <alignment horizontal="center" vertical="center" wrapText="1"/>
    </xf>
    <xf numFmtId="0" fontId="18" fillId="0" borderId="9" xfId="3" applyFont="1" applyBorder="1" applyAlignment="1">
      <alignment horizontal="center" vertical="center" wrapText="1"/>
    </xf>
    <xf numFmtId="0" fontId="18" fillId="0" borderId="7" xfId="3" applyFont="1" applyBorder="1" applyAlignment="1">
      <alignment horizontal="center" vertical="center"/>
    </xf>
    <xf numFmtId="0" fontId="17" fillId="0" borderId="8" xfId="1" applyNumberFormat="1" applyFont="1" applyFill="1" applyBorder="1" applyAlignment="1">
      <alignment horizontal="center" vertical="center"/>
    </xf>
    <xf numFmtId="0" fontId="17" fillId="0" borderId="9" xfId="1" applyNumberFormat="1" applyFont="1" applyFill="1" applyBorder="1" applyAlignment="1">
      <alignment horizontal="center" vertical="center"/>
    </xf>
    <xf numFmtId="0" fontId="18" fillId="0" borderId="8" xfId="3" applyFont="1" applyBorder="1" applyAlignment="1">
      <alignment horizontal="center" vertical="center"/>
    </xf>
    <xf numFmtId="0" fontId="18" fillId="0" borderId="10" xfId="3" applyFont="1" applyBorder="1" applyAlignment="1">
      <alignment horizontal="center" vertical="center"/>
    </xf>
    <xf numFmtId="0" fontId="18" fillId="0" borderId="9" xfId="3" applyFont="1" applyBorder="1" applyAlignment="1">
      <alignment horizontal="center" vertical="center"/>
    </xf>
    <xf numFmtId="0" fontId="17" fillId="0" borderId="8" xfId="3" applyFont="1" applyBorder="1" applyAlignment="1">
      <alignment horizontal="left" vertical="center" wrapText="1"/>
    </xf>
    <xf numFmtId="0" fontId="17" fillId="0" borderId="10" xfId="3" applyFont="1" applyBorder="1" applyAlignment="1">
      <alignment horizontal="left" vertical="center" wrapText="1"/>
    </xf>
    <xf numFmtId="0" fontId="17" fillId="0" borderId="9" xfId="3" applyFont="1" applyBorder="1" applyAlignment="1">
      <alignment horizontal="left" vertical="center" wrapText="1"/>
    </xf>
    <xf numFmtId="0" fontId="19" fillId="0" borderId="8" xfId="0" applyFont="1" applyBorder="1" applyAlignment="1">
      <alignment horizontal="center" vertical="center"/>
    </xf>
    <xf numFmtId="0" fontId="19" fillId="0" borderId="10" xfId="0" applyFont="1" applyBorder="1" applyAlignment="1">
      <alignment horizontal="center" vertical="center"/>
    </xf>
    <xf numFmtId="0" fontId="19" fillId="0" borderId="9" xfId="0" applyFont="1" applyBorder="1" applyAlignment="1">
      <alignment horizontal="center" vertical="center"/>
    </xf>
    <xf numFmtId="0" fontId="4" fillId="0" borderId="7" xfId="0" applyFont="1" applyBorder="1" applyAlignment="1">
      <alignment horizontal="left" vertical="center" wrapText="1" readingOrder="1"/>
    </xf>
    <xf numFmtId="0" fontId="4" fillId="0" borderId="8" xfId="0" applyFont="1" applyBorder="1" applyAlignment="1">
      <alignment horizontal="left" vertical="center" wrapText="1" readingOrder="1"/>
    </xf>
    <xf numFmtId="0" fontId="4" fillId="0" borderId="9" xfId="0" applyFont="1" applyBorder="1" applyAlignment="1">
      <alignment horizontal="left" vertical="center" wrapText="1" readingOrder="1"/>
    </xf>
    <xf numFmtId="0" fontId="4" fillId="0" borderId="10" xfId="0" applyFont="1" applyBorder="1" applyAlignment="1">
      <alignment horizontal="left" vertical="center" wrapText="1" readingOrder="1"/>
    </xf>
    <xf numFmtId="0" fontId="33" fillId="0" borderId="0" xfId="0" applyFont="1" applyAlignment="1">
      <alignment horizontal="center"/>
    </xf>
  </cellXfs>
  <cellStyles count="12">
    <cellStyle name="Comma" xfId="1" builtinId="3"/>
    <cellStyle name="Comma 2" xfId="7" xr:uid="{AEF7D51D-853C-4F21-B97D-CE0195389B6A}"/>
    <cellStyle name="Comma 2 2" xfId="11" xr:uid="{49B49E81-9840-4B37-98E9-F8B864406261}"/>
    <cellStyle name="Comma 3" xfId="8" xr:uid="{76739DDA-C58F-4C80-9D2F-C4FC335F1962}"/>
    <cellStyle name="Hyperlink 2" xfId="5" xr:uid="{8139B426-6E85-419C-A26B-78CD9CC0243E}"/>
    <cellStyle name="Normal" xfId="0" builtinId="0"/>
    <cellStyle name="Normal 2" xfId="4" xr:uid="{4D411533-4948-49E5-8624-090BCC063665}"/>
    <cellStyle name="Normal 2 2" xfId="6" xr:uid="{A0155499-21E6-4061-89D9-10C90273A8EE}"/>
    <cellStyle name="Normal 2 2 3 2 2" xfId="3" xr:uid="{43D26E3C-32FC-4430-8642-35BDFEB9BE8A}"/>
    <cellStyle name="Normal 2 2 3 2 2 2" xfId="9" xr:uid="{79FE4D08-920C-468E-A241-28FCB5C33ACA}"/>
    <cellStyle name="Normal 3" xfId="10" xr:uid="{504F51D1-6BB3-4B77-B13D-219643356F08}"/>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6.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158</xdr:row>
      <xdr:rowOff>0</xdr:rowOff>
    </xdr:from>
    <xdr:to>
      <xdr:col>2</xdr:col>
      <xdr:colOff>2033005</xdr:colOff>
      <xdr:row>159</xdr:row>
      <xdr:rowOff>27375</xdr:rowOff>
    </xdr:to>
    <xdr:pic>
      <xdr:nvPicPr>
        <xdr:cNvPr id="4" name="Picture 3">
          <a:extLst>
            <a:ext uri="{FF2B5EF4-FFF2-40B4-BE49-F238E27FC236}">
              <a16:creationId xmlns:a16="http://schemas.microsoft.com/office/drawing/2014/main" id="{0010C1A4-EA02-4543-9B28-97492F75AD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77082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163</xdr:row>
      <xdr:rowOff>0</xdr:rowOff>
    </xdr:from>
    <xdr:to>
      <xdr:col>2</xdr:col>
      <xdr:colOff>2033005</xdr:colOff>
      <xdr:row>163</xdr:row>
      <xdr:rowOff>1980000</xdr:rowOff>
    </xdr:to>
    <xdr:pic>
      <xdr:nvPicPr>
        <xdr:cNvPr id="5" name="Picture 4">
          <a:extLst>
            <a:ext uri="{FF2B5EF4-FFF2-40B4-BE49-F238E27FC236}">
              <a16:creationId xmlns:a16="http://schemas.microsoft.com/office/drawing/2014/main" id="{9B3829FF-989E-4541-9BE4-34B634DB650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303085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131</xdr:row>
      <xdr:rowOff>0</xdr:rowOff>
    </xdr:from>
    <xdr:to>
      <xdr:col>2</xdr:col>
      <xdr:colOff>2033005</xdr:colOff>
      <xdr:row>132</xdr:row>
      <xdr:rowOff>27375</xdr:rowOff>
    </xdr:to>
    <xdr:pic>
      <xdr:nvPicPr>
        <xdr:cNvPr id="4" name="Picture 3">
          <a:extLst>
            <a:ext uri="{FF2B5EF4-FFF2-40B4-BE49-F238E27FC236}">
              <a16:creationId xmlns:a16="http://schemas.microsoft.com/office/drawing/2014/main" id="{D757BAE5-E329-46FF-A5AA-A18D1EAC35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22027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136</xdr:row>
      <xdr:rowOff>0</xdr:rowOff>
    </xdr:from>
    <xdr:to>
      <xdr:col>2</xdr:col>
      <xdr:colOff>2033005</xdr:colOff>
      <xdr:row>136</xdr:row>
      <xdr:rowOff>1980000</xdr:rowOff>
    </xdr:to>
    <xdr:pic>
      <xdr:nvPicPr>
        <xdr:cNvPr id="5" name="Picture 4">
          <a:extLst>
            <a:ext uri="{FF2B5EF4-FFF2-40B4-BE49-F238E27FC236}">
              <a16:creationId xmlns:a16="http://schemas.microsoft.com/office/drawing/2014/main" id="{938EBA0F-3860-41C6-8B9F-146076E3FD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48031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132</xdr:row>
      <xdr:rowOff>0</xdr:rowOff>
    </xdr:from>
    <xdr:to>
      <xdr:col>2</xdr:col>
      <xdr:colOff>1852030</xdr:colOff>
      <xdr:row>133</xdr:row>
      <xdr:rowOff>27375</xdr:rowOff>
    </xdr:to>
    <xdr:pic>
      <xdr:nvPicPr>
        <xdr:cNvPr id="4" name="Picture 3">
          <a:extLst>
            <a:ext uri="{FF2B5EF4-FFF2-40B4-BE49-F238E27FC236}">
              <a16:creationId xmlns:a16="http://schemas.microsoft.com/office/drawing/2014/main" id="{74E79B8D-5D2B-48A8-B97B-299CA2C754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36601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137</xdr:row>
      <xdr:rowOff>0</xdr:rowOff>
    </xdr:from>
    <xdr:to>
      <xdr:col>2</xdr:col>
      <xdr:colOff>1852030</xdr:colOff>
      <xdr:row>137</xdr:row>
      <xdr:rowOff>1980000</xdr:rowOff>
    </xdr:to>
    <xdr:pic>
      <xdr:nvPicPr>
        <xdr:cNvPr id="5" name="Picture 4">
          <a:extLst>
            <a:ext uri="{FF2B5EF4-FFF2-40B4-BE49-F238E27FC236}">
              <a16:creationId xmlns:a16="http://schemas.microsoft.com/office/drawing/2014/main" id="{85AC9BCB-C269-4889-9C21-2684AB059E9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62604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130</xdr:row>
      <xdr:rowOff>0</xdr:rowOff>
    </xdr:from>
    <xdr:to>
      <xdr:col>2</xdr:col>
      <xdr:colOff>2033005</xdr:colOff>
      <xdr:row>131</xdr:row>
      <xdr:rowOff>27375</xdr:rowOff>
    </xdr:to>
    <xdr:pic>
      <xdr:nvPicPr>
        <xdr:cNvPr id="4" name="Picture 3">
          <a:extLst>
            <a:ext uri="{FF2B5EF4-FFF2-40B4-BE49-F238E27FC236}">
              <a16:creationId xmlns:a16="http://schemas.microsoft.com/office/drawing/2014/main" id="{ABBFA968-E4B1-46FE-BB5C-5B016643EC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33362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135</xdr:row>
      <xdr:rowOff>0</xdr:rowOff>
    </xdr:from>
    <xdr:to>
      <xdr:col>2</xdr:col>
      <xdr:colOff>2033005</xdr:colOff>
      <xdr:row>135</xdr:row>
      <xdr:rowOff>1980000</xdr:rowOff>
    </xdr:to>
    <xdr:pic>
      <xdr:nvPicPr>
        <xdr:cNvPr id="5" name="Picture 4">
          <a:extLst>
            <a:ext uri="{FF2B5EF4-FFF2-40B4-BE49-F238E27FC236}">
              <a16:creationId xmlns:a16="http://schemas.microsoft.com/office/drawing/2014/main" id="{3F7F8127-FE62-4BD3-8218-9B9242E28E0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59365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179</xdr:row>
      <xdr:rowOff>0</xdr:rowOff>
    </xdr:from>
    <xdr:to>
      <xdr:col>2</xdr:col>
      <xdr:colOff>2033005</xdr:colOff>
      <xdr:row>180</xdr:row>
      <xdr:rowOff>27375</xdr:rowOff>
    </xdr:to>
    <xdr:pic>
      <xdr:nvPicPr>
        <xdr:cNvPr id="5" name="Picture 4">
          <a:extLst>
            <a:ext uri="{FF2B5EF4-FFF2-40B4-BE49-F238E27FC236}">
              <a16:creationId xmlns:a16="http://schemas.microsoft.com/office/drawing/2014/main" id="{0B7DBCE2-8EC1-400A-B71D-4638712467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330517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184</xdr:row>
      <xdr:rowOff>0</xdr:rowOff>
    </xdr:from>
    <xdr:to>
      <xdr:col>2</xdr:col>
      <xdr:colOff>2033005</xdr:colOff>
      <xdr:row>184</xdr:row>
      <xdr:rowOff>1980000</xdr:rowOff>
    </xdr:to>
    <xdr:pic>
      <xdr:nvPicPr>
        <xdr:cNvPr id="6" name="Picture 5">
          <a:extLst>
            <a:ext uri="{FF2B5EF4-FFF2-40B4-BE49-F238E27FC236}">
              <a16:creationId xmlns:a16="http://schemas.microsoft.com/office/drawing/2014/main" id="{CAAC3E6A-14F7-40BA-8E1B-9FA07F793F7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356520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409575</xdr:colOff>
      <xdr:row>184</xdr:row>
      <xdr:rowOff>0</xdr:rowOff>
    </xdr:from>
    <xdr:to>
      <xdr:col>7</xdr:col>
      <xdr:colOff>366130</xdr:colOff>
      <xdr:row>184</xdr:row>
      <xdr:rowOff>1980000</xdr:rowOff>
    </xdr:to>
    <xdr:pic>
      <xdr:nvPicPr>
        <xdr:cNvPr id="7" name="Picture 6">
          <a:extLst>
            <a:ext uri="{FF2B5EF4-FFF2-40B4-BE49-F238E27FC236}">
              <a16:creationId xmlns:a16="http://schemas.microsoft.com/office/drawing/2014/main" id="{6F99A765-28A4-48E5-8490-714CAED1654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14825" y="356520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242</xdr:row>
      <xdr:rowOff>0</xdr:rowOff>
    </xdr:from>
    <xdr:to>
      <xdr:col>2</xdr:col>
      <xdr:colOff>2043452</xdr:colOff>
      <xdr:row>243</xdr:row>
      <xdr:rowOff>27375</xdr:rowOff>
    </xdr:to>
    <xdr:pic>
      <xdr:nvPicPr>
        <xdr:cNvPr id="4" name="Picture 3">
          <a:extLst>
            <a:ext uri="{FF2B5EF4-FFF2-40B4-BE49-F238E27FC236}">
              <a16:creationId xmlns:a16="http://schemas.microsoft.com/office/drawing/2014/main" id="{CC30FF54-6D5D-43A0-97A1-C746E7EFDD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48434625"/>
          <a:ext cx="3348377"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247</xdr:row>
      <xdr:rowOff>161925</xdr:rowOff>
    </xdr:from>
    <xdr:to>
      <xdr:col>2</xdr:col>
      <xdr:colOff>2052055</xdr:colOff>
      <xdr:row>248</xdr:row>
      <xdr:rowOff>46425</xdr:rowOff>
    </xdr:to>
    <xdr:pic>
      <xdr:nvPicPr>
        <xdr:cNvPr id="5" name="Picture 4">
          <a:extLst>
            <a:ext uri="{FF2B5EF4-FFF2-40B4-BE49-F238E27FC236}">
              <a16:creationId xmlns:a16="http://schemas.microsoft.com/office/drawing/2014/main" id="{90FF7C30-38F9-473F-85C1-A4564BA0781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0050" y="511968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210</xdr:row>
      <xdr:rowOff>0</xdr:rowOff>
    </xdr:from>
    <xdr:to>
      <xdr:col>2</xdr:col>
      <xdr:colOff>2072189</xdr:colOff>
      <xdr:row>210</xdr:row>
      <xdr:rowOff>1980000</xdr:rowOff>
    </xdr:to>
    <xdr:pic>
      <xdr:nvPicPr>
        <xdr:cNvPr id="4" name="Picture 3">
          <a:extLst>
            <a:ext uri="{FF2B5EF4-FFF2-40B4-BE49-F238E27FC236}">
              <a16:creationId xmlns:a16="http://schemas.microsoft.com/office/drawing/2014/main" id="{633F0984-00E5-4BF3-8F93-7F54C1279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40052625"/>
          <a:ext cx="3386639"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205</xdr:row>
      <xdr:rowOff>0</xdr:rowOff>
    </xdr:from>
    <xdr:to>
      <xdr:col>2</xdr:col>
      <xdr:colOff>2072189</xdr:colOff>
      <xdr:row>206</xdr:row>
      <xdr:rowOff>27375</xdr:rowOff>
    </xdr:to>
    <xdr:pic>
      <xdr:nvPicPr>
        <xdr:cNvPr id="5" name="Picture 4">
          <a:extLst>
            <a:ext uri="{FF2B5EF4-FFF2-40B4-BE49-F238E27FC236}">
              <a16:creationId xmlns:a16="http://schemas.microsoft.com/office/drawing/2014/main" id="{046CB883-DCDF-4E45-9FBF-CBBD9C9CF30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37452300"/>
          <a:ext cx="3386639"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220</xdr:row>
      <xdr:rowOff>104775</xdr:rowOff>
    </xdr:from>
    <xdr:to>
      <xdr:col>2</xdr:col>
      <xdr:colOff>2119652</xdr:colOff>
      <xdr:row>220</xdr:row>
      <xdr:rowOff>2084775</xdr:rowOff>
    </xdr:to>
    <xdr:pic>
      <xdr:nvPicPr>
        <xdr:cNvPr id="4" name="Picture 3">
          <a:extLst>
            <a:ext uri="{FF2B5EF4-FFF2-40B4-BE49-F238E27FC236}">
              <a16:creationId xmlns:a16="http://schemas.microsoft.com/office/drawing/2014/main" id="{03376F13-1DFC-450B-847E-1A70626D9C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42900600"/>
          <a:ext cx="3348377"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215</xdr:row>
      <xdr:rowOff>0</xdr:rowOff>
    </xdr:from>
    <xdr:to>
      <xdr:col>2</xdr:col>
      <xdr:colOff>2119652</xdr:colOff>
      <xdr:row>216</xdr:row>
      <xdr:rowOff>27375</xdr:rowOff>
    </xdr:to>
    <xdr:pic>
      <xdr:nvPicPr>
        <xdr:cNvPr id="5" name="Picture 4">
          <a:extLst>
            <a:ext uri="{FF2B5EF4-FFF2-40B4-BE49-F238E27FC236}">
              <a16:creationId xmlns:a16="http://schemas.microsoft.com/office/drawing/2014/main" id="{D38B93CA-BBDE-40D6-A886-2F3A7BBB648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40195500"/>
          <a:ext cx="3348377"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165</xdr:row>
      <xdr:rowOff>0</xdr:rowOff>
    </xdr:from>
    <xdr:to>
      <xdr:col>2</xdr:col>
      <xdr:colOff>2042530</xdr:colOff>
      <xdr:row>166</xdr:row>
      <xdr:rowOff>27375</xdr:rowOff>
    </xdr:to>
    <xdr:pic>
      <xdr:nvPicPr>
        <xdr:cNvPr id="5" name="Picture 4">
          <a:extLst>
            <a:ext uri="{FF2B5EF4-FFF2-40B4-BE49-F238E27FC236}">
              <a16:creationId xmlns:a16="http://schemas.microsoft.com/office/drawing/2014/main" id="{D5180506-AA0A-46B3-B9E1-09D6A73768D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319087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170</xdr:row>
      <xdr:rowOff>0</xdr:rowOff>
    </xdr:from>
    <xdr:to>
      <xdr:col>2</xdr:col>
      <xdr:colOff>2042530</xdr:colOff>
      <xdr:row>170</xdr:row>
      <xdr:rowOff>1980000</xdr:rowOff>
    </xdr:to>
    <xdr:pic>
      <xdr:nvPicPr>
        <xdr:cNvPr id="6" name="Picture 5">
          <a:extLst>
            <a:ext uri="{FF2B5EF4-FFF2-40B4-BE49-F238E27FC236}">
              <a16:creationId xmlns:a16="http://schemas.microsoft.com/office/drawing/2014/main" id="{2B854514-13F1-452E-8493-0DEC475CB49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345090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170</xdr:row>
      <xdr:rowOff>0</xdr:rowOff>
    </xdr:from>
    <xdr:to>
      <xdr:col>7</xdr:col>
      <xdr:colOff>70855</xdr:colOff>
      <xdr:row>170</xdr:row>
      <xdr:rowOff>1980000</xdr:rowOff>
    </xdr:to>
    <xdr:pic>
      <xdr:nvPicPr>
        <xdr:cNvPr id="7" name="Picture 6">
          <a:extLst>
            <a:ext uri="{FF2B5EF4-FFF2-40B4-BE49-F238E27FC236}">
              <a16:creationId xmlns:a16="http://schemas.microsoft.com/office/drawing/2014/main" id="{634E8FA2-0A87-4247-9884-3DF52AC4F16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14825" y="345090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224</xdr:row>
      <xdr:rowOff>0</xdr:rowOff>
    </xdr:from>
    <xdr:to>
      <xdr:col>2</xdr:col>
      <xdr:colOff>2034089</xdr:colOff>
      <xdr:row>225</xdr:row>
      <xdr:rowOff>27375</xdr:rowOff>
    </xdr:to>
    <xdr:pic>
      <xdr:nvPicPr>
        <xdr:cNvPr id="4" name="Picture 3">
          <a:extLst>
            <a:ext uri="{FF2B5EF4-FFF2-40B4-BE49-F238E27FC236}">
              <a16:creationId xmlns:a16="http://schemas.microsoft.com/office/drawing/2014/main" id="{C8C44BDF-3A0C-457F-9B3E-F5082CD247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40938450"/>
          <a:ext cx="3386639"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229</xdr:row>
      <xdr:rowOff>57150</xdr:rowOff>
    </xdr:from>
    <xdr:to>
      <xdr:col>2</xdr:col>
      <xdr:colOff>2043614</xdr:colOff>
      <xdr:row>229</xdr:row>
      <xdr:rowOff>2037150</xdr:rowOff>
    </xdr:to>
    <xdr:pic>
      <xdr:nvPicPr>
        <xdr:cNvPr id="5" name="Picture 4">
          <a:extLst>
            <a:ext uri="{FF2B5EF4-FFF2-40B4-BE49-F238E27FC236}">
              <a16:creationId xmlns:a16="http://schemas.microsoft.com/office/drawing/2014/main" id="{9DCF0F2F-B6D3-4A52-BB07-1FF16261560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0050" y="43595925"/>
          <a:ext cx="3386639"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125</xdr:row>
      <xdr:rowOff>0</xdr:rowOff>
    </xdr:from>
    <xdr:to>
      <xdr:col>2</xdr:col>
      <xdr:colOff>2042530</xdr:colOff>
      <xdr:row>126</xdr:row>
      <xdr:rowOff>27375</xdr:rowOff>
    </xdr:to>
    <xdr:pic>
      <xdr:nvPicPr>
        <xdr:cNvPr id="5" name="Picture 4">
          <a:extLst>
            <a:ext uri="{FF2B5EF4-FFF2-40B4-BE49-F238E27FC236}">
              <a16:creationId xmlns:a16="http://schemas.microsoft.com/office/drawing/2014/main" id="{596F9200-43B4-49FE-B20E-4F58444A83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33457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130</xdr:row>
      <xdr:rowOff>0</xdr:rowOff>
    </xdr:from>
    <xdr:to>
      <xdr:col>2</xdr:col>
      <xdr:colOff>2042530</xdr:colOff>
      <xdr:row>130</xdr:row>
      <xdr:rowOff>1980000</xdr:rowOff>
    </xdr:to>
    <xdr:pic>
      <xdr:nvPicPr>
        <xdr:cNvPr id="6" name="Picture 5">
          <a:extLst>
            <a:ext uri="{FF2B5EF4-FFF2-40B4-BE49-F238E27FC236}">
              <a16:creationId xmlns:a16="http://schemas.microsoft.com/office/drawing/2014/main" id="{26E17A31-FEA2-4AEE-9A72-FFC19398FE6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59461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447675</xdr:colOff>
      <xdr:row>130</xdr:row>
      <xdr:rowOff>0</xdr:rowOff>
    </xdr:from>
    <xdr:to>
      <xdr:col>7</xdr:col>
      <xdr:colOff>242305</xdr:colOff>
      <xdr:row>130</xdr:row>
      <xdr:rowOff>1980000</xdr:rowOff>
    </xdr:to>
    <xdr:pic>
      <xdr:nvPicPr>
        <xdr:cNvPr id="7" name="Picture 6">
          <a:extLst>
            <a:ext uri="{FF2B5EF4-FFF2-40B4-BE49-F238E27FC236}">
              <a16:creationId xmlns:a16="http://schemas.microsoft.com/office/drawing/2014/main" id="{8625A755-5F01-4CE0-BB17-9F583F5372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14825" y="259461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97</xdr:row>
      <xdr:rowOff>0</xdr:rowOff>
    </xdr:from>
    <xdr:to>
      <xdr:col>2</xdr:col>
      <xdr:colOff>2033005</xdr:colOff>
      <xdr:row>98</xdr:row>
      <xdr:rowOff>27375</xdr:rowOff>
    </xdr:to>
    <xdr:pic>
      <xdr:nvPicPr>
        <xdr:cNvPr id="2" name="Picture 1">
          <a:extLst>
            <a:ext uri="{FF2B5EF4-FFF2-40B4-BE49-F238E27FC236}">
              <a16:creationId xmlns:a16="http://schemas.microsoft.com/office/drawing/2014/main" id="{4B7F328F-3AA7-462D-9160-583CE9DF3F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170211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102</xdr:row>
      <xdr:rowOff>0</xdr:rowOff>
    </xdr:from>
    <xdr:to>
      <xdr:col>2</xdr:col>
      <xdr:colOff>2033005</xdr:colOff>
      <xdr:row>102</xdr:row>
      <xdr:rowOff>1980000</xdr:rowOff>
    </xdr:to>
    <xdr:pic>
      <xdr:nvPicPr>
        <xdr:cNvPr id="3" name="Picture 2">
          <a:extLst>
            <a:ext uri="{FF2B5EF4-FFF2-40B4-BE49-F238E27FC236}">
              <a16:creationId xmlns:a16="http://schemas.microsoft.com/office/drawing/2014/main" id="{1316446A-8026-44C6-9AA5-E3BD460FF29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195834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172</xdr:row>
      <xdr:rowOff>0</xdr:rowOff>
    </xdr:from>
    <xdr:to>
      <xdr:col>2</xdr:col>
      <xdr:colOff>2042530</xdr:colOff>
      <xdr:row>173</xdr:row>
      <xdr:rowOff>27375</xdr:rowOff>
    </xdr:to>
    <xdr:pic>
      <xdr:nvPicPr>
        <xdr:cNvPr id="5" name="Picture 4">
          <a:extLst>
            <a:ext uri="{FF2B5EF4-FFF2-40B4-BE49-F238E27FC236}">
              <a16:creationId xmlns:a16="http://schemas.microsoft.com/office/drawing/2014/main" id="{247DA4C2-A182-48A4-AF68-93B43337C8A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328898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177</xdr:row>
      <xdr:rowOff>0</xdr:rowOff>
    </xdr:from>
    <xdr:to>
      <xdr:col>2</xdr:col>
      <xdr:colOff>2042530</xdr:colOff>
      <xdr:row>177</xdr:row>
      <xdr:rowOff>1980000</xdr:rowOff>
    </xdr:to>
    <xdr:pic>
      <xdr:nvPicPr>
        <xdr:cNvPr id="6" name="Picture 5">
          <a:extLst>
            <a:ext uri="{FF2B5EF4-FFF2-40B4-BE49-F238E27FC236}">
              <a16:creationId xmlns:a16="http://schemas.microsoft.com/office/drawing/2014/main" id="{582422E5-F1B1-4F29-94C5-6DA77EE2D0B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354901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xdr:colOff>
      <xdr:row>177</xdr:row>
      <xdr:rowOff>0</xdr:rowOff>
    </xdr:from>
    <xdr:to>
      <xdr:col>6</xdr:col>
      <xdr:colOff>756655</xdr:colOff>
      <xdr:row>177</xdr:row>
      <xdr:rowOff>1980000</xdr:rowOff>
    </xdr:to>
    <xdr:pic>
      <xdr:nvPicPr>
        <xdr:cNvPr id="7" name="Picture 6">
          <a:extLst>
            <a:ext uri="{FF2B5EF4-FFF2-40B4-BE49-F238E27FC236}">
              <a16:creationId xmlns:a16="http://schemas.microsoft.com/office/drawing/2014/main" id="{5BBF7784-4BCB-43FE-8812-B40CD72721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14825" y="354901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196</xdr:row>
      <xdr:rowOff>0</xdr:rowOff>
    </xdr:from>
    <xdr:to>
      <xdr:col>2</xdr:col>
      <xdr:colOff>2033005</xdr:colOff>
      <xdr:row>197</xdr:row>
      <xdr:rowOff>27375</xdr:rowOff>
    </xdr:to>
    <xdr:pic>
      <xdr:nvPicPr>
        <xdr:cNvPr id="4" name="Picture 3">
          <a:extLst>
            <a:ext uri="{FF2B5EF4-FFF2-40B4-BE49-F238E27FC236}">
              <a16:creationId xmlns:a16="http://schemas.microsoft.com/office/drawing/2014/main" id="{AA7EBC80-632D-49DE-9088-DE7E5214FE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362902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200</xdr:row>
      <xdr:rowOff>0</xdr:rowOff>
    </xdr:from>
    <xdr:to>
      <xdr:col>2</xdr:col>
      <xdr:colOff>2033005</xdr:colOff>
      <xdr:row>200</xdr:row>
      <xdr:rowOff>1980000</xdr:rowOff>
    </xdr:to>
    <xdr:pic>
      <xdr:nvPicPr>
        <xdr:cNvPr id="5" name="Picture 4">
          <a:extLst>
            <a:ext uri="{FF2B5EF4-FFF2-40B4-BE49-F238E27FC236}">
              <a16:creationId xmlns:a16="http://schemas.microsoft.com/office/drawing/2014/main" id="{A0C48084-5463-4DF1-8198-BAFC18FE32E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387286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167</xdr:row>
      <xdr:rowOff>0</xdr:rowOff>
    </xdr:from>
    <xdr:to>
      <xdr:col>2</xdr:col>
      <xdr:colOff>2042530</xdr:colOff>
      <xdr:row>168</xdr:row>
      <xdr:rowOff>27375</xdr:rowOff>
    </xdr:to>
    <xdr:pic>
      <xdr:nvPicPr>
        <xdr:cNvPr id="5" name="Picture 4">
          <a:extLst>
            <a:ext uri="{FF2B5EF4-FFF2-40B4-BE49-F238E27FC236}">
              <a16:creationId xmlns:a16="http://schemas.microsoft.com/office/drawing/2014/main" id="{8B0C63AB-FE16-4DB8-AB5F-8C7E4891B2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325278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314325</xdr:colOff>
      <xdr:row>172</xdr:row>
      <xdr:rowOff>161925</xdr:rowOff>
    </xdr:from>
    <xdr:to>
      <xdr:col>2</xdr:col>
      <xdr:colOff>1966330</xdr:colOff>
      <xdr:row>173</xdr:row>
      <xdr:rowOff>46425</xdr:rowOff>
    </xdr:to>
    <xdr:pic>
      <xdr:nvPicPr>
        <xdr:cNvPr id="6" name="Picture 5">
          <a:extLst>
            <a:ext uri="{FF2B5EF4-FFF2-40B4-BE49-F238E27FC236}">
              <a16:creationId xmlns:a16="http://schemas.microsoft.com/office/drawing/2014/main" id="{22A83CD6-1AF9-4675-A2FF-C256E5FF23F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4325" y="351282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257175</xdr:colOff>
      <xdr:row>172</xdr:row>
      <xdr:rowOff>190500</xdr:rowOff>
    </xdr:from>
    <xdr:to>
      <xdr:col>7</xdr:col>
      <xdr:colOff>128005</xdr:colOff>
      <xdr:row>173</xdr:row>
      <xdr:rowOff>75000</xdr:rowOff>
    </xdr:to>
    <xdr:pic>
      <xdr:nvPicPr>
        <xdr:cNvPr id="7" name="Picture 6">
          <a:extLst>
            <a:ext uri="{FF2B5EF4-FFF2-40B4-BE49-F238E27FC236}">
              <a16:creationId xmlns:a16="http://schemas.microsoft.com/office/drawing/2014/main" id="{4EDEACEA-C971-4D82-9DF2-82CB73566D8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81500" y="351567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127</xdr:row>
      <xdr:rowOff>0</xdr:rowOff>
    </xdr:from>
    <xdr:to>
      <xdr:col>3</xdr:col>
      <xdr:colOff>4180</xdr:colOff>
      <xdr:row>128</xdr:row>
      <xdr:rowOff>27375</xdr:rowOff>
    </xdr:to>
    <xdr:pic>
      <xdr:nvPicPr>
        <xdr:cNvPr id="4" name="Picture 3">
          <a:extLst>
            <a:ext uri="{FF2B5EF4-FFF2-40B4-BE49-F238E27FC236}">
              <a16:creationId xmlns:a16="http://schemas.microsoft.com/office/drawing/2014/main" id="{5440ACDE-BC95-429A-B977-1C3F101575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28695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132</xdr:row>
      <xdr:rowOff>0</xdr:rowOff>
    </xdr:from>
    <xdr:to>
      <xdr:col>3</xdr:col>
      <xdr:colOff>4180</xdr:colOff>
      <xdr:row>132</xdr:row>
      <xdr:rowOff>1980000</xdr:rowOff>
    </xdr:to>
    <xdr:pic>
      <xdr:nvPicPr>
        <xdr:cNvPr id="5" name="Picture 4">
          <a:extLst>
            <a:ext uri="{FF2B5EF4-FFF2-40B4-BE49-F238E27FC236}">
              <a16:creationId xmlns:a16="http://schemas.microsoft.com/office/drawing/2014/main" id="{B9D93987-6CC9-4CB9-96DD-845605F8176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54698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152</xdr:row>
      <xdr:rowOff>95250</xdr:rowOff>
    </xdr:from>
    <xdr:to>
      <xdr:col>2</xdr:col>
      <xdr:colOff>2033005</xdr:colOff>
      <xdr:row>153</xdr:row>
      <xdr:rowOff>1913325</xdr:rowOff>
    </xdr:to>
    <xdr:pic>
      <xdr:nvPicPr>
        <xdr:cNvPr id="5" name="Picture 4">
          <a:extLst>
            <a:ext uri="{FF2B5EF4-FFF2-40B4-BE49-F238E27FC236}">
              <a16:creationId xmlns:a16="http://schemas.microsoft.com/office/drawing/2014/main" id="{341577EE-31C7-41EF-8CEA-0D286C01085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66700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159</xdr:row>
      <xdr:rowOff>0</xdr:rowOff>
    </xdr:from>
    <xdr:to>
      <xdr:col>2</xdr:col>
      <xdr:colOff>2033005</xdr:colOff>
      <xdr:row>159</xdr:row>
      <xdr:rowOff>1980000</xdr:rowOff>
    </xdr:to>
    <xdr:pic>
      <xdr:nvPicPr>
        <xdr:cNvPr id="6" name="Picture 5">
          <a:extLst>
            <a:ext uri="{FF2B5EF4-FFF2-40B4-BE49-F238E27FC236}">
              <a16:creationId xmlns:a16="http://schemas.microsoft.com/office/drawing/2014/main" id="{E1F4850F-EB40-48D3-A573-A672D212ABD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93370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159</xdr:row>
      <xdr:rowOff>0</xdr:rowOff>
    </xdr:from>
    <xdr:to>
      <xdr:col>6</xdr:col>
      <xdr:colOff>737605</xdr:colOff>
      <xdr:row>159</xdr:row>
      <xdr:rowOff>1980000</xdr:rowOff>
    </xdr:to>
    <xdr:pic>
      <xdr:nvPicPr>
        <xdr:cNvPr id="7" name="Picture 6">
          <a:extLst>
            <a:ext uri="{FF2B5EF4-FFF2-40B4-BE49-F238E27FC236}">
              <a16:creationId xmlns:a16="http://schemas.microsoft.com/office/drawing/2014/main" id="{9A48DD89-98EB-4DD0-AA96-885BC222718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14825" y="293370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161</xdr:row>
      <xdr:rowOff>0</xdr:rowOff>
    </xdr:from>
    <xdr:to>
      <xdr:col>2</xdr:col>
      <xdr:colOff>2033005</xdr:colOff>
      <xdr:row>162</xdr:row>
      <xdr:rowOff>27375</xdr:rowOff>
    </xdr:to>
    <xdr:pic>
      <xdr:nvPicPr>
        <xdr:cNvPr id="5" name="Picture 4">
          <a:extLst>
            <a:ext uri="{FF2B5EF4-FFF2-40B4-BE49-F238E27FC236}">
              <a16:creationId xmlns:a16="http://schemas.microsoft.com/office/drawing/2014/main" id="{54451041-3CB9-48A2-89A8-8E11462E71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98132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166</xdr:row>
      <xdr:rowOff>0</xdr:rowOff>
    </xdr:from>
    <xdr:to>
      <xdr:col>2</xdr:col>
      <xdr:colOff>2033005</xdr:colOff>
      <xdr:row>166</xdr:row>
      <xdr:rowOff>1980000</xdr:rowOff>
    </xdr:to>
    <xdr:pic>
      <xdr:nvPicPr>
        <xdr:cNvPr id="6" name="Picture 5">
          <a:extLst>
            <a:ext uri="{FF2B5EF4-FFF2-40B4-BE49-F238E27FC236}">
              <a16:creationId xmlns:a16="http://schemas.microsoft.com/office/drawing/2014/main" id="{0FA75A70-3782-4242-A86F-8682411E25F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324135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352425</xdr:colOff>
      <xdr:row>166</xdr:row>
      <xdr:rowOff>0</xdr:rowOff>
    </xdr:from>
    <xdr:to>
      <xdr:col>7</xdr:col>
      <xdr:colOff>347080</xdr:colOff>
      <xdr:row>166</xdr:row>
      <xdr:rowOff>1980000</xdr:rowOff>
    </xdr:to>
    <xdr:pic>
      <xdr:nvPicPr>
        <xdr:cNvPr id="7" name="Picture 6">
          <a:extLst>
            <a:ext uri="{FF2B5EF4-FFF2-40B4-BE49-F238E27FC236}">
              <a16:creationId xmlns:a16="http://schemas.microsoft.com/office/drawing/2014/main" id="{7F9324A3-7D3E-411E-B4A4-4842708EA1E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14825" y="324135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2</xdr:col>
      <xdr:colOff>2581275</xdr:colOff>
      <xdr:row>137</xdr:row>
      <xdr:rowOff>0</xdr:rowOff>
    </xdr:from>
    <xdr:to>
      <xdr:col>6</xdr:col>
      <xdr:colOff>689980</xdr:colOff>
      <xdr:row>137</xdr:row>
      <xdr:rowOff>1980000</xdr:rowOff>
    </xdr:to>
    <xdr:pic>
      <xdr:nvPicPr>
        <xdr:cNvPr id="5" name="Picture 4">
          <a:extLst>
            <a:ext uri="{FF2B5EF4-FFF2-40B4-BE49-F238E27FC236}">
              <a16:creationId xmlns:a16="http://schemas.microsoft.com/office/drawing/2014/main" id="{DC6D4619-700C-4356-8905-D04C937AE70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6250" y="264223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132</xdr:row>
      <xdr:rowOff>0</xdr:rowOff>
    </xdr:from>
    <xdr:to>
      <xdr:col>2</xdr:col>
      <xdr:colOff>2033005</xdr:colOff>
      <xdr:row>133</xdr:row>
      <xdr:rowOff>27375</xdr:rowOff>
    </xdr:to>
    <xdr:pic>
      <xdr:nvPicPr>
        <xdr:cNvPr id="6" name="Picture 5">
          <a:extLst>
            <a:ext uri="{FF2B5EF4-FFF2-40B4-BE49-F238E27FC236}">
              <a16:creationId xmlns:a16="http://schemas.microsoft.com/office/drawing/2014/main" id="{59E870A8-A162-46E3-AA3F-BBD2BF4091B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38220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137</xdr:row>
      <xdr:rowOff>0</xdr:rowOff>
    </xdr:from>
    <xdr:to>
      <xdr:col>2</xdr:col>
      <xdr:colOff>2033005</xdr:colOff>
      <xdr:row>137</xdr:row>
      <xdr:rowOff>1980000</xdr:rowOff>
    </xdr:to>
    <xdr:pic>
      <xdr:nvPicPr>
        <xdr:cNvPr id="7" name="Picture 6">
          <a:extLst>
            <a:ext uri="{FF2B5EF4-FFF2-40B4-BE49-F238E27FC236}">
              <a16:creationId xmlns:a16="http://schemas.microsoft.com/office/drawing/2014/main" id="{B9DC88EF-1177-4CF7-B8B4-4DC69A352D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64223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143</xdr:row>
      <xdr:rowOff>0</xdr:rowOff>
    </xdr:from>
    <xdr:to>
      <xdr:col>2</xdr:col>
      <xdr:colOff>2033005</xdr:colOff>
      <xdr:row>144</xdr:row>
      <xdr:rowOff>27375</xdr:rowOff>
    </xdr:to>
    <xdr:pic>
      <xdr:nvPicPr>
        <xdr:cNvPr id="4" name="Picture 3">
          <a:extLst>
            <a:ext uri="{FF2B5EF4-FFF2-40B4-BE49-F238E27FC236}">
              <a16:creationId xmlns:a16="http://schemas.microsoft.com/office/drawing/2014/main" id="{07A6289D-FF48-4ABC-A9F1-627DFB2492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54603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148</xdr:row>
      <xdr:rowOff>0</xdr:rowOff>
    </xdr:from>
    <xdr:to>
      <xdr:col>2</xdr:col>
      <xdr:colOff>2033005</xdr:colOff>
      <xdr:row>148</xdr:row>
      <xdr:rowOff>1980000</xdr:rowOff>
    </xdr:to>
    <xdr:pic>
      <xdr:nvPicPr>
        <xdr:cNvPr id="5" name="Picture 4">
          <a:extLst>
            <a:ext uri="{FF2B5EF4-FFF2-40B4-BE49-F238E27FC236}">
              <a16:creationId xmlns:a16="http://schemas.microsoft.com/office/drawing/2014/main" id="{2D90BCF1-B251-4362-A2F5-E8E93D28DBF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80606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160</xdr:row>
      <xdr:rowOff>0</xdr:rowOff>
    </xdr:from>
    <xdr:to>
      <xdr:col>2</xdr:col>
      <xdr:colOff>2033005</xdr:colOff>
      <xdr:row>161</xdr:row>
      <xdr:rowOff>27375</xdr:rowOff>
    </xdr:to>
    <xdr:pic>
      <xdr:nvPicPr>
        <xdr:cNvPr id="5" name="Picture 4">
          <a:extLst>
            <a:ext uri="{FF2B5EF4-FFF2-40B4-BE49-F238E27FC236}">
              <a16:creationId xmlns:a16="http://schemas.microsoft.com/office/drawing/2014/main" id="{66A0F439-E34D-4A63-9A37-3679844129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94894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165</xdr:row>
      <xdr:rowOff>0</xdr:rowOff>
    </xdr:from>
    <xdr:to>
      <xdr:col>2</xdr:col>
      <xdr:colOff>2033005</xdr:colOff>
      <xdr:row>165</xdr:row>
      <xdr:rowOff>1980000</xdr:rowOff>
    </xdr:to>
    <xdr:pic>
      <xdr:nvPicPr>
        <xdr:cNvPr id="6" name="Picture 5">
          <a:extLst>
            <a:ext uri="{FF2B5EF4-FFF2-40B4-BE49-F238E27FC236}">
              <a16:creationId xmlns:a16="http://schemas.microsoft.com/office/drawing/2014/main" id="{DF6E739B-25EC-49CB-BE8F-73FB261C999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320897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352425</xdr:colOff>
      <xdr:row>165</xdr:row>
      <xdr:rowOff>0</xdr:rowOff>
    </xdr:from>
    <xdr:to>
      <xdr:col>7</xdr:col>
      <xdr:colOff>347080</xdr:colOff>
      <xdr:row>165</xdr:row>
      <xdr:rowOff>1980000</xdr:rowOff>
    </xdr:to>
    <xdr:pic>
      <xdr:nvPicPr>
        <xdr:cNvPr id="7" name="Picture 6">
          <a:extLst>
            <a:ext uri="{FF2B5EF4-FFF2-40B4-BE49-F238E27FC236}">
              <a16:creationId xmlns:a16="http://schemas.microsoft.com/office/drawing/2014/main" id="{E8B825EF-31A3-4416-AE48-6737B4A062F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14825" y="320897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123</xdr:row>
      <xdr:rowOff>0</xdr:rowOff>
    </xdr:from>
    <xdr:to>
      <xdr:col>2</xdr:col>
      <xdr:colOff>2033005</xdr:colOff>
      <xdr:row>124</xdr:row>
      <xdr:rowOff>27375</xdr:rowOff>
    </xdr:to>
    <xdr:pic>
      <xdr:nvPicPr>
        <xdr:cNvPr id="4" name="Picture 3">
          <a:extLst>
            <a:ext uri="{FF2B5EF4-FFF2-40B4-BE49-F238E27FC236}">
              <a16:creationId xmlns:a16="http://schemas.microsoft.com/office/drawing/2014/main" id="{B7D176AC-44B4-40BD-A901-7618B9E358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12407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128</xdr:row>
      <xdr:rowOff>0</xdr:rowOff>
    </xdr:from>
    <xdr:to>
      <xdr:col>2</xdr:col>
      <xdr:colOff>2033005</xdr:colOff>
      <xdr:row>128</xdr:row>
      <xdr:rowOff>1980000</xdr:rowOff>
    </xdr:to>
    <xdr:pic>
      <xdr:nvPicPr>
        <xdr:cNvPr id="5" name="Picture 4">
          <a:extLst>
            <a:ext uri="{FF2B5EF4-FFF2-40B4-BE49-F238E27FC236}">
              <a16:creationId xmlns:a16="http://schemas.microsoft.com/office/drawing/2014/main" id="{164F6B8F-7E3A-4CFC-BA4A-BB5EE2D23E9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38410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178</xdr:row>
      <xdr:rowOff>0</xdr:rowOff>
    </xdr:from>
    <xdr:to>
      <xdr:col>2</xdr:col>
      <xdr:colOff>1909180</xdr:colOff>
      <xdr:row>179</xdr:row>
      <xdr:rowOff>27375</xdr:rowOff>
    </xdr:to>
    <xdr:pic>
      <xdr:nvPicPr>
        <xdr:cNvPr id="8" name="Picture 7">
          <a:extLst>
            <a:ext uri="{FF2B5EF4-FFF2-40B4-BE49-F238E27FC236}">
              <a16:creationId xmlns:a16="http://schemas.microsoft.com/office/drawing/2014/main" id="{A4D1B120-6FDF-460C-BAC4-4D25581F6E7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324231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185</xdr:row>
      <xdr:rowOff>0</xdr:rowOff>
    </xdr:from>
    <xdr:to>
      <xdr:col>2</xdr:col>
      <xdr:colOff>1909180</xdr:colOff>
      <xdr:row>197</xdr:row>
      <xdr:rowOff>36900</xdr:rowOff>
    </xdr:to>
    <xdr:pic>
      <xdr:nvPicPr>
        <xdr:cNvPr id="9" name="Picture 8">
          <a:extLst>
            <a:ext uri="{FF2B5EF4-FFF2-40B4-BE49-F238E27FC236}">
              <a16:creationId xmlns:a16="http://schemas.microsoft.com/office/drawing/2014/main" id="{15B148C9-BCE2-4ECA-9F26-4A6DEAF5696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353472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185</xdr:row>
      <xdr:rowOff>0</xdr:rowOff>
    </xdr:from>
    <xdr:to>
      <xdr:col>6</xdr:col>
      <xdr:colOff>642355</xdr:colOff>
      <xdr:row>197</xdr:row>
      <xdr:rowOff>36900</xdr:rowOff>
    </xdr:to>
    <xdr:pic>
      <xdr:nvPicPr>
        <xdr:cNvPr id="10" name="Picture 9">
          <a:extLst>
            <a:ext uri="{FF2B5EF4-FFF2-40B4-BE49-F238E27FC236}">
              <a16:creationId xmlns:a16="http://schemas.microsoft.com/office/drawing/2014/main" id="{7D68525A-A020-494D-95D3-DE9287C9F6D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81500" y="353472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199</xdr:row>
      <xdr:rowOff>0</xdr:rowOff>
    </xdr:from>
    <xdr:to>
      <xdr:col>2</xdr:col>
      <xdr:colOff>2033927</xdr:colOff>
      <xdr:row>199</xdr:row>
      <xdr:rowOff>1980000</xdr:rowOff>
    </xdr:to>
    <xdr:pic>
      <xdr:nvPicPr>
        <xdr:cNvPr id="4" name="Picture 3">
          <a:extLst>
            <a:ext uri="{FF2B5EF4-FFF2-40B4-BE49-F238E27FC236}">
              <a16:creationId xmlns:a16="http://schemas.microsoft.com/office/drawing/2014/main" id="{63D911E4-E085-4A13-8DA0-684DD76D961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38109525"/>
          <a:ext cx="3348377"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194</xdr:row>
      <xdr:rowOff>0</xdr:rowOff>
    </xdr:from>
    <xdr:to>
      <xdr:col>2</xdr:col>
      <xdr:colOff>2033927</xdr:colOff>
      <xdr:row>195</xdr:row>
      <xdr:rowOff>27375</xdr:rowOff>
    </xdr:to>
    <xdr:pic>
      <xdr:nvPicPr>
        <xdr:cNvPr id="5" name="Picture 4">
          <a:extLst>
            <a:ext uri="{FF2B5EF4-FFF2-40B4-BE49-F238E27FC236}">
              <a16:creationId xmlns:a16="http://schemas.microsoft.com/office/drawing/2014/main" id="{35298950-3196-41BD-A443-FFF43A67CEB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35509200"/>
          <a:ext cx="3348377"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257175</xdr:colOff>
      <xdr:row>186</xdr:row>
      <xdr:rowOff>85725</xdr:rowOff>
    </xdr:from>
    <xdr:to>
      <xdr:col>2</xdr:col>
      <xdr:colOff>1899655</xdr:colOff>
      <xdr:row>198</xdr:row>
      <xdr:rowOff>122625</xdr:rowOff>
    </xdr:to>
    <xdr:pic>
      <xdr:nvPicPr>
        <xdr:cNvPr id="5" name="Picture 4">
          <a:extLst>
            <a:ext uri="{FF2B5EF4-FFF2-40B4-BE49-F238E27FC236}">
              <a16:creationId xmlns:a16="http://schemas.microsoft.com/office/drawing/2014/main" id="{D6BEFE56-7EC6-4C79-AF71-CAAAA68BF50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175" y="313467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2314575</xdr:colOff>
      <xdr:row>186</xdr:row>
      <xdr:rowOff>114300</xdr:rowOff>
    </xdr:from>
    <xdr:to>
      <xdr:col>6</xdr:col>
      <xdr:colOff>308980</xdr:colOff>
      <xdr:row>198</xdr:row>
      <xdr:rowOff>151200</xdr:rowOff>
    </xdr:to>
    <xdr:pic>
      <xdr:nvPicPr>
        <xdr:cNvPr id="7" name="Picture 6">
          <a:extLst>
            <a:ext uri="{FF2B5EF4-FFF2-40B4-BE49-F238E27FC236}">
              <a16:creationId xmlns:a16="http://schemas.microsoft.com/office/drawing/2014/main" id="{2A1FFA27-876F-49DC-B2D3-DC1DB761C2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19550" y="313753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171</xdr:row>
      <xdr:rowOff>0</xdr:rowOff>
    </xdr:from>
    <xdr:to>
      <xdr:col>2</xdr:col>
      <xdr:colOff>2033005</xdr:colOff>
      <xdr:row>183</xdr:row>
      <xdr:rowOff>36900</xdr:rowOff>
    </xdr:to>
    <xdr:pic>
      <xdr:nvPicPr>
        <xdr:cNvPr id="2" name="Picture 1">
          <a:extLst>
            <a:ext uri="{FF2B5EF4-FFF2-40B4-BE49-F238E27FC236}">
              <a16:creationId xmlns:a16="http://schemas.microsoft.com/office/drawing/2014/main" id="{818093CE-7F14-46B1-8EC6-E8113C4E59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304514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135</xdr:row>
      <xdr:rowOff>0</xdr:rowOff>
    </xdr:from>
    <xdr:to>
      <xdr:col>2</xdr:col>
      <xdr:colOff>2033005</xdr:colOff>
      <xdr:row>136</xdr:row>
      <xdr:rowOff>27375</xdr:rowOff>
    </xdr:to>
    <xdr:pic>
      <xdr:nvPicPr>
        <xdr:cNvPr id="4" name="Picture 3">
          <a:extLst>
            <a:ext uri="{FF2B5EF4-FFF2-40B4-BE49-F238E27FC236}">
              <a16:creationId xmlns:a16="http://schemas.microsoft.com/office/drawing/2014/main" id="{9F92473D-5E81-4C3B-BF58-A1E88EDCA9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38220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140</xdr:row>
      <xdr:rowOff>0</xdr:rowOff>
    </xdr:from>
    <xdr:to>
      <xdr:col>2</xdr:col>
      <xdr:colOff>2033005</xdr:colOff>
      <xdr:row>140</xdr:row>
      <xdr:rowOff>1980000</xdr:rowOff>
    </xdr:to>
    <xdr:pic>
      <xdr:nvPicPr>
        <xdr:cNvPr id="5" name="Picture 4">
          <a:extLst>
            <a:ext uri="{FF2B5EF4-FFF2-40B4-BE49-F238E27FC236}">
              <a16:creationId xmlns:a16="http://schemas.microsoft.com/office/drawing/2014/main" id="{AA80A3B3-2D15-4A15-BAE9-134BA29A358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64223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135</xdr:row>
      <xdr:rowOff>0</xdr:rowOff>
    </xdr:from>
    <xdr:to>
      <xdr:col>2</xdr:col>
      <xdr:colOff>2033005</xdr:colOff>
      <xdr:row>136</xdr:row>
      <xdr:rowOff>27375</xdr:rowOff>
    </xdr:to>
    <xdr:pic>
      <xdr:nvPicPr>
        <xdr:cNvPr id="4" name="Picture 3">
          <a:extLst>
            <a:ext uri="{FF2B5EF4-FFF2-40B4-BE49-F238E27FC236}">
              <a16:creationId xmlns:a16="http://schemas.microsoft.com/office/drawing/2014/main" id="{C3B9648C-27B8-408E-98C3-B2F35F58AE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38220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140</xdr:row>
      <xdr:rowOff>0</xdr:rowOff>
    </xdr:from>
    <xdr:to>
      <xdr:col>2</xdr:col>
      <xdr:colOff>2033005</xdr:colOff>
      <xdr:row>140</xdr:row>
      <xdr:rowOff>1980000</xdr:rowOff>
    </xdr:to>
    <xdr:pic>
      <xdr:nvPicPr>
        <xdr:cNvPr id="5" name="Picture 4">
          <a:extLst>
            <a:ext uri="{FF2B5EF4-FFF2-40B4-BE49-F238E27FC236}">
              <a16:creationId xmlns:a16="http://schemas.microsoft.com/office/drawing/2014/main" id="{00D09A8D-AC85-4D85-A86A-262EE8B3C1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64223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127</xdr:row>
      <xdr:rowOff>0</xdr:rowOff>
    </xdr:from>
    <xdr:to>
      <xdr:col>2</xdr:col>
      <xdr:colOff>2033005</xdr:colOff>
      <xdr:row>128</xdr:row>
      <xdr:rowOff>27375</xdr:rowOff>
    </xdr:to>
    <xdr:pic>
      <xdr:nvPicPr>
        <xdr:cNvPr id="4" name="Picture 3">
          <a:extLst>
            <a:ext uri="{FF2B5EF4-FFF2-40B4-BE49-F238E27FC236}">
              <a16:creationId xmlns:a16="http://schemas.microsoft.com/office/drawing/2014/main" id="{E16D8520-8FA4-492C-A6D8-693FCAE5180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31933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132</xdr:row>
      <xdr:rowOff>0</xdr:rowOff>
    </xdr:from>
    <xdr:to>
      <xdr:col>2</xdr:col>
      <xdr:colOff>2033005</xdr:colOff>
      <xdr:row>132</xdr:row>
      <xdr:rowOff>1980000</xdr:rowOff>
    </xdr:to>
    <xdr:pic>
      <xdr:nvPicPr>
        <xdr:cNvPr id="5" name="Picture 4">
          <a:extLst>
            <a:ext uri="{FF2B5EF4-FFF2-40B4-BE49-F238E27FC236}">
              <a16:creationId xmlns:a16="http://schemas.microsoft.com/office/drawing/2014/main" id="{8D5B4736-D7DB-453F-869A-7D3F7D17162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57937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128</xdr:row>
      <xdr:rowOff>0</xdr:rowOff>
    </xdr:from>
    <xdr:to>
      <xdr:col>2</xdr:col>
      <xdr:colOff>2033005</xdr:colOff>
      <xdr:row>129</xdr:row>
      <xdr:rowOff>27375</xdr:rowOff>
    </xdr:to>
    <xdr:pic>
      <xdr:nvPicPr>
        <xdr:cNvPr id="4" name="Picture 3">
          <a:extLst>
            <a:ext uri="{FF2B5EF4-FFF2-40B4-BE49-F238E27FC236}">
              <a16:creationId xmlns:a16="http://schemas.microsoft.com/office/drawing/2014/main" id="{8A8E4907-6BC3-4D5C-886A-D9766D5802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26885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133</xdr:row>
      <xdr:rowOff>0</xdr:rowOff>
    </xdr:from>
    <xdr:to>
      <xdr:col>2</xdr:col>
      <xdr:colOff>2033005</xdr:colOff>
      <xdr:row>133</xdr:row>
      <xdr:rowOff>1980000</xdr:rowOff>
    </xdr:to>
    <xdr:pic>
      <xdr:nvPicPr>
        <xdr:cNvPr id="5" name="Picture 4">
          <a:extLst>
            <a:ext uri="{FF2B5EF4-FFF2-40B4-BE49-F238E27FC236}">
              <a16:creationId xmlns:a16="http://schemas.microsoft.com/office/drawing/2014/main" id="{1C299FE5-16B2-45A3-940F-E4F201BB612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52888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131</xdr:row>
      <xdr:rowOff>0</xdr:rowOff>
    </xdr:from>
    <xdr:to>
      <xdr:col>2</xdr:col>
      <xdr:colOff>2033005</xdr:colOff>
      <xdr:row>132</xdr:row>
      <xdr:rowOff>27375</xdr:rowOff>
    </xdr:to>
    <xdr:pic>
      <xdr:nvPicPr>
        <xdr:cNvPr id="4" name="Picture 3">
          <a:extLst>
            <a:ext uri="{FF2B5EF4-FFF2-40B4-BE49-F238E27FC236}">
              <a16:creationId xmlns:a16="http://schemas.microsoft.com/office/drawing/2014/main" id="{00C067AC-69A8-4D16-BF67-8E58EE67CF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33362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136</xdr:row>
      <xdr:rowOff>0</xdr:rowOff>
    </xdr:from>
    <xdr:to>
      <xdr:col>2</xdr:col>
      <xdr:colOff>2033005</xdr:colOff>
      <xdr:row>136</xdr:row>
      <xdr:rowOff>1980000</xdr:rowOff>
    </xdr:to>
    <xdr:pic>
      <xdr:nvPicPr>
        <xdr:cNvPr id="5" name="Picture 4">
          <a:extLst>
            <a:ext uri="{FF2B5EF4-FFF2-40B4-BE49-F238E27FC236}">
              <a16:creationId xmlns:a16="http://schemas.microsoft.com/office/drawing/2014/main" id="{BCE7C1A2-0A0C-4CC6-8C56-E7FF355933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59365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48FA8-736B-468C-BE7F-3E79D266E6BD}">
  <dimension ref="A1:C31"/>
  <sheetViews>
    <sheetView zoomScale="110" zoomScaleNormal="110" workbookViewId="0">
      <pane ySplit="1" topLeftCell="A2" activePane="bottomLeft" state="frozen"/>
      <selection pane="bottomLeft" activeCell="B1" sqref="B1"/>
    </sheetView>
  </sheetViews>
  <sheetFormatPr defaultColWidth="9.140625" defaultRowHeight="15" x14ac:dyDescent="0.25"/>
  <cols>
    <col min="1" max="1" width="6.140625" style="1" bestFit="1" customWidth="1"/>
    <col min="2" max="2" width="10.42578125" style="1" bestFit="1" customWidth="1"/>
    <col min="3" max="3" width="56.85546875" style="1" bestFit="1" customWidth="1"/>
    <col min="4" max="16384" width="9.140625" style="1"/>
  </cols>
  <sheetData>
    <row r="1" spans="1:3" x14ac:dyDescent="0.25">
      <c r="A1" s="23" t="s">
        <v>868</v>
      </c>
      <c r="B1" s="23" t="s">
        <v>869</v>
      </c>
      <c r="C1" s="23" t="s">
        <v>870</v>
      </c>
    </row>
    <row r="2" spans="1:3" x14ac:dyDescent="0.25">
      <c r="A2" s="24">
        <v>1</v>
      </c>
      <c r="B2" s="25" t="s">
        <v>871</v>
      </c>
      <c r="C2" s="26" t="s">
        <v>1</v>
      </c>
    </row>
    <row r="3" spans="1:3" x14ac:dyDescent="0.25">
      <c r="A3" s="24">
        <v>2</v>
      </c>
      <c r="B3" s="25" t="s">
        <v>872</v>
      </c>
      <c r="C3" s="26" t="s">
        <v>873</v>
      </c>
    </row>
    <row r="4" spans="1:3" x14ac:dyDescent="0.25">
      <c r="A4" s="24">
        <v>3</v>
      </c>
      <c r="B4" s="25" t="s">
        <v>874</v>
      </c>
      <c r="C4" s="26" t="s">
        <v>196</v>
      </c>
    </row>
    <row r="5" spans="1:3" x14ac:dyDescent="0.25">
      <c r="A5" s="24">
        <v>4</v>
      </c>
      <c r="B5" s="25" t="s">
        <v>875</v>
      </c>
      <c r="C5" s="26" t="s">
        <v>876</v>
      </c>
    </row>
    <row r="6" spans="1:3" x14ac:dyDescent="0.25">
      <c r="A6" s="24">
        <v>5</v>
      </c>
      <c r="B6" s="25" t="s">
        <v>877</v>
      </c>
      <c r="C6" s="26" t="s">
        <v>878</v>
      </c>
    </row>
    <row r="7" spans="1:3" x14ac:dyDescent="0.25">
      <c r="A7" s="24">
        <v>6</v>
      </c>
      <c r="B7" s="25" t="s">
        <v>879</v>
      </c>
      <c r="C7" s="26" t="s">
        <v>880</v>
      </c>
    </row>
    <row r="8" spans="1:3" x14ac:dyDescent="0.25">
      <c r="A8" s="24">
        <v>7</v>
      </c>
      <c r="B8" s="25" t="s">
        <v>881</v>
      </c>
      <c r="C8" s="26" t="s">
        <v>882</v>
      </c>
    </row>
    <row r="9" spans="1:3" x14ac:dyDescent="0.25">
      <c r="A9" s="24">
        <v>8</v>
      </c>
      <c r="B9" s="25" t="s">
        <v>883</v>
      </c>
      <c r="C9" s="26" t="s">
        <v>884</v>
      </c>
    </row>
    <row r="10" spans="1:3" x14ac:dyDescent="0.25">
      <c r="A10" s="24">
        <v>9</v>
      </c>
      <c r="B10" s="25" t="s">
        <v>885</v>
      </c>
      <c r="C10" s="26" t="s">
        <v>469</v>
      </c>
    </row>
    <row r="11" spans="1:3" x14ac:dyDescent="0.25">
      <c r="A11" s="24">
        <v>10</v>
      </c>
      <c r="B11" s="25" t="s">
        <v>886</v>
      </c>
      <c r="C11" s="26" t="s">
        <v>472</v>
      </c>
    </row>
    <row r="12" spans="1:3" x14ac:dyDescent="0.25">
      <c r="A12" s="24">
        <v>11</v>
      </c>
      <c r="B12" s="25" t="s">
        <v>887</v>
      </c>
      <c r="C12" s="26" t="s">
        <v>473</v>
      </c>
    </row>
    <row r="13" spans="1:3" x14ac:dyDescent="0.25">
      <c r="A13" s="24">
        <v>12</v>
      </c>
      <c r="B13" s="25" t="s">
        <v>888</v>
      </c>
      <c r="C13" s="26" t="s">
        <v>474</v>
      </c>
    </row>
    <row r="14" spans="1:3" x14ac:dyDescent="0.25">
      <c r="A14" s="24">
        <v>13</v>
      </c>
      <c r="B14" s="25" t="s">
        <v>889</v>
      </c>
      <c r="C14" s="26" t="s">
        <v>475</v>
      </c>
    </row>
    <row r="15" spans="1:3" x14ac:dyDescent="0.25">
      <c r="A15" s="24">
        <v>14</v>
      </c>
      <c r="B15" s="25" t="s">
        <v>890</v>
      </c>
      <c r="C15" s="26" t="s">
        <v>547</v>
      </c>
    </row>
    <row r="16" spans="1:3" x14ac:dyDescent="0.25">
      <c r="A16" s="24">
        <v>15</v>
      </c>
      <c r="B16" s="25" t="s">
        <v>891</v>
      </c>
      <c r="C16" s="26" t="s">
        <v>892</v>
      </c>
    </row>
    <row r="17" spans="1:3" x14ac:dyDescent="0.25">
      <c r="A17" s="24">
        <v>16</v>
      </c>
      <c r="B17" s="25" t="s">
        <v>893</v>
      </c>
      <c r="C17" s="26" t="s">
        <v>688</v>
      </c>
    </row>
    <row r="18" spans="1:3" x14ac:dyDescent="0.25">
      <c r="A18" s="24">
        <v>17</v>
      </c>
      <c r="B18" s="25" t="s">
        <v>894</v>
      </c>
      <c r="C18" s="26" t="s">
        <v>1110</v>
      </c>
    </row>
    <row r="19" spans="1:3" x14ac:dyDescent="0.25">
      <c r="A19" s="24">
        <v>18</v>
      </c>
      <c r="B19" s="25" t="s">
        <v>895</v>
      </c>
      <c r="C19" s="26" t="s">
        <v>711</v>
      </c>
    </row>
    <row r="20" spans="1:3" x14ac:dyDescent="0.25">
      <c r="A20" s="24">
        <v>19</v>
      </c>
      <c r="B20" s="25" t="s">
        <v>896</v>
      </c>
      <c r="C20" s="26" t="s">
        <v>897</v>
      </c>
    </row>
    <row r="21" spans="1:3" x14ac:dyDescent="0.25">
      <c r="A21" s="24">
        <v>20</v>
      </c>
      <c r="B21" s="25" t="s">
        <v>898</v>
      </c>
      <c r="C21" s="26" t="s">
        <v>748</v>
      </c>
    </row>
    <row r="22" spans="1:3" x14ac:dyDescent="0.25">
      <c r="A22" s="24">
        <v>21</v>
      </c>
      <c r="B22" s="25" t="s">
        <v>899</v>
      </c>
      <c r="C22" s="26" t="s">
        <v>900</v>
      </c>
    </row>
    <row r="23" spans="1:3" x14ac:dyDescent="0.25">
      <c r="A23" s="24">
        <v>22</v>
      </c>
      <c r="B23" s="25" t="s">
        <v>901</v>
      </c>
      <c r="C23" s="26" t="s">
        <v>815</v>
      </c>
    </row>
    <row r="24" spans="1:3" x14ac:dyDescent="0.25">
      <c r="A24" s="24">
        <v>23</v>
      </c>
      <c r="B24" s="25" t="s">
        <v>902</v>
      </c>
      <c r="C24" s="26" t="s">
        <v>822</v>
      </c>
    </row>
    <row r="25" spans="1:3" x14ac:dyDescent="0.25">
      <c r="A25" s="24">
        <v>24</v>
      </c>
      <c r="B25" s="25" t="s">
        <v>903</v>
      </c>
      <c r="C25" s="26" t="s">
        <v>825</v>
      </c>
    </row>
    <row r="26" spans="1:3" x14ac:dyDescent="0.25">
      <c r="A26" s="24">
        <v>25</v>
      </c>
      <c r="B26" s="25" t="s">
        <v>904</v>
      </c>
      <c r="C26" s="26" t="s">
        <v>831</v>
      </c>
    </row>
    <row r="27" spans="1:3" x14ac:dyDescent="0.25">
      <c r="A27" s="24">
        <v>26</v>
      </c>
      <c r="B27" s="25" t="s">
        <v>905</v>
      </c>
      <c r="C27" s="26" t="s">
        <v>832</v>
      </c>
    </row>
    <row r="28" spans="1:3" x14ac:dyDescent="0.25">
      <c r="A28" s="24">
        <v>27</v>
      </c>
      <c r="B28" s="25" t="s">
        <v>906</v>
      </c>
      <c r="C28" s="26" t="s">
        <v>846</v>
      </c>
    </row>
    <row r="29" spans="1:3" x14ac:dyDescent="0.25">
      <c r="A29" s="24">
        <v>28</v>
      </c>
      <c r="B29" s="25" t="s">
        <v>907</v>
      </c>
      <c r="C29" s="26" t="s">
        <v>849</v>
      </c>
    </row>
    <row r="30" spans="1:3" x14ac:dyDescent="0.25">
      <c r="A30" s="24">
        <v>29</v>
      </c>
      <c r="B30" s="25" t="s">
        <v>908</v>
      </c>
      <c r="C30" s="26" t="s">
        <v>853</v>
      </c>
    </row>
    <row r="31" spans="1:3" x14ac:dyDescent="0.25">
      <c r="A31" s="24">
        <v>30</v>
      </c>
      <c r="B31" s="27" t="s">
        <v>909</v>
      </c>
      <c r="C31" s="26" t="s">
        <v>833</v>
      </c>
    </row>
  </sheetData>
  <hyperlinks>
    <hyperlink ref="B4" location="MIDCAP!A1" display="MIDCAP" xr:uid="{BB1D0634-03BE-4157-B21B-B2CD42150901}"/>
    <hyperlink ref="B5" location="MULTIP!A1" display="MULTIP" xr:uid="{EED64F41-1475-49E8-9A9D-780F680B11ED}"/>
    <hyperlink ref="B6" location="SLTADV3!A1" display="SLTADV3" xr:uid="{6E1D52A2-825D-47AF-8DD2-81BB93403117}"/>
    <hyperlink ref="B7" location="SLTADV4!A1" display="SLTADV4" xr:uid="{7DB9B036-7BCD-4992-978C-DED0B84D83EA}"/>
    <hyperlink ref="B8" location="SLTAX1!A1" display="SLTAX1" xr:uid="{A254F369-C06B-4A0C-B3AD-2136EDCCD281}"/>
    <hyperlink ref="B9" location="SLTAX2!A1" display="SLTAX2" xr:uid="{F6C2BBFE-4353-4105-91C6-59A7CEF5565D}"/>
    <hyperlink ref="B10" location="SLTAX3!A1" display="SLTAX3" xr:uid="{519CC0C5-A6E8-43F2-8107-EA30F3801A24}"/>
    <hyperlink ref="B11" location="SLTAX4!A1" display="SLTAX4" xr:uid="{BA0654CF-EA1A-4140-BD5F-6E330706C682}"/>
    <hyperlink ref="B12" location="SLTAX5!A1" display="SLTAX5" xr:uid="{FB1BA10D-4E03-47AA-810E-93D9148F341F}"/>
    <hyperlink ref="B13" location="SLTAX6!A1" display="SLTAX6" xr:uid="{41EC8BF0-AEC3-4870-988A-4B012DC4337B}"/>
    <hyperlink ref="B14" location="SMILE!A1" display="SMILE" xr:uid="{156A617C-9970-47AA-909D-B99259629DB6}"/>
    <hyperlink ref="B15" location="SPAHF!A1" display="SPAHF" xr:uid="{39FD43A4-AA2C-4300-B9BC-4D76E78BC0AE}"/>
    <hyperlink ref="B16" location="SPARF!A1" display="SPARF" xr:uid="{E1F1DE46-8071-4C04-8BEB-033582C59DC8}"/>
    <hyperlink ref="B17" location="SPBAF!A1" display="SPBAF" xr:uid="{1BD8532E-842E-4B8A-AC25-818E2893A9FE}"/>
    <hyperlink ref="B19" location="SPESF!A1" display="SPESF" xr:uid="{0F8462D3-9EEE-4BC8-95EC-A81C562A37AD}"/>
    <hyperlink ref="B20" location="SPFOCUS!A1" display="SPFOCUS" xr:uid="{62DC8553-080C-4FBA-A493-C44B9F78008E}"/>
    <hyperlink ref="B21" location="SPMUCF!A1" display="SPMUCF" xr:uid="{A2131EDF-FEFF-4F08-95B5-C7A2CD359603}"/>
    <hyperlink ref="B22" location="SPSN100!A1" display="SPSN100" xr:uid="{0BA5B915-FA11-4410-8597-D453BAF70F9E}"/>
    <hyperlink ref="B23" location="SPTAX!A1" display="SPTAX" xr:uid="{38CBDC90-D049-4481-B29C-F0AD47F47F9C}"/>
    <hyperlink ref="B24" location="SRURAL!A1" display="SRURAL" xr:uid="{30D968CE-A6DD-4197-9DB3-506B6268FEEE}"/>
    <hyperlink ref="B25" location="SSFUND!A1" display="SSFUND" xr:uid="{8368360A-55E7-4B1C-B175-448A879FE3C5}"/>
    <hyperlink ref="B26" location="STAX!A1" display="STAX" xr:uid="{A3D1316F-7C1B-4ABD-B857-57DAD48A30DD}"/>
    <hyperlink ref="B27" location="SUNBCF!A1" display="SUNBCF" xr:uid="{010663DB-0B58-499A-9F4D-6DC0B958615C}"/>
    <hyperlink ref="B29" location="SUNFOP!A1" display="SUNFOP" xr:uid="{55F3C01E-E7AF-43A6-BCBE-2600EAC81C38}"/>
    <hyperlink ref="B3" location="GLOB!A1" display="GLOB" xr:uid="{62628C81-4FDC-4568-9EB9-3E28119C5831}"/>
    <hyperlink ref="B28" location="SUNFCF!A1" display="SUNFCF" xr:uid="{2E188A02-280B-47A4-BC77-42B5CF90CB42}"/>
    <hyperlink ref="B18" location="SPDYF!A1" display="SPDYF" xr:uid="{B2962C3B-D6EA-4695-9758-94E704863B8D}"/>
    <hyperlink ref="B30" location="SUNMAF!A1" display="SUNMAF" xr:uid="{BC34DAEB-4787-4655-BCFB-863DA79F2275}"/>
    <hyperlink ref="B2" location="CAPEXG!A1" display="CAPEXG" xr:uid="{E9300905-4E9E-4D1C-9430-848B04BA11CC}"/>
    <hyperlink ref="B31" location="SUNCYF!A1" display="SUNCYF" xr:uid="{1AB18BBE-ADC3-4E82-A1FF-444E4B7A4AC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9D8DA-FB51-4021-B7D2-4EBD6B566048}">
  <sheetPr>
    <outlinePr summaryBelow="0" summaryRight="0"/>
  </sheetPr>
  <dimension ref="A1:Q139"/>
  <sheetViews>
    <sheetView showGridLines="0" workbookViewId="0">
      <selection sqref="A1:H1"/>
    </sheetView>
  </sheetViews>
  <sheetFormatPr defaultRowHeight="12.75" x14ac:dyDescent="0.2"/>
  <cols>
    <col min="1" max="1" width="5.85546875" bestFit="1" customWidth="1"/>
    <col min="2" max="2" width="19.7109375" bestFit="1" customWidth="1"/>
    <col min="3" max="3" width="38" customWidth="1"/>
    <col min="4" max="4" width="17.5703125" bestFit="1" customWidth="1"/>
    <col min="5" max="5" width="8.7109375" bestFit="1" customWidth="1"/>
    <col min="6" max="6" width="10.140625" bestFit="1" customWidth="1"/>
    <col min="7" max="7" width="14" bestFit="1" customWidth="1"/>
    <col min="8" max="8" width="8.42578125" bestFit="1" customWidth="1"/>
    <col min="9" max="9" width="5.7109375" bestFit="1" customWidth="1"/>
  </cols>
  <sheetData>
    <row r="1" spans="1:9" ht="15" x14ac:dyDescent="0.2">
      <c r="A1" s="233" t="s">
        <v>0</v>
      </c>
      <c r="B1" s="233"/>
      <c r="C1" s="233"/>
      <c r="D1" s="233"/>
      <c r="E1" s="233"/>
      <c r="F1" s="233"/>
      <c r="G1" s="233"/>
      <c r="H1" s="233"/>
      <c r="I1" s="2" t="s">
        <v>910</v>
      </c>
    </row>
    <row r="2" spans="1:9" ht="15" x14ac:dyDescent="0.2">
      <c r="A2" s="233" t="s">
        <v>469</v>
      </c>
      <c r="B2" s="233"/>
      <c r="C2" s="233"/>
      <c r="D2" s="233"/>
      <c r="E2" s="233"/>
      <c r="F2" s="233"/>
      <c r="G2" s="233"/>
      <c r="H2" s="233"/>
    </row>
    <row r="3" spans="1:9" ht="15" x14ac:dyDescent="0.2">
      <c r="A3" s="233" t="s">
        <v>912</v>
      </c>
      <c r="B3" s="233"/>
      <c r="C3" s="233"/>
      <c r="D3" s="233"/>
      <c r="E3" s="233"/>
      <c r="F3" s="233"/>
      <c r="G3" s="233"/>
      <c r="H3" s="233"/>
    </row>
    <row r="4" spans="1:9" s="3" customFormat="1" ht="30" x14ac:dyDescent="0.2">
      <c r="A4" s="28" t="s">
        <v>2</v>
      </c>
      <c r="B4" s="28" t="s">
        <v>3</v>
      </c>
      <c r="C4" s="28" t="s">
        <v>4</v>
      </c>
      <c r="D4" s="28" t="s">
        <v>5</v>
      </c>
      <c r="E4" s="28" t="s">
        <v>6</v>
      </c>
      <c r="F4" s="28" t="s">
        <v>7</v>
      </c>
      <c r="G4" s="28" t="s">
        <v>8</v>
      </c>
      <c r="H4" s="28" t="s">
        <v>911</v>
      </c>
    </row>
    <row r="5" spans="1:9" x14ac:dyDescent="0.2">
      <c r="A5" s="29"/>
      <c r="B5" s="29"/>
      <c r="C5" s="30" t="s">
        <v>9</v>
      </c>
      <c r="D5" s="29"/>
      <c r="E5" s="29"/>
      <c r="F5" s="29"/>
      <c r="G5" s="29"/>
      <c r="H5" s="31" t="s">
        <v>152</v>
      </c>
    </row>
    <row r="6" spans="1:9" x14ac:dyDescent="0.2">
      <c r="A6" s="29"/>
      <c r="B6" s="29"/>
      <c r="C6" s="30" t="s">
        <v>10</v>
      </c>
      <c r="D6" s="29"/>
      <c r="E6" s="29"/>
      <c r="F6" s="29"/>
      <c r="G6" s="29"/>
      <c r="H6" s="31" t="s">
        <v>152</v>
      </c>
    </row>
    <row r="7" spans="1:9" x14ac:dyDescent="0.2">
      <c r="A7" s="32">
        <v>1</v>
      </c>
      <c r="B7" s="33" t="s">
        <v>398</v>
      </c>
      <c r="C7" s="33" t="s">
        <v>399</v>
      </c>
      <c r="D7" s="33" t="s">
        <v>30</v>
      </c>
      <c r="E7" s="34">
        <v>19836</v>
      </c>
      <c r="F7" s="35">
        <v>516.08312999999998</v>
      </c>
      <c r="G7" s="36">
        <v>6.3266329999999996E-2</v>
      </c>
      <c r="H7" s="31" t="s">
        <v>152</v>
      </c>
    </row>
    <row r="8" spans="1:9" x14ac:dyDescent="0.2">
      <c r="A8" s="32">
        <v>2</v>
      </c>
      <c r="B8" s="33" t="s">
        <v>362</v>
      </c>
      <c r="C8" s="33" t="s">
        <v>363</v>
      </c>
      <c r="D8" s="33" t="s">
        <v>247</v>
      </c>
      <c r="E8" s="34">
        <v>8253</v>
      </c>
      <c r="F8" s="35">
        <v>514.50027299999999</v>
      </c>
      <c r="G8" s="36">
        <v>6.3072290000000003E-2</v>
      </c>
      <c r="H8" s="31" t="s">
        <v>152</v>
      </c>
    </row>
    <row r="9" spans="1:9" x14ac:dyDescent="0.2">
      <c r="A9" s="32">
        <v>3</v>
      </c>
      <c r="B9" s="33" t="s">
        <v>402</v>
      </c>
      <c r="C9" s="33" t="s">
        <v>403</v>
      </c>
      <c r="D9" s="33" t="s">
        <v>247</v>
      </c>
      <c r="E9" s="34">
        <v>13073</v>
      </c>
      <c r="F9" s="35">
        <v>383.25460450000003</v>
      </c>
      <c r="G9" s="36">
        <v>4.6982959999999997E-2</v>
      </c>
      <c r="H9" s="31" t="s">
        <v>152</v>
      </c>
    </row>
    <row r="10" spans="1:9" x14ac:dyDescent="0.2">
      <c r="A10" s="32">
        <v>4</v>
      </c>
      <c r="B10" s="33" t="s">
        <v>372</v>
      </c>
      <c r="C10" s="33" t="s">
        <v>373</v>
      </c>
      <c r="D10" s="33" t="s">
        <v>1115</v>
      </c>
      <c r="E10" s="34">
        <v>21388</v>
      </c>
      <c r="F10" s="35">
        <v>381.40150999999997</v>
      </c>
      <c r="G10" s="36">
        <v>4.6755789999999998E-2</v>
      </c>
      <c r="H10" s="31" t="s">
        <v>152</v>
      </c>
    </row>
    <row r="11" spans="1:9" x14ac:dyDescent="0.2">
      <c r="A11" s="32">
        <v>5</v>
      </c>
      <c r="B11" s="33" t="s">
        <v>51</v>
      </c>
      <c r="C11" s="33" t="s">
        <v>52</v>
      </c>
      <c r="D11" s="33" t="s">
        <v>39</v>
      </c>
      <c r="E11" s="34">
        <v>8402</v>
      </c>
      <c r="F11" s="35">
        <v>372.76733300000001</v>
      </c>
      <c r="G11" s="36">
        <v>4.5697330000000001E-2</v>
      </c>
      <c r="H11" s="31" t="s">
        <v>152</v>
      </c>
    </row>
    <row r="12" spans="1:9" x14ac:dyDescent="0.2">
      <c r="A12" s="32">
        <v>6</v>
      </c>
      <c r="B12" s="33" t="s">
        <v>396</v>
      </c>
      <c r="C12" s="33" t="s">
        <v>397</v>
      </c>
      <c r="D12" s="33" t="s">
        <v>216</v>
      </c>
      <c r="E12" s="34">
        <v>71973</v>
      </c>
      <c r="F12" s="35">
        <v>369.90523350000001</v>
      </c>
      <c r="G12" s="36">
        <v>4.534647E-2</v>
      </c>
      <c r="H12" s="31" t="s">
        <v>152</v>
      </c>
    </row>
    <row r="13" spans="1:9" x14ac:dyDescent="0.2">
      <c r="A13" s="32">
        <v>7</v>
      </c>
      <c r="B13" s="33" t="s">
        <v>142</v>
      </c>
      <c r="C13" s="33" t="s">
        <v>143</v>
      </c>
      <c r="D13" s="33" t="s">
        <v>30</v>
      </c>
      <c r="E13" s="34">
        <v>96717</v>
      </c>
      <c r="F13" s="35">
        <v>365.78369400000003</v>
      </c>
      <c r="G13" s="36">
        <v>4.4841209999999999E-2</v>
      </c>
      <c r="H13" s="31" t="s">
        <v>152</v>
      </c>
    </row>
    <row r="14" spans="1:9" x14ac:dyDescent="0.2">
      <c r="A14" s="32">
        <v>8</v>
      </c>
      <c r="B14" s="33" t="s">
        <v>400</v>
      </c>
      <c r="C14" s="33" t="s">
        <v>401</v>
      </c>
      <c r="D14" s="33" t="s">
        <v>228</v>
      </c>
      <c r="E14" s="34">
        <v>106345</v>
      </c>
      <c r="F14" s="35">
        <v>350.40677499999998</v>
      </c>
      <c r="G14" s="36">
        <v>4.295616E-2</v>
      </c>
      <c r="H14" s="31" t="s">
        <v>152</v>
      </c>
    </row>
    <row r="15" spans="1:9" x14ac:dyDescent="0.2">
      <c r="A15" s="32">
        <v>9</v>
      </c>
      <c r="B15" s="33" t="s">
        <v>60</v>
      </c>
      <c r="C15" s="33" t="s">
        <v>61</v>
      </c>
      <c r="D15" s="33" t="s">
        <v>39</v>
      </c>
      <c r="E15" s="34">
        <v>38992</v>
      </c>
      <c r="F15" s="35">
        <v>299.575536</v>
      </c>
      <c r="G15" s="36">
        <v>3.672479E-2</v>
      </c>
      <c r="H15" s="31" t="s">
        <v>152</v>
      </c>
    </row>
    <row r="16" spans="1:9" x14ac:dyDescent="0.2">
      <c r="A16" s="32">
        <v>10</v>
      </c>
      <c r="B16" s="33" t="s">
        <v>410</v>
      </c>
      <c r="C16" s="33" t="s">
        <v>411</v>
      </c>
      <c r="D16" s="33" t="s">
        <v>42</v>
      </c>
      <c r="E16" s="34">
        <v>382570</v>
      </c>
      <c r="F16" s="35">
        <v>244.921314</v>
      </c>
      <c r="G16" s="36">
        <v>3.0024760000000001E-2</v>
      </c>
      <c r="H16" s="31" t="s">
        <v>152</v>
      </c>
    </row>
    <row r="17" spans="1:8" ht="25.5" x14ac:dyDescent="0.2">
      <c r="A17" s="32">
        <v>11</v>
      </c>
      <c r="B17" s="33" t="s">
        <v>326</v>
      </c>
      <c r="C17" s="33" t="s">
        <v>327</v>
      </c>
      <c r="D17" s="33" t="s">
        <v>270</v>
      </c>
      <c r="E17" s="34">
        <v>7415</v>
      </c>
      <c r="F17" s="35">
        <v>240.67607000000001</v>
      </c>
      <c r="G17" s="36">
        <v>2.950434E-2</v>
      </c>
      <c r="H17" s="31" t="s">
        <v>152</v>
      </c>
    </row>
    <row r="18" spans="1:8" x14ac:dyDescent="0.2">
      <c r="A18" s="32">
        <v>12</v>
      </c>
      <c r="B18" s="33" t="s">
        <v>404</v>
      </c>
      <c r="C18" s="33" t="s">
        <v>405</v>
      </c>
      <c r="D18" s="33" t="s">
        <v>1114</v>
      </c>
      <c r="E18" s="34">
        <v>33039</v>
      </c>
      <c r="F18" s="35">
        <v>239.58230850000001</v>
      </c>
      <c r="G18" s="36">
        <v>2.9370259999999999E-2</v>
      </c>
      <c r="H18" s="31" t="s">
        <v>152</v>
      </c>
    </row>
    <row r="19" spans="1:8" x14ac:dyDescent="0.2">
      <c r="A19" s="32">
        <v>13</v>
      </c>
      <c r="B19" s="33" t="s">
        <v>406</v>
      </c>
      <c r="C19" s="33" t="s">
        <v>407</v>
      </c>
      <c r="D19" s="33" t="s">
        <v>42</v>
      </c>
      <c r="E19" s="34">
        <v>76163</v>
      </c>
      <c r="F19" s="35">
        <v>238.466353</v>
      </c>
      <c r="G19" s="36">
        <v>2.9233450000000001E-2</v>
      </c>
      <c r="H19" s="31" t="s">
        <v>152</v>
      </c>
    </row>
    <row r="20" spans="1:8" x14ac:dyDescent="0.2">
      <c r="A20" s="32">
        <v>14</v>
      </c>
      <c r="B20" s="33" t="s">
        <v>430</v>
      </c>
      <c r="C20" s="33" t="s">
        <v>431</v>
      </c>
      <c r="D20" s="33" t="s">
        <v>1114</v>
      </c>
      <c r="E20" s="34">
        <v>38673</v>
      </c>
      <c r="F20" s="35">
        <v>216.70415550000001</v>
      </c>
      <c r="G20" s="36">
        <v>2.6565640000000001E-2</v>
      </c>
      <c r="H20" s="31" t="s">
        <v>152</v>
      </c>
    </row>
    <row r="21" spans="1:8" x14ac:dyDescent="0.2">
      <c r="A21" s="32">
        <v>15</v>
      </c>
      <c r="B21" s="33" t="s">
        <v>414</v>
      </c>
      <c r="C21" s="33" t="s">
        <v>415</v>
      </c>
      <c r="D21" s="33" t="s">
        <v>42</v>
      </c>
      <c r="E21" s="34">
        <v>604881</v>
      </c>
      <c r="F21" s="35">
        <v>204.5102661</v>
      </c>
      <c r="G21" s="36">
        <v>2.5070789999999999E-2</v>
      </c>
      <c r="H21" s="31" t="s">
        <v>152</v>
      </c>
    </row>
    <row r="22" spans="1:8" x14ac:dyDescent="0.2">
      <c r="A22" s="32">
        <v>16</v>
      </c>
      <c r="B22" s="33" t="s">
        <v>53</v>
      </c>
      <c r="C22" s="33" t="s">
        <v>54</v>
      </c>
      <c r="D22" s="33" t="s">
        <v>55</v>
      </c>
      <c r="E22" s="34">
        <v>16288</v>
      </c>
      <c r="F22" s="35">
        <v>202.45984000000001</v>
      </c>
      <c r="G22" s="36">
        <v>2.481943E-2</v>
      </c>
      <c r="H22" s="31" t="s">
        <v>152</v>
      </c>
    </row>
    <row r="23" spans="1:8" ht="25.5" x14ac:dyDescent="0.2">
      <c r="A23" s="32">
        <v>17</v>
      </c>
      <c r="B23" s="33" t="s">
        <v>66</v>
      </c>
      <c r="C23" s="33" t="s">
        <v>67</v>
      </c>
      <c r="D23" s="33" t="s">
        <v>25</v>
      </c>
      <c r="E23" s="34">
        <v>4362</v>
      </c>
      <c r="F23" s="35">
        <v>200.451348</v>
      </c>
      <c r="G23" s="36">
        <v>2.4573210000000002E-2</v>
      </c>
      <c r="H23" s="31" t="s">
        <v>152</v>
      </c>
    </row>
    <row r="24" spans="1:8" ht="25.5" x14ac:dyDescent="0.2">
      <c r="A24" s="32">
        <v>18</v>
      </c>
      <c r="B24" s="33" t="s">
        <v>421</v>
      </c>
      <c r="C24" s="33" t="s">
        <v>422</v>
      </c>
      <c r="D24" s="33" t="s">
        <v>423</v>
      </c>
      <c r="E24" s="34">
        <v>54534</v>
      </c>
      <c r="F24" s="35">
        <v>196.81320600000001</v>
      </c>
      <c r="G24" s="36">
        <v>2.4127220000000001E-2</v>
      </c>
      <c r="H24" s="31" t="s">
        <v>152</v>
      </c>
    </row>
    <row r="25" spans="1:8" x14ac:dyDescent="0.2">
      <c r="A25" s="32">
        <v>19</v>
      </c>
      <c r="B25" s="33" t="s">
        <v>45</v>
      </c>
      <c r="C25" s="33" t="s">
        <v>46</v>
      </c>
      <c r="D25" s="33" t="s">
        <v>13</v>
      </c>
      <c r="E25" s="34">
        <v>15091</v>
      </c>
      <c r="F25" s="35">
        <v>195.76045199999999</v>
      </c>
      <c r="G25" s="36">
        <v>2.3998160000000001E-2</v>
      </c>
      <c r="H25" s="31" t="s">
        <v>152</v>
      </c>
    </row>
    <row r="26" spans="1:8" x14ac:dyDescent="0.2">
      <c r="A26" s="32">
        <v>20</v>
      </c>
      <c r="B26" s="33" t="s">
        <v>116</v>
      </c>
      <c r="C26" s="33" t="s">
        <v>117</v>
      </c>
      <c r="D26" s="33" t="s">
        <v>39</v>
      </c>
      <c r="E26" s="34">
        <v>10116</v>
      </c>
      <c r="F26" s="35">
        <v>194.217084</v>
      </c>
      <c r="G26" s="36">
        <v>2.3808960000000001E-2</v>
      </c>
      <c r="H26" s="31" t="s">
        <v>152</v>
      </c>
    </row>
    <row r="27" spans="1:8" ht="25.5" x14ac:dyDescent="0.2">
      <c r="A27" s="32">
        <v>21</v>
      </c>
      <c r="B27" s="33" t="s">
        <v>412</v>
      </c>
      <c r="C27" s="33" t="s">
        <v>413</v>
      </c>
      <c r="D27" s="33" t="s">
        <v>209</v>
      </c>
      <c r="E27" s="34">
        <v>3653</v>
      </c>
      <c r="F27" s="35">
        <v>191.3459665</v>
      </c>
      <c r="G27" s="36">
        <v>2.345699E-2</v>
      </c>
      <c r="H27" s="31" t="s">
        <v>152</v>
      </c>
    </row>
    <row r="28" spans="1:8" x14ac:dyDescent="0.2">
      <c r="A28" s="32">
        <v>22</v>
      </c>
      <c r="B28" s="33" t="s">
        <v>37</v>
      </c>
      <c r="C28" s="33" t="s">
        <v>38</v>
      </c>
      <c r="D28" s="33" t="s">
        <v>39</v>
      </c>
      <c r="E28" s="34">
        <v>3065</v>
      </c>
      <c r="F28" s="35">
        <v>180.5330975</v>
      </c>
      <c r="G28" s="36">
        <v>2.213145E-2</v>
      </c>
      <c r="H28" s="31" t="s">
        <v>152</v>
      </c>
    </row>
    <row r="29" spans="1:8" x14ac:dyDescent="0.2">
      <c r="A29" s="32">
        <v>23</v>
      </c>
      <c r="B29" s="33" t="s">
        <v>424</v>
      </c>
      <c r="C29" s="33" t="s">
        <v>425</v>
      </c>
      <c r="D29" s="33" t="s">
        <v>113</v>
      </c>
      <c r="E29" s="34">
        <v>22434</v>
      </c>
      <c r="F29" s="35">
        <v>170.341362</v>
      </c>
      <c r="G29" s="36">
        <v>2.0882049999999999E-2</v>
      </c>
      <c r="H29" s="31" t="s">
        <v>152</v>
      </c>
    </row>
    <row r="30" spans="1:8" x14ac:dyDescent="0.2">
      <c r="A30" s="32">
        <v>24</v>
      </c>
      <c r="B30" s="33" t="s">
        <v>416</v>
      </c>
      <c r="C30" s="33" t="s">
        <v>417</v>
      </c>
      <c r="D30" s="33" t="s">
        <v>418</v>
      </c>
      <c r="E30" s="34">
        <v>12930</v>
      </c>
      <c r="F30" s="35">
        <v>168.72357</v>
      </c>
      <c r="G30" s="36">
        <v>2.0683719999999999E-2</v>
      </c>
      <c r="H30" s="31" t="s">
        <v>152</v>
      </c>
    </row>
    <row r="31" spans="1:8" x14ac:dyDescent="0.2">
      <c r="A31" s="32">
        <v>25</v>
      </c>
      <c r="B31" s="33" t="s">
        <v>256</v>
      </c>
      <c r="C31" s="33" t="s">
        <v>257</v>
      </c>
      <c r="D31" s="33" t="s">
        <v>113</v>
      </c>
      <c r="E31" s="34">
        <v>1412</v>
      </c>
      <c r="F31" s="35">
        <v>149.560452</v>
      </c>
      <c r="G31" s="36">
        <v>1.8334530000000002E-2</v>
      </c>
      <c r="H31" s="31" t="s">
        <v>152</v>
      </c>
    </row>
    <row r="32" spans="1:8" x14ac:dyDescent="0.2">
      <c r="A32" s="32">
        <v>26</v>
      </c>
      <c r="B32" s="33" t="s">
        <v>426</v>
      </c>
      <c r="C32" s="33" t="s">
        <v>427</v>
      </c>
      <c r="D32" s="33" t="s">
        <v>228</v>
      </c>
      <c r="E32" s="34">
        <v>18794</v>
      </c>
      <c r="F32" s="35">
        <v>148.933053</v>
      </c>
      <c r="G32" s="36">
        <v>1.8257619999999999E-2</v>
      </c>
      <c r="H32" s="31" t="s">
        <v>152</v>
      </c>
    </row>
    <row r="33" spans="1:8" x14ac:dyDescent="0.2">
      <c r="A33" s="32">
        <v>27</v>
      </c>
      <c r="B33" s="33" t="s">
        <v>428</v>
      </c>
      <c r="C33" s="33" t="s">
        <v>429</v>
      </c>
      <c r="D33" s="33" t="s">
        <v>39</v>
      </c>
      <c r="E33" s="34">
        <v>28519</v>
      </c>
      <c r="F33" s="35">
        <v>143.47908899999999</v>
      </c>
      <c r="G33" s="36">
        <v>1.758902E-2</v>
      </c>
      <c r="H33" s="31" t="s">
        <v>152</v>
      </c>
    </row>
    <row r="34" spans="1:8" x14ac:dyDescent="0.2">
      <c r="A34" s="32">
        <v>28</v>
      </c>
      <c r="B34" s="33" t="s">
        <v>436</v>
      </c>
      <c r="C34" s="33" t="s">
        <v>437</v>
      </c>
      <c r="D34" s="33" t="s">
        <v>1115</v>
      </c>
      <c r="E34" s="34">
        <v>26290</v>
      </c>
      <c r="F34" s="35">
        <v>122.44567499999999</v>
      </c>
      <c r="G34" s="36">
        <v>1.5010539999999999E-2</v>
      </c>
      <c r="H34" s="31" t="s">
        <v>152</v>
      </c>
    </row>
    <row r="35" spans="1:8" x14ac:dyDescent="0.2">
      <c r="A35" s="32">
        <v>29</v>
      </c>
      <c r="B35" s="33" t="s">
        <v>470</v>
      </c>
      <c r="C35" s="33" t="s">
        <v>471</v>
      </c>
      <c r="D35" s="33" t="s">
        <v>39</v>
      </c>
      <c r="E35" s="34">
        <v>20968</v>
      </c>
      <c r="F35" s="35">
        <v>120.66035599999999</v>
      </c>
      <c r="G35" s="36">
        <v>1.479168E-2</v>
      </c>
      <c r="H35" s="31" t="s">
        <v>152</v>
      </c>
    </row>
    <row r="36" spans="1:8" x14ac:dyDescent="0.2">
      <c r="A36" s="32">
        <v>30</v>
      </c>
      <c r="B36" s="33" t="s">
        <v>278</v>
      </c>
      <c r="C36" s="33" t="s">
        <v>279</v>
      </c>
      <c r="D36" s="33" t="s">
        <v>113</v>
      </c>
      <c r="E36" s="34">
        <v>8289</v>
      </c>
      <c r="F36" s="35">
        <v>115.9506765</v>
      </c>
      <c r="G36" s="36">
        <v>1.4214330000000001E-2</v>
      </c>
      <c r="H36" s="31" t="s">
        <v>152</v>
      </c>
    </row>
    <row r="37" spans="1:8" x14ac:dyDescent="0.2">
      <c r="A37" s="32">
        <v>31</v>
      </c>
      <c r="B37" s="33" t="s">
        <v>438</v>
      </c>
      <c r="C37" s="33" t="s">
        <v>439</v>
      </c>
      <c r="D37" s="33" t="s">
        <v>30</v>
      </c>
      <c r="E37" s="34">
        <v>11192</v>
      </c>
      <c r="F37" s="35">
        <v>89.670304000000002</v>
      </c>
      <c r="G37" s="36">
        <v>1.099263E-2</v>
      </c>
      <c r="H37" s="31" t="s">
        <v>152</v>
      </c>
    </row>
    <row r="38" spans="1:8" x14ac:dyDescent="0.2">
      <c r="A38" s="32">
        <v>32</v>
      </c>
      <c r="B38" s="33" t="s">
        <v>432</v>
      </c>
      <c r="C38" s="33" t="s">
        <v>433</v>
      </c>
      <c r="D38" s="33" t="s">
        <v>30</v>
      </c>
      <c r="E38" s="34">
        <v>11762</v>
      </c>
      <c r="F38" s="35">
        <v>86.844727000000006</v>
      </c>
      <c r="G38" s="36">
        <v>1.064624E-2</v>
      </c>
      <c r="H38" s="31" t="s">
        <v>152</v>
      </c>
    </row>
    <row r="39" spans="1:8" x14ac:dyDescent="0.2">
      <c r="A39" s="32">
        <v>33</v>
      </c>
      <c r="B39" s="33" t="s">
        <v>444</v>
      </c>
      <c r="C39" s="33" t="s">
        <v>445</v>
      </c>
      <c r="D39" s="33" t="s">
        <v>127</v>
      </c>
      <c r="E39" s="34">
        <v>56603</v>
      </c>
      <c r="F39" s="35">
        <v>78.140441499999994</v>
      </c>
      <c r="G39" s="36">
        <v>9.5791899999999996E-3</v>
      </c>
      <c r="H39" s="31" t="s">
        <v>152</v>
      </c>
    </row>
    <row r="40" spans="1:8" x14ac:dyDescent="0.2">
      <c r="A40" s="32">
        <v>34</v>
      </c>
      <c r="B40" s="33" t="s">
        <v>419</v>
      </c>
      <c r="C40" s="33" t="s">
        <v>420</v>
      </c>
      <c r="D40" s="33" t="s">
        <v>39</v>
      </c>
      <c r="E40" s="34">
        <v>5901</v>
      </c>
      <c r="F40" s="35">
        <v>65.270961</v>
      </c>
      <c r="G40" s="36">
        <v>8.0015299999999998E-3</v>
      </c>
      <c r="H40" s="31" t="s">
        <v>152</v>
      </c>
    </row>
    <row r="41" spans="1:8" x14ac:dyDescent="0.2">
      <c r="A41" s="32">
        <v>35</v>
      </c>
      <c r="B41" s="33" t="s">
        <v>450</v>
      </c>
      <c r="C41" s="33" t="s">
        <v>451</v>
      </c>
      <c r="D41" s="33" t="s">
        <v>79</v>
      </c>
      <c r="E41" s="34">
        <v>8886</v>
      </c>
      <c r="F41" s="35">
        <v>41.333229000000003</v>
      </c>
      <c r="G41" s="36">
        <v>5.0670200000000002E-3</v>
      </c>
      <c r="H41" s="31" t="s">
        <v>152</v>
      </c>
    </row>
    <row r="42" spans="1:8" x14ac:dyDescent="0.2">
      <c r="A42" s="29"/>
      <c r="B42" s="29"/>
      <c r="C42" s="30" t="s">
        <v>151</v>
      </c>
      <c r="D42" s="29"/>
      <c r="E42" s="29" t="s">
        <v>152</v>
      </c>
      <c r="F42" s="37">
        <v>7801.4734460999998</v>
      </c>
      <c r="G42" s="38">
        <v>0.95637808999999996</v>
      </c>
      <c r="H42" s="31" t="s">
        <v>152</v>
      </c>
    </row>
    <row r="43" spans="1:8" x14ac:dyDescent="0.2">
      <c r="A43" s="29"/>
      <c r="B43" s="29"/>
      <c r="C43" s="39"/>
      <c r="D43" s="29"/>
      <c r="E43" s="29"/>
      <c r="F43" s="40"/>
      <c r="G43" s="40"/>
      <c r="H43" s="31" t="s">
        <v>152</v>
      </c>
    </row>
    <row r="44" spans="1:8" x14ac:dyDescent="0.2">
      <c r="A44" s="29"/>
      <c r="B44" s="29"/>
      <c r="C44" s="30" t="s">
        <v>153</v>
      </c>
      <c r="D44" s="29"/>
      <c r="E44" s="29"/>
      <c r="F44" s="29"/>
      <c r="G44" s="29"/>
      <c r="H44" s="31" t="s">
        <v>152</v>
      </c>
    </row>
    <row r="45" spans="1:8" x14ac:dyDescent="0.2">
      <c r="A45" s="29"/>
      <c r="B45" s="29"/>
      <c r="C45" s="30" t="s">
        <v>151</v>
      </c>
      <c r="D45" s="29"/>
      <c r="E45" s="29" t="s">
        <v>152</v>
      </c>
      <c r="F45" s="41" t="s">
        <v>154</v>
      </c>
      <c r="G45" s="38">
        <v>0</v>
      </c>
      <c r="H45" s="31" t="s">
        <v>152</v>
      </c>
    </row>
    <row r="46" spans="1:8" x14ac:dyDescent="0.2">
      <c r="A46" s="29"/>
      <c r="B46" s="29"/>
      <c r="C46" s="39"/>
      <c r="D46" s="29"/>
      <c r="E46" s="29"/>
      <c r="F46" s="40"/>
      <c r="G46" s="40"/>
      <c r="H46" s="31" t="s">
        <v>152</v>
      </c>
    </row>
    <row r="47" spans="1:8" x14ac:dyDescent="0.2">
      <c r="A47" s="29"/>
      <c r="B47" s="29"/>
      <c r="C47" s="30" t="s">
        <v>155</v>
      </c>
      <c r="D47" s="29"/>
      <c r="E47" s="29"/>
      <c r="F47" s="29"/>
      <c r="G47" s="29"/>
      <c r="H47" s="31" t="s">
        <v>152</v>
      </c>
    </row>
    <row r="48" spans="1:8" x14ac:dyDescent="0.2">
      <c r="A48" s="29"/>
      <c r="B48" s="29"/>
      <c r="C48" s="30" t="s">
        <v>151</v>
      </c>
      <c r="D48" s="29"/>
      <c r="E48" s="29" t="s">
        <v>152</v>
      </c>
      <c r="F48" s="41" t="s">
        <v>154</v>
      </c>
      <c r="G48" s="38">
        <v>0</v>
      </c>
      <c r="H48" s="31" t="s">
        <v>152</v>
      </c>
    </row>
    <row r="49" spans="1:8" x14ac:dyDescent="0.2">
      <c r="A49" s="29"/>
      <c r="B49" s="29"/>
      <c r="C49" s="39"/>
      <c r="D49" s="29"/>
      <c r="E49" s="29"/>
      <c r="F49" s="40"/>
      <c r="G49" s="40"/>
      <c r="H49" s="31" t="s">
        <v>152</v>
      </c>
    </row>
    <row r="50" spans="1:8" x14ac:dyDescent="0.2">
      <c r="A50" s="29"/>
      <c r="B50" s="29"/>
      <c r="C50" s="30" t="s">
        <v>156</v>
      </c>
      <c r="D50" s="29"/>
      <c r="E50" s="29"/>
      <c r="F50" s="29"/>
      <c r="G50" s="29"/>
      <c r="H50" s="31" t="s">
        <v>152</v>
      </c>
    </row>
    <row r="51" spans="1:8" x14ac:dyDescent="0.2">
      <c r="A51" s="29"/>
      <c r="B51" s="29"/>
      <c r="C51" s="30" t="s">
        <v>151</v>
      </c>
      <c r="D51" s="29"/>
      <c r="E51" s="29" t="s">
        <v>152</v>
      </c>
      <c r="F51" s="41" t="s">
        <v>154</v>
      </c>
      <c r="G51" s="38">
        <v>0</v>
      </c>
      <c r="H51" s="31" t="s">
        <v>152</v>
      </c>
    </row>
    <row r="52" spans="1:8" x14ac:dyDescent="0.2">
      <c r="A52" s="29"/>
      <c r="B52" s="29"/>
      <c r="C52" s="39"/>
      <c r="D52" s="29"/>
      <c r="E52" s="29"/>
      <c r="F52" s="40"/>
      <c r="G52" s="40"/>
      <c r="H52" s="31" t="s">
        <v>152</v>
      </c>
    </row>
    <row r="53" spans="1:8" x14ac:dyDescent="0.2">
      <c r="A53" s="29"/>
      <c r="B53" s="29"/>
      <c r="C53" s="30" t="s">
        <v>157</v>
      </c>
      <c r="D53" s="29"/>
      <c r="E53" s="29"/>
      <c r="F53" s="40"/>
      <c r="G53" s="40"/>
      <c r="H53" s="31" t="s">
        <v>152</v>
      </c>
    </row>
    <row r="54" spans="1:8" x14ac:dyDescent="0.2">
      <c r="A54" s="29"/>
      <c r="B54" s="29"/>
      <c r="C54" s="30" t="s">
        <v>151</v>
      </c>
      <c r="D54" s="29"/>
      <c r="E54" s="29" t="s">
        <v>152</v>
      </c>
      <c r="F54" s="41" t="s">
        <v>154</v>
      </c>
      <c r="G54" s="38">
        <v>0</v>
      </c>
      <c r="H54" s="31" t="s">
        <v>152</v>
      </c>
    </row>
    <row r="55" spans="1:8" x14ac:dyDescent="0.2">
      <c r="A55" s="29"/>
      <c r="B55" s="29"/>
      <c r="C55" s="39"/>
      <c r="D55" s="29"/>
      <c r="E55" s="29"/>
      <c r="F55" s="40"/>
      <c r="G55" s="40"/>
      <c r="H55" s="31" t="s">
        <v>152</v>
      </c>
    </row>
    <row r="56" spans="1:8" x14ac:dyDescent="0.2">
      <c r="A56" s="29"/>
      <c r="B56" s="29"/>
      <c r="C56" s="30" t="s">
        <v>158</v>
      </c>
      <c r="D56" s="29"/>
      <c r="E56" s="29"/>
      <c r="F56" s="40"/>
      <c r="G56" s="40"/>
      <c r="H56" s="31" t="s">
        <v>152</v>
      </c>
    </row>
    <row r="57" spans="1:8" x14ac:dyDescent="0.2">
      <c r="A57" s="29"/>
      <c r="B57" s="29"/>
      <c r="C57" s="30" t="s">
        <v>151</v>
      </c>
      <c r="D57" s="29"/>
      <c r="E57" s="29" t="s">
        <v>152</v>
      </c>
      <c r="F57" s="41" t="s">
        <v>154</v>
      </c>
      <c r="G57" s="38">
        <v>0</v>
      </c>
      <c r="H57" s="31" t="s">
        <v>152</v>
      </c>
    </row>
    <row r="58" spans="1:8" x14ac:dyDescent="0.2">
      <c r="A58" s="29"/>
      <c r="B58" s="29"/>
      <c r="C58" s="39"/>
      <c r="D58" s="29"/>
      <c r="E58" s="29"/>
      <c r="F58" s="40"/>
      <c r="G58" s="40"/>
      <c r="H58" s="31" t="s">
        <v>152</v>
      </c>
    </row>
    <row r="59" spans="1:8" x14ac:dyDescent="0.2">
      <c r="A59" s="29"/>
      <c r="B59" s="29"/>
      <c r="C59" s="30" t="s">
        <v>160</v>
      </c>
      <c r="D59" s="29"/>
      <c r="E59" s="29"/>
      <c r="F59" s="37">
        <v>7801.4734460999998</v>
      </c>
      <c r="G59" s="38">
        <v>0.95637808999999996</v>
      </c>
      <c r="H59" s="31" t="s">
        <v>152</v>
      </c>
    </row>
    <row r="60" spans="1:8" x14ac:dyDescent="0.2">
      <c r="A60" s="29"/>
      <c r="B60" s="29"/>
      <c r="C60" s="39"/>
      <c r="D60" s="29"/>
      <c r="E60" s="29"/>
      <c r="F60" s="40"/>
      <c r="G60" s="40"/>
      <c r="H60" s="31" t="s">
        <v>152</v>
      </c>
    </row>
    <row r="61" spans="1:8" x14ac:dyDescent="0.2">
      <c r="A61" s="29"/>
      <c r="B61" s="29"/>
      <c r="C61" s="30" t="s">
        <v>161</v>
      </c>
      <c r="D61" s="29"/>
      <c r="E61" s="29"/>
      <c r="F61" s="40"/>
      <c r="G61" s="40"/>
      <c r="H61" s="31" t="s">
        <v>152</v>
      </c>
    </row>
    <row r="62" spans="1:8" x14ac:dyDescent="0.2">
      <c r="A62" s="29"/>
      <c r="B62" s="29"/>
      <c r="C62" s="30" t="s">
        <v>10</v>
      </c>
      <c r="D62" s="29"/>
      <c r="E62" s="29"/>
      <c r="F62" s="40"/>
      <c r="G62" s="40"/>
      <c r="H62" s="31" t="s">
        <v>152</v>
      </c>
    </row>
    <row r="63" spans="1:8" x14ac:dyDescent="0.2">
      <c r="A63" s="29"/>
      <c r="B63" s="29"/>
      <c r="C63" s="30" t="s">
        <v>151</v>
      </c>
      <c r="D63" s="29"/>
      <c r="E63" s="29" t="s">
        <v>152</v>
      </c>
      <c r="F63" s="41" t="s">
        <v>154</v>
      </c>
      <c r="G63" s="38">
        <v>0</v>
      </c>
      <c r="H63" s="31" t="s">
        <v>152</v>
      </c>
    </row>
    <row r="64" spans="1:8" x14ac:dyDescent="0.2">
      <c r="A64" s="29"/>
      <c r="B64" s="29"/>
      <c r="C64" s="39"/>
      <c r="D64" s="29"/>
      <c r="E64" s="29"/>
      <c r="F64" s="40"/>
      <c r="G64" s="40"/>
      <c r="H64" s="31" t="s">
        <v>152</v>
      </c>
    </row>
    <row r="65" spans="1:8" x14ac:dyDescent="0.2">
      <c r="A65" s="29"/>
      <c r="B65" s="29"/>
      <c r="C65" s="30" t="s">
        <v>162</v>
      </c>
      <c r="D65" s="29"/>
      <c r="E65" s="29"/>
      <c r="F65" s="29"/>
      <c r="G65" s="29"/>
      <c r="H65" s="31" t="s">
        <v>152</v>
      </c>
    </row>
    <row r="66" spans="1:8" x14ac:dyDescent="0.2">
      <c r="A66" s="29"/>
      <c r="B66" s="29"/>
      <c r="C66" s="30" t="s">
        <v>151</v>
      </c>
      <c r="D66" s="29"/>
      <c r="E66" s="29" t="s">
        <v>152</v>
      </c>
      <c r="F66" s="41" t="s">
        <v>154</v>
      </c>
      <c r="G66" s="38">
        <v>0</v>
      </c>
      <c r="H66" s="31" t="s">
        <v>152</v>
      </c>
    </row>
    <row r="67" spans="1:8" x14ac:dyDescent="0.2">
      <c r="A67" s="29"/>
      <c r="B67" s="29"/>
      <c r="C67" s="39"/>
      <c r="D67" s="29"/>
      <c r="E67" s="29"/>
      <c r="F67" s="40"/>
      <c r="G67" s="40"/>
      <c r="H67" s="31" t="s">
        <v>152</v>
      </c>
    </row>
    <row r="68" spans="1:8" x14ac:dyDescent="0.2">
      <c r="A68" s="29"/>
      <c r="B68" s="29"/>
      <c r="C68" s="30" t="s">
        <v>163</v>
      </c>
      <c r="D68" s="29"/>
      <c r="E68" s="29"/>
      <c r="F68" s="29"/>
      <c r="G68" s="29"/>
      <c r="H68" s="31" t="s">
        <v>152</v>
      </c>
    </row>
    <row r="69" spans="1:8" x14ac:dyDescent="0.2">
      <c r="A69" s="29"/>
      <c r="B69" s="29"/>
      <c r="C69" s="30" t="s">
        <v>151</v>
      </c>
      <c r="D69" s="29"/>
      <c r="E69" s="29" t="s">
        <v>152</v>
      </c>
      <c r="F69" s="41" t="s">
        <v>154</v>
      </c>
      <c r="G69" s="38">
        <v>0</v>
      </c>
      <c r="H69" s="31" t="s">
        <v>152</v>
      </c>
    </row>
    <row r="70" spans="1:8" x14ac:dyDescent="0.2">
      <c r="A70" s="29"/>
      <c r="B70" s="29"/>
      <c r="C70" s="39"/>
      <c r="D70" s="29"/>
      <c r="E70" s="29"/>
      <c r="F70" s="40"/>
      <c r="G70" s="40"/>
      <c r="H70" s="31" t="s">
        <v>152</v>
      </c>
    </row>
    <row r="71" spans="1:8" x14ac:dyDescent="0.2">
      <c r="A71" s="29"/>
      <c r="B71" s="29"/>
      <c r="C71" s="30" t="s">
        <v>164</v>
      </c>
      <c r="D71" s="29"/>
      <c r="E71" s="29"/>
      <c r="F71" s="40"/>
      <c r="G71" s="40"/>
      <c r="H71" s="31" t="s">
        <v>152</v>
      </c>
    </row>
    <row r="72" spans="1:8" x14ac:dyDescent="0.2">
      <c r="A72" s="29"/>
      <c r="B72" s="29"/>
      <c r="C72" s="30" t="s">
        <v>151</v>
      </c>
      <c r="D72" s="29"/>
      <c r="E72" s="29" t="s">
        <v>152</v>
      </c>
      <c r="F72" s="41" t="s">
        <v>154</v>
      </c>
      <c r="G72" s="38">
        <v>0</v>
      </c>
      <c r="H72" s="31" t="s">
        <v>152</v>
      </c>
    </row>
    <row r="73" spans="1:8" x14ac:dyDescent="0.2">
      <c r="A73" s="29"/>
      <c r="B73" s="29"/>
      <c r="C73" s="39"/>
      <c r="D73" s="29"/>
      <c r="E73" s="29"/>
      <c r="F73" s="40"/>
      <c r="G73" s="40"/>
      <c r="H73" s="31" t="s">
        <v>152</v>
      </c>
    </row>
    <row r="74" spans="1:8" x14ac:dyDescent="0.2">
      <c r="A74" s="29"/>
      <c r="B74" s="29"/>
      <c r="C74" s="30" t="s">
        <v>165</v>
      </c>
      <c r="D74" s="29"/>
      <c r="E74" s="29"/>
      <c r="F74" s="37">
        <v>0</v>
      </c>
      <c r="G74" s="38">
        <v>0</v>
      </c>
      <c r="H74" s="31" t="s">
        <v>152</v>
      </c>
    </row>
    <row r="75" spans="1:8" x14ac:dyDescent="0.2">
      <c r="A75" s="29"/>
      <c r="B75" s="29"/>
      <c r="C75" s="39"/>
      <c r="D75" s="29"/>
      <c r="E75" s="29"/>
      <c r="F75" s="40"/>
      <c r="G75" s="40"/>
      <c r="H75" s="31" t="s">
        <v>152</v>
      </c>
    </row>
    <row r="76" spans="1:8" x14ac:dyDescent="0.2">
      <c r="A76" s="29"/>
      <c r="B76" s="29"/>
      <c r="C76" s="30" t="s">
        <v>166</v>
      </c>
      <c r="D76" s="29"/>
      <c r="E76" s="29"/>
      <c r="F76" s="40"/>
      <c r="G76" s="40"/>
      <c r="H76" s="31" t="s">
        <v>152</v>
      </c>
    </row>
    <row r="77" spans="1:8" x14ac:dyDescent="0.2">
      <c r="A77" s="29"/>
      <c r="B77" s="29"/>
      <c r="C77" s="30" t="s">
        <v>167</v>
      </c>
      <c r="D77" s="29"/>
      <c r="E77" s="29"/>
      <c r="F77" s="40"/>
      <c r="G77" s="40"/>
      <c r="H77" s="31" t="s">
        <v>152</v>
      </c>
    </row>
    <row r="78" spans="1:8" x14ac:dyDescent="0.2">
      <c r="A78" s="29"/>
      <c r="B78" s="29"/>
      <c r="C78" s="30" t="s">
        <v>151</v>
      </c>
      <c r="D78" s="29"/>
      <c r="E78" s="29" t="s">
        <v>152</v>
      </c>
      <c r="F78" s="41" t="s">
        <v>154</v>
      </c>
      <c r="G78" s="38">
        <v>0</v>
      </c>
      <c r="H78" s="31" t="s">
        <v>152</v>
      </c>
    </row>
    <row r="79" spans="1:8" x14ac:dyDescent="0.2">
      <c r="A79" s="29"/>
      <c r="B79" s="29"/>
      <c r="C79" s="39"/>
      <c r="D79" s="29"/>
      <c r="E79" s="29"/>
      <c r="F79" s="40"/>
      <c r="G79" s="40"/>
      <c r="H79" s="31" t="s">
        <v>152</v>
      </c>
    </row>
    <row r="80" spans="1:8" x14ac:dyDescent="0.2">
      <c r="A80" s="29"/>
      <c r="B80" s="29"/>
      <c r="C80" s="30" t="s">
        <v>168</v>
      </c>
      <c r="D80" s="29"/>
      <c r="E80" s="29"/>
      <c r="F80" s="40"/>
      <c r="G80" s="40"/>
      <c r="H80" s="31" t="s">
        <v>152</v>
      </c>
    </row>
    <row r="81" spans="1:8" x14ac:dyDescent="0.2">
      <c r="A81" s="29"/>
      <c r="B81" s="29"/>
      <c r="C81" s="30" t="s">
        <v>151</v>
      </c>
      <c r="D81" s="29"/>
      <c r="E81" s="29" t="s">
        <v>152</v>
      </c>
      <c r="F81" s="41" t="s">
        <v>154</v>
      </c>
      <c r="G81" s="38">
        <v>0</v>
      </c>
      <c r="H81" s="31" t="s">
        <v>152</v>
      </c>
    </row>
    <row r="82" spans="1:8" x14ac:dyDescent="0.2">
      <c r="A82" s="29"/>
      <c r="B82" s="29"/>
      <c r="C82" s="39"/>
      <c r="D82" s="29"/>
      <c r="E82" s="29"/>
      <c r="F82" s="40"/>
      <c r="G82" s="40"/>
      <c r="H82" s="31" t="s">
        <v>152</v>
      </c>
    </row>
    <row r="83" spans="1:8" x14ac:dyDescent="0.2">
      <c r="A83" s="29"/>
      <c r="B83" s="29"/>
      <c r="C83" s="30" t="s">
        <v>169</v>
      </c>
      <c r="D83" s="29"/>
      <c r="E83" s="29"/>
      <c r="F83" s="40"/>
      <c r="G83" s="40"/>
      <c r="H83" s="31" t="s">
        <v>152</v>
      </c>
    </row>
    <row r="84" spans="1:8" x14ac:dyDescent="0.2">
      <c r="A84" s="29"/>
      <c r="B84" s="29"/>
      <c r="C84" s="30" t="s">
        <v>151</v>
      </c>
      <c r="D84" s="29"/>
      <c r="E84" s="29" t="s">
        <v>152</v>
      </c>
      <c r="F84" s="41" t="s">
        <v>154</v>
      </c>
      <c r="G84" s="38">
        <v>0</v>
      </c>
      <c r="H84" s="31" t="s">
        <v>152</v>
      </c>
    </row>
    <row r="85" spans="1:8" x14ac:dyDescent="0.2">
      <c r="A85" s="29"/>
      <c r="B85" s="29"/>
      <c r="C85" s="39"/>
      <c r="D85" s="29"/>
      <c r="E85" s="29"/>
      <c r="F85" s="40"/>
      <c r="G85" s="40"/>
      <c r="H85" s="31" t="s">
        <v>152</v>
      </c>
    </row>
    <row r="86" spans="1:8" x14ac:dyDescent="0.2">
      <c r="A86" s="29"/>
      <c r="B86" s="29"/>
      <c r="C86" s="30" t="s">
        <v>170</v>
      </c>
      <c r="D86" s="29"/>
      <c r="E86" s="29"/>
      <c r="F86" s="40"/>
      <c r="G86" s="40"/>
      <c r="H86" s="31" t="s">
        <v>152</v>
      </c>
    </row>
    <row r="87" spans="1:8" x14ac:dyDescent="0.2">
      <c r="A87" s="32">
        <v>1</v>
      </c>
      <c r="B87" s="33"/>
      <c r="C87" s="33" t="s">
        <v>171</v>
      </c>
      <c r="D87" s="33"/>
      <c r="E87" s="42"/>
      <c r="F87" s="35">
        <v>364.10119099899998</v>
      </c>
      <c r="G87" s="36">
        <v>4.463495E-2</v>
      </c>
      <c r="H87" s="31">
        <v>6.6</v>
      </c>
    </row>
    <row r="88" spans="1:8" x14ac:dyDescent="0.2">
      <c r="A88" s="29"/>
      <c r="B88" s="29"/>
      <c r="C88" s="30" t="s">
        <v>151</v>
      </c>
      <c r="D88" s="29"/>
      <c r="E88" s="29" t="s">
        <v>152</v>
      </c>
      <c r="F88" s="37">
        <v>364.10119099899998</v>
      </c>
      <c r="G88" s="38">
        <v>4.463495E-2</v>
      </c>
      <c r="H88" s="31" t="s">
        <v>152</v>
      </c>
    </row>
    <row r="89" spans="1:8" x14ac:dyDescent="0.2">
      <c r="A89" s="29"/>
      <c r="B89" s="29"/>
      <c r="C89" s="39"/>
      <c r="D89" s="29"/>
      <c r="E89" s="29"/>
      <c r="F89" s="40"/>
      <c r="G89" s="40"/>
      <c r="H89" s="31" t="s">
        <v>152</v>
      </c>
    </row>
    <row r="90" spans="1:8" x14ac:dyDescent="0.2">
      <c r="A90" s="29"/>
      <c r="B90" s="29"/>
      <c r="C90" s="30" t="s">
        <v>172</v>
      </c>
      <c r="D90" s="29"/>
      <c r="E90" s="29"/>
      <c r="F90" s="37">
        <v>364.10119099899998</v>
      </c>
      <c r="G90" s="38">
        <v>4.463495E-2</v>
      </c>
      <c r="H90" s="31" t="s">
        <v>152</v>
      </c>
    </row>
    <row r="91" spans="1:8" x14ac:dyDescent="0.2">
      <c r="A91" s="29"/>
      <c r="B91" s="29"/>
      <c r="C91" s="40"/>
      <c r="D91" s="29"/>
      <c r="E91" s="29"/>
      <c r="F91" s="29"/>
      <c r="G91" s="29"/>
      <c r="H91" s="31" t="s">
        <v>152</v>
      </c>
    </row>
    <row r="92" spans="1:8" x14ac:dyDescent="0.2">
      <c r="A92" s="29"/>
      <c r="B92" s="29"/>
      <c r="C92" s="30" t="s">
        <v>173</v>
      </c>
      <c r="D92" s="29"/>
      <c r="E92" s="29"/>
      <c r="F92" s="29"/>
      <c r="G92" s="29"/>
      <c r="H92" s="31" t="s">
        <v>152</v>
      </c>
    </row>
    <row r="93" spans="1:8" x14ac:dyDescent="0.2">
      <c r="A93" s="29"/>
      <c r="B93" s="29"/>
      <c r="C93" s="30" t="s">
        <v>174</v>
      </c>
      <c r="D93" s="29"/>
      <c r="E93" s="29"/>
      <c r="F93" s="29"/>
      <c r="G93" s="29"/>
      <c r="H93" s="31" t="s">
        <v>152</v>
      </c>
    </row>
    <row r="94" spans="1:8" x14ac:dyDescent="0.2">
      <c r="A94" s="29"/>
      <c r="B94" s="29"/>
      <c r="C94" s="30" t="s">
        <v>151</v>
      </c>
      <c r="D94" s="29"/>
      <c r="E94" s="29" t="s">
        <v>152</v>
      </c>
      <c r="F94" s="41" t="s">
        <v>154</v>
      </c>
      <c r="G94" s="38">
        <v>0</v>
      </c>
      <c r="H94" s="31" t="s">
        <v>152</v>
      </c>
    </row>
    <row r="95" spans="1:8" x14ac:dyDescent="0.2">
      <c r="A95" s="29"/>
      <c r="B95" s="29"/>
      <c r="C95" s="39"/>
      <c r="D95" s="29"/>
      <c r="E95" s="29"/>
      <c r="F95" s="40"/>
      <c r="G95" s="40"/>
      <c r="H95" s="31" t="s">
        <v>152</v>
      </c>
    </row>
    <row r="96" spans="1:8" x14ac:dyDescent="0.2">
      <c r="A96" s="29"/>
      <c r="B96" s="29"/>
      <c r="C96" s="30" t="s">
        <v>175</v>
      </c>
      <c r="D96" s="29"/>
      <c r="E96" s="29"/>
      <c r="F96" s="29"/>
      <c r="G96" s="29"/>
      <c r="H96" s="31" t="s">
        <v>152</v>
      </c>
    </row>
    <row r="97" spans="1:17" x14ac:dyDescent="0.2">
      <c r="A97" s="29"/>
      <c r="B97" s="29"/>
      <c r="C97" s="30" t="s">
        <v>176</v>
      </c>
      <c r="D97" s="29"/>
      <c r="E97" s="29"/>
      <c r="F97" s="29"/>
      <c r="G97" s="29"/>
      <c r="H97" s="31" t="s">
        <v>152</v>
      </c>
    </row>
    <row r="98" spans="1:17" x14ac:dyDescent="0.2">
      <c r="A98" s="29"/>
      <c r="B98" s="29"/>
      <c r="C98" s="30" t="s">
        <v>151</v>
      </c>
      <c r="D98" s="29"/>
      <c r="E98" s="29" t="s">
        <v>152</v>
      </c>
      <c r="F98" s="41" t="s">
        <v>154</v>
      </c>
      <c r="G98" s="38">
        <v>0</v>
      </c>
      <c r="H98" s="31" t="s">
        <v>152</v>
      </c>
    </row>
    <row r="99" spans="1:17" x14ac:dyDescent="0.2">
      <c r="A99" s="29"/>
      <c r="B99" s="29"/>
      <c r="C99" s="39"/>
      <c r="D99" s="29"/>
      <c r="E99" s="29"/>
      <c r="F99" s="40"/>
      <c r="G99" s="40"/>
      <c r="H99" s="31" t="s">
        <v>152</v>
      </c>
    </row>
    <row r="100" spans="1:17" ht="25.5" x14ac:dyDescent="0.2">
      <c r="A100" s="29"/>
      <c r="B100" s="29"/>
      <c r="C100" s="30" t="s">
        <v>177</v>
      </c>
      <c r="D100" s="29"/>
      <c r="E100" s="29"/>
      <c r="F100" s="40"/>
      <c r="G100" s="40"/>
      <c r="H100" s="31" t="s">
        <v>152</v>
      </c>
    </row>
    <row r="101" spans="1:17" x14ac:dyDescent="0.2">
      <c r="A101" s="29"/>
      <c r="B101" s="29"/>
      <c r="C101" s="30" t="s">
        <v>151</v>
      </c>
      <c r="D101" s="29"/>
      <c r="E101" s="29" t="s">
        <v>152</v>
      </c>
      <c r="F101" s="41" t="s">
        <v>154</v>
      </c>
      <c r="G101" s="38">
        <v>0</v>
      </c>
      <c r="H101" s="31" t="s">
        <v>152</v>
      </c>
    </row>
    <row r="102" spans="1:17" x14ac:dyDescent="0.2">
      <c r="A102" s="29"/>
      <c r="B102" s="29"/>
      <c r="C102" s="39"/>
      <c r="D102" s="29"/>
      <c r="E102" s="29"/>
      <c r="F102" s="40"/>
      <c r="G102" s="40"/>
      <c r="H102" s="31" t="s">
        <v>152</v>
      </c>
    </row>
    <row r="103" spans="1:17" x14ac:dyDescent="0.2">
      <c r="A103" s="42"/>
      <c r="B103" s="33"/>
      <c r="C103" s="33" t="s">
        <v>179</v>
      </c>
      <c r="D103" s="33"/>
      <c r="E103" s="42"/>
      <c r="F103" s="35">
        <v>-8.2633907499999992</v>
      </c>
      <c r="G103" s="36">
        <v>-1.013E-3</v>
      </c>
      <c r="H103" s="31" t="s">
        <v>152</v>
      </c>
    </row>
    <row r="104" spans="1:17" x14ac:dyDescent="0.2">
      <c r="A104" s="39"/>
      <c r="B104" s="39"/>
      <c r="C104" s="30" t="s">
        <v>180</v>
      </c>
      <c r="D104" s="40"/>
      <c r="E104" s="40"/>
      <c r="F104" s="37">
        <v>8157.3112463489997</v>
      </c>
      <c r="G104" s="43">
        <v>1.00000004</v>
      </c>
      <c r="H104" s="31" t="s">
        <v>152</v>
      </c>
    </row>
    <row r="105" spans="1:17" x14ac:dyDescent="0.2">
      <c r="A105" s="44"/>
      <c r="B105" s="44"/>
      <c r="C105" s="44"/>
      <c r="D105" s="45"/>
      <c r="E105" s="45"/>
      <c r="F105" s="45"/>
      <c r="G105" s="45"/>
    </row>
    <row r="106" spans="1:17" x14ac:dyDescent="0.2">
      <c r="A106" s="4"/>
      <c r="B106" s="234" t="s">
        <v>915</v>
      </c>
      <c r="C106" s="234"/>
      <c r="D106" s="234"/>
      <c r="E106" s="234"/>
      <c r="F106" s="234"/>
      <c r="G106" s="234"/>
      <c r="H106" s="234"/>
      <c r="J106" s="5"/>
    </row>
    <row r="107" spans="1:17" x14ac:dyDescent="0.2">
      <c r="A107" s="4"/>
      <c r="B107" s="234" t="s">
        <v>916</v>
      </c>
      <c r="C107" s="234"/>
      <c r="D107" s="234"/>
      <c r="E107" s="234"/>
      <c r="F107" s="234"/>
      <c r="G107" s="234"/>
      <c r="H107" s="234"/>
      <c r="J107" s="5"/>
    </row>
    <row r="108" spans="1:17" x14ac:dyDescent="0.2">
      <c r="A108" s="4"/>
      <c r="B108" s="234" t="s">
        <v>917</v>
      </c>
      <c r="C108" s="234"/>
      <c r="D108" s="234"/>
      <c r="E108" s="234"/>
      <c r="F108" s="234"/>
      <c r="G108" s="234"/>
      <c r="H108" s="234"/>
      <c r="J108" s="5"/>
    </row>
    <row r="109" spans="1:17" s="7" customFormat="1" ht="66.75" customHeight="1" x14ac:dyDescent="0.25">
      <c r="A109" s="6"/>
      <c r="B109" s="235" t="s">
        <v>918</v>
      </c>
      <c r="C109" s="235"/>
      <c r="D109" s="235"/>
      <c r="E109" s="235"/>
      <c r="F109" s="235"/>
      <c r="G109" s="235"/>
      <c r="H109" s="235"/>
      <c r="I109"/>
      <c r="J109" s="5"/>
      <c r="K109"/>
      <c r="L109"/>
      <c r="M109"/>
      <c r="N109"/>
      <c r="O109"/>
      <c r="P109"/>
      <c r="Q109"/>
    </row>
    <row r="110" spans="1:17" x14ac:dyDescent="0.2">
      <c r="A110" s="4"/>
      <c r="B110" s="234" t="s">
        <v>919</v>
      </c>
      <c r="C110" s="234"/>
      <c r="D110" s="234"/>
      <c r="E110" s="234"/>
      <c r="F110" s="234"/>
      <c r="G110" s="234"/>
      <c r="H110" s="234"/>
      <c r="J110" s="5"/>
    </row>
    <row r="111" spans="1:17" x14ac:dyDescent="0.2">
      <c r="A111" s="4"/>
      <c r="B111" s="4"/>
      <c r="C111" s="4"/>
      <c r="D111" s="46"/>
      <c r="E111" s="46"/>
      <c r="F111" s="46"/>
      <c r="G111" s="46"/>
    </row>
    <row r="112" spans="1:17" x14ac:dyDescent="0.2">
      <c r="A112" s="4"/>
      <c r="B112" s="236" t="s">
        <v>181</v>
      </c>
      <c r="C112" s="237"/>
      <c r="D112" s="238"/>
      <c r="E112" s="47"/>
      <c r="F112" s="46"/>
      <c r="G112" s="46"/>
    </row>
    <row r="113" spans="1:10" x14ac:dyDescent="0.2">
      <c r="A113" s="4"/>
      <c r="B113" s="231" t="s">
        <v>182</v>
      </c>
      <c r="C113" s="232"/>
      <c r="D113" s="30" t="s">
        <v>183</v>
      </c>
      <c r="E113" s="47"/>
      <c r="F113" s="46"/>
      <c r="G113" s="46"/>
    </row>
    <row r="114" spans="1:10" ht="12.75" customHeight="1" x14ac:dyDescent="0.2">
      <c r="A114" s="4"/>
      <c r="B114" s="231" t="s">
        <v>1111</v>
      </c>
      <c r="C114" s="232"/>
      <c r="D114" s="30" t="s">
        <v>183</v>
      </c>
      <c r="E114" s="47"/>
      <c r="F114" s="46"/>
      <c r="G114" s="46"/>
    </row>
    <row r="115" spans="1:10" x14ac:dyDescent="0.2">
      <c r="A115" s="4"/>
      <c r="B115" s="231" t="s">
        <v>185</v>
      </c>
      <c r="C115" s="232"/>
      <c r="D115" s="40" t="s">
        <v>152</v>
      </c>
      <c r="E115" s="47"/>
      <c r="F115" s="46"/>
      <c r="G115" s="46"/>
    </row>
    <row r="116" spans="1:10" x14ac:dyDescent="0.2">
      <c r="A116" s="8"/>
      <c r="B116" s="48" t="s">
        <v>152</v>
      </c>
      <c r="C116" s="48" t="s">
        <v>920</v>
      </c>
      <c r="D116" s="48" t="s">
        <v>186</v>
      </c>
      <c r="E116" s="8"/>
      <c r="F116" s="8"/>
      <c r="G116" s="8"/>
      <c r="H116" s="8"/>
      <c r="J116" s="5"/>
    </row>
    <row r="117" spans="1:10" x14ac:dyDescent="0.2">
      <c r="A117" s="8"/>
      <c r="B117" s="49" t="s">
        <v>187</v>
      </c>
      <c r="C117" s="50">
        <v>45626</v>
      </c>
      <c r="D117" s="50">
        <v>45657</v>
      </c>
      <c r="E117" s="8"/>
      <c r="F117" s="8"/>
      <c r="G117" s="8"/>
      <c r="J117" s="5"/>
    </row>
    <row r="118" spans="1:10" x14ac:dyDescent="0.2">
      <c r="A118" s="8"/>
      <c r="B118" s="33" t="s">
        <v>188</v>
      </c>
      <c r="C118" s="51">
        <v>34.055599999999998</v>
      </c>
      <c r="D118" s="51">
        <v>33.905999999999999</v>
      </c>
      <c r="E118" s="8"/>
      <c r="F118" s="22"/>
      <c r="G118" s="52"/>
    </row>
    <row r="119" spans="1:10" x14ac:dyDescent="0.2">
      <c r="A119" s="8"/>
      <c r="B119" s="33" t="s">
        <v>1083</v>
      </c>
      <c r="C119" s="51">
        <v>29.865600000000001</v>
      </c>
      <c r="D119" s="51">
        <v>29.734300000000001</v>
      </c>
      <c r="E119" s="8"/>
      <c r="F119" s="22"/>
      <c r="G119" s="52"/>
    </row>
    <row r="120" spans="1:10" x14ac:dyDescent="0.2">
      <c r="A120" s="8"/>
      <c r="B120" s="33" t="s">
        <v>190</v>
      </c>
      <c r="C120" s="51">
        <v>33.108800000000002</v>
      </c>
      <c r="D120" s="51">
        <v>32.958300000000001</v>
      </c>
      <c r="E120" s="8"/>
      <c r="F120" s="22"/>
      <c r="G120" s="52"/>
    </row>
    <row r="121" spans="1:10" x14ac:dyDescent="0.2">
      <c r="A121" s="8"/>
      <c r="B121" s="33" t="s">
        <v>1084</v>
      </c>
      <c r="C121" s="51">
        <v>28.967700000000001</v>
      </c>
      <c r="D121" s="51">
        <v>28.835999999999999</v>
      </c>
      <c r="E121" s="8"/>
      <c r="F121" s="22"/>
      <c r="G121" s="52"/>
    </row>
    <row r="122" spans="1:10" x14ac:dyDescent="0.2">
      <c r="A122" s="8"/>
      <c r="B122" s="8"/>
      <c r="C122" s="8"/>
      <c r="D122" s="8"/>
      <c r="E122" s="8"/>
      <c r="F122" s="8"/>
      <c r="G122" s="8"/>
    </row>
    <row r="123" spans="1:10" x14ac:dyDescent="0.2">
      <c r="A123" s="8"/>
      <c r="B123" s="231" t="s">
        <v>921</v>
      </c>
      <c r="C123" s="232"/>
      <c r="D123" s="30" t="s">
        <v>183</v>
      </c>
      <c r="E123" s="8"/>
      <c r="F123" s="8"/>
      <c r="G123" s="8"/>
    </row>
    <row r="124" spans="1:10" x14ac:dyDescent="0.2">
      <c r="A124" s="8"/>
      <c r="B124" s="90"/>
      <c r="C124" s="90"/>
      <c r="D124" s="90"/>
      <c r="E124" s="8"/>
      <c r="F124" s="8"/>
      <c r="G124" s="8"/>
    </row>
    <row r="125" spans="1:10" x14ac:dyDescent="0.2">
      <c r="A125" s="8"/>
      <c r="B125" s="231" t="s">
        <v>192</v>
      </c>
      <c r="C125" s="232"/>
      <c r="D125" s="30" t="s">
        <v>183</v>
      </c>
      <c r="E125" s="55"/>
      <c r="F125" s="8"/>
      <c r="G125" s="8"/>
    </row>
    <row r="126" spans="1:10" x14ac:dyDescent="0.2">
      <c r="A126" s="8"/>
      <c r="B126" s="231" t="s">
        <v>193</v>
      </c>
      <c r="C126" s="232"/>
      <c r="D126" s="30" t="s">
        <v>183</v>
      </c>
      <c r="E126" s="55"/>
      <c r="F126" s="8"/>
      <c r="G126" s="8"/>
    </row>
    <row r="127" spans="1:10" x14ac:dyDescent="0.2">
      <c r="A127" s="8"/>
      <c r="B127" s="231" t="s">
        <v>194</v>
      </c>
      <c r="C127" s="232"/>
      <c r="D127" s="30" t="s">
        <v>183</v>
      </c>
      <c r="E127" s="55"/>
      <c r="F127" s="8"/>
      <c r="G127" s="8"/>
    </row>
    <row r="128" spans="1:10" x14ac:dyDescent="0.2">
      <c r="A128" s="8"/>
      <c r="B128" s="231" t="s">
        <v>195</v>
      </c>
      <c r="C128" s="232"/>
      <c r="D128" s="56">
        <v>0.31618085643009547</v>
      </c>
      <c r="E128" s="8"/>
      <c r="F128" s="22"/>
      <c r="G128" s="52"/>
    </row>
    <row r="130" spans="2:10" x14ac:dyDescent="0.2">
      <c r="B130" s="230" t="s">
        <v>922</v>
      </c>
      <c r="C130" s="230"/>
    </row>
    <row r="132" spans="2:10" ht="153.75" customHeight="1" x14ac:dyDescent="0.2"/>
    <row r="135" spans="2:10" x14ac:dyDescent="0.2">
      <c r="B135" s="9" t="s">
        <v>923</v>
      </c>
      <c r="C135" s="10"/>
      <c r="D135" s="9"/>
    </row>
    <row r="136" spans="2:10" x14ac:dyDescent="0.2">
      <c r="B136" s="9" t="s">
        <v>934</v>
      </c>
      <c r="D136" s="9"/>
    </row>
    <row r="137" spans="2:10" ht="165" customHeight="1" x14ac:dyDescent="0.2"/>
    <row r="138" spans="2:10" x14ac:dyDescent="0.2">
      <c r="B138" s="9"/>
      <c r="D138" s="9"/>
    </row>
    <row r="139" spans="2:10" x14ac:dyDescent="0.2">
      <c r="J139" s="3"/>
    </row>
  </sheetData>
  <mergeCells count="18">
    <mergeCell ref="B113:C113"/>
    <mergeCell ref="A1:H1"/>
    <mergeCell ref="A2:H2"/>
    <mergeCell ref="A3:H3"/>
    <mergeCell ref="B106:H106"/>
    <mergeCell ref="B107:H107"/>
    <mergeCell ref="B108:H108"/>
    <mergeCell ref="B109:H109"/>
    <mergeCell ref="B110:H110"/>
    <mergeCell ref="B112:D112"/>
    <mergeCell ref="B130:C130"/>
    <mergeCell ref="B114:C114"/>
    <mergeCell ref="B115:C115"/>
    <mergeCell ref="B123:C123"/>
    <mergeCell ref="B127:C127"/>
    <mergeCell ref="B128:C128"/>
    <mergeCell ref="B125:C125"/>
    <mergeCell ref="B126:C126"/>
  </mergeCells>
  <hyperlinks>
    <hyperlink ref="I1" location="Index!B2" display="Index" xr:uid="{ADE2F2B4-F1F8-4FC1-AED4-9CBA49199357}"/>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260C3-88CC-4B68-A4FC-3DD8F819D3B1}">
  <sheetPr>
    <outlinePr summaryBelow="0" summaryRight="0"/>
  </sheetPr>
  <dimension ref="A1:Q138"/>
  <sheetViews>
    <sheetView showGridLines="0" workbookViewId="0">
      <selection sqref="A1:H1"/>
    </sheetView>
  </sheetViews>
  <sheetFormatPr defaultRowHeight="12.75" x14ac:dyDescent="0.2"/>
  <cols>
    <col min="1" max="1" width="5.85546875" bestFit="1" customWidth="1"/>
    <col min="2" max="2" width="19.7109375" bestFit="1" customWidth="1"/>
    <col min="3" max="3" width="39.140625" bestFit="1" customWidth="1"/>
    <col min="4" max="4" width="28.140625" bestFit="1" customWidth="1"/>
    <col min="5" max="5" width="8.7109375" bestFit="1" customWidth="1"/>
    <col min="6" max="6" width="10.140625" bestFit="1" customWidth="1"/>
    <col min="7" max="7" width="14" bestFit="1" customWidth="1"/>
    <col min="8" max="8" width="8.42578125" bestFit="1" customWidth="1"/>
    <col min="9" max="9" width="5.7109375" bestFit="1" customWidth="1"/>
  </cols>
  <sheetData>
    <row r="1" spans="1:9" ht="15" x14ac:dyDescent="0.2">
      <c r="A1" s="233" t="s">
        <v>0</v>
      </c>
      <c r="B1" s="233"/>
      <c r="C1" s="233"/>
      <c r="D1" s="233"/>
      <c r="E1" s="233"/>
      <c r="F1" s="233"/>
      <c r="G1" s="233"/>
      <c r="H1" s="233"/>
      <c r="I1" s="2" t="s">
        <v>910</v>
      </c>
    </row>
    <row r="2" spans="1:9" ht="15" x14ac:dyDescent="0.2">
      <c r="A2" s="233" t="s">
        <v>472</v>
      </c>
      <c r="B2" s="233"/>
      <c r="C2" s="233"/>
      <c r="D2" s="233"/>
      <c r="E2" s="233"/>
      <c r="F2" s="233"/>
      <c r="G2" s="233"/>
      <c r="H2" s="233"/>
    </row>
    <row r="3" spans="1:9" ht="15" x14ac:dyDescent="0.2">
      <c r="A3" s="233" t="s">
        <v>912</v>
      </c>
      <c r="B3" s="233"/>
      <c r="C3" s="233"/>
      <c r="D3" s="233"/>
      <c r="E3" s="233"/>
      <c r="F3" s="233"/>
      <c r="G3" s="233"/>
      <c r="H3" s="233"/>
    </row>
    <row r="4" spans="1:9" s="3" customFormat="1" ht="30" x14ac:dyDescent="0.2">
      <c r="A4" s="28" t="s">
        <v>2</v>
      </c>
      <c r="B4" s="28" t="s">
        <v>3</v>
      </c>
      <c r="C4" s="28" t="s">
        <v>4</v>
      </c>
      <c r="D4" s="28" t="s">
        <v>5</v>
      </c>
      <c r="E4" s="28" t="s">
        <v>6</v>
      </c>
      <c r="F4" s="28" t="s">
        <v>7</v>
      </c>
      <c r="G4" s="28" t="s">
        <v>8</v>
      </c>
      <c r="H4" s="28" t="s">
        <v>911</v>
      </c>
    </row>
    <row r="5" spans="1:9" x14ac:dyDescent="0.2">
      <c r="A5" s="29"/>
      <c r="B5" s="29"/>
      <c r="C5" s="30" t="s">
        <v>9</v>
      </c>
      <c r="D5" s="29"/>
      <c r="E5" s="29"/>
      <c r="F5" s="29"/>
      <c r="G5" s="29"/>
      <c r="H5" s="31" t="s">
        <v>152</v>
      </c>
    </row>
    <row r="6" spans="1:9" x14ac:dyDescent="0.2">
      <c r="A6" s="29"/>
      <c r="B6" s="29"/>
      <c r="C6" s="30" t="s">
        <v>10</v>
      </c>
      <c r="D6" s="29"/>
      <c r="E6" s="29"/>
      <c r="F6" s="29"/>
      <c r="G6" s="29"/>
      <c r="H6" s="31" t="s">
        <v>152</v>
      </c>
    </row>
    <row r="7" spans="1:9" x14ac:dyDescent="0.2">
      <c r="A7" s="32">
        <v>1</v>
      </c>
      <c r="B7" s="33" t="s">
        <v>398</v>
      </c>
      <c r="C7" s="33" t="s">
        <v>399</v>
      </c>
      <c r="D7" s="33" t="s">
        <v>30</v>
      </c>
      <c r="E7" s="34">
        <v>9824</v>
      </c>
      <c r="F7" s="35">
        <v>255.59592000000001</v>
      </c>
      <c r="G7" s="36">
        <v>6.7875110000000002E-2</v>
      </c>
      <c r="H7" s="31" t="s">
        <v>152</v>
      </c>
    </row>
    <row r="8" spans="1:9" x14ac:dyDescent="0.2">
      <c r="A8" s="32">
        <v>2</v>
      </c>
      <c r="B8" s="33" t="s">
        <v>362</v>
      </c>
      <c r="C8" s="33" t="s">
        <v>363</v>
      </c>
      <c r="D8" s="33" t="s">
        <v>247</v>
      </c>
      <c r="E8" s="34">
        <v>3746</v>
      </c>
      <c r="F8" s="35">
        <v>233.52938599999999</v>
      </c>
      <c r="G8" s="36">
        <v>6.2015199999999999E-2</v>
      </c>
      <c r="H8" s="31" t="s">
        <v>152</v>
      </c>
    </row>
    <row r="9" spans="1:9" x14ac:dyDescent="0.2">
      <c r="A9" s="32">
        <v>3</v>
      </c>
      <c r="B9" s="33" t="s">
        <v>402</v>
      </c>
      <c r="C9" s="33" t="s">
        <v>403</v>
      </c>
      <c r="D9" s="33" t="s">
        <v>247</v>
      </c>
      <c r="E9" s="34">
        <v>6306</v>
      </c>
      <c r="F9" s="35">
        <v>184.86984899999999</v>
      </c>
      <c r="G9" s="36">
        <v>4.9093360000000003E-2</v>
      </c>
      <c r="H9" s="31" t="s">
        <v>152</v>
      </c>
    </row>
    <row r="10" spans="1:9" x14ac:dyDescent="0.2">
      <c r="A10" s="32">
        <v>4</v>
      </c>
      <c r="B10" s="33" t="s">
        <v>142</v>
      </c>
      <c r="C10" s="33" t="s">
        <v>143</v>
      </c>
      <c r="D10" s="33" t="s">
        <v>30</v>
      </c>
      <c r="E10" s="34">
        <v>47004</v>
      </c>
      <c r="F10" s="35">
        <v>177.76912799999999</v>
      </c>
      <c r="G10" s="36">
        <v>4.720771E-2</v>
      </c>
      <c r="H10" s="31" t="s">
        <v>152</v>
      </c>
    </row>
    <row r="11" spans="1:9" x14ac:dyDescent="0.2">
      <c r="A11" s="32">
        <v>5</v>
      </c>
      <c r="B11" s="33" t="s">
        <v>396</v>
      </c>
      <c r="C11" s="33" t="s">
        <v>397</v>
      </c>
      <c r="D11" s="33" t="s">
        <v>216</v>
      </c>
      <c r="E11" s="34">
        <v>33900</v>
      </c>
      <c r="F11" s="35">
        <v>174.22905</v>
      </c>
      <c r="G11" s="36">
        <v>4.6267620000000002E-2</v>
      </c>
      <c r="H11" s="31" t="s">
        <v>152</v>
      </c>
    </row>
    <row r="12" spans="1:9" x14ac:dyDescent="0.2">
      <c r="A12" s="32">
        <v>6</v>
      </c>
      <c r="B12" s="33" t="s">
        <v>372</v>
      </c>
      <c r="C12" s="33" t="s">
        <v>373</v>
      </c>
      <c r="D12" s="33" t="s">
        <v>1115</v>
      </c>
      <c r="E12" s="34">
        <v>9043</v>
      </c>
      <c r="F12" s="35">
        <v>161.2592975</v>
      </c>
      <c r="G12" s="36">
        <v>4.2823420000000001E-2</v>
      </c>
      <c r="H12" s="31" t="s">
        <v>152</v>
      </c>
    </row>
    <row r="13" spans="1:9" x14ac:dyDescent="0.2">
      <c r="A13" s="32">
        <v>7</v>
      </c>
      <c r="B13" s="33" t="s">
        <v>400</v>
      </c>
      <c r="C13" s="33" t="s">
        <v>401</v>
      </c>
      <c r="D13" s="33" t="s">
        <v>228</v>
      </c>
      <c r="E13" s="34">
        <v>48585</v>
      </c>
      <c r="F13" s="35">
        <v>160.08757499999999</v>
      </c>
      <c r="G13" s="36">
        <v>4.2512269999999998E-2</v>
      </c>
      <c r="H13" s="31" t="s">
        <v>152</v>
      </c>
    </row>
    <row r="14" spans="1:9" x14ac:dyDescent="0.2">
      <c r="A14" s="32">
        <v>8</v>
      </c>
      <c r="B14" s="33" t="s">
        <v>51</v>
      </c>
      <c r="C14" s="33" t="s">
        <v>52</v>
      </c>
      <c r="D14" s="33" t="s">
        <v>39</v>
      </c>
      <c r="E14" s="34">
        <v>2964</v>
      </c>
      <c r="F14" s="35">
        <v>131.502306</v>
      </c>
      <c r="G14" s="36">
        <v>3.4921269999999997E-2</v>
      </c>
      <c r="H14" s="31" t="s">
        <v>152</v>
      </c>
    </row>
    <row r="15" spans="1:9" x14ac:dyDescent="0.2">
      <c r="A15" s="32">
        <v>9</v>
      </c>
      <c r="B15" s="33" t="s">
        <v>60</v>
      </c>
      <c r="C15" s="33" t="s">
        <v>61</v>
      </c>
      <c r="D15" s="33" t="s">
        <v>39</v>
      </c>
      <c r="E15" s="34">
        <v>16174</v>
      </c>
      <c r="F15" s="35">
        <v>124.264842</v>
      </c>
      <c r="G15" s="36">
        <v>3.2999309999999997E-2</v>
      </c>
      <c r="H15" s="31" t="s">
        <v>152</v>
      </c>
    </row>
    <row r="16" spans="1:9" x14ac:dyDescent="0.2">
      <c r="A16" s="32">
        <v>10</v>
      </c>
      <c r="B16" s="33" t="s">
        <v>410</v>
      </c>
      <c r="C16" s="33" t="s">
        <v>411</v>
      </c>
      <c r="D16" s="33" t="s">
        <v>42</v>
      </c>
      <c r="E16" s="34">
        <v>187038</v>
      </c>
      <c r="F16" s="35">
        <v>119.7417276</v>
      </c>
      <c r="G16" s="36">
        <v>3.1798170000000001E-2</v>
      </c>
      <c r="H16" s="31" t="s">
        <v>152</v>
      </c>
    </row>
    <row r="17" spans="1:8" x14ac:dyDescent="0.2">
      <c r="A17" s="32">
        <v>11</v>
      </c>
      <c r="B17" s="33" t="s">
        <v>326</v>
      </c>
      <c r="C17" s="33" t="s">
        <v>327</v>
      </c>
      <c r="D17" s="33" t="s">
        <v>270</v>
      </c>
      <c r="E17" s="34">
        <v>3525</v>
      </c>
      <c r="F17" s="35">
        <v>114.41445</v>
      </c>
      <c r="G17" s="36">
        <v>3.0383480000000001E-2</v>
      </c>
      <c r="H17" s="31" t="s">
        <v>152</v>
      </c>
    </row>
    <row r="18" spans="1:8" x14ac:dyDescent="0.2">
      <c r="A18" s="32">
        <v>12</v>
      </c>
      <c r="B18" s="33" t="s">
        <v>406</v>
      </c>
      <c r="C18" s="33" t="s">
        <v>407</v>
      </c>
      <c r="D18" s="33" t="s">
        <v>42</v>
      </c>
      <c r="E18" s="34">
        <v>36437</v>
      </c>
      <c r="F18" s="35">
        <v>114.084247</v>
      </c>
      <c r="G18" s="36">
        <v>3.029579E-2</v>
      </c>
      <c r="H18" s="31" t="s">
        <v>152</v>
      </c>
    </row>
    <row r="19" spans="1:8" x14ac:dyDescent="0.2">
      <c r="A19" s="32">
        <v>13</v>
      </c>
      <c r="B19" s="33" t="s">
        <v>66</v>
      </c>
      <c r="C19" s="33" t="s">
        <v>67</v>
      </c>
      <c r="D19" s="33" t="s">
        <v>25</v>
      </c>
      <c r="E19" s="34">
        <v>2480</v>
      </c>
      <c r="F19" s="35">
        <v>113.96592</v>
      </c>
      <c r="G19" s="36">
        <v>3.0264369999999999E-2</v>
      </c>
      <c r="H19" s="31" t="s">
        <v>152</v>
      </c>
    </row>
    <row r="20" spans="1:8" x14ac:dyDescent="0.2">
      <c r="A20" s="32">
        <v>14</v>
      </c>
      <c r="B20" s="33" t="s">
        <v>404</v>
      </c>
      <c r="C20" s="33" t="s">
        <v>405</v>
      </c>
      <c r="D20" s="33" t="s">
        <v>1114</v>
      </c>
      <c r="E20" s="34">
        <v>15581</v>
      </c>
      <c r="F20" s="35">
        <v>112.98562149999999</v>
      </c>
      <c r="G20" s="36">
        <v>3.0004050000000001E-2</v>
      </c>
      <c r="H20" s="31" t="s">
        <v>152</v>
      </c>
    </row>
    <row r="21" spans="1:8" x14ac:dyDescent="0.2">
      <c r="A21" s="32">
        <v>15</v>
      </c>
      <c r="B21" s="33" t="s">
        <v>430</v>
      </c>
      <c r="C21" s="33" t="s">
        <v>431</v>
      </c>
      <c r="D21" s="33" t="s">
        <v>1114</v>
      </c>
      <c r="E21" s="34">
        <v>18242</v>
      </c>
      <c r="F21" s="35">
        <v>102.219047</v>
      </c>
      <c r="G21" s="36">
        <v>2.7144910000000001E-2</v>
      </c>
      <c r="H21" s="31" t="s">
        <v>152</v>
      </c>
    </row>
    <row r="22" spans="1:8" x14ac:dyDescent="0.2">
      <c r="A22" s="32">
        <v>16</v>
      </c>
      <c r="B22" s="33" t="s">
        <v>414</v>
      </c>
      <c r="C22" s="33" t="s">
        <v>415</v>
      </c>
      <c r="D22" s="33" t="s">
        <v>42</v>
      </c>
      <c r="E22" s="34">
        <v>290098</v>
      </c>
      <c r="F22" s="35">
        <v>98.082133799999994</v>
      </c>
      <c r="G22" s="36">
        <v>2.6046329999999999E-2</v>
      </c>
      <c r="H22" s="31" t="s">
        <v>152</v>
      </c>
    </row>
    <row r="23" spans="1:8" x14ac:dyDescent="0.2">
      <c r="A23" s="32">
        <v>17</v>
      </c>
      <c r="B23" s="33" t="s">
        <v>45</v>
      </c>
      <c r="C23" s="33" t="s">
        <v>46</v>
      </c>
      <c r="D23" s="33" t="s">
        <v>13</v>
      </c>
      <c r="E23" s="34">
        <v>7151</v>
      </c>
      <c r="F23" s="35">
        <v>92.762771999999998</v>
      </c>
      <c r="G23" s="36">
        <v>2.4633740000000001E-2</v>
      </c>
      <c r="H23" s="31" t="s">
        <v>152</v>
      </c>
    </row>
    <row r="24" spans="1:8" x14ac:dyDescent="0.2">
      <c r="A24" s="32">
        <v>18</v>
      </c>
      <c r="B24" s="33" t="s">
        <v>421</v>
      </c>
      <c r="C24" s="33" t="s">
        <v>422</v>
      </c>
      <c r="D24" s="33" t="s">
        <v>423</v>
      </c>
      <c r="E24" s="34">
        <v>25470</v>
      </c>
      <c r="F24" s="35">
        <v>91.921229999999994</v>
      </c>
      <c r="G24" s="36">
        <v>2.441026E-2</v>
      </c>
      <c r="H24" s="31" t="s">
        <v>152</v>
      </c>
    </row>
    <row r="25" spans="1:8" x14ac:dyDescent="0.2">
      <c r="A25" s="32">
        <v>19</v>
      </c>
      <c r="B25" s="33" t="s">
        <v>412</v>
      </c>
      <c r="C25" s="33" t="s">
        <v>413</v>
      </c>
      <c r="D25" s="33" t="s">
        <v>209</v>
      </c>
      <c r="E25" s="34">
        <v>1708</v>
      </c>
      <c r="F25" s="35">
        <v>89.465894000000006</v>
      </c>
      <c r="G25" s="36">
        <v>2.3758230000000002E-2</v>
      </c>
      <c r="H25" s="31" t="s">
        <v>152</v>
      </c>
    </row>
    <row r="26" spans="1:8" x14ac:dyDescent="0.2">
      <c r="A26" s="32">
        <v>20</v>
      </c>
      <c r="B26" s="33" t="s">
        <v>116</v>
      </c>
      <c r="C26" s="33" t="s">
        <v>117</v>
      </c>
      <c r="D26" s="33" t="s">
        <v>39</v>
      </c>
      <c r="E26" s="34">
        <v>4465</v>
      </c>
      <c r="F26" s="35">
        <v>85.723534999999998</v>
      </c>
      <c r="G26" s="36">
        <v>2.2764429999999999E-2</v>
      </c>
      <c r="H26" s="31" t="s">
        <v>152</v>
      </c>
    </row>
    <row r="27" spans="1:8" x14ac:dyDescent="0.2">
      <c r="A27" s="32">
        <v>21</v>
      </c>
      <c r="B27" s="33" t="s">
        <v>53</v>
      </c>
      <c r="C27" s="33" t="s">
        <v>54</v>
      </c>
      <c r="D27" s="33" t="s">
        <v>55</v>
      </c>
      <c r="E27" s="34">
        <v>6875</v>
      </c>
      <c r="F27" s="35">
        <v>85.456249999999997</v>
      </c>
      <c r="G27" s="36">
        <v>2.269345E-2</v>
      </c>
      <c r="H27" s="31" t="s">
        <v>152</v>
      </c>
    </row>
    <row r="28" spans="1:8" x14ac:dyDescent="0.2">
      <c r="A28" s="32">
        <v>22</v>
      </c>
      <c r="B28" s="33" t="s">
        <v>37</v>
      </c>
      <c r="C28" s="33" t="s">
        <v>38</v>
      </c>
      <c r="D28" s="33" t="s">
        <v>39</v>
      </c>
      <c r="E28" s="34">
        <v>1446</v>
      </c>
      <c r="F28" s="35">
        <v>85.171569000000005</v>
      </c>
      <c r="G28" s="36">
        <v>2.2617849999999998E-2</v>
      </c>
      <c r="H28" s="31" t="s">
        <v>152</v>
      </c>
    </row>
    <row r="29" spans="1:8" x14ac:dyDescent="0.2">
      <c r="A29" s="32">
        <v>23</v>
      </c>
      <c r="B29" s="33" t="s">
        <v>424</v>
      </c>
      <c r="C29" s="33" t="s">
        <v>425</v>
      </c>
      <c r="D29" s="33" t="s">
        <v>113</v>
      </c>
      <c r="E29" s="34">
        <v>10638</v>
      </c>
      <c r="F29" s="35">
        <v>80.774333999999996</v>
      </c>
      <c r="G29" s="36">
        <v>2.1450130000000001E-2</v>
      </c>
      <c r="H29" s="31" t="s">
        <v>152</v>
      </c>
    </row>
    <row r="30" spans="1:8" x14ac:dyDescent="0.2">
      <c r="A30" s="32">
        <v>24</v>
      </c>
      <c r="B30" s="33" t="s">
        <v>416</v>
      </c>
      <c r="C30" s="33" t="s">
        <v>417</v>
      </c>
      <c r="D30" s="33" t="s">
        <v>418</v>
      </c>
      <c r="E30" s="34">
        <v>6011</v>
      </c>
      <c r="F30" s="35">
        <v>78.437539000000001</v>
      </c>
      <c r="G30" s="36">
        <v>2.082958E-2</v>
      </c>
      <c r="H30" s="31" t="s">
        <v>152</v>
      </c>
    </row>
    <row r="31" spans="1:8" x14ac:dyDescent="0.2">
      <c r="A31" s="32">
        <v>25</v>
      </c>
      <c r="B31" s="33" t="s">
        <v>256</v>
      </c>
      <c r="C31" s="33" t="s">
        <v>257</v>
      </c>
      <c r="D31" s="33" t="s">
        <v>113</v>
      </c>
      <c r="E31" s="34">
        <v>692</v>
      </c>
      <c r="F31" s="35">
        <v>73.297331999999997</v>
      </c>
      <c r="G31" s="36">
        <v>1.946457E-2</v>
      </c>
      <c r="H31" s="31" t="s">
        <v>152</v>
      </c>
    </row>
    <row r="32" spans="1:8" x14ac:dyDescent="0.2">
      <c r="A32" s="32">
        <v>26</v>
      </c>
      <c r="B32" s="33" t="s">
        <v>426</v>
      </c>
      <c r="C32" s="33" t="s">
        <v>427</v>
      </c>
      <c r="D32" s="33" t="s">
        <v>228</v>
      </c>
      <c r="E32" s="34">
        <v>9165</v>
      </c>
      <c r="F32" s="35">
        <v>72.628042500000006</v>
      </c>
      <c r="G32" s="36">
        <v>1.928684E-2</v>
      </c>
      <c r="H32" s="31" t="s">
        <v>152</v>
      </c>
    </row>
    <row r="33" spans="1:8" x14ac:dyDescent="0.2">
      <c r="A33" s="32">
        <v>27</v>
      </c>
      <c r="B33" s="33" t="s">
        <v>428</v>
      </c>
      <c r="C33" s="33" t="s">
        <v>429</v>
      </c>
      <c r="D33" s="33" t="s">
        <v>39</v>
      </c>
      <c r="E33" s="34">
        <v>13623</v>
      </c>
      <c r="F33" s="35">
        <v>68.537312999999997</v>
      </c>
      <c r="G33" s="36">
        <v>1.8200520000000001E-2</v>
      </c>
      <c r="H33" s="31" t="s">
        <v>152</v>
      </c>
    </row>
    <row r="34" spans="1:8" x14ac:dyDescent="0.2">
      <c r="A34" s="32">
        <v>28</v>
      </c>
      <c r="B34" s="33" t="s">
        <v>436</v>
      </c>
      <c r="C34" s="33" t="s">
        <v>437</v>
      </c>
      <c r="D34" s="33" t="s">
        <v>1115</v>
      </c>
      <c r="E34" s="34">
        <v>12245</v>
      </c>
      <c r="F34" s="35">
        <v>57.031087499999998</v>
      </c>
      <c r="G34" s="36">
        <v>1.5144970000000001E-2</v>
      </c>
      <c r="H34" s="31" t="s">
        <v>152</v>
      </c>
    </row>
    <row r="35" spans="1:8" x14ac:dyDescent="0.2">
      <c r="A35" s="32">
        <v>29</v>
      </c>
      <c r="B35" s="33" t="s">
        <v>278</v>
      </c>
      <c r="C35" s="33" t="s">
        <v>279</v>
      </c>
      <c r="D35" s="33" t="s">
        <v>113</v>
      </c>
      <c r="E35" s="34">
        <v>4021</v>
      </c>
      <c r="F35" s="35">
        <v>56.247758500000003</v>
      </c>
      <c r="G35" s="36">
        <v>1.4936949999999999E-2</v>
      </c>
      <c r="H35" s="31" t="s">
        <v>152</v>
      </c>
    </row>
    <row r="36" spans="1:8" x14ac:dyDescent="0.2">
      <c r="A36" s="32">
        <v>30</v>
      </c>
      <c r="B36" s="33" t="s">
        <v>470</v>
      </c>
      <c r="C36" s="33" t="s">
        <v>471</v>
      </c>
      <c r="D36" s="33" t="s">
        <v>39</v>
      </c>
      <c r="E36" s="34">
        <v>9769</v>
      </c>
      <c r="F36" s="35">
        <v>56.2157105</v>
      </c>
      <c r="G36" s="36">
        <v>1.4928439999999999E-2</v>
      </c>
      <c r="H36" s="31" t="s">
        <v>152</v>
      </c>
    </row>
    <row r="37" spans="1:8" x14ac:dyDescent="0.2">
      <c r="A37" s="32">
        <v>31</v>
      </c>
      <c r="B37" s="33" t="s">
        <v>438</v>
      </c>
      <c r="C37" s="33" t="s">
        <v>439</v>
      </c>
      <c r="D37" s="33" t="s">
        <v>30</v>
      </c>
      <c r="E37" s="34">
        <v>5528</v>
      </c>
      <c r="F37" s="35">
        <v>44.290336000000003</v>
      </c>
      <c r="G37" s="36">
        <v>1.1761580000000001E-2</v>
      </c>
      <c r="H37" s="31" t="s">
        <v>152</v>
      </c>
    </row>
    <row r="38" spans="1:8" x14ac:dyDescent="0.2">
      <c r="A38" s="32">
        <v>32</v>
      </c>
      <c r="B38" s="33" t="s">
        <v>432</v>
      </c>
      <c r="C38" s="33" t="s">
        <v>433</v>
      </c>
      <c r="D38" s="33" t="s">
        <v>30</v>
      </c>
      <c r="E38" s="34">
        <v>5529</v>
      </c>
      <c r="F38" s="35">
        <v>40.8233715</v>
      </c>
      <c r="G38" s="36">
        <v>1.0840900000000001E-2</v>
      </c>
      <c r="H38" s="31" t="s">
        <v>152</v>
      </c>
    </row>
    <row r="39" spans="1:8" x14ac:dyDescent="0.2">
      <c r="A39" s="32">
        <v>33</v>
      </c>
      <c r="B39" s="33" t="s">
        <v>444</v>
      </c>
      <c r="C39" s="33" t="s">
        <v>445</v>
      </c>
      <c r="D39" s="33" t="s">
        <v>127</v>
      </c>
      <c r="E39" s="34">
        <v>25659</v>
      </c>
      <c r="F39" s="35">
        <v>35.4222495</v>
      </c>
      <c r="G39" s="36">
        <v>9.4065999999999993E-3</v>
      </c>
      <c r="H39" s="31" t="s">
        <v>152</v>
      </c>
    </row>
    <row r="40" spans="1:8" x14ac:dyDescent="0.2">
      <c r="A40" s="32">
        <v>34</v>
      </c>
      <c r="B40" s="33" t="s">
        <v>419</v>
      </c>
      <c r="C40" s="33" t="s">
        <v>420</v>
      </c>
      <c r="D40" s="33" t="s">
        <v>39</v>
      </c>
      <c r="E40" s="34">
        <v>2772</v>
      </c>
      <c r="F40" s="35">
        <v>30.661092</v>
      </c>
      <c r="G40" s="36">
        <v>8.1422500000000002E-3</v>
      </c>
      <c r="H40" s="31" t="s">
        <v>152</v>
      </c>
    </row>
    <row r="41" spans="1:8" x14ac:dyDescent="0.2">
      <c r="A41" s="32">
        <v>35</v>
      </c>
      <c r="B41" s="33" t="s">
        <v>450</v>
      </c>
      <c r="C41" s="33" t="s">
        <v>451</v>
      </c>
      <c r="D41" s="33" t="s">
        <v>79</v>
      </c>
      <c r="E41" s="34">
        <v>4314</v>
      </c>
      <c r="F41" s="35">
        <v>20.066571</v>
      </c>
      <c r="G41" s="36">
        <v>5.3288099999999998E-3</v>
      </c>
      <c r="H41" s="31" t="s">
        <v>152</v>
      </c>
    </row>
    <row r="42" spans="1:8" x14ac:dyDescent="0.2">
      <c r="A42" s="29"/>
      <c r="B42" s="29"/>
      <c r="C42" s="30" t="s">
        <v>151</v>
      </c>
      <c r="D42" s="29"/>
      <c r="E42" s="29" t="s">
        <v>152</v>
      </c>
      <c r="F42" s="37">
        <v>3623.5344874000002</v>
      </c>
      <c r="G42" s="38">
        <v>0.96225247000000003</v>
      </c>
      <c r="H42" s="31" t="s">
        <v>152</v>
      </c>
    </row>
    <row r="43" spans="1:8" x14ac:dyDescent="0.2">
      <c r="A43" s="29"/>
      <c r="B43" s="29"/>
      <c r="C43" s="39"/>
      <c r="D43" s="29"/>
      <c r="E43" s="29"/>
      <c r="F43" s="40"/>
      <c r="G43" s="40"/>
      <c r="H43" s="31" t="s">
        <v>152</v>
      </c>
    </row>
    <row r="44" spans="1:8" x14ac:dyDescent="0.2">
      <c r="A44" s="29"/>
      <c r="B44" s="29"/>
      <c r="C44" s="30" t="s">
        <v>153</v>
      </c>
      <c r="D44" s="29"/>
      <c r="E44" s="29"/>
      <c r="F44" s="29"/>
      <c r="G44" s="29"/>
      <c r="H44" s="31" t="s">
        <v>152</v>
      </c>
    </row>
    <row r="45" spans="1:8" x14ac:dyDescent="0.2">
      <c r="A45" s="29"/>
      <c r="B45" s="29"/>
      <c r="C45" s="30" t="s">
        <v>151</v>
      </c>
      <c r="D45" s="29"/>
      <c r="E45" s="29" t="s">
        <v>152</v>
      </c>
      <c r="F45" s="41" t="s">
        <v>154</v>
      </c>
      <c r="G45" s="38">
        <v>0</v>
      </c>
      <c r="H45" s="31" t="s">
        <v>152</v>
      </c>
    </row>
    <row r="46" spans="1:8" x14ac:dyDescent="0.2">
      <c r="A46" s="29"/>
      <c r="B46" s="29"/>
      <c r="C46" s="39"/>
      <c r="D46" s="29"/>
      <c r="E46" s="29"/>
      <c r="F46" s="40"/>
      <c r="G46" s="40"/>
      <c r="H46" s="31" t="s">
        <v>152</v>
      </c>
    </row>
    <row r="47" spans="1:8" x14ac:dyDescent="0.2">
      <c r="A47" s="29"/>
      <c r="B47" s="29"/>
      <c r="C47" s="30" t="s">
        <v>155</v>
      </c>
      <c r="D47" s="29"/>
      <c r="E47" s="29"/>
      <c r="F47" s="29"/>
      <c r="G47" s="29"/>
      <c r="H47" s="31" t="s">
        <v>152</v>
      </c>
    </row>
    <row r="48" spans="1:8" x14ac:dyDescent="0.2">
      <c r="A48" s="29"/>
      <c r="B48" s="29"/>
      <c r="C48" s="30" t="s">
        <v>151</v>
      </c>
      <c r="D48" s="29"/>
      <c r="E48" s="29" t="s">
        <v>152</v>
      </c>
      <c r="F48" s="41" t="s">
        <v>154</v>
      </c>
      <c r="G48" s="38">
        <v>0</v>
      </c>
      <c r="H48" s="31" t="s">
        <v>152</v>
      </c>
    </row>
    <row r="49" spans="1:8" x14ac:dyDescent="0.2">
      <c r="A49" s="29"/>
      <c r="B49" s="29"/>
      <c r="C49" s="39"/>
      <c r="D49" s="29"/>
      <c r="E49" s="29"/>
      <c r="F49" s="40"/>
      <c r="G49" s="40"/>
      <c r="H49" s="31" t="s">
        <v>152</v>
      </c>
    </row>
    <row r="50" spans="1:8" x14ac:dyDescent="0.2">
      <c r="A50" s="29"/>
      <c r="B50" s="29"/>
      <c r="C50" s="30" t="s">
        <v>156</v>
      </c>
      <c r="D50" s="29"/>
      <c r="E50" s="29"/>
      <c r="F50" s="29"/>
      <c r="G50" s="29"/>
      <c r="H50" s="31" t="s">
        <v>152</v>
      </c>
    </row>
    <row r="51" spans="1:8" x14ac:dyDescent="0.2">
      <c r="A51" s="29"/>
      <c r="B51" s="29"/>
      <c r="C51" s="30" t="s">
        <v>151</v>
      </c>
      <c r="D51" s="29"/>
      <c r="E51" s="29" t="s">
        <v>152</v>
      </c>
      <c r="F51" s="41" t="s">
        <v>154</v>
      </c>
      <c r="G51" s="38">
        <v>0</v>
      </c>
      <c r="H51" s="31" t="s">
        <v>152</v>
      </c>
    </row>
    <row r="52" spans="1:8" x14ac:dyDescent="0.2">
      <c r="A52" s="29"/>
      <c r="B52" s="29"/>
      <c r="C52" s="39"/>
      <c r="D52" s="29"/>
      <c r="E52" s="29"/>
      <c r="F52" s="40"/>
      <c r="G52" s="40"/>
      <c r="H52" s="31" t="s">
        <v>152</v>
      </c>
    </row>
    <row r="53" spans="1:8" x14ac:dyDescent="0.2">
      <c r="A53" s="29"/>
      <c r="B53" s="29"/>
      <c r="C53" s="30" t="s">
        <v>157</v>
      </c>
      <c r="D53" s="29"/>
      <c r="E53" s="29"/>
      <c r="F53" s="40"/>
      <c r="G53" s="40"/>
      <c r="H53" s="31" t="s">
        <v>152</v>
      </c>
    </row>
    <row r="54" spans="1:8" x14ac:dyDescent="0.2">
      <c r="A54" s="29"/>
      <c r="B54" s="29"/>
      <c r="C54" s="30" t="s">
        <v>151</v>
      </c>
      <c r="D54" s="29"/>
      <c r="E54" s="29" t="s">
        <v>152</v>
      </c>
      <c r="F54" s="41" t="s">
        <v>154</v>
      </c>
      <c r="G54" s="38">
        <v>0</v>
      </c>
      <c r="H54" s="31" t="s">
        <v>152</v>
      </c>
    </row>
    <row r="55" spans="1:8" x14ac:dyDescent="0.2">
      <c r="A55" s="29"/>
      <c r="B55" s="29"/>
      <c r="C55" s="39"/>
      <c r="D55" s="29"/>
      <c r="E55" s="29"/>
      <c r="F55" s="40"/>
      <c r="G55" s="40"/>
      <c r="H55" s="31" t="s">
        <v>152</v>
      </c>
    </row>
    <row r="56" spans="1:8" x14ac:dyDescent="0.2">
      <c r="A56" s="29"/>
      <c r="B56" s="29"/>
      <c r="C56" s="30" t="s">
        <v>158</v>
      </c>
      <c r="D56" s="29"/>
      <c r="E56" s="29"/>
      <c r="F56" s="40"/>
      <c r="G56" s="40"/>
      <c r="H56" s="31" t="s">
        <v>152</v>
      </c>
    </row>
    <row r="57" spans="1:8" x14ac:dyDescent="0.2">
      <c r="A57" s="29"/>
      <c r="B57" s="29"/>
      <c r="C57" s="30" t="s">
        <v>151</v>
      </c>
      <c r="D57" s="29"/>
      <c r="E57" s="29" t="s">
        <v>152</v>
      </c>
      <c r="F57" s="41" t="s">
        <v>154</v>
      </c>
      <c r="G57" s="38">
        <v>0</v>
      </c>
      <c r="H57" s="31" t="s">
        <v>152</v>
      </c>
    </row>
    <row r="58" spans="1:8" x14ac:dyDescent="0.2">
      <c r="A58" s="29"/>
      <c r="B58" s="29"/>
      <c r="C58" s="39"/>
      <c r="D58" s="29"/>
      <c r="E58" s="29"/>
      <c r="F58" s="40"/>
      <c r="G58" s="40"/>
      <c r="H58" s="31" t="s">
        <v>152</v>
      </c>
    </row>
    <row r="59" spans="1:8" x14ac:dyDescent="0.2">
      <c r="A59" s="29"/>
      <c r="B59" s="29"/>
      <c r="C59" s="30" t="s">
        <v>160</v>
      </c>
      <c r="D59" s="29"/>
      <c r="E59" s="29"/>
      <c r="F59" s="37">
        <v>3623.5344874000002</v>
      </c>
      <c r="G59" s="38">
        <v>0.96225247000000003</v>
      </c>
      <c r="H59" s="31" t="s">
        <v>152</v>
      </c>
    </row>
    <row r="60" spans="1:8" x14ac:dyDescent="0.2">
      <c r="A60" s="29"/>
      <c r="B60" s="29"/>
      <c r="C60" s="39"/>
      <c r="D60" s="29"/>
      <c r="E60" s="29"/>
      <c r="F60" s="40"/>
      <c r="G60" s="40"/>
      <c r="H60" s="31" t="s">
        <v>152</v>
      </c>
    </row>
    <row r="61" spans="1:8" x14ac:dyDescent="0.2">
      <c r="A61" s="29"/>
      <c r="B61" s="29"/>
      <c r="C61" s="30" t="s">
        <v>161</v>
      </c>
      <c r="D61" s="29"/>
      <c r="E61" s="29"/>
      <c r="F61" s="40"/>
      <c r="G61" s="40"/>
      <c r="H61" s="31" t="s">
        <v>152</v>
      </c>
    </row>
    <row r="62" spans="1:8" x14ac:dyDescent="0.2">
      <c r="A62" s="29"/>
      <c r="B62" s="29"/>
      <c r="C62" s="30" t="s">
        <v>10</v>
      </c>
      <c r="D62" s="29"/>
      <c r="E62" s="29"/>
      <c r="F62" s="40"/>
      <c r="G62" s="40"/>
      <c r="H62" s="31" t="s">
        <v>152</v>
      </c>
    </row>
    <row r="63" spans="1:8" x14ac:dyDescent="0.2">
      <c r="A63" s="29"/>
      <c r="B63" s="29"/>
      <c r="C63" s="30" t="s">
        <v>151</v>
      </c>
      <c r="D63" s="29"/>
      <c r="E63" s="29" t="s">
        <v>152</v>
      </c>
      <c r="F63" s="41" t="s">
        <v>154</v>
      </c>
      <c r="G63" s="38">
        <v>0</v>
      </c>
      <c r="H63" s="31" t="s">
        <v>152</v>
      </c>
    </row>
    <row r="64" spans="1:8" x14ac:dyDescent="0.2">
      <c r="A64" s="29"/>
      <c r="B64" s="29"/>
      <c r="C64" s="39"/>
      <c r="D64" s="29"/>
      <c r="E64" s="29"/>
      <c r="F64" s="40"/>
      <c r="G64" s="40"/>
      <c r="H64" s="31" t="s">
        <v>152</v>
      </c>
    </row>
    <row r="65" spans="1:8" x14ac:dyDescent="0.2">
      <c r="A65" s="29"/>
      <c r="B65" s="29"/>
      <c r="C65" s="30" t="s">
        <v>162</v>
      </c>
      <c r="D65" s="29"/>
      <c r="E65" s="29"/>
      <c r="F65" s="29"/>
      <c r="G65" s="29"/>
      <c r="H65" s="31" t="s">
        <v>152</v>
      </c>
    </row>
    <row r="66" spans="1:8" x14ac:dyDescent="0.2">
      <c r="A66" s="29"/>
      <c r="B66" s="29"/>
      <c r="C66" s="30" t="s">
        <v>151</v>
      </c>
      <c r="D66" s="29"/>
      <c r="E66" s="29" t="s">
        <v>152</v>
      </c>
      <c r="F66" s="41" t="s">
        <v>154</v>
      </c>
      <c r="G66" s="38">
        <v>0</v>
      </c>
      <c r="H66" s="31" t="s">
        <v>152</v>
      </c>
    </row>
    <row r="67" spans="1:8" x14ac:dyDescent="0.2">
      <c r="A67" s="29"/>
      <c r="B67" s="29"/>
      <c r="C67" s="39"/>
      <c r="D67" s="29"/>
      <c r="E67" s="29"/>
      <c r="F67" s="40"/>
      <c r="G67" s="40"/>
      <c r="H67" s="31" t="s">
        <v>152</v>
      </c>
    </row>
    <row r="68" spans="1:8" x14ac:dyDescent="0.2">
      <c r="A68" s="29"/>
      <c r="B68" s="29"/>
      <c r="C68" s="30" t="s">
        <v>163</v>
      </c>
      <c r="D68" s="29"/>
      <c r="E68" s="29"/>
      <c r="F68" s="29"/>
      <c r="G68" s="29"/>
      <c r="H68" s="31" t="s">
        <v>152</v>
      </c>
    </row>
    <row r="69" spans="1:8" x14ac:dyDescent="0.2">
      <c r="A69" s="29"/>
      <c r="B69" s="29"/>
      <c r="C69" s="30" t="s">
        <v>151</v>
      </c>
      <c r="D69" s="29"/>
      <c r="E69" s="29" t="s">
        <v>152</v>
      </c>
      <c r="F69" s="41" t="s">
        <v>154</v>
      </c>
      <c r="G69" s="38">
        <v>0</v>
      </c>
      <c r="H69" s="31" t="s">
        <v>152</v>
      </c>
    </row>
    <row r="70" spans="1:8" x14ac:dyDescent="0.2">
      <c r="A70" s="29"/>
      <c r="B70" s="29"/>
      <c r="C70" s="39"/>
      <c r="D70" s="29"/>
      <c r="E70" s="29"/>
      <c r="F70" s="40"/>
      <c r="G70" s="40"/>
      <c r="H70" s="31" t="s">
        <v>152</v>
      </c>
    </row>
    <row r="71" spans="1:8" x14ac:dyDescent="0.2">
      <c r="A71" s="29"/>
      <c r="B71" s="29"/>
      <c r="C71" s="30" t="s">
        <v>164</v>
      </c>
      <c r="D71" s="29"/>
      <c r="E71" s="29"/>
      <c r="F71" s="40"/>
      <c r="G71" s="40"/>
      <c r="H71" s="31" t="s">
        <v>152</v>
      </c>
    </row>
    <row r="72" spans="1:8" x14ac:dyDescent="0.2">
      <c r="A72" s="29"/>
      <c r="B72" s="29"/>
      <c r="C72" s="30" t="s">
        <v>151</v>
      </c>
      <c r="D72" s="29"/>
      <c r="E72" s="29" t="s">
        <v>152</v>
      </c>
      <c r="F72" s="41" t="s">
        <v>154</v>
      </c>
      <c r="G72" s="38">
        <v>0</v>
      </c>
      <c r="H72" s="31" t="s">
        <v>152</v>
      </c>
    </row>
    <row r="73" spans="1:8" x14ac:dyDescent="0.2">
      <c r="A73" s="29"/>
      <c r="B73" s="29"/>
      <c r="C73" s="39"/>
      <c r="D73" s="29"/>
      <c r="E73" s="29"/>
      <c r="F73" s="40"/>
      <c r="G73" s="40"/>
      <c r="H73" s="31" t="s">
        <v>152</v>
      </c>
    </row>
    <row r="74" spans="1:8" x14ac:dyDescent="0.2">
      <c r="A74" s="29"/>
      <c r="B74" s="29"/>
      <c r="C74" s="30" t="s">
        <v>165</v>
      </c>
      <c r="D74" s="29"/>
      <c r="E74" s="29"/>
      <c r="F74" s="37">
        <v>0</v>
      </c>
      <c r="G74" s="38">
        <v>0</v>
      </c>
      <c r="H74" s="31" t="s">
        <v>152</v>
      </c>
    </row>
    <row r="75" spans="1:8" x14ac:dyDescent="0.2">
      <c r="A75" s="29"/>
      <c r="B75" s="29"/>
      <c r="C75" s="39"/>
      <c r="D75" s="29"/>
      <c r="E75" s="29"/>
      <c r="F75" s="40"/>
      <c r="G75" s="40"/>
      <c r="H75" s="31" t="s">
        <v>152</v>
      </c>
    </row>
    <row r="76" spans="1:8" x14ac:dyDescent="0.2">
      <c r="A76" s="29"/>
      <c r="B76" s="29"/>
      <c r="C76" s="30" t="s">
        <v>166</v>
      </c>
      <c r="D76" s="29"/>
      <c r="E76" s="29"/>
      <c r="F76" s="40"/>
      <c r="G76" s="40"/>
      <c r="H76" s="31" t="s">
        <v>152</v>
      </c>
    </row>
    <row r="77" spans="1:8" x14ac:dyDescent="0.2">
      <c r="A77" s="29"/>
      <c r="B77" s="29"/>
      <c r="C77" s="30" t="s">
        <v>167</v>
      </c>
      <c r="D77" s="29"/>
      <c r="E77" s="29"/>
      <c r="F77" s="40"/>
      <c r="G77" s="40"/>
      <c r="H77" s="31" t="s">
        <v>152</v>
      </c>
    </row>
    <row r="78" spans="1:8" x14ac:dyDescent="0.2">
      <c r="A78" s="29"/>
      <c r="B78" s="29"/>
      <c r="C78" s="30" t="s">
        <v>151</v>
      </c>
      <c r="D78" s="29"/>
      <c r="E78" s="29" t="s">
        <v>152</v>
      </c>
      <c r="F78" s="41" t="s">
        <v>154</v>
      </c>
      <c r="G78" s="38">
        <v>0</v>
      </c>
      <c r="H78" s="31" t="s">
        <v>152</v>
      </c>
    </row>
    <row r="79" spans="1:8" x14ac:dyDescent="0.2">
      <c r="A79" s="29"/>
      <c r="B79" s="29"/>
      <c r="C79" s="39"/>
      <c r="D79" s="29"/>
      <c r="E79" s="29"/>
      <c r="F79" s="40"/>
      <c r="G79" s="40"/>
      <c r="H79" s="31" t="s">
        <v>152</v>
      </c>
    </row>
    <row r="80" spans="1:8" x14ac:dyDescent="0.2">
      <c r="A80" s="29"/>
      <c r="B80" s="29"/>
      <c r="C80" s="30" t="s">
        <v>168</v>
      </c>
      <c r="D80" s="29"/>
      <c r="E80" s="29"/>
      <c r="F80" s="40"/>
      <c r="G80" s="40"/>
      <c r="H80" s="31" t="s">
        <v>152</v>
      </c>
    </row>
    <row r="81" spans="1:8" x14ac:dyDescent="0.2">
      <c r="A81" s="29"/>
      <c r="B81" s="29"/>
      <c r="C81" s="30" t="s">
        <v>151</v>
      </c>
      <c r="D81" s="29"/>
      <c r="E81" s="29" t="s">
        <v>152</v>
      </c>
      <c r="F81" s="41" t="s">
        <v>154</v>
      </c>
      <c r="G81" s="38">
        <v>0</v>
      </c>
      <c r="H81" s="31" t="s">
        <v>152</v>
      </c>
    </row>
    <row r="82" spans="1:8" x14ac:dyDescent="0.2">
      <c r="A82" s="29"/>
      <c r="B82" s="29"/>
      <c r="C82" s="39"/>
      <c r="D82" s="29"/>
      <c r="E82" s="29"/>
      <c r="F82" s="40"/>
      <c r="G82" s="40"/>
      <c r="H82" s="31" t="s">
        <v>152</v>
      </c>
    </row>
    <row r="83" spans="1:8" x14ac:dyDescent="0.2">
      <c r="A83" s="29"/>
      <c r="B83" s="29"/>
      <c r="C83" s="30" t="s">
        <v>169</v>
      </c>
      <c r="D83" s="29"/>
      <c r="E83" s="29"/>
      <c r="F83" s="40"/>
      <c r="G83" s="40"/>
      <c r="H83" s="31" t="s">
        <v>152</v>
      </c>
    </row>
    <row r="84" spans="1:8" x14ac:dyDescent="0.2">
      <c r="A84" s="29"/>
      <c r="B84" s="29"/>
      <c r="C84" s="30" t="s">
        <v>151</v>
      </c>
      <c r="D84" s="29"/>
      <c r="E84" s="29" t="s">
        <v>152</v>
      </c>
      <c r="F84" s="41" t="s">
        <v>154</v>
      </c>
      <c r="G84" s="38">
        <v>0</v>
      </c>
      <c r="H84" s="31" t="s">
        <v>152</v>
      </c>
    </row>
    <row r="85" spans="1:8" x14ac:dyDescent="0.2">
      <c r="A85" s="29"/>
      <c r="B85" s="29"/>
      <c r="C85" s="39"/>
      <c r="D85" s="29"/>
      <c r="E85" s="29"/>
      <c r="F85" s="40"/>
      <c r="G85" s="40"/>
      <c r="H85" s="31" t="s">
        <v>152</v>
      </c>
    </row>
    <row r="86" spans="1:8" x14ac:dyDescent="0.2">
      <c r="A86" s="29"/>
      <c r="B86" s="29"/>
      <c r="C86" s="30" t="s">
        <v>170</v>
      </c>
      <c r="D86" s="29"/>
      <c r="E86" s="29"/>
      <c r="F86" s="40"/>
      <c r="G86" s="40"/>
      <c r="H86" s="31" t="s">
        <v>152</v>
      </c>
    </row>
    <row r="87" spans="1:8" x14ac:dyDescent="0.2">
      <c r="A87" s="32">
        <v>1</v>
      </c>
      <c r="B87" s="33"/>
      <c r="C87" s="33" t="s">
        <v>171</v>
      </c>
      <c r="D87" s="33"/>
      <c r="E87" s="42"/>
      <c r="F87" s="35">
        <v>146.94042200000001</v>
      </c>
      <c r="G87" s="36">
        <v>3.902096E-2</v>
      </c>
      <c r="H87" s="31">
        <v>6.6</v>
      </c>
    </row>
    <row r="88" spans="1:8" x14ac:dyDescent="0.2">
      <c r="A88" s="29"/>
      <c r="B88" s="29"/>
      <c r="C88" s="30" t="s">
        <v>151</v>
      </c>
      <c r="D88" s="29"/>
      <c r="E88" s="29" t="s">
        <v>152</v>
      </c>
      <c r="F88" s="37">
        <v>146.94042200000001</v>
      </c>
      <c r="G88" s="38">
        <v>3.902096E-2</v>
      </c>
      <c r="H88" s="31" t="s">
        <v>152</v>
      </c>
    </row>
    <row r="89" spans="1:8" x14ac:dyDescent="0.2">
      <c r="A89" s="29"/>
      <c r="B89" s="29"/>
      <c r="C89" s="39"/>
      <c r="D89" s="29"/>
      <c r="E89" s="29"/>
      <c r="F89" s="40"/>
      <c r="G89" s="40"/>
      <c r="H89" s="31" t="s">
        <v>152</v>
      </c>
    </row>
    <row r="90" spans="1:8" x14ac:dyDescent="0.2">
      <c r="A90" s="29"/>
      <c r="B90" s="29"/>
      <c r="C90" s="30" t="s">
        <v>172</v>
      </c>
      <c r="D90" s="29"/>
      <c r="E90" s="29"/>
      <c r="F90" s="37">
        <v>146.94042200000001</v>
      </c>
      <c r="G90" s="38">
        <v>3.902096E-2</v>
      </c>
      <c r="H90" s="31" t="s">
        <v>152</v>
      </c>
    </row>
    <row r="91" spans="1:8" x14ac:dyDescent="0.2">
      <c r="A91" s="29"/>
      <c r="B91" s="29"/>
      <c r="C91" s="40"/>
      <c r="D91" s="29"/>
      <c r="E91" s="29"/>
      <c r="F91" s="29"/>
      <c r="G91" s="29"/>
      <c r="H91" s="31" t="s">
        <v>152</v>
      </c>
    </row>
    <row r="92" spans="1:8" x14ac:dyDescent="0.2">
      <c r="A92" s="29"/>
      <c r="B92" s="29"/>
      <c r="C92" s="30" t="s">
        <v>173</v>
      </c>
      <c r="D92" s="29"/>
      <c r="E92" s="29"/>
      <c r="F92" s="29"/>
      <c r="G92" s="29"/>
      <c r="H92" s="31" t="s">
        <v>152</v>
      </c>
    </row>
    <row r="93" spans="1:8" x14ac:dyDescent="0.2">
      <c r="A93" s="29"/>
      <c r="B93" s="29"/>
      <c r="C93" s="30" t="s">
        <v>174</v>
      </c>
      <c r="D93" s="29"/>
      <c r="E93" s="29"/>
      <c r="F93" s="29"/>
      <c r="G93" s="29"/>
      <c r="H93" s="31" t="s">
        <v>152</v>
      </c>
    </row>
    <row r="94" spans="1:8" x14ac:dyDescent="0.2">
      <c r="A94" s="29"/>
      <c r="B94" s="29"/>
      <c r="C94" s="30" t="s">
        <v>151</v>
      </c>
      <c r="D94" s="29"/>
      <c r="E94" s="29" t="s">
        <v>152</v>
      </c>
      <c r="F94" s="41" t="s">
        <v>154</v>
      </c>
      <c r="G94" s="38">
        <v>0</v>
      </c>
      <c r="H94" s="31" t="s">
        <v>152</v>
      </c>
    </row>
    <row r="95" spans="1:8" x14ac:dyDescent="0.2">
      <c r="A95" s="29"/>
      <c r="B95" s="29"/>
      <c r="C95" s="39"/>
      <c r="D95" s="29"/>
      <c r="E95" s="29"/>
      <c r="F95" s="40"/>
      <c r="G95" s="40"/>
      <c r="H95" s="31" t="s">
        <v>152</v>
      </c>
    </row>
    <row r="96" spans="1:8" x14ac:dyDescent="0.2">
      <c r="A96" s="29"/>
      <c r="B96" s="29"/>
      <c r="C96" s="30" t="s">
        <v>175</v>
      </c>
      <c r="D96" s="29"/>
      <c r="E96" s="29"/>
      <c r="F96" s="29"/>
      <c r="G96" s="29"/>
      <c r="H96" s="31" t="s">
        <v>152</v>
      </c>
    </row>
    <row r="97" spans="1:17" x14ac:dyDescent="0.2">
      <c r="A97" s="29"/>
      <c r="B97" s="29"/>
      <c r="C97" s="30" t="s">
        <v>176</v>
      </c>
      <c r="D97" s="29"/>
      <c r="E97" s="29"/>
      <c r="F97" s="29"/>
      <c r="G97" s="29"/>
      <c r="H97" s="31" t="s">
        <v>152</v>
      </c>
    </row>
    <row r="98" spans="1:17" x14ac:dyDescent="0.2">
      <c r="A98" s="29"/>
      <c r="B98" s="29"/>
      <c r="C98" s="30" t="s">
        <v>151</v>
      </c>
      <c r="D98" s="29"/>
      <c r="E98" s="29" t="s">
        <v>152</v>
      </c>
      <c r="F98" s="41" t="s">
        <v>154</v>
      </c>
      <c r="G98" s="38">
        <v>0</v>
      </c>
      <c r="H98" s="31" t="s">
        <v>152</v>
      </c>
    </row>
    <row r="99" spans="1:17" x14ac:dyDescent="0.2">
      <c r="A99" s="29"/>
      <c r="B99" s="29"/>
      <c r="C99" s="39"/>
      <c r="D99" s="29"/>
      <c r="E99" s="29"/>
      <c r="F99" s="40"/>
      <c r="G99" s="40"/>
      <c r="H99" s="31" t="s">
        <v>152</v>
      </c>
    </row>
    <row r="100" spans="1:17" x14ac:dyDescent="0.2">
      <c r="A100" s="29"/>
      <c r="B100" s="29"/>
      <c r="C100" s="30" t="s">
        <v>177</v>
      </c>
      <c r="D100" s="29"/>
      <c r="E100" s="29"/>
      <c r="F100" s="40"/>
      <c r="G100" s="40"/>
      <c r="H100" s="31" t="s">
        <v>152</v>
      </c>
    </row>
    <row r="101" spans="1:17" x14ac:dyDescent="0.2">
      <c r="A101" s="29"/>
      <c r="B101" s="29"/>
      <c r="C101" s="30" t="s">
        <v>151</v>
      </c>
      <c r="D101" s="29"/>
      <c r="E101" s="29" t="s">
        <v>152</v>
      </c>
      <c r="F101" s="41" t="s">
        <v>154</v>
      </c>
      <c r="G101" s="38">
        <v>0</v>
      </c>
      <c r="H101" s="31" t="s">
        <v>152</v>
      </c>
    </row>
    <row r="102" spans="1:17" x14ac:dyDescent="0.2">
      <c r="A102" s="29"/>
      <c r="B102" s="29"/>
      <c r="C102" s="39"/>
      <c r="D102" s="29"/>
      <c r="E102" s="29"/>
      <c r="F102" s="40"/>
      <c r="G102" s="40"/>
      <c r="H102" s="31" t="s">
        <v>152</v>
      </c>
    </row>
    <row r="103" spans="1:17" x14ac:dyDescent="0.2">
      <c r="A103" s="42"/>
      <c r="B103" s="33"/>
      <c r="C103" s="33" t="s">
        <v>179</v>
      </c>
      <c r="D103" s="33"/>
      <c r="E103" s="42"/>
      <c r="F103" s="35">
        <v>-4.7952114400000001</v>
      </c>
      <c r="G103" s="36">
        <v>-1.2734000000000001E-3</v>
      </c>
      <c r="H103" s="31" t="s">
        <v>152</v>
      </c>
    </row>
    <row r="104" spans="1:17" x14ac:dyDescent="0.2">
      <c r="A104" s="39"/>
      <c r="B104" s="39"/>
      <c r="C104" s="30" t="s">
        <v>180</v>
      </c>
      <c r="D104" s="40"/>
      <c r="E104" s="40"/>
      <c r="F104" s="37">
        <v>3765.6796979599999</v>
      </c>
      <c r="G104" s="43">
        <v>1.00000003</v>
      </c>
      <c r="H104" s="31" t="s">
        <v>152</v>
      </c>
    </row>
    <row r="105" spans="1:17" x14ac:dyDescent="0.2">
      <c r="A105" s="44"/>
      <c r="B105" s="44"/>
      <c r="C105" s="44"/>
      <c r="D105" s="45"/>
      <c r="E105" s="45"/>
      <c r="F105" s="45"/>
      <c r="G105" s="45"/>
    </row>
    <row r="106" spans="1:17" x14ac:dyDescent="0.2">
      <c r="A106" s="4"/>
      <c r="B106" s="234" t="s">
        <v>915</v>
      </c>
      <c r="C106" s="234"/>
      <c r="D106" s="234"/>
      <c r="E106" s="234"/>
      <c r="F106" s="234"/>
      <c r="G106" s="234"/>
      <c r="H106" s="234"/>
      <c r="J106" s="5"/>
    </row>
    <row r="107" spans="1:17" x14ac:dyDescent="0.2">
      <c r="A107" s="4"/>
      <c r="B107" s="234" t="s">
        <v>916</v>
      </c>
      <c r="C107" s="234"/>
      <c r="D107" s="234"/>
      <c r="E107" s="234"/>
      <c r="F107" s="234"/>
      <c r="G107" s="234"/>
      <c r="H107" s="234"/>
      <c r="J107" s="5"/>
    </row>
    <row r="108" spans="1:17" x14ac:dyDescent="0.2">
      <c r="A108" s="4"/>
      <c r="B108" s="234" t="s">
        <v>917</v>
      </c>
      <c r="C108" s="234"/>
      <c r="D108" s="234"/>
      <c r="E108" s="234"/>
      <c r="F108" s="234"/>
      <c r="G108" s="234"/>
      <c r="H108" s="234"/>
      <c r="J108" s="5"/>
    </row>
    <row r="109" spans="1:17" s="7" customFormat="1" ht="66.75" customHeight="1" x14ac:dyDescent="0.25">
      <c r="A109" s="6"/>
      <c r="B109" s="235" t="s">
        <v>918</v>
      </c>
      <c r="C109" s="235"/>
      <c r="D109" s="235"/>
      <c r="E109" s="235"/>
      <c r="F109" s="235"/>
      <c r="G109" s="235"/>
      <c r="H109" s="235"/>
      <c r="I109"/>
      <c r="J109" s="5"/>
      <c r="K109"/>
      <c r="L109"/>
      <c r="M109"/>
      <c r="N109"/>
      <c r="O109"/>
      <c r="P109"/>
      <c r="Q109"/>
    </row>
    <row r="110" spans="1:17" x14ac:dyDescent="0.2">
      <c r="A110" s="4"/>
      <c r="B110" s="234" t="s">
        <v>919</v>
      </c>
      <c r="C110" s="234"/>
      <c r="D110" s="234"/>
      <c r="E110" s="234"/>
      <c r="F110" s="234"/>
      <c r="G110" s="234"/>
      <c r="H110" s="234"/>
      <c r="J110" s="5"/>
    </row>
    <row r="111" spans="1:17" x14ac:dyDescent="0.2">
      <c r="A111" s="4"/>
      <c r="B111" s="4"/>
      <c r="C111" s="4"/>
      <c r="D111" s="46"/>
      <c r="E111" s="46"/>
      <c r="F111" s="46"/>
      <c r="G111" s="46"/>
    </row>
    <row r="112" spans="1:17" x14ac:dyDescent="0.2">
      <c r="A112" s="4"/>
      <c r="B112" s="236" t="s">
        <v>181</v>
      </c>
      <c r="C112" s="237"/>
      <c r="D112" s="238"/>
      <c r="E112" s="47"/>
      <c r="F112" s="46"/>
      <c r="G112" s="46"/>
    </row>
    <row r="113" spans="1:10" x14ac:dyDescent="0.2">
      <c r="A113" s="4"/>
      <c r="B113" s="231" t="s">
        <v>182</v>
      </c>
      <c r="C113" s="232"/>
      <c r="D113" s="30" t="s">
        <v>183</v>
      </c>
      <c r="E113" s="47"/>
      <c r="F113" s="46"/>
      <c r="G113" s="46"/>
    </row>
    <row r="114" spans="1:10" ht="12.75" customHeight="1" x14ac:dyDescent="0.2">
      <c r="A114" s="4"/>
      <c r="B114" s="231" t="s">
        <v>1111</v>
      </c>
      <c r="C114" s="232"/>
      <c r="D114" s="30" t="s">
        <v>183</v>
      </c>
      <c r="E114" s="47"/>
      <c r="F114" s="46"/>
      <c r="G114" s="46"/>
    </row>
    <row r="115" spans="1:10" x14ac:dyDescent="0.2">
      <c r="A115" s="4"/>
      <c r="B115" s="231" t="s">
        <v>185</v>
      </c>
      <c r="C115" s="232"/>
      <c r="D115" s="40" t="s">
        <v>152</v>
      </c>
      <c r="E115" s="47"/>
      <c r="F115" s="46"/>
      <c r="G115" s="46"/>
    </row>
    <row r="116" spans="1:10" x14ac:dyDescent="0.2">
      <c r="A116" s="8"/>
      <c r="B116" s="48" t="s">
        <v>152</v>
      </c>
      <c r="C116" s="48" t="s">
        <v>920</v>
      </c>
      <c r="D116" s="48" t="s">
        <v>186</v>
      </c>
      <c r="E116" s="8"/>
      <c r="F116" s="8"/>
      <c r="G116" s="8"/>
      <c r="H116" s="8"/>
      <c r="J116" s="5"/>
    </row>
    <row r="117" spans="1:10" x14ac:dyDescent="0.2">
      <c r="A117" s="8"/>
      <c r="B117" s="49" t="s">
        <v>187</v>
      </c>
      <c r="C117" s="50">
        <v>45626</v>
      </c>
      <c r="D117" s="50">
        <v>45657</v>
      </c>
      <c r="E117" s="8"/>
      <c r="F117" s="8"/>
      <c r="G117" s="8"/>
      <c r="J117" s="5"/>
    </row>
    <row r="118" spans="1:10" x14ac:dyDescent="0.2">
      <c r="A118" s="8"/>
      <c r="B118" s="33" t="s">
        <v>188</v>
      </c>
      <c r="C118" s="51">
        <v>29.317799999999998</v>
      </c>
      <c r="D118" s="51">
        <v>29.18</v>
      </c>
      <c r="E118" s="8"/>
      <c r="F118" s="22"/>
      <c r="G118" s="52"/>
    </row>
    <row r="119" spans="1:10" x14ac:dyDescent="0.2">
      <c r="A119" s="8"/>
      <c r="B119" s="33" t="s">
        <v>1083</v>
      </c>
      <c r="C119" s="51">
        <v>27.904599999999999</v>
      </c>
      <c r="D119" s="51">
        <v>27.773499999999999</v>
      </c>
      <c r="E119" s="8"/>
      <c r="F119" s="22"/>
      <c r="G119" s="52"/>
    </row>
    <row r="120" spans="1:10" x14ac:dyDescent="0.2">
      <c r="A120" s="8"/>
      <c r="B120" s="33" t="s">
        <v>190</v>
      </c>
      <c r="C120" s="51">
        <v>28.692699999999999</v>
      </c>
      <c r="D120" s="51">
        <v>28.555199999999999</v>
      </c>
      <c r="E120" s="8"/>
      <c r="F120" s="22"/>
      <c r="G120" s="52"/>
    </row>
    <row r="121" spans="1:10" x14ac:dyDescent="0.2">
      <c r="A121" s="8"/>
      <c r="B121" s="33" t="s">
        <v>1084</v>
      </c>
      <c r="C121" s="51">
        <v>27.2807</v>
      </c>
      <c r="D121" s="51">
        <v>27.15</v>
      </c>
      <c r="E121" s="8"/>
      <c r="F121" s="22"/>
      <c r="G121" s="52"/>
    </row>
    <row r="122" spans="1:10" x14ac:dyDescent="0.2">
      <c r="A122" s="8"/>
      <c r="B122" s="8"/>
      <c r="C122" s="8"/>
      <c r="D122" s="8"/>
      <c r="E122" s="8"/>
      <c r="F122" s="8"/>
      <c r="G122" s="8"/>
    </row>
    <row r="123" spans="1:10" x14ac:dyDescent="0.2">
      <c r="A123" s="8"/>
      <c r="B123" s="231" t="s">
        <v>921</v>
      </c>
      <c r="C123" s="232"/>
      <c r="D123" s="30" t="s">
        <v>183</v>
      </c>
      <c r="E123" s="8"/>
      <c r="F123" s="8"/>
      <c r="G123" s="8"/>
    </row>
    <row r="124" spans="1:10" x14ac:dyDescent="0.2">
      <c r="A124" s="8"/>
      <c r="B124" s="90"/>
      <c r="C124" s="90"/>
      <c r="D124" s="90"/>
      <c r="E124" s="8"/>
      <c r="F124" s="8"/>
      <c r="G124" s="8"/>
    </row>
    <row r="125" spans="1:10" x14ac:dyDescent="0.2">
      <c r="A125" s="8"/>
      <c r="B125" s="231" t="s">
        <v>192</v>
      </c>
      <c r="C125" s="232"/>
      <c r="D125" s="30" t="s">
        <v>183</v>
      </c>
      <c r="E125" s="55"/>
      <c r="F125" s="8"/>
      <c r="G125" s="8"/>
    </row>
    <row r="126" spans="1:10" x14ac:dyDescent="0.2">
      <c r="A126" s="8"/>
      <c r="B126" s="231" t="s">
        <v>193</v>
      </c>
      <c r="C126" s="232"/>
      <c r="D126" s="30" t="s">
        <v>183</v>
      </c>
      <c r="E126" s="55"/>
      <c r="F126" s="8"/>
      <c r="G126" s="8"/>
    </row>
    <row r="127" spans="1:10" x14ac:dyDescent="0.2">
      <c r="A127" s="8"/>
      <c r="B127" s="231" t="s">
        <v>194</v>
      </c>
      <c r="C127" s="232"/>
      <c r="D127" s="30" t="s">
        <v>183</v>
      </c>
      <c r="E127" s="55"/>
      <c r="F127" s="8"/>
      <c r="G127" s="8"/>
    </row>
    <row r="128" spans="1:10" x14ac:dyDescent="0.2">
      <c r="A128" s="8"/>
      <c r="B128" s="231" t="s">
        <v>195</v>
      </c>
      <c r="C128" s="232"/>
      <c r="D128" s="56">
        <v>0.31437293126524501</v>
      </c>
      <c r="E128" s="8"/>
      <c r="F128" s="22"/>
      <c r="G128" s="52"/>
    </row>
    <row r="130" spans="2:10" x14ac:dyDescent="0.2">
      <c r="B130" s="230" t="s">
        <v>922</v>
      </c>
      <c r="C130" s="230"/>
    </row>
    <row r="132" spans="2:10" ht="153.75" customHeight="1" x14ac:dyDescent="0.2"/>
    <row r="135" spans="2:10" x14ac:dyDescent="0.2">
      <c r="B135" s="9" t="s">
        <v>923</v>
      </c>
      <c r="C135" s="10"/>
      <c r="D135" s="9"/>
    </row>
    <row r="136" spans="2:10" x14ac:dyDescent="0.2">
      <c r="B136" s="9" t="s">
        <v>935</v>
      </c>
      <c r="D136" s="9"/>
    </row>
    <row r="137" spans="2:10" ht="165" customHeight="1" x14ac:dyDescent="0.2"/>
    <row r="138" spans="2:10" x14ac:dyDescent="0.2">
      <c r="J138" s="3"/>
    </row>
  </sheetData>
  <mergeCells count="18">
    <mergeCell ref="B113:C113"/>
    <mergeCell ref="A1:H1"/>
    <mergeCell ref="A2:H2"/>
    <mergeCell ref="A3:H3"/>
    <mergeCell ref="B106:H106"/>
    <mergeCell ref="B107:H107"/>
    <mergeCell ref="B108:H108"/>
    <mergeCell ref="B109:H109"/>
    <mergeCell ref="B110:H110"/>
    <mergeCell ref="B112:D112"/>
    <mergeCell ref="B130:C130"/>
    <mergeCell ref="B114:C114"/>
    <mergeCell ref="B115:C115"/>
    <mergeCell ref="B123:C123"/>
    <mergeCell ref="B127:C127"/>
    <mergeCell ref="B128:C128"/>
    <mergeCell ref="B125:C125"/>
    <mergeCell ref="B126:C126"/>
  </mergeCells>
  <hyperlinks>
    <hyperlink ref="I1" location="Index!B2" display="Index" xr:uid="{D9EAD309-753B-403C-87C3-8223DEA4E10A}"/>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A6B80-E142-4481-9536-4456CBEB50E2}">
  <sheetPr>
    <outlinePr summaryBelow="0" summaryRight="0"/>
  </sheetPr>
  <dimension ref="A1:Q139"/>
  <sheetViews>
    <sheetView showGridLines="0" workbookViewId="0">
      <selection sqref="A1:H1"/>
    </sheetView>
  </sheetViews>
  <sheetFormatPr defaultRowHeight="12.75" x14ac:dyDescent="0.2"/>
  <cols>
    <col min="1" max="1" width="5.85546875" bestFit="1" customWidth="1"/>
    <col min="2" max="2" width="22.42578125" customWidth="1"/>
    <col min="3" max="3" width="35.28515625" customWidth="1"/>
    <col min="4" max="4" width="17.5703125" bestFit="1" customWidth="1"/>
    <col min="5" max="5" width="8.7109375" bestFit="1" customWidth="1"/>
    <col min="6" max="6" width="10.140625" bestFit="1" customWidth="1"/>
    <col min="7" max="7" width="14" bestFit="1" customWidth="1"/>
    <col min="8" max="8" width="8.42578125" bestFit="1" customWidth="1"/>
    <col min="9" max="9" width="5.7109375" bestFit="1" customWidth="1"/>
  </cols>
  <sheetData>
    <row r="1" spans="1:9" ht="15" x14ac:dyDescent="0.2">
      <c r="A1" s="233" t="s">
        <v>0</v>
      </c>
      <c r="B1" s="233"/>
      <c r="C1" s="233"/>
      <c r="D1" s="233"/>
      <c r="E1" s="233"/>
      <c r="F1" s="233"/>
      <c r="G1" s="233"/>
      <c r="H1" s="233"/>
      <c r="I1" s="2" t="s">
        <v>910</v>
      </c>
    </row>
    <row r="2" spans="1:9" ht="15" x14ac:dyDescent="0.2">
      <c r="A2" s="233" t="s">
        <v>473</v>
      </c>
      <c r="B2" s="233"/>
      <c r="C2" s="233"/>
      <c r="D2" s="233"/>
      <c r="E2" s="233"/>
      <c r="F2" s="233"/>
      <c r="G2" s="233"/>
      <c r="H2" s="233"/>
    </row>
    <row r="3" spans="1:9" ht="15" x14ac:dyDescent="0.2">
      <c r="A3" s="233" t="s">
        <v>912</v>
      </c>
      <c r="B3" s="233"/>
      <c r="C3" s="233"/>
      <c r="D3" s="233"/>
      <c r="E3" s="233"/>
      <c r="F3" s="233"/>
      <c r="G3" s="233"/>
      <c r="H3" s="233"/>
    </row>
    <row r="4" spans="1:9" s="3" customFormat="1" ht="30" x14ac:dyDescent="0.2">
      <c r="A4" s="28" t="s">
        <v>2</v>
      </c>
      <c r="B4" s="28" t="s">
        <v>3</v>
      </c>
      <c r="C4" s="28" t="s">
        <v>4</v>
      </c>
      <c r="D4" s="28" t="s">
        <v>5</v>
      </c>
      <c r="E4" s="28" t="s">
        <v>6</v>
      </c>
      <c r="F4" s="28" t="s">
        <v>7</v>
      </c>
      <c r="G4" s="28" t="s">
        <v>8</v>
      </c>
      <c r="H4" s="28" t="s">
        <v>911</v>
      </c>
    </row>
    <row r="5" spans="1:9" x14ac:dyDescent="0.2">
      <c r="A5" s="29"/>
      <c r="B5" s="29"/>
      <c r="C5" s="30" t="s">
        <v>9</v>
      </c>
      <c r="D5" s="29"/>
      <c r="E5" s="29"/>
      <c r="F5" s="29"/>
      <c r="G5" s="29"/>
      <c r="H5" s="31" t="s">
        <v>152</v>
      </c>
    </row>
    <row r="6" spans="1:9" ht="25.5" x14ac:dyDescent="0.2">
      <c r="A6" s="29"/>
      <c r="B6" s="29"/>
      <c r="C6" s="30" t="s">
        <v>10</v>
      </c>
      <c r="D6" s="29"/>
      <c r="E6" s="29"/>
      <c r="F6" s="29"/>
      <c r="G6" s="29"/>
      <c r="H6" s="31" t="s">
        <v>152</v>
      </c>
    </row>
    <row r="7" spans="1:9" x14ac:dyDescent="0.2">
      <c r="A7" s="32">
        <v>1</v>
      </c>
      <c r="B7" s="33" t="s">
        <v>362</v>
      </c>
      <c r="C7" s="33" t="s">
        <v>363</v>
      </c>
      <c r="D7" s="33" t="s">
        <v>247</v>
      </c>
      <c r="E7" s="34">
        <v>3236</v>
      </c>
      <c r="F7" s="35">
        <v>201.73547600000001</v>
      </c>
      <c r="G7" s="36">
        <v>6.2184660000000003E-2</v>
      </c>
      <c r="H7" s="31" t="s">
        <v>152</v>
      </c>
    </row>
    <row r="8" spans="1:9" x14ac:dyDescent="0.2">
      <c r="A8" s="32">
        <v>2</v>
      </c>
      <c r="B8" s="33" t="s">
        <v>398</v>
      </c>
      <c r="C8" s="33" t="s">
        <v>399</v>
      </c>
      <c r="D8" s="33" t="s">
        <v>30</v>
      </c>
      <c r="E8" s="34">
        <v>6658</v>
      </c>
      <c r="F8" s="35">
        <v>173.224515</v>
      </c>
      <c r="G8" s="36">
        <v>5.3396199999999998E-2</v>
      </c>
      <c r="H8" s="31" t="s">
        <v>152</v>
      </c>
    </row>
    <row r="9" spans="1:9" x14ac:dyDescent="0.2">
      <c r="A9" s="32">
        <v>3</v>
      </c>
      <c r="B9" s="33" t="s">
        <v>372</v>
      </c>
      <c r="C9" s="33" t="s">
        <v>373</v>
      </c>
      <c r="D9" s="33" t="s">
        <v>1115</v>
      </c>
      <c r="E9" s="34">
        <v>8793</v>
      </c>
      <c r="F9" s="35">
        <v>156.80117250000001</v>
      </c>
      <c r="G9" s="36">
        <v>4.8333729999999998E-2</v>
      </c>
      <c r="H9" s="31" t="s">
        <v>152</v>
      </c>
    </row>
    <row r="10" spans="1:9" x14ac:dyDescent="0.2">
      <c r="A10" s="32">
        <v>4</v>
      </c>
      <c r="B10" s="33" t="s">
        <v>142</v>
      </c>
      <c r="C10" s="33" t="s">
        <v>143</v>
      </c>
      <c r="D10" s="33" t="s">
        <v>30</v>
      </c>
      <c r="E10" s="34">
        <v>39512</v>
      </c>
      <c r="F10" s="35">
        <v>149.43438399999999</v>
      </c>
      <c r="G10" s="36">
        <v>4.6062930000000002E-2</v>
      </c>
      <c r="H10" s="31" t="s">
        <v>152</v>
      </c>
    </row>
    <row r="11" spans="1:9" x14ac:dyDescent="0.2">
      <c r="A11" s="32">
        <v>5</v>
      </c>
      <c r="B11" s="33" t="s">
        <v>396</v>
      </c>
      <c r="C11" s="33" t="s">
        <v>397</v>
      </c>
      <c r="D11" s="33" t="s">
        <v>216</v>
      </c>
      <c r="E11" s="34">
        <v>28701</v>
      </c>
      <c r="F11" s="35">
        <v>147.50878950000001</v>
      </c>
      <c r="G11" s="36">
        <v>4.5469370000000002E-2</v>
      </c>
      <c r="H11" s="31" t="s">
        <v>152</v>
      </c>
    </row>
    <row r="12" spans="1:9" x14ac:dyDescent="0.2">
      <c r="A12" s="32">
        <v>6</v>
      </c>
      <c r="B12" s="33" t="s">
        <v>400</v>
      </c>
      <c r="C12" s="33" t="s">
        <v>401</v>
      </c>
      <c r="D12" s="33" t="s">
        <v>228</v>
      </c>
      <c r="E12" s="34">
        <v>43035</v>
      </c>
      <c r="F12" s="35">
        <v>141.80032499999999</v>
      </c>
      <c r="G12" s="36">
        <v>4.3709739999999997E-2</v>
      </c>
      <c r="H12" s="31" t="s">
        <v>152</v>
      </c>
    </row>
    <row r="13" spans="1:9" x14ac:dyDescent="0.2">
      <c r="A13" s="32">
        <v>7</v>
      </c>
      <c r="B13" s="33" t="s">
        <v>51</v>
      </c>
      <c r="C13" s="33" t="s">
        <v>52</v>
      </c>
      <c r="D13" s="33" t="s">
        <v>39</v>
      </c>
      <c r="E13" s="34">
        <v>2963</v>
      </c>
      <c r="F13" s="35">
        <v>131.45793950000001</v>
      </c>
      <c r="G13" s="36">
        <v>4.0521719999999997E-2</v>
      </c>
      <c r="H13" s="31" t="s">
        <v>152</v>
      </c>
    </row>
    <row r="14" spans="1:9" x14ac:dyDescent="0.2">
      <c r="A14" s="32">
        <v>8</v>
      </c>
      <c r="B14" s="33" t="s">
        <v>402</v>
      </c>
      <c r="C14" s="33" t="s">
        <v>403</v>
      </c>
      <c r="D14" s="33" t="s">
        <v>247</v>
      </c>
      <c r="E14" s="34">
        <v>4435</v>
      </c>
      <c r="F14" s="35">
        <v>130.0186775</v>
      </c>
      <c r="G14" s="36">
        <v>4.007807E-2</v>
      </c>
      <c r="H14" s="31" t="s">
        <v>152</v>
      </c>
    </row>
    <row r="15" spans="1:9" x14ac:dyDescent="0.2">
      <c r="A15" s="32">
        <v>9</v>
      </c>
      <c r="B15" s="33" t="s">
        <v>60</v>
      </c>
      <c r="C15" s="33" t="s">
        <v>61</v>
      </c>
      <c r="D15" s="33" t="s">
        <v>39</v>
      </c>
      <c r="E15" s="34">
        <v>15343</v>
      </c>
      <c r="F15" s="35">
        <v>117.880269</v>
      </c>
      <c r="G15" s="36">
        <v>3.6336420000000001E-2</v>
      </c>
      <c r="H15" s="31" t="s">
        <v>152</v>
      </c>
    </row>
    <row r="16" spans="1:9" x14ac:dyDescent="0.2">
      <c r="A16" s="32">
        <v>10</v>
      </c>
      <c r="B16" s="33" t="s">
        <v>406</v>
      </c>
      <c r="C16" s="33" t="s">
        <v>407</v>
      </c>
      <c r="D16" s="33" t="s">
        <v>42</v>
      </c>
      <c r="E16" s="34">
        <v>31040</v>
      </c>
      <c r="F16" s="35">
        <v>97.186239999999998</v>
      </c>
      <c r="G16" s="36">
        <v>2.9957520000000001E-2</v>
      </c>
      <c r="H16" s="31" t="s">
        <v>152</v>
      </c>
    </row>
    <row r="17" spans="1:8" x14ac:dyDescent="0.2">
      <c r="A17" s="32">
        <v>11</v>
      </c>
      <c r="B17" s="33" t="s">
        <v>404</v>
      </c>
      <c r="C17" s="33" t="s">
        <v>405</v>
      </c>
      <c r="D17" s="33" t="s">
        <v>1114</v>
      </c>
      <c r="E17" s="34">
        <v>13180</v>
      </c>
      <c r="F17" s="35">
        <v>95.574770000000001</v>
      </c>
      <c r="G17" s="36">
        <v>2.9460779999999999E-2</v>
      </c>
      <c r="H17" s="31" t="s">
        <v>152</v>
      </c>
    </row>
    <row r="18" spans="1:8" ht="25.5" x14ac:dyDescent="0.2">
      <c r="A18" s="32">
        <v>12</v>
      </c>
      <c r="B18" s="33" t="s">
        <v>326</v>
      </c>
      <c r="C18" s="33" t="s">
        <v>327</v>
      </c>
      <c r="D18" s="33" t="s">
        <v>270</v>
      </c>
      <c r="E18" s="34">
        <v>2841</v>
      </c>
      <c r="F18" s="35">
        <v>92.213177999999999</v>
      </c>
      <c r="G18" s="36">
        <v>2.8424580000000001E-2</v>
      </c>
      <c r="H18" s="31" t="s">
        <v>152</v>
      </c>
    </row>
    <row r="19" spans="1:8" ht="25.5" x14ac:dyDescent="0.2">
      <c r="A19" s="32">
        <v>13</v>
      </c>
      <c r="B19" s="33" t="s">
        <v>434</v>
      </c>
      <c r="C19" s="33" t="s">
        <v>435</v>
      </c>
      <c r="D19" s="33" t="s">
        <v>209</v>
      </c>
      <c r="E19" s="34">
        <v>15078</v>
      </c>
      <c r="F19" s="35">
        <v>90.875106000000002</v>
      </c>
      <c r="G19" s="36">
        <v>2.8012120000000001E-2</v>
      </c>
      <c r="H19" s="31" t="s">
        <v>152</v>
      </c>
    </row>
    <row r="20" spans="1:8" x14ac:dyDescent="0.2">
      <c r="A20" s="32">
        <v>14</v>
      </c>
      <c r="B20" s="33" t="s">
        <v>410</v>
      </c>
      <c r="C20" s="33" t="s">
        <v>411</v>
      </c>
      <c r="D20" s="33" t="s">
        <v>42</v>
      </c>
      <c r="E20" s="34">
        <v>141618</v>
      </c>
      <c r="F20" s="35">
        <v>90.663843600000007</v>
      </c>
      <c r="G20" s="36">
        <v>2.7947E-2</v>
      </c>
      <c r="H20" s="31" t="s">
        <v>152</v>
      </c>
    </row>
    <row r="21" spans="1:8" x14ac:dyDescent="0.2">
      <c r="A21" s="32">
        <v>15</v>
      </c>
      <c r="B21" s="33" t="s">
        <v>430</v>
      </c>
      <c r="C21" s="33" t="s">
        <v>431</v>
      </c>
      <c r="D21" s="33" t="s">
        <v>1114</v>
      </c>
      <c r="E21" s="34">
        <v>15429</v>
      </c>
      <c r="F21" s="35">
        <v>86.456401499999998</v>
      </c>
      <c r="G21" s="36">
        <v>2.665006E-2</v>
      </c>
      <c r="H21" s="31" t="s">
        <v>152</v>
      </c>
    </row>
    <row r="22" spans="1:8" ht="25.5" x14ac:dyDescent="0.2">
      <c r="A22" s="32">
        <v>16</v>
      </c>
      <c r="B22" s="33" t="s">
        <v>412</v>
      </c>
      <c r="C22" s="33" t="s">
        <v>413</v>
      </c>
      <c r="D22" s="33" t="s">
        <v>209</v>
      </c>
      <c r="E22" s="34">
        <v>1573</v>
      </c>
      <c r="F22" s="35">
        <v>82.394526499999998</v>
      </c>
      <c r="G22" s="36">
        <v>2.5397989999999999E-2</v>
      </c>
      <c r="H22" s="31" t="s">
        <v>152</v>
      </c>
    </row>
    <row r="23" spans="1:8" x14ac:dyDescent="0.2">
      <c r="A23" s="32">
        <v>17</v>
      </c>
      <c r="B23" s="33" t="s">
        <v>414</v>
      </c>
      <c r="C23" s="33" t="s">
        <v>415</v>
      </c>
      <c r="D23" s="33" t="s">
        <v>42</v>
      </c>
      <c r="E23" s="34">
        <v>241296</v>
      </c>
      <c r="F23" s="35">
        <v>81.582177599999994</v>
      </c>
      <c r="G23" s="36">
        <v>2.5147590000000001E-2</v>
      </c>
      <c r="H23" s="31" t="s">
        <v>152</v>
      </c>
    </row>
    <row r="24" spans="1:8" x14ac:dyDescent="0.2">
      <c r="A24" s="32">
        <v>18</v>
      </c>
      <c r="B24" s="33" t="s">
        <v>424</v>
      </c>
      <c r="C24" s="33" t="s">
        <v>425</v>
      </c>
      <c r="D24" s="33" t="s">
        <v>113</v>
      </c>
      <c r="E24" s="34">
        <v>10672</v>
      </c>
      <c r="F24" s="35">
        <v>81.032495999999995</v>
      </c>
      <c r="G24" s="36">
        <v>2.4978150000000001E-2</v>
      </c>
      <c r="H24" s="31" t="s">
        <v>152</v>
      </c>
    </row>
    <row r="25" spans="1:8" ht="25.5" x14ac:dyDescent="0.2">
      <c r="A25" s="32">
        <v>19</v>
      </c>
      <c r="B25" s="33" t="s">
        <v>421</v>
      </c>
      <c r="C25" s="33" t="s">
        <v>422</v>
      </c>
      <c r="D25" s="33" t="s">
        <v>423</v>
      </c>
      <c r="E25" s="34">
        <v>21854</v>
      </c>
      <c r="F25" s="35">
        <v>78.871086000000005</v>
      </c>
      <c r="G25" s="36">
        <v>2.4311900000000001E-2</v>
      </c>
      <c r="H25" s="31" t="s">
        <v>152</v>
      </c>
    </row>
    <row r="26" spans="1:8" x14ac:dyDescent="0.2">
      <c r="A26" s="32">
        <v>20</v>
      </c>
      <c r="B26" s="33" t="s">
        <v>45</v>
      </c>
      <c r="C26" s="33" t="s">
        <v>46</v>
      </c>
      <c r="D26" s="33" t="s">
        <v>13</v>
      </c>
      <c r="E26" s="34">
        <v>6049</v>
      </c>
      <c r="F26" s="35">
        <v>78.467628000000005</v>
      </c>
      <c r="G26" s="36">
        <v>2.4187529999999999E-2</v>
      </c>
      <c r="H26" s="31" t="s">
        <v>152</v>
      </c>
    </row>
    <row r="27" spans="1:8" x14ac:dyDescent="0.2">
      <c r="A27" s="32">
        <v>21</v>
      </c>
      <c r="B27" s="33" t="s">
        <v>416</v>
      </c>
      <c r="C27" s="33" t="s">
        <v>417</v>
      </c>
      <c r="D27" s="33" t="s">
        <v>418</v>
      </c>
      <c r="E27" s="34">
        <v>5857</v>
      </c>
      <c r="F27" s="35">
        <v>76.427993000000001</v>
      </c>
      <c r="G27" s="36">
        <v>2.3558820000000001E-2</v>
      </c>
      <c r="H27" s="31" t="s">
        <v>152</v>
      </c>
    </row>
    <row r="28" spans="1:8" x14ac:dyDescent="0.2">
      <c r="A28" s="32">
        <v>22</v>
      </c>
      <c r="B28" s="33" t="s">
        <v>37</v>
      </c>
      <c r="C28" s="33" t="s">
        <v>38</v>
      </c>
      <c r="D28" s="33" t="s">
        <v>39</v>
      </c>
      <c r="E28" s="34">
        <v>1222</v>
      </c>
      <c r="F28" s="35">
        <v>71.977632999999997</v>
      </c>
      <c r="G28" s="36">
        <v>2.2186999999999998E-2</v>
      </c>
      <c r="H28" s="31" t="s">
        <v>152</v>
      </c>
    </row>
    <row r="29" spans="1:8" x14ac:dyDescent="0.2">
      <c r="A29" s="32">
        <v>23</v>
      </c>
      <c r="B29" s="33" t="s">
        <v>53</v>
      </c>
      <c r="C29" s="33" t="s">
        <v>54</v>
      </c>
      <c r="D29" s="33" t="s">
        <v>55</v>
      </c>
      <c r="E29" s="34">
        <v>5587</v>
      </c>
      <c r="F29" s="35">
        <v>69.44641</v>
      </c>
      <c r="G29" s="36">
        <v>2.1406749999999999E-2</v>
      </c>
      <c r="H29" s="31" t="s">
        <v>152</v>
      </c>
    </row>
    <row r="30" spans="1:8" x14ac:dyDescent="0.2">
      <c r="A30" s="32">
        <v>24</v>
      </c>
      <c r="B30" s="33" t="s">
        <v>426</v>
      </c>
      <c r="C30" s="33" t="s">
        <v>427</v>
      </c>
      <c r="D30" s="33" t="s">
        <v>228</v>
      </c>
      <c r="E30" s="34">
        <v>8090</v>
      </c>
      <c r="F30" s="35">
        <v>64.109205000000003</v>
      </c>
      <c r="G30" s="36">
        <v>1.9761569999999999E-2</v>
      </c>
      <c r="H30" s="31" t="s">
        <v>152</v>
      </c>
    </row>
    <row r="31" spans="1:8" x14ac:dyDescent="0.2">
      <c r="A31" s="32">
        <v>25</v>
      </c>
      <c r="B31" s="33" t="s">
        <v>256</v>
      </c>
      <c r="C31" s="33" t="s">
        <v>257</v>
      </c>
      <c r="D31" s="33" t="s">
        <v>113</v>
      </c>
      <c r="E31" s="34">
        <v>601</v>
      </c>
      <c r="F31" s="35">
        <v>63.658521</v>
      </c>
      <c r="G31" s="36">
        <v>1.9622649999999998E-2</v>
      </c>
      <c r="H31" s="31" t="s">
        <v>152</v>
      </c>
    </row>
    <row r="32" spans="1:8" x14ac:dyDescent="0.2">
      <c r="A32" s="32">
        <v>26</v>
      </c>
      <c r="B32" s="33" t="s">
        <v>428</v>
      </c>
      <c r="C32" s="33" t="s">
        <v>429</v>
      </c>
      <c r="D32" s="33" t="s">
        <v>39</v>
      </c>
      <c r="E32" s="34">
        <v>11627</v>
      </c>
      <c r="F32" s="35">
        <v>58.495437000000003</v>
      </c>
      <c r="G32" s="36">
        <v>1.8031129999999999E-2</v>
      </c>
      <c r="H32" s="31" t="s">
        <v>152</v>
      </c>
    </row>
    <row r="33" spans="1:8" x14ac:dyDescent="0.2">
      <c r="A33" s="32">
        <v>27</v>
      </c>
      <c r="B33" s="33" t="s">
        <v>116</v>
      </c>
      <c r="C33" s="33" t="s">
        <v>117</v>
      </c>
      <c r="D33" s="33" t="s">
        <v>39</v>
      </c>
      <c r="E33" s="34">
        <v>3026</v>
      </c>
      <c r="F33" s="35">
        <v>58.096173999999998</v>
      </c>
      <c r="G33" s="36">
        <v>1.790806E-2</v>
      </c>
      <c r="H33" s="31" t="s">
        <v>152</v>
      </c>
    </row>
    <row r="34" spans="1:8" ht="25.5" x14ac:dyDescent="0.2">
      <c r="A34" s="32">
        <v>28</v>
      </c>
      <c r="B34" s="33" t="s">
        <v>66</v>
      </c>
      <c r="C34" s="33" t="s">
        <v>67</v>
      </c>
      <c r="D34" s="33" t="s">
        <v>25</v>
      </c>
      <c r="E34" s="34">
        <v>1255</v>
      </c>
      <c r="F34" s="35">
        <v>57.672269999999997</v>
      </c>
      <c r="G34" s="36">
        <v>1.7777390000000001E-2</v>
      </c>
      <c r="H34" s="31" t="s">
        <v>152</v>
      </c>
    </row>
    <row r="35" spans="1:8" x14ac:dyDescent="0.2">
      <c r="A35" s="32">
        <v>29</v>
      </c>
      <c r="B35" s="33" t="s">
        <v>436</v>
      </c>
      <c r="C35" s="33" t="s">
        <v>437</v>
      </c>
      <c r="D35" s="33" t="s">
        <v>1115</v>
      </c>
      <c r="E35" s="34">
        <v>10471</v>
      </c>
      <c r="F35" s="35">
        <v>48.768682499999997</v>
      </c>
      <c r="G35" s="36">
        <v>1.503287E-2</v>
      </c>
      <c r="H35" s="31" t="s">
        <v>152</v>
      </c>
    </row>
    <row r="36" spans="1:8" x14ac:dyDescent="0.2">
      <c r="A36" s="32">
        <v>30</v>
      </c>
      <c r="B36" s="33" t="s">
        <v>470</v>
      </c>
      <c r="C36" s="33" t="s">
        <v>471</v>
      </c>
      <c r="D36" s="33" t="s">
        <v>39</v>
      </c>
      <c r="E36" s="34">
        <v>8418</v>
      </c>
      <c r="F36" s="35">
        <v>48.441381</v>
      </c>
      <c r="G36" s="36">
        <v>1.4931979999999999E-2</v>
      </c>
      <c r="H36" s="31" t="s">
        <v>152</v>
      </c>
    </row>
    <row r="37" spans="1:8" x14ac:dyDescent="0.2">
      <c r="A37" s="32">
        <v>31</v>
      </c>
      <c r="B37" s="33" t="s">
        <v>278</v>
      </c>
      <c r="C37" s="33" t="s">
        <v>279</v>
      </c>
      <c r="D37" s="33" t="s">
        <v>113</v>
      </c>
      <c r="E37" s="34">
        <v>3287</v>
      </c>
      <c r="F37" s="35">
        <v>45.980199499999998</v>
      </c>
      <c r="G37" s="36">
        <v>1.417333E-2</v>
      </c>
      <c r="H37" s="31" t="s">
        <v>152</v>
      </c>
    </row>
    <row r="38" spans="1:8" x14ac:dyDescent="0.2">
      <c r="A38" s="32">
        <v>32</v>
      </c>
      <c r="B38" s="33" t="s">
        <v>438</v>
      </c>
      <c r="C38" s="33" t="s">
        <v>439</v>
      </c>
      <c r="D38" s="33" t="s">
        <v>30</v>
      </c>
      <c r="E38" s="34">
        <v>4636</v>
      </c>
      <c r="F38" s="35">
        <v>37.143631999999997</v>
      </c>
      <c r="G38" s="36">
        <v>1.144947E-2</v>
      </c>
      <c r="H38" s="31" t="s">
        <v>152</v>
      </c>
    </row>
    <row r="39" spans="1:8" x14ac:dyDescent="0.2">
      <c r="A39" s="32">
        <v>33</v>
      </c>
      <c r="B39" s="33" t="s">
        <v>432</v>
      </c>
      <c r="C39" s="33" t="s">
        <v>433</v>
      </c>
      <c r="D39" s="33" t="s">
        <v>30</v>
      </c>
      <c r="E39" s="34">
        <v>4812</v>
      </c>
      <c r="F39" s="35">
        <v>35.529401999999997</v>
      </c>
      <c r="G39" s="36">
        <v>1.0951890000000001E-2</v>
      </c>
      <c r="H39" s="31" t="s">
        <v>152</v>
      </c>
    </row>
    <row r="40" spans="1:8" x14ac:dyDescent="0.2">
      <c r="A40" s="32">
        <v>34</v>
      </c>
      <c r="B40" s="33" t="s">
        <v>444</v>
      </c>
      <c r="C40" s="33" t="s">
        <v>445</v>
      </c>
      <c r="D40" s="33" t="s">
        <v>127</v>
      </c>
      <c r="E40" s="34">
        <v>19513</v>
      </c>
      <c r="F40" s="35">
        <v>26.937696500000001</v>
      </c>
      <c r="G40" s="36">
        <v>8.3035100000000001E-3</v>
      </c>
      <c r="H40" s="31" t="s">
        <v>152</v>
      </c>
    </row>
    <row r="41" spans="1:8" x14ac:dyDescent="0.2">
      <c r="A41" s="32">
        <v>35</v>
      </c>
      <c r="B41" s="33" t="s">
        <v>419</v>
      </c>
      <c r="C41" s="33" t="s">
        <v>420</v>
      </c>
      <c r="D41" s="33" t="s">
        <v>39</v>
      </c>
      <c r="E41" s="34">
        <v>2350</v>
      </c>
      <c r="F41" s="35">
        <v>25.99335</v>
      </c>
      <c r="G41" s="36">
        <v>8.0124099999999993E-3</v>
      </c>
      <c r="H41" s="31" t="s">
        <v>152</v>
      </c>
    </row>
    <row r="42" spans="1:8" x14ac:dyDescent="0.2">
      <c r="A42" s="32">
        <v>36</v>
      </c>
      <c r="B42" s="33" t="s">
        <v>450</v>
      </c>
      <c r="C42" s="33" t="s">
        <v>451</v>
      </c>
      <c r="D42" s="33" t="s">
        <v>79</v>
      </c>
      <c r="E42" s="34">
        <v>4242</v>
      </c>
      <c r="F42" s="35">
        <v>19.731663000000001</v>
      </c>
      <c r="G42" s="36">
        <v>6.0822599999999999E-3</v>
      </c>
      <c r="H42" s="31" t="s">
        <v>152</v>
      </c>
    </row>
    <row r="43" spans="1:8" x14ac:dyDescent="0.2">
      <c r="A43" s="29"/>
      <c r="B43" s="29"/>
      <c r="C43" s="30" t="s">
        <v>151</v>
      </c>
      <c r="D43" s="29"/>
      <c r="E43" s="29" t="s">
        <v>152</v>
      </c>
      <c r="F43" s="37">
        <v>3113.5886507</v>
      </c>
      <c r="G43" s="38">
        <v>0.95975915000000001</v>
      </c>
      <c r="H43" s="31" t="s">
        <v>152</v>
      </c>
    </row>
    <row r="44" spans="1:8" x14ac:dyDescent="0.2">
      <c r="A44" s="29"/>
      <c r="B44" s="29"/>
      <c r="C44" s="39"/>
      <c r="D44" s="29"/>
      <c r="E44" s="29"/>
      <c r="F44" s="40"/>
      <c r="G44" s="40"/>
      <c r="H44" s="31" t="s">
        <v>152</v>
      </c>
    </row>
    <row r="45" spans="1:8" x14ac:dyDescent="0.2">
      <c r="A45" s="29"/>
      <c r="B45" s="29"/>
      <c r="C45" s="30" t="s">
        <v>153</v>
      </c>
      <c r="D45" s="29"/>
      <c r="E45" s="29"/>
      <c r="F45" s="29"/>
      <c r="G45" s="29"/>
      <c r="H45" s="31" t="s">
        <v>152</v>
      </c>
    </row>
    <row r="46" spans="1:8" x14ac:dyDescent="0.2">
      <c r="A46" s="29"/>
      <c r="B46" s="29"/>
      <c r="C46" s="30" t="s">
        <v>151</v>
      </c>
      <c r="D46" s="29"/>
      <c r="E46" s="29" t="s">
        <v>152</v>
      </c>
      <c r="F46" s="41" t="s">
        <v>154</v>
      </c>
      <c r="G46" s="38">
        <v>0</v>
      </c>
      <c r="H46" s="31" t="s">
        <v>152</v>
      </c>
    </row>
    <row r="47" spans="1:8" x14ac:dyDescent="0.2">
      <c r="A47" s="29"/>
      <c r="B47" s="29"/>
      <c r="C47" s="39"/>
      <c r="D47" s="29"/>
      <c r="E47" s="29"/>
      <c r="F47" s="40"/>
      <c r="G47" s="40"/>
      <c r="H47" s="31" t="s">
        <v>152</v>
      </c>
    </row>
    <row r="48" spans="1:8" x14ac:dyDescent="0.2">
      <c r="A48" s="29"/>
      <c r="B48" s="29"/>
      <c r="C48" s="30" t="s">
        <v>155</v>
      </c>
      <c r="D48" s="29"/>
      <c r="E48" s="29"/>
      <c r="F48" s="29"/>
      <c r="G48" s="29"/>
      <c r="H48" s="31" t="s">
        <v>152</v>
      </c>
    </row>
    <row r="49" spans="1:8" x14ac:dyDescent="0.2">
      <c r="A49" s="29"/>
      <c r="B49" s="29"/>
      <c r="C49" s="30" t="s">
        <v>151</v>
      </c>
      <c r="D49" s="29"/>
      <c r="E49" s="29" t="s">
        <v>152</v>
      </c>
      <c r="F49" s="41" t="s">
        <v>154</v>
      </c>
      <c r="G49" s="38">
        <v>0</v>
      </c>
      <c r="H49" s="31" t="s">
        <v>152</v>
      </c>
    </row>
    <row r="50" spans="1:8" x14ac:dyDescent="0.2">
      <c r="A50" s="29"/>
      <c r="B50" s="29"/>
      <c r="C50" s="39"/>
      <c r="D50" s="29"/>
      <c r="E50" s="29"/>
      <c r="F50" s="40"/>
      <c r="G50" s="40"/>
      <c r="H50" s="31" t="s">
        <v>152</v>
      </c>
    </row>
    <row r="51" spans="1:8" x14ac:dyDescent="0.2">
      <c r="A51" s="29"/>
      <c r="B51" s="29"/>
      <c r="C51" s="30" t="s">
        <v>156</v>
      </c>
      <c r="D51" s="29"/>
      <c r="E51" s="29"/>
      <c r="F51" s="29"/>
      <c r="G51" s="29"/>
      <c r="H51" s="31" t="s">
        <v>152</v>
      </c>
    </row>
    <row r="52" spans="1:8" x14ac:dyDescent="0.2">
      <c r="A52" s="29"/>
      <c r="B52" s="29"/>
      <c r="C52" s="30" t="s">
        <v>151</v>
      </c>
      <c r="D52" s="29"/>
      <c r="E52" s="29" t="s">
        <v>152</v>
      </c>
      <c r="F52" s="41" t="s">
        <v>154</v>
      </c>
      <c r="G52" s="38">
        <v>0</v>
      </c>
      <c r="H52" s="31" t="s">
        <v>152</v>
      </c>
    </row>
    <row r="53" spans="1:8" x14ac:dyDescent="0.2">
      <c r="A53" s="29"/>
      <c r="B53" s="29"/>
      <c r="C53" s="39"/>
      <c r="D53" s="29"/>
      <c r="E53" s="29"/>
      <c r="F53" s="40"/>
      <c r="G53" s="40"/>
      <c r="H53" s="31" t="s">
        <v>152</v>
      </c>
    </row>
    <row r="54" spans="1:8" x14ac:dyDescent="0.2">
      <c r="A54" s="29"/>
      <c r="B54" s="29"/>
      <c r="C54" s="30" t="s">
        <v>157</v>
      </c>
      <c r="D54" s="29"/>
      <c r="E54" s="29"/>
      <c r="F54" s="40"/>
      <c r="G54" s="40"/>
      <c r="H54" s="31" t="s">
        <v>152</v>
      </c>
    </row>
    <row r="55" spans="1:8" x14ac:dyDescent="0.2">
      <c r="A55" s="29"/>
      <c r="B55" s="29"/>
      <c r="C55" s="30" t="s">
        <v>151</v>
      </c>
      <c r="D55" s="29"/>
      <c r="E55" s="29" t="s">
        <v>152</v>
      </c>
      <c r="F55" s="41" t="s">
        <v>154</v>
      </c>
      <c r="G55" s="38">
        <v>0</v>
      </c>
      <c r="H55" s="31" t="s">
        <v>152</v>
      </c>
    </row>
    <row r="56" spans="1:8" x14ac:dyDescent="0.2">
      <c r="A56" s="29"/>
      <c r="B56" s="29"/>
      <c r="C56" s="39"/>
      <c r="D56" s="29"/>
      <c r="E56" s="29"/>
      <c r="F56" s="40"/>
      <c r="G56" s="40"/>
      <c r="H56" s="31" t="s">
        <v>152</v>
      </c>
    </row>
    <row r="57" spans="1:8" x14ac:dyDescent="0.2">
      <c r="A57" s="29"/>
      <c r="B57" s="29"/>
      <c r="C57" s="30" t="s">
        <v>158</v>
      </c>
      <c r="D57" s="29"/>
      <c r="E57" s="29"/>
      <c r="F57" s="40"/>
      <c r="G57" s="40"/>
      <c r="H57" s="31" t="s">
        <v>152</v>
      </c>
    </row>
    <row r="58" spans="1:8" x14ac:dyDescent="0.2">
      <c r="A58" s="29"/>
      <c r="B58" s="29"/>
      <c r="C58" s="30" t="s">
        <v>151</v>
      </c>
      <c r="D58" s="29"/>
      <c r="E58" s="29" t="s">
        <v>152</v>
      </c>
      <c r="F58" s="41" t="s">
        <v>154</v>
      </c>
      <c r="G58" s="38">
        <v>0</v>
      </c>
      <c r="H58" s="31" t="s">
        <v>152</v>
      </c>
    </row>
    <row r="59" spans="1:8" x14ac:dyDescent="0.2">
      <c r="A59" s="29"/>
      <c r="B59" s="29"/>
      <c r="C59" s="39"/>
      <c r="D59" s="29"/>
      <c r="E59" s="29"/>
      <c r="F59" s="40"/>
      <c r="G59" s="40"/>
      <c r="H59" s="31" t="s">
        <v>152</v>
      </c>
    </row>
    <row r="60" spans="1:8" x14ac:dyDescent="0.2">
      <c r="A60" s="29"/>
      <c r="B60" s="29"/>
      <c r="C60" s="30" t="s">
        <v>160</v>
      </c>
      <c r="D60" s="29"/>
      <c r="E60" s="29"/>
      <c r="F60" s="37">
        <v>3113.5886507</v>
      </c>
      <c r="G60" s="38">
        <v>0.95975915000000001</v>
      </c>
      <c r="H60" s="31" t="s">
        <v>152</v>
      </c>
    </row>
    <row r="61" spans="1:8" x14ac:dyDescent="0.2">
      <c r="A61" s="29"/>
      <c r="B61" s="29"/>
      <c r="C61" s="39"/>
      <c r="D61" s="29"/>
      <c r="E61" s="29"/>
      <c r="F61" s="40"/>
      <c r="G61" s="40"/>
      <c r="H61" s="31" t="s">
        <v>152</v>
      </c>
    </row>
    <row r="62" spans="1:8" x14ac:dyDescent="0.2">
      <c r="A62" s="29"/>
      <c r="B62" s="29"/>
      <c r="C62" s="30" t="s">
        <v>161</v>
      </c>
      <c r="D62" s="29"/>
      <c r="E62" s="29"/>
      <c r="F62" s="40"/>
      <c r="G62" s="40"/>
      <c r="H62" s="31" t="s">
        <v>152</v>
      </c>
    </row>
    <row r="63" spans="1:8" ht="25.5" x14ac:dyDescent="0.2">
      <c r="A63" s="29"/>
      <c r="B63" s="29"/>
      <c r="C63" s="30" t="s">
        <v>10</v>
      </c>
      <c r="D63" s="29"/>
      <c r="E63" s="29"/>
      <c r="F63" s="40"/>
      <c r="G63" s="40"/>
      <c r="H63" s="31" t="s">
        <v>152</v>
      </c>
    </row>
    <row r="64" spans="1:8" x14ac:dyDescent="0.2">
      <c r="A64" s="29"/>
      <c r="B64" s="29"/>
      <c r="C64" s="30" t="s">
        <v>151</v>
      </c>
      <c r="D64" s="29"/>
      <c r="E64" s="29" t="s">
        <v>152</v>
      </c>
      <c r="F64" s="41" t="s">
        <v>154</v>
      </c>
      <c r="G64" s="38">
        <v>0</v>
      </c>
      <c r="H64" s="31" t="s">
        <v>152</v>
      </c>
    </row>
    <row r="65" spans="1:8" x14ac:dyDescent="0.2">
      <c r="A65" s="29"/>
      <c r="B65" s="29"/>
      <c r="C65" s="39"/>
      <c r="D65" s="29"/>
      <c r="E65" s="29"/>
      <c r="F65" s="40"/>
      <c r="G65" s="40"/>
      <c r="H65" s="31" t="s">
        <v>152</v>
      </c>
    </row>
    <row r="66" spans="1:8" x14ac:dyDescent="0.2">
      <c r="A66" s="29"/>
      <c r="B66" s="29"/>
      <c r="C66" s="30" t="s">
        <v>162</v>
      </c>
      <c r="D66" s="29"/>
      <c r="E66" s="29"/>
      <c r="F66" s="29"/>
      <c r="G66" s="29"/>
      <c r="H66" s="31" t="s">
        <v>152</v>
      </c>
    </row>
    <row r="67" spans="1:8" x14ac:dyDescent="0.2">
      <c r="A67" s="29"/>
      <c r="B67" s="29"/>
      <c r="C67" s="30" t="s">
        <v>151</v>
      </c>
      <c r="D67" s="29"/>
      <c r="E67" s="29" t="s">
        <v>152</v>
      </c>
      <c r="F67" s="41" t="s">
        <v>154</v>
      </c>
      <c r="G67" s="38">
        <v>0</v>
      </c>
      <c r="H67" s="31" t="s">
        <v>152</v>
      </c>
    </row>
    <row r="68" spans="1:8" x14ac:dyDescent="0.2">
      <c r="A68" s="29"/>
      <c r="B68" s="29"/>
      <c r="C68" s="39"/>
      <c r="D68" s="29"/>
      <c r="E68" s="29"/>
      <c r="F68" s="40"/>
      <c r="G68" s="40"/>
      <c r="H68" s="31" t="s">
        <v>152</v>
      </c>
    </row>
    <row r="69" spans="1:8" x14ac:dyDescent="0.2">
      <c r="A69" s="29"/>
      <c r="B69" s="29"/>
      <c r="C69" s="30" t="s">
        <v>163</v>
      </c>
      <c r="D69" s="29"/>
      <c r="E69" s="29"/>
      <c r="F69" s="29"/>
      <c r="G69" s="29"/>
      <c r="H69" s="31" t="s">
        <v>152</v>
      </c>
    </row>
    <row r="70" spans="1:8" x14ac:dyDescent="0.2">
      <c r="A70" s="29"/>
      <c r="B70" s="29"/>
      <c r="C70" s="30" t="s">
        <v>151</v>
      </c>
      <c r="D70" s="29"/>
      <c r="E70" s="29" t="s">
        <v>152</v>
      </c>
      <c r="F70" s="41" t="s">
        <v>154</v>
      </c>
      <c r="G70" s="38">
        <v>0</v>
      </c>
      <c r="H70" s="31" t="s">
        <v>152</v>
      </c>
    </row>
    <row r="71" spans="1:8" x14ac:dyDescent="0.2">
      <c r="A71" s="29"/>
      <c r="B71" s="29"/>
      <c r="C71" s="39"/>
      <c r="D71" s="29"/>
      <c r="E71" s="29"/>
      <c r="F71" s="40"/>
      <c r="G71" s="40"/>
      <c r="H71" s="31" t="s">
        <v>152</v>
      </c>
    </row>
    <row r="72" spans="1:8" x14ac:dyDescent="0.2">
      <c r="A72" s="29"/>
      <c r="B72" s="29"/>
      <c r="C72" s="30" t="s">
        <v>164</v>
      </c>
      <c r="D72" s="29"/>
      <c r="E72" s="29"/>
      <c r="F72" s="40"/>
      <c r="G72" s="40"/>
      <c r="H72" s="31" t="s">
        <v>152</v>
      </c>
    </row>
    <row r="73" spans="1:8" x14ac:dyDescent="0.2">
      <c r="A73" s="29"/>
      <c r="B73" s="29"/>
      <c r="C73" s="30" t="s">
        <v>151</v>
      </c>
      <c r="D73" s="29"/>
      <c r="E73" s="29" t="s">
        <v>152</v>
      </c>
      <c r="F73" s="41" t="s">
        <v>154</v>
      </c>
      <c r="G73" s="38">
        <v>0</v>
      </c>
      <c r="H73" s="31" t="s">
        <v>152</v>
      </c>
    </row>
    <row r="74" spans="1:8" x14ac:dyDescent="0.2">
      <c r="A74" s="29"/>
      <c r="B74" s="29"/>
      <c r="C74" s="39"/>
      <c r="D74" s="29"/>
      <c r="E74" s="29"/>
      <c r="F74" s="40"/>
      <c r="G74" s="40"/>
      <c r="H74" s="31" t="s">
        <v>152</v>
      </c>
    </row>
    <row r="75" spans="1:8" x14ac:dyDescent="0.2">
      <c r="A75" s="29"/>
      <c r="B75" s="29"/>
      <c r="C75" s="30" t="s">
        <v>165</v>
      </c>
      <c r="D75" s="29"/>
      <c r="E75" s="29"/>
      <c r="F75" s="37">
        <v>0</v>
      </c>
      <c r="G75" s="38">
        <v>0</v>
      </c>
      <c r="H75" s="31" t="s">
        <v>152</v>
      </c>
    </row>
    <row r="76" spans="1:8" x14ac:dyDescent="0.2">
      <c r="A76" s="29"/>
      <c r="B76" s="29"/>
      <c r="C76" s="39"/>
      <c r="D76" s="29"/>
      <c r="E76" s="29"/>
      <c r="F76" s="40"/>
      <c r="G76" s="40"/>
      <c r="H76" s="31" t="s">
        <v>152</v>
      </c>
    </row>
    <row r="77" spans="1:8" x14ac:dyDescent="0.2">
      <c r="A77" s="29"/>
      <c r="B77" s="29"/>
      <c r="C77" s="30" t="s">
        <v>166</v>
      </c>
      <c r="D77" s="29"/>
      <c r="E77" s="29"/>
      <c r="F77" s="40"/>
      <c r="G77" s="40"/>
      <c r="H77" s="31" t="s">
        <v>152</v>
      </c>
    </row>
    <row r="78" spans="1:8" x14ac:dyDescent="0.2">
      <c r="A78" s="29"/>
      <c r="B78" s="29"/>
      <c r="C78" s="30" t="s">
        <v>167</v>
      </c>
      <c r="D78" s="29"/>
      <c r="E78" s="29"/>
      <c r="F78" s="40"/>
      <c r="G78" s="40"/>
      <c r="H78" s="31" t="s">
        <v>152</v>
      </c>
    </row>
    <row r="79" spans="1:8" x14ac:dyDescent="0.2">
      <c r="A79" s="29"/>
      <c r="B79" s="29"/>
      <c r="C79" s="30" t="s">
        <v>151</v>
      </c>
      <c r="D79" s="29"/>
      <c r="E79" s="29" t="s">
        <v>152</v>
      </c>
      <c r="F79" s="41" t="s">
        <v>154</v>
      </c>
      <c r="G79" s="38">
        <v>0</v>
      </c>
      <c r="H79" s="31" t="s">
        <v>152</v>
      </c>
    </row>
    <row r="80" spans="1:8" x14ac:dyDescent="0.2">
      <c r="A80" s="29"/>
      <c r="B80" s="29"/>
      <c r="C80" s="39"/>
      <c r="D80" s="29"/>
      <c r="E80" s="29"/>
      <c r="F80" s="40"/>
      <c r="G80" s="40"/>
      <c r="H80" s="31" t="s">
        <v>152</v>
      </c>
    </row>
    <row r="81" spans="1:8" x14ac:dyDescent="0.2">
      <c r="A81" s="29"/>
      <c r="B81" s="29"/>
      <c r="C81" s="30" t="s">
        <v>168</v>
      </c>
      <c r="D81" s="29"/>
      <c r="E81" s="29"/>
      <c r="F81" s="40"/>
      <c r="G81" s="40"/>
      <c r="H81" s="31" t="s">
        <v>152</v>
      </c>
    </row>
    <row r="82" spans="1:8" x14ac:dyDescent="0.2">
      <c r="A82" s="29"/>
      <c r="B82" s="29"/>
      <c r="C82" s="30" t="s">
        <v>151</v>
      </c>
      <c r="D82" s="29"/>
      <c r="E82" s="29" t="s">
        <v>152</v>
      </c>
      <c r="F82" s="41" t="s">
        <v>154</v>
      </c>
      <c r="G82" s="38">
        <v>0</v>
      </c>
      <c r="H82" s="31" t="s">
        <v>152</v>
      </c>
    </row>
    <row r="83" spans="1:8" x14ac:dyDescent="0.2">
      <c r="A83" s="29"/>
      <c r="B83" s="29"/>
      <c r="C83" s="39"/>
      <c r="D83" s="29"/>
      <c r="E83" s="29"/>
      <c r="F83" s="40"/>
      <c r="G83" s="40"/>
      <c r="H83" s="31" t="s">
        <v>152</v>
      </c>
    </row>
    <row r="84" spans="1:8" x14ac:dyDescent="0.2">
      <c r="A84" s="29"/>
      <c r="B84" s="29"/>
      <c r="C84" s="30" t="s">
        <v>169</v>
      </c>
      <c r="D84" s="29"/>
      <c r="E84" s="29"/>
      <c r="F84" s="40"/>
      <c r="G84" s="40"/>
      <c r="H84" s="31" t="s">
        <v>152</v>
      </c>
    </row>
    <row r="85" spans="1:8" x14ac:dyDescent="0.2">
      <c r="A85" s="29"/>
      <c r="B85" s="29"/>
      <c r="C85" s="30" t="s">
        <v>151</v>
      </c>
      <c r="D85" s="29"/>
      <c r="E85" s="29" t="s">
        <v>152</v>
      </c>
      <c r="F85" s="41" t="s">
        <v>154</v>
      </c>
      <c r="G85" s="38">
        <v>0</v>
      </c>
      <c r="H85" s="31" t="s">
        <v>152</v>
      </c>
    </row>
    <row r="86" spans="1:8" x14ac:dyDescent="0.2">
      <c r="A86" s="29"/>
      <c r="B86" s="29"/>
      <c r="C86" s="39"/>
      <c r="D86" s="29"/>
      <c r="E86" s="29"/>
      <c r="F86" s="40"/>
      <c r="G86" s="40"/>
      <c r="H86" s="31" t="s">
        <v>152</v>
      </c>
    </row>
    <row r="87" spans="1:8" x14ac:dyDescent="0.2">
      <c r="A87" s="29"/>
      <c r="B87" s="29"/>
      <c r="C87" s="30" t="s">
        <v>170</v>
      </c>
      <c r="D87" s="29"/>
      <c r="E87" s="29"/>
      <c r="F87" s="40"/>
      <c r="G87" s="40"/>
      <c r="H87" s="31" t="s">
        <v>152</v>
      </c>
    </row>
    <row r="88" spans="1:8" x14ac:dyDescent="0.2">
      <c r="A88" s="32">
        <v>1</v>
      </c>
      <c r="B88" s="33"/>
      <c r="C88" s="33" t="s">
        <v>171</v>
      </c>
      <c r="D88" s="33"/>
      <c r="E88" s="42"/>
      <c r="F88" s="35">
        <v>133.42782399999999</v>
      </c>
      <c r="G88" s="36">
        <v>4.1128930000000001E-2</v>
      </c>
      <c r="H88" s="31">
        <v>6.6</v>
      </c>
    </row>
    <row r="89" spans="1:8" x14ac:dyDescent="0.2">
      <c r="A89" s="29"/>
      <c r="B89" s="29"/>
      <c r="C89" s="30" t="s">
        <v>151</v>
      </c>
      <c r="D89" s="29"/>
      <c r="E89" s="29" t="s">
        <v>152</v>
      </c>
      <c r="F89" s="37">
        <v>133.42782399999999</v>
      </c>
      <c r="G89" s="38">
        <v>4.1128930000000001E-2</v>
      </c>
      <c r="H89" s="31" t="s">
        <v>152</v>
      </c>
    </row>
    <row r="90" spans="1:8" x14ac:dyDescent="0.2">
      <c r="A90" s="29"/>
      <c r="B90" s="29"/>
      <c r="C90" s="39"/>
      <c r="D90" s="29"/>
      <c r="E90" s="29"/>
      <c r="F90" s="40"/>
      <c r="G90" s="40"/>
      <c r="H90" s="31" t="s">
        <v>152</v>
      </c>
    </row>
    <row r="91" spans="1:8" x14ac:dyDescent="0.2">
      <c r="A91" s="29"/>
      <c r="B91" s="29"/>
      <c r="C91" s="30" t="s">
        <v>172</v>
      </c>
      <c r="D91" s="29"/>
      <c r="E91" s="29"/>
      <c r="F91" s="37">
        <v>133.42782399999999</v>
      </c>
      <c r="G91" s="38">
        <v>4.1128930000000001E-2</v>
      </c>
      <c r="H91" s="31" t="s">
        <v>152</v>
      </c>
    </row>
    <row r="92" spans="1:8" x14ac:dyDescent="0.2">
      <c r="A92" s="29"/>
      <c r="B92" s="29"/>
      <c r="C92" s="40"/>
      <c r="D92" s="29"/>
      <c r="E92" s="29"/>
      <c r="F92" s="29"/>
      <c r="G92" s="29"/>
      <c r="H92" s="31" t="s">
        <v>152</v>
      </c>
    </row>
    <row r="93" spans="1:8" x14ac:dyDescent="0.2">
      <c r="A93" s="29"/>
      <c r="B93" s="29"/>
      <c r="C93" s="30" t="s">
        <v>173</v>
      </c>
      <c r="D93" s="29"/>
      <c r="E93" s="29"/>
      <c r="F93" s="29"/>
      <c r="G93" s="29"/>
      <c r="H93" s="31" t="s">
        <v>152</v>
      </c>
    </row>
    <row r="94" spans="1:8" x14ac:dyDescent="0.2">
      <c r="A94" s="29"/>
      <c r="B94" s="29"/>
      <c r="C94" s="30" t="s">
        <v>174</v>
      </c>
      <c r="D94" s="29"/>
      <c r="E94" s="29"/>
      <c r="F94" s="29"/>
      <c r="G94" s="29"/>
      <c r="H94" s="31" t="s">
        <v>152</v>
      </c>
    </row>
    <row r="95" spans="1:8" x14ac:dyDescent="0.2">
      <c r="A95" s="29"/>
      <c r="B95" s="29"/>
      <c r="C95" s="30" t="s">
        <v>151</v>
      </c>
      <c r="D95" s="29"/>
      <c r="E95" s="29" t="s">
        <v>152</v>
      </c>
      <c r="F95" s="41" t="s">
        <v>154</v>
      </c>
      <c r="G95" s="38">
        <v>0</v>
      </c>
      <c r="H95" s="31" t="s">
        <v>152</v>
      </c>
    </row>
    <row r="96" spans="1:8" x14ac:dyDescent="0.2">
      <c r="A96" s="29"/>
      <c r="B96" s="29"/>
      <c r="C96" s="39"/>
      <c r="D96" s="29"/>
      <c r="E96" s="29"/>
      <c r="F96" s="40"/>
      <c r="G96" s="40"/>
      <c r="H96" s="31" t="s">
        <v>152</v>
      </c>
    </row>
    <row r="97" spans="1:17" x14ac:dyDescent="0.2">
      <c r="A97" s="29"/>
      <c r="B97" s="29"/>
      <c r="C97" s="30" t="s">
        <v>175</v>
      </c>
      <c r="D97" s="29"/>
      <c r="E97" s="29"/>
      <c r="F97" s="29"/>
      <c r="G97" s="29"/>
      <c r="H97" s="31" t="s">
        <v>152</v>
      </c>
    </row>
    <row r="98" spans="1:17" x14ac:dyDescent="0.2">
      <c r="A98" s="29"/>
      <c r="B98" s="29"/>
      <c r="C98" s="30" t="s">
        <v>176</v>
      </c>
      <c r="D98" s="29"/>
      <c r="E98" s="29"/>
      <c r="F98" s="29"/>
      <c r="G98" s="29"/>
      <c r="H98" s="31" t="s">
        <v>152</v>
      </c>
    </row>
    <row r="99" spans="1:17" x14ac:dyDescent="0.2">
      <c r="A99" s="29"/>
      <c r="B99" s="29"/>
      <c r="C99" s="30" t="s">
        <v>151</v>
      </c>
      <c r="D99" s="29"/>
      <c r="E99" s="29" t="s">
        <v>152</v>
      </c>
      <c r="F99" s="41" t="s">
        <v>154</v>
      </c>
      <c r="G99" s="38">
        <v>0</v>
      </c>
      <c r="H99" s="31" t="s">
        <v>152</v>
      </c>
    </row>
    <row r="100" spans="1:17" x14ac:dyDescent="0.2">
      <c r="A100" s="29"/>
      <c r="B100" s="29"/>
      <c r="C100" s="39"/>
      <c r="D100" s="29"/>
      <c r="E100" s="29"/>
      <c r="F100" s="40"/>
      <c r="G100" s="40"/>
      <c r="H100" s="31" t="s">
        <v>152</v>
      </c>
    </row>
    <row r="101" spans="1:17" ht="25.5" x14ac:dyDescent="0.2">
      <c r="A101" s="29"/>
      <c r="B101" s="29"/>
      <c r="C101" s="30" t="s">
        <v>177</v>
      </c>
      <c r="D101" s="29"/>
      <c r="E101" s="29"/>
      <c r="F101" s="40"/>
      <c r="G101" s="40"/>
      <c r="H101" s="31" t="s">
        <v>152</v>
      </c>
    </row>
    <row r="102" spans="1:17" x14ac:dyDescent="0.2">
      <c r="A102" s="29"/>
      <c r="B102" s="29"/>
      <c r="C102" s="30" t="s">
        <v>151</v>
      </c>
      <c r="D102" s="29"/>
      <c r="E102" s="29" t="s">
        <v>152</v>
      </c>
      <c r="F102" s="41" t="s">
        <v>154</v>
      </c>
      <c r="G102" s="38">
        <v>0</v>
      </c>
      <c r="H102" s="31" t="s">
        <v>152</v>
      </c>
    </row>
    <row r="103" spans="1:17" x14ac:dyDescent="0.2">
      <c r="A103" s="29"/>
      <c r="B103" s="33"/>
      <c r="C103" s="33"/>
      <c r="D103" s="30"/>
      <c r="E103" s="29"/>
      <c r="F103" s="33"/>
      <c r="G103" s="42"/>
      <c r="H103" s="31" t="s">
        <v>152</v>
      </c>
    </row>
    <row r="104" spans="1:17" x14ac:dyDescent="0.2">
      <c r="A104" s="42"/>
      <c r="B104" s="33"/>
      <c r="C104" s="33" t="s">
        <v>179</v>
      </c>
      <c r="D104" s="33"/>
      <c r="E104" s="42"/>
      <c r="F104" s="35">
        <v>-2.8808927400000002</v>
      </c>
      <c r="G104" s="36">
        <v>-8.8803000000000005E-4</v>
      </c>
      <c r="H104" s="31" t="s">
        <v>152</v>
      </c>
    </row>
    <row r="105" spans="1:17" x14ac:dyDescent="0.2">
      <c r="A105" s="39"/>
      <c r="B105" s="39"/>
      <c r="C105" s="30" t="s">
        <v>180</v>
      </c>
      <c r="D105" s="40"/>
      <c r="E105" s="40"/>
      <c r="F105" s="37">
        <v>3244.1355819599999</v>
      </c>
      <c r="G105" s="43">
        <v>1.0000000499999999</v>
      </c>
      <c r="H105" s="31" t="s">
        <v>152</v>
      </c>
    </row>
    <row r="106" spans="1:17" x14ac:dyDescent="0.2">
      <c r="A106" s="44"/>
      <c r="B106" s="44"/>
      <c r="C106" s="44"/>
      <c r="D106" s="45"/>
      <c r="E106" s="45"/>
      <c r="F106" s="45"/>
      <c r="G106" s="45"/>
    </row>
    <row r="107" spans="1:17" x14ac:dyDescent="0.2">
      <c r="A107" s="4"/>
      <c r="B107" s="234" t="s">
        <v>915</v>
      </c>
      <c r="C107" s="234"/>
      <c r="D107" s="234"/>
      <c r="E107" s="234"/>
      <c r="F107" s="234"/>
      <c r="G107" s="234"/>
      <c r="H107" s="234"/>
      <c r="J107" s="5"/>
    </row>
    <row r="108" spans="1:17" x14ac:dyDescent="0.2">
      <c r="A108" s="4"/>
      <c r="B108" s="234" t="s">
        <v>916</v>
      </c>
      <c r="C108" s="234"/>
      <c r="D108" s="234"/>
      <c r="E108" s="234"/>
      <c r="F108" s="234"/>
      <c r="G108" s="234"/>
      <c r="H108" s="234"/>
      <c r="J108" s="5"/>
    </row>
    <row r="109" spans="1:17" x14ac:dyDescent="0.2">
      <c r="A109" s="4"/>
      <c r="B109" s="234" t="s">
        <v>917</v>
      </c>
      <c r="C109" s="234"/>
      <c r="D109" s="234"/>
      <c r="E109" s="234"/>
      <c r="F109" s="234"/>
      <c r="G109" s="234"/>
      <c r="H109" s="234"/>
      <c r="J109" s="5"/>
    </row>
    <row r="110" spans="1:17" s="7" customFormat="1" ht="66.75" customHeight="1" x14ac:dyDescent="0.25">
      <c r="A110" s="6"/>
      <c r="B110" s="235" t="s">
        <v>918</v>
      </c>
      <c r="C110" s="235"/>
      <c r="D110" s="235"/>
      <c r="E110" s="235"/>
      <c r="F110" s="235"/>
      <c r="G110" s="235"/>
      <c r="H110" s="235"/>
      <c r="I110"/>
      <c r="J110" s="5"/>
      <c r="K110"/>
      <c r="L110"/>
      <c r="M110"/>
      <c r="N110"/>
      <c r="O110"/>
      <c r="P110"/>
      <c r="Q110"/>
    </row>
    <row r="111" spans="1:17" x14ac:dyDescent="0.2">
      <c r="A111" s="4"/>
      <c r="B111" s="234" t="s">
        <v>919</v>
      </c>
      <c r="C111" s="234"/>
      <c r="D111" s="234"/>
      <c r="E111" s="234"/>
      <c r="F111" s="234"/>
      <c r="G111" s="234"/>
      <c r="H111" s="234"/>
      <c r="J111" s="5"/>
    </row>
    <row r="112" spans="1:17" x14ac:dyDescent="0.2">
      <c r="A112" s="4"/>
      <c r="B112" s="4"/>
      <c r="C112" s="4"/>
      <c r="D112" s="46"/>
      <c r="E112" s="46"/>
      <c r="F112" s="46"/>
      <c r="G112" s="46"/>
    </row>
    <row r="113" spans="1:10" x14ac:dyDescent="0.2">
      <c r="A113" s="4"/>
      <c r="B113" s="236" t="s">
        <v>181</v>
      </c>
      <c r="C113" s="237"/>
      <c r="D113" s="238"/>
      <c r="E113" s="47"/>
      <c r="F113" s="46"/>
      <c r="G113" s="46"/>
    </row>
    <row r="114" spans="1:10" x14ac:dyDescent="0.2">
      <c r="A114" s="4"/>
      <c r="B114" s="231" t="s">
        <v>182</v>
      </c>
      <c r="C114" s="232"/>
      <c r="D114" s="30" t="s">
        <v>183</v>
      </c>
      <c r="E114" s="47"/>
      <c r="F114" s="46"/>
      <c r="G114" s="46"/>
    </row>
    <row r="115" spans="1:10" ht="12.75" customHeight="1" x14ac:dyDescent="0.2">
      <c r="A115" s="4"/>
      <c r="B115" s="231" t="s">
        <v>1111</v>
      </c>
      <c r="C115" s="232"/>
      <c r="D115" s="30" t="s">
        <v>183</v>
      </c>
      <c r="E115" s="47"/>
      <c r="F115" s="46"/>
      <c r="G115" s="46"/>
    </row>
    <row r="116" spans="1:10" x14ac:dyDescent="0.2">
      <c r="A116" s="4"/>
      <c r="B116" s="231" t="s">
        <v>185</v>
      </c>
      <c r="C116" s="232"/>
      <c r="D116" s="40" t="s">
        <v>152</v>
      </c>
      <c r="E116" s="47"/>
      <c r="F116" s="46"/>
      <c r="G116" s="46"/>
    </row>
    <row r="117" spans="1:10" x14ac:dyDescent="0.2">
      <c r="A117" s="8"/>
      <c r="B117" s="48" t="s">
        <v>152</v>
      </c>
      <c r="C117" s="48" t="s">
        <v>920</v>
      </c>
      <c r="D117" s="48" t="s">
        <v>186</v>
      </c>
      <c r="E117" s="8"/>
      <c r="F117" s="8"/>
      <c r="G117" s="8"/>
      <c r="H117" s="8"/>
      <c r="J117" s="5"/>
    </row>
    <row r="118" spans="1:10" x14ac:dyDescent="0.2">
      <c r="A118" s="8"/>
      <c r="B118" s="49" t="s">
        <v>187</v>
      </c>
      <c r="C118" s="50">
        <v>45626</v>
      </c>
      <c r="D118" s="50">
        <v>45657</v>
      </c>
      <c r="E118" s="8"/>
      <c r="F118" s="8"/>
      <c r="G118" s="8"/>
      <c r="J118" s="5"/>
    </row>
    <row r="119" spans="1:10" x14ac:dyDescent="0.2">
      <c r="A119" s="8"/>
      <c r="B119" s="33" t="s">
        <v>188</v>
      </c>
      <c r="C119" s="51">
        <v>28.5396</v>
      </c>
      <c r="D119" s="51">
        <v>28.434799999999999</v>
      </c>
      <c r="E119" s="8"/>
      <c r="F119" s="22"/>
      <c r="G119" s="52"/>
    </row>
    <row r="120" spans="1:10" x14ac:dyDescent="0.2">
      <c r="A120" s="8"/>
      <c r="B120" s="33" t="s">
        <v>1083</v>
      </c>
      <c r="C120" s="51">
        <v>27.171199999999999</v>
      </c>
      <c r="D120" s="51">
        <v>27.071400000000001</v>
      </c>
      <c r="E120" s="8"/>
      <c r="F120" s="22"/>
      <c r="G120" s="52"/>
    </row>
    <row r="121" spans="1:10" x14ac:dyDescent="0.2">
      <c r="A121" s="8"/>
      <c r="B121" s="33" t="s">
        <v>190</v>
      </c>
      <c r="C121" s="51">
        <v>27.787500000000001</v>
      </c>
      <c r="D121" s="51">
        <v>27.680199999999999</v>
      </c>
      <c r="E121" s="8"/>
      <c r="F121" s="22"/>
      <c r="G121" s="52"/>
    </row>
    <row r="122" spans="1:10" x14ac:dyDescent="0.2">
      <c r="A122" s="8"/>
      <c r="B122" s="33" t="s">
        <v>1084</v>
      </c>
      <c r="C122" s="51">
        <v>26.4221</v>
      </c>
      <c r="D122" s="51">
        <v>26.3201</v>
      </c>
      <c r="E122" s="8"/>
      <c r="F122" s="22"/>
      <c r="G122" s="52"/>
    </row>
    <row r="123" spans="1:10" x14ac:dyDescent="0.2">
      <c r="A123" s="8"/>
      <c r="B123" s="8"/>
      <c r="C123" s="8"/>
      <c r="D123" s="8"/>
      <c r="E123" s="8"/>
      <c r="F123" s="8"/>
      <c r="G123" s="8"/>
    </row>
    <row r="124" spans="1:10" x14ac:dyDescent="0.2">
      <c r="A124" s="8"/>
      <c r="B124" s="231" t="s">
        <v>921</v>
      </c>
      <c r="C124" s="232"/>
      <c r="D124" s="30" t="s">
        <v>183</v>
      </c>
      <c r="E124" s="8"/>
      <c r="F124" s="8"/>
      <c r="G124" s="8"/>
    </row>
    <row r="125" spans="1:10" x14ac:dyDescent="0.2">
      <c r="A125" s="8"/>
      <c r="B125" s="90"/>
      <c r="C125" s="90"/>
      <c r="D125" s="90"/>
      <c r="E125" s="8"/>
      <c r="F125" s="8"/>
      <c r="G125" s="8"/>
    </row>
    <row r="126" spans="1:10" x14ac:dyDescent="0.2">
      <c r="A126" s="8"/>
      <c r="B126" s="231" t="s">
        <v>192</v>
      </c>
      <c r="C126" s="232"/>
      <c r="D126" s="30" t="s">
        <v>183</v>
      </c>
      <c r="E126" s="55"/>
      <c r="F126" s="8"/>
      <c r="G126" s="8"/>
    </row>
    <row r="127" spans="1:10" x14ac:dyDescent="0.2">
      <c r="A127" s="8"/>
      <c r="B127" s="231" t="s">
        <v>193</v>
      </c>
      <c r="C127" s="232"/>
      <c r="D127" s="30" t="s">
        <v>183</v>
      </c>
      <c r="E127" s="55"/>
      <c r="F127" s="8"/>
      <c r="G127" s="8"/>
    </row>
    <row r="128" spans="1:10" x14ac:dyDescent="0.2">
      <c r="A128" s="8"/>
      <c r="B128" s="231" t="s">
        <v>194</v>
      </c>
      <c r="C128" s="232"/>
      <c r="D128" s="30" t="s">
        <v>183</v>
      </c>
      <c r="E128" s="55"/>
      <c r="F128" s="8"/>
      <c r="G128" s="8"/>
    </row>
    <row r="129" spans="1:10" x14ac:dyDescent="0.2">
      <c r="A129" s="8"/>
      <c r="B129" s="231" t="s">
        <v>195</v>
      </c>
      <c r="C129" s="232"/>
      <c r="D129" s="56">
        <v>0.30865618345739676</v>
      </c>
      <c r="E129" s="8"/>
      <c r="F129" s="22"/>
      <c r="G129" s="52"/>
    </row>
    <row r="131" spans="1:10" x14ac:dyDescent="0.2">
      <c r="B131" s="230" t="s">
        <v>922</v>
      </c>
      <c r="C131" s="230"/>
    </row>
    <row r="133" spans="1:10" ht="153.75" customHeight="1" x14ac:dyDescent="0.2"/>
    <row r="136" spans="1:10" x14ac:dyDescent="0.2">
      <c r="B136" s="9" t="s">
        <v>923</v>
      </c>
      <c r="C136" s="10"/>
      <c r="D136" s="9"/>
    </row>
    <row r="137" spans="1:10" x14ac:dyDescent="0.2">
      <c r="B137" s="9" t="s">
        <v>936</v>
      </c>
      <c r="D137" s="9"/>
    </row>
    <row r="138" spans="1:10" ht="165" customHeight="1" x14ac:dyDescent="0.2"/>
    <row r="139" spans="1:10" x14ac:dyDescent="0.2">
      <c r="J139" s="3"/>
    </row>
  </sheetData>
  <mergeCells count="18">
    <mergeCell ref="B114:C114"/>
    <mergeCell ref="A1:H1"/>
    <mergeCell ref="A2:H2"/>
    <mergeCell ref="A3:H3"/>
    <mergeCell ref="B107:H107"/>
    <mergeCell ref="B108:H108"/>
    <mergeCell ref="B109:H109"/>
    <mergeCell ref="B110:H110"/>
    <mergeCell ref="B111:H111"/>
    <mergeCell ref="B113:D113"/>
    <mergeCell ref="B131:C131"/>
    <mergeCell ref="B115:C115"/>
    <mergeCell ref="B116:C116"/>
    <mergeCell ref="B124:C124"/>
    <mergeCell ref="B128:C128"/>
    <mergeCell ref="B129:C129"/>
    <mergeCell ref="B126:C126"/>
    <mergeCell ref="B127:C127"/>
  </mergeCells>
  <hyperlinks>
    <hyperlink ref="I1" location="Index!B2" display="Index" xr:uid="{D5718B96-897D-4DF1-8422-E9EDB866214F}"/>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31AEC-1485-4BBC-85A6-2FBA6AEF00CC}">
  <sheetPr>
    <outlinePr summaryBelow="0" summaryRight="0"/>
  </sheetPr>
  <dimension ref="A1:Q137"/>
  <sheetViews>
    <sheetView showGridLines="0" workbookViewId="0">
      <selection sqref="A1:H1"/>
    </sheetView>
  </sheetViews>
  <sheetFormatPr defaultRowHeight="12.75" x14ac:dyDescent="0.2"/>
  <cols>
    <col min="1" max="1" width="5.85546875" bestFit="1" customWidth="1"/>
    <col min="2" max="2" width="19.7109375" bestFit="1" customWidth="1"/>
    <col min="3" max="3" width="39.140625" customWidth="1"/>
    <col min="4" max="4" width="17.5703125" bestFit="1" customWidth="1"/>
    <col min="5" max="5" width="8.7109375" bestFit="1" customWidth="1"/>
    <col min="6" max="6" width="10.140625" bestFit="1" customWidth="1"/>
    <col min="7" max="7" width="14" bestFit="1" customWidth="1"/>
    <col min="8" max="8" width="8.42578125" bestFit="1" customWidth="1"/>
    <col min="9" max="9" width="5.7109375" bestFit="1" customWidth="1"/>
  </cols>
  <sheetData>
    <row r="1" spans="1:9" ht="15" x14ac:dyDescent="0.2">
      <c r="A1" s="233" t="s">
        <v>0</v>
      </c>
      <c r="B1" s="233"/>
      <c r="C1" s="233"/>
      <c r="D1" s="233"/>
      <c r="E1" s="233"/>
      <c r="F1" s="233"/>
      <c r="G1" s="233"/>
      <c r="H1" s="233"/>
      <c r="I1" s="2" t="s">
        <v>910</v>
      </c>
    </row>
    <row r="2" spans="1:9" ht="15" x14ac:dyDescent="0.2">
      <c r="A2" s="233" t="s">
        <v>474</v>
      </c>
      <c r="B2" s="233"/>
      <c r="C2" s="233"/>
      <c r="D2" s="233"/>
      <c r="E2" s="233"/>
      <c r="F2" s="233"/>
      <c r="G2" s="233"/>
      <c r="H2" s="233"/>
    </row>
    <row r="3" spans="1:9" ht="15" x14ac:dyDescent="0.2">
      <c r="A3" s="233" t="s">
        <v>912</v>
      </c>
      <c r="B3" s="233"/>
      <c r="C3" s="233"/>
      <c r="D3" s="233"/>
      <c r="E3" s="233"/>
      <c r="F3" s="233"/>
      <c r="G3" s="233"/>
      <c r="H3" s="233"/>
    </row>
    <row r="4" spans="1:9" s="3" customFormat="1" ht="30" x14ac:dyDescent="0.2">
      <c r="A4" s="28" t="s">
        <v>2</v>
      </c>
      <c r="B4" s="28" t="s">
        <v>3</v>
      </c>
      <c r="C4" s="28" t="s">
        <v>4</v>
      </c>
      <c r="D4" s="28" t="s">
        <v>5</v>
      </c>
      <c r="E4" s="28" t="s">
        <v>6</v>
      </c>
      <c r="F4" s="28" t="s">
        <v>7</v>
      </c>
      <c r="G4" s="28" t="s">
        <v>8</v>
      </c>
      <c r="H4" s="28" t="s">
        <v>911</v>
      </c>
    </row>
    <row r="5" spans="1:9" x14ac:dyDescent="0.2">
      <c r="A5" s="29"/>
      <c r="B5" s="29"/>
      <c r="C5" s="30" t="s">
        <v>9</v>
      </c>
      <c r="D5" s="29"/>
      <c r="E5" s="29"/>
      <c r="F5" s="29"/>
      <c r="G5" s="29"/>
      <c r="H5" s="31" t="s">
        <v>152</v>
      </c>
    </row>
    <row r="6" spans="1:9" x14ac:dyDescent="0.2">
      <c r="A6" s="29"/>
      <c r="B6" s="29"/>
      <c r="C6" s="30" t="s">
        <v>10</v>
      </c>
      <c r="D6" s="29"/>
      <c r="E6" s="29"/>
      <c r="F6" s="29"/>
      <c r="G6" s="29"/>
      <c r="H6" s="31" t="s">
        <v>152</v>
      </c>
    </row>
    <row r="7" spans="1:9" x14ac:dyDescent="0.2">
      <c r="A7" s="32">
        <v>1</v>
      </c>
      <c r="B7" s="33" t="s">
        <v>398</v>
      </c>
      <c r="C7" s="33" t="s">
        <v>399</v>
      </c>
      <c r="D7" s="33" t="s">
        <v>30</v>
      </c>
      <c r="E7" s="34">
        <v>8097</v>
      </c>
      <c r="F7" s="35">
        <v>210.66369750000001</v>
      </c>
      <c r="G7" s="36">
        <v>5.4657190000000001E-2</v>
      </c>
      <c r="H7" s="31" t="s">
        <v>152</v>
      </c>
    </row>
    <row r="8" spans="1:9" x14ac:dyDescent="0.2">
      <c r="A8" s="32">
        <v>2</v>
      </c>
      <c r="B8" s="33" t="s">
        <v>362</v>
      </c>
      <c r="C8" s="33" t="s">
        <v>363</v>
      </c>
      <c r="D8" s="33" t="s">
        <v>247</v>
      </c>
      <c r="E8" s="34">
        <v>3121</v>
      </c>
      <c r="F8" s="35">
        <v>194.566261</v>
      </c>
      <c r="G8" s="36">
        <v>5.0480669999999998E-2</v>
      </c>
      <c r="H8" s="31" t="s">
        <v>152</v>
      </c>
    </row>
    <row r="9" spans="1:9" x14ac:dyDescent="0.2">
      <c r="A9" s="32">
        <v>3</v>
      </c>
      <c r="B9" s="33" t="s">
        <v>372</v>
      </c>
      <c r="C9" s="33" t="s">
        <v>373</v>
      </c>
      <c r="D9" s="33" t="s">
        <v>1115</v>
      </c>
      <c r="E9" s="34">
        <v>10679</v>
      </c>
      <c r="F9" s="35">
        <v>190.4332675</v>
      </c>
      <c r="G9" s="36">
        <v>4.9408359999999998E-2</v>
      </c>
      <c r="H9" s="31" t="s">
        <v>152</v>
      </c>
    </row>
    <row r="10" spans="1:9" x14ac:dyDescent="0.2">
      <c r="A10" s="32">
        <v>4</v>
      </c>
      <c r="B10" s="33" t="s">
        <v>396</v>
      </c>
      <c r="C10" s="33" t="s">
        <v>397</v>
      </c>
      <c r="D10" s="33" t="s">
        <v>216</v>
      </c>
      <c r="E10" s="34">
        <v>35553</v>
      </c>
      <c r="F10" s="35">
        <v>182.72464350000001</v>
      </c>
      <c r="G10" s="36">
        <v>4.740834E-2</v>
      </c>
      <c r="H10" s="31" t="s">
        <v>152</v>
      </c>
    </row>
    <row r="11" spans="1:9" x14ac:dyDescent="0.2">
      <c r="A11" s="32">
        <v>5</v>
      </c>
      <c r="B11" s="33" t="s">
        <v>400</v>
      </c>
      <c r="C11" s="33" t="s">
        <v>401</v>
      </c>
      <c r="D11" s="33" t="s">
        <v>228</v>
      </c>
      <c r="E11" s="34">
        <v>53380</v>
      </c>
      <c r="F11" s="35">
        <v>175.8871</v>
      </c>
      <c r="G11" s="36">
        <v>4.5634319999999999E-2</v>
      </c>
      <c r="H11" s="31" t="s">
        <v>152</v>
      </c>
    </row>
    <row r="12" spans="1:9" x14ac:dyDescent="0.2">
      <c r="A12" s="32">
        <v>6</v>
      </c>
      <c r="B12" s="33" t="s">
        <v>60</v>
      </c>
      <c r="C12" s="33" t="s">
        <v>61</v>
      </c>
      <c r="D12" s="33" t="s">
        <v>39</v>
      </c>
      <c r="E12" s="34">
        <v>22800</v>
      </c>
      <c r="F12" s="35">
        <v>175.17240000000001</v>
      </c>
      <c r="G12" s="36">
        <v>4.5448889999999999E-2</v>
      </c>
      <c r="H12" s="31" t="s">
        <v>152</v>
      </c>
    </row>
    <row r="13" spans="1:9" x14ac:dyDescent="0.2">
      <c r="A13" s="32">
        <v>7</v>
      </c>
      <c r="B13" s="33" t="s">
        <v>142</v>
      </c>
      <c r="C13" s="33" t="s">
        <v>143</v>
      </c>
      <c r="D13" s="33" t="s">
        <v>30</v>
      </c>
      <c r="E13" s="34">
        <v>46205</v>
      </c>
      <c r="F13" s="35">
        <v>174.74731</v>
      </c>
      <c r="G13" s="36">
        <v>4.53386E-2</v>
      </c>
      <c r="H13" s="31" t="s">
        <v>152</v>
      </c>
    </row>
    <row r="14" spans="1:9" x14ac:dyDescent="0.2">
      <c r="A14" s="32">
        <v>8</v>
      </c>
      <c r="B14" s="33" t="s">
        <v>402</v>
      </c>
      <c r="C14" s="33" t="s">
        <v>403</v>
      </c>
      <c r="D14" s="33" t="s">
        <v>247</v>
      </c>
      <c r="E14" s="34">
        <v>5956</v>
      </c>
      <c r="F14" s="35">
        <v>174.60907399999999</v>
      </c>
      <c r="G14" s="36">
        <v>4.5302729999999999E-2</v>
      </c>
      <c r="H14" s="31" t="s">
        <v>152</v>
      </c>
    </row>
    <row r="15" spans="1:9" x14ac:dyDescent="0.2">
      <c r="A15" s="32">
        <v>9</v>
      </c>
      <c r="B15" s="33" t="s">
        <v>51</v>
      </c>
      <c r="C15" s="33" t="s">
        <v>52</v>
      </c>
      <c r="D15" s="33" t="s">
        <v>39</v>
      </c>
      <c r="E15" s="34">
        <v>3360</v>
      </c>
      <c r="F15" s="35">
        <v>149.07144</v>
      </c>
      <c r="G15" s="36">
        <v>3.867694E-2</v>
      </c>
      <c r="H15" s="31" t="s">
        <v>152</v>
      </c>
    </row>
    <row r="16" spans="1:9" x14ac:dyDescent="0.2">
      <c r="A16" s="32">
        <v>10</v>
      </c>
      <c r="B16" s="33" t="s">
        <v>404</v>
      </c>
      <c r="C16" s="33" t="s">
        <v>405</v>
      </c>
      <c r="D16" s="33" t="s">
        <v>1114</v>
      </c>
      <c r="E16" s="34">
        <v>16328</v>
      </c>
      <c r="F16" s="35">
        <v>118.402492</v>
      </c>
      <c r="G16" s="36">
        <v>3.0719799999999998E-2</v>
      </c>
      <c r="H16" s="31" t="s">
        <v>152</v>
      </c>
    </row>
    <row r="17" spans="1:8" x14ac:dyDescent="0.2">
      <c r="A17" s="32">
        <v>11</v>
      </c>
      <c r="B17" s="33" t="s">
        <v>406</v>
      </c>
      <c r="C17" s="33" t="s">
        <v>407</v>
      </c>
      <c r="D17" s="33" t="s">
        <v>42</v>
      </c>
      <c r="E17" s="34">
        <v>37549</v>
      </c>
      <c r="F17" s="35">
        <v>117.56591899999999</v>
      </c>
      <c r="G17" s="36">
        <v>3.0502749999999999E-2</v>
      </c>
      <c r="H17" s="31" t="s">
        <v>152</v>
      </c>
    </row>
    <row r="18" spans="1:8" x14ac:dyDescent="0.2">
      <c r="A18" s="32">
        <v>12</v>
      </c>
      <c r="B18" s="33" t="s">
        <v>410</v>
      </c>
      <c r="C18" s="33" t="s">
        <v>411</v>
      </c>
      <c r="D18" s="33" t="s">
        <v>42</v>
      </c>
      <c r="E18" s="34">
        <v>180840</v>
      </c>
      <c r="F18" s="35">
        <v>115.773768</v>
      </c>
      <c r="G18" s="36">
        <v>3.003778E-2</v>
      </c>
      <c r="H18" s="31" t="s">
        <v>152</v>
      </c>
    </row>
    <row r="19" spans="1:8" ht="25.5" x14ac:dyDescent="0.2">
      <c r="A19" s="32">
        <v>13</v>
      </c>
      <c r="B19" s="33" t="s">
        <v>326</v>
      </c>
      <c r="C19" s="33" t="s">
        <v>327</v>
      </c>
      <c r="D19" s="33" t="s">
        <v>270</v>
      </c>
      <c r="E19" s="34">
        <v>3361</v>
      </c>
      <c r="F19" s="35">
        <v>109.09133799999999</v>
      </c>
      <c r="G19" s="36">
        <v>2.8303999999999999E-2</v>
      </c>
      <c r="H19" s="31" t="s">
        <v>152</v>
      </c>
    </row>
    <row r="20" spans="1:8" x14ac:dyDescent="0.2">
      <c r="A20" s="32">
        <v>14</v>
      </c>
      <c r="B20" s="33" t="s">
        <v>430</v>
      </c>
      <c r="C20" s="33" t="s">
        <v>431</v>
      </c>
      <c r="D20" s="33" t="s">
        <v>1114</v>
      </c>
      <c r="E20" s="34">
        <v>19125</v>
      </c>
      <c r="F20" s="35">
        <v>107.1669375</v>
      </c>
      <c r="G20" s="36">
        <v>2.780471E-2</v>
      </c>
      <c r="H20" s="31" t="s">
        <v>152</v>
      </c>
    </row>
    <row r="21" spans="1:8" ht="25.5" x14ac:dyDescent="0.2">
      <c r="A21" s="32">
        <v>15</v>
      </c>
      <c r="B21" s="33" t="s">
        <v>66</v>
      </c>
      <c r="C21" s="33" t="s">
        <v>67</v>
      </c>
      <c r="D21" s="33" t="s">
        <v>25</v>
      </c>
      <c r="E21" s="34">
        <v>2267</v>
      </c>
      <c r="F21" s="35">
        <v>104.177718</v>
      </c>
      <c r="G21" s="36">
        <v>2.7029149999999998E-2</v>
      </c>
      <c r="H21" s="31" t="s">
        <v>152</v>
      </c>
    </row>
    <row r="22" spans="1:8" x14ac:dyDescent="0.2">
      <c r="A22" s="32">
        <v>16</v>
      </c>
      <c r="B22" s="33" t="s">
        <v>414</v>
      </c>
      <c r="C22" s="33" t="s">
        <v>415</v>
      </c>
      <c r="D22" s="33" t="s">
        <v>42</v>
      </c>
      <c r="E22" s="34">
        <v>298383</v>
      </c>
      <c r="F22" s="35">
        <v>100.88329229999999</v>
      </c>
      <c r="G22" s="36">
        <v>2.6174409999999999E-2</v>
      </c>
      <c r="H22" s="31" t="s">
        <v>152</v>
      </c>
    </row>
    <row r="23" spans="1:8" x14ac:dyDescent="0.2">
      <c r="A23" s="32">
        <v>17</v>
      </c>
      <c r="B23" s="33" t="s">
        <v>416</v>
      </c>
      <c r="C23" s="33" t="s">
        <v>417</v>
      </c>
      <c r="D23" s="33" t="s">
        <v>418</v>
      </c>
      <c r="E23" s="34">
        <v>7495</v>
      </c>
      <c r="F23" s="35">
        <v>97.802255000000002</v>
      </c>
      <c r="G23" s="36">
        <v>2.5375020000000002E-2</v>
      </c>
      <c r="H23" s="31" t="s">
        <v>152</v>
      </c>
    </row>
    <row r="24" spans="1:8" ht="25.5" x14ac:dyDescent="0.2">
      <c r="A24" s="32">
        <v>18</v>
      </c>
      <c r="B24" s="33" t="s">
        <v>421</v>
      </c>
      <c r="C24" s="33" t="s">
        <v>422</v>
      </c>
      <c r="D24" s="33" t="s">
        <v>423</v>
      </c>
      <c r="E24" s="34">
        <v>26872</v>
      </c>
      <c r="F24" s="35">
        <v>96.981048000000001</v>
      </c>
      <c r="G24" s="36">
        <v>2.5161960000000001E-2</v>
      </c>
      <c r="H24" s="31" t="s">
        <v>152</v>
      </c>
    </row>
    <row r="25" spans="1:8" x14ac:dyDescent="0.2">
      <c r="A25" s="32">
        <v>19</v>
      </c>
      <c r="B25" s="33" t="s">
        <v>45</v>
      </c>
      <c r="C25" s="33" t="s">
        <v>46</v>
      </c>
      <c r="D25" s="33" t="s">
        <v>13</v>
      </c>
      <c r="E25" s="34">
        <v>7465</v>
      </c>
      <c r="F25" s="35">
        <v>96.835980000000006</v>
      </c>
      <c r="G25" s="36">
        <v>2.5124319999999999E-2</v>
      </c>
      <c r="H25" s="31" t="s">
        <v>152</v>
      </c>
    </row>
    <row r="26" spans="1:8" x14ac:dyDescent="0.2">
      <c r="A26" s="32">
        <v>20</v>
      </c>
      <c r="B26" s="33" t="s">
        <v>419</v>
      </c>
      <c r="C26" s="33" t="s">
        <v>420</v>
      </c>
      <c r="D26" s="33" t="s">
        <v>39</v>
      </c>
      <c r="E26" s="34">
        <v>8741</v>
      </c>
      <c r="F26" s="35">
        <v>96.684201000000002</v>
      </c>
      <c r="G26" s="36">
        <v>2.508494E-2</v>
      </c>
      <c r="H26" s="31" t="s">
        <v>152</v>
      </c>
    </row>
    <row r="27" spans="1:8" ht="25.5" x14ac:dyDescent="0.2">
      <c r="A27" s="32">
        <v>21</v>
      </c>
      <c r="B27" s="33" t="s">
        <v>412</v>
      </c>
      <c r="C27" s="33" t="s">
        <v>413</v>
      </c>
      <c r="D27" s="33" t="s">
        <v>209</v>
      </c>
      <c r="E27" s="34">
        <v>1831</v>
      </c>
      <c r="F27" s="35">
        <v>95.908695499999993</v>
      </c>
      <c r="G27" s="36">
        <v>2.4883740000000001E-2</v>
      </c>
      <c r="H27" s="31" t="s">
        <v>152</v>
      </c>
    </row>
    <row r="28" spans="1:8" x14ac:dyDescent="0.2">
      <c r="A28" s="32">
        <v>22</v>
      </c>
      <c r="B28" s="33" t="s">
        <v>53</v>
      </c>
      <c r="C28" s="33" t="s">
        <v>54</v>
      </c>
      <c r="D28" s="33" t="s">
        <v>55</v>
      </c>
      <c r="E28" s="34">
        <v>7562</v>
      </c>
      <c r="F28" s="35">
        <v>93.995660000000001</v>
      </c>
      <c r="G28" s="36">
        <v>2.4387389999999998E-2</v>
      </c>
      <c r="H28" s="31" t="s">
        <v>152</v>
      </c>
    </row>
    <row r="29" spans="1:8" x14ac:dyDescent="0.2">
      <c r="A29" s="32">
        <v>23</v>
      </c>
      <c r="B29" s="33" t="s">
        <v>37</v>
      </c>
      <c r="C29" s="33" t="s">
        <v>38</v>
      </c>
      <c r="D29" s="33" t="s">
        <v>39</v>
      </c>
      <c r="E29" s="34">
        <v>1517</v>
      </c>
      <c r="F29" s="35">
        <v>89.353575500000005</v>
      </c>
      <c r="G29" s="36">
        <v>2.3182999999999999E-2</v>
      </c>
      <c r="H29" s="31" t="s">
        <v>152</v>
      </c>
    </row>
    <row r="30" spans="1:8" x14ac:dyDescent="0.2">
      <c r="A30" s="32">
        <v>24</v>
      </c>
      <c r="B30" s="33" t="s">
        <v>426</v>
      </c>
      <c r="C30" s="33" t="s">
        <v>427</v>
      </c>
      <c r="D30" s="33" t="s">
        <v>228</v>
      </c>
      <c r="E30" s="34">
        <v>9506</v>
      </c>
      <c r="F30" s="35">
        <v>75.330297000000002</v>
      </c>
      <c r="G30" s="36">
        <v>1.9544619999999999E-2</v>
      </c>
      <c r="H30" s="31" t="s">
        <v>152</v>
      </c>
    </row>
    <row r="31" spans="1:8" x14ac:dyDescent="0.2">
      <c r="A31" s="32">
        <v>25</v>
      </c>
      <c r="B31" s="33" t="s">
        <v>256</v>
      </c>
      <c r="C31" s="33" t="s">
        <v>257</v>
      </c>
      <c r="D31" s="33" t="s">
        <v>113</v>
      </c>
      <c r="E31" s="34">
        <v>707</v>
      </c>
      <c r="F31" s="35">
        <v>74.886146999999994</v>
      </c>
      <c r="G31" s="36">
        <v>1.9429390000000001E-2</v>
      </c>
      <c r="H31" s="31" t="s">
        <v>152</v>
      </c>
    </row>
    <row r="32" spans="1:8" x14ac:dyDescent="0.2">
      <c r="A32" s="32">
        <v>26</v>
      </c>
      <c r="B32" s="33" t="s">
        <v>428</v>
      </c>
      <c r="C32" s="33" t="s">
        <v>429</v>
      </c>
      <c r="D32" s="33" t="s">
        <v>39</v>
      </c>
      <c r="E32" s="34">
        <v>14157</v>
      </c>
      <c r="F32" s="35">
        <v>71.223866999999998</v>
      </c>
      <c r="G32" s="36">
        <v>1.8479200000000001E-2</v>
      </c>
      <c r="H32" s="31" t="s">
        <v>152</v>
      </c>
    </row>
    <row r="33" spans="1:8" x14ac:dyDescent="0.2">
      <c r="A33" s="32">
        <v>27</v>
      </c>
      <c r="B33" s="33" t="s">
        <v>424</v>
      </c>
      <c r="C33" s="33" t="s">
        <v>425</v>
      </c>
      <c r="D33" s="33" t="s">
        <v>113</v>
      </c>
      <c r="E33" s="34">
        <v>9140</v>
      </c>
      <c r="F33" s="35">
        <v>69.400019999999998</v>
      </c>
      <c r="G33" s="36">
        <v>1.8006000000000001E-2</v>
      </c>
      <c r="H33" s="31" t="s">
        <v>152</v>
      </c>
    </row>
    <row r="34" spans="1:8" ht="25.5" x14ac:dyDescent="0.2">
      <c r="A34" s="32">
        <v>28</v>
      </c>
      <c r="B34" s="33" t="s">
        <v>434</v>
      </c>
      <c r="C34" s="33" t="s">
        <v>435</v>
      </c>
      <c r="D34" s="33" t="s">
        <v>209</v>
      </c>
      <c r="E34" s="34">
        <v>10194</v>
      </c>
      <c r="F34" s="35">
        <v>61.439238000000003</v>
      </c>
      <c r="G34" s="36">
        <v>1.5940550000000001E-2</v>
      </c>
      <c r="H34" s="31" t="s">
        <v>152</v>
      </c>
    </row>
    <row r="35" spans="1:8" x14ac:dyDescent="0.2">
      <c r="A35" s="32">
        <v>29</v>
      </c>
      <c r="B35" s="33" t="s">
        <v>436</v>
      </c>
      <c r="C35" s="33" t="s">
        <v>437</v>
      </c>
      <c r="D35" s="33" t="s">
        <v>1115</v>
      </c>
      <c r="E35" s="34">
        <v>12789</v>
      </c>
      <c r="F35" s="35">
        <v>59.564767500000002</v>
      </c>
      <c r="G35" s="36">
        <v>1.5454219999999999E-2</v>
      </c>
      <c r="H35" s="31" t="s">
        <v>152</v>
      </c>
    </row>
    <row r="36" spans="1:8" x14ac:dyDescent="0.2">
      <c r="A36" s="32">
        <v>30</v>
      </c>
      <c r="B36" s="33" t="s">
        <v>470</v>
      </c>
      <c r="C36" s="33" t="s">
        <v>471</v>
      </c>
      <c r="D36" s="33" t="s">
        <v>39</v>
      </c>
      <c r="E36" s="34">
        <v>10251</v>
      </c>
      <c r="F36" s="35">
        <v>58.989379499999998</v>
      </c>
      <c r="G36" s="36">
        <v>1.530493E-2</v>
      </c>
      <c r="H36" s="31" t="s">
        <v>152</v>
      </c>
    </row>
    <row r="37" spans="1:8" x14ac:dyDescent="0.2">
      <c r="A37" s="32">
        <v>31</v>
      </c>
      <c r="B37" s="33" t="s">
        <v>278</v>
      </c>
      <c r="C37" s="33" t="s">
        <v>279</v>
      </c>
      <c r="D37" s="33" t="s">
        <v>113</v>
      </c>
      <c r="E37" s="34">
        <v>4105</v>
      </c>
      <c r="F37" s="35">
        <v>57.4227925</v>
      </c>
      <c r="G37" s="36">
        <v>1.489848E-2</v>
      </c>
      <c r="H37" s="31" t="s">
        <v>152</v>
      </c>
    </row>
    <row r="38" spans="1:8" x14ac:dyDescent="0.2">
      <c r="A38" s="32">
        <v>32</v>
      </c>
      <c r="B38" s="33" t="s">
        <v>438</v>
      </c>
      <c r="C38" s="33" t="s">
        <v>439</v>
      </c>
      <c r="D38" s="33" t="s">
        <v>30</v>
      </c>
      <c r="E38" s="34">
        <v>5457</v>
      </c>
      <c r="F38" s="35">
        <v>43.721483999999997</v>
      </c>
      <c r="G38" s="36">
        <v>1.134364E-2</v>
      </c>
      <c r="H38" s="31" t="s">
        <v>152</v>
      </c>
    </row>
    <row r="39" spans="1:8" x14ac:dyDescent="0.2">
      <c r="A39" s="32">
        <v>33</v>
      </c>
      <c r="B39" s="33" t="s">
        <v>432</v>
      </c>
      <c r="C39" s="33" t="s">
        <v>433</v>
      </c>
      <c r="D39" s="33" t="s">
        <v>30</v>
      </c>
      <c r="E39" s="34">
        <v>5396</v>
      </c>
      <c r="F39" s="35">
        <v>39.841366000000001</v>
      </c>
      <c r="G39" s="36">
        <v>1.0336939999999999E-2</v>
      </c>
      <c r="H39" s="31" t="s">
        <v>152</v>
      </c>
    </row>
    <row r="40" spans="1:8" x14ac:dyDescent="0.2">
      <c r="A40" s="32">
        <v>34</v>
      </c>
      <c r="B40" s="33" t="s">
        <v>450</v>
      </c>
      <c r="C40" s="33" t="s">
        <v>451</v>
      </c>
      <c r="D40" s="33" t="s">
        <v>79</v>
      </c>
      <c r="E40" s="34">
        <v>4604</v>
      </c>
      <c r="F40" s="35">
        <v>21.415506000000001</v>
      </c>
      <c r="G40" s="36">
        <v>5.5563000000000001E-3</v>
      </c>
      <c r="H40" s="31" t="s">
        <v>152</v>
      </c>
    </row>
    <row r="41" spans="1:8" x14ac:dyDescent="0.2">
      <c r="A41" s="29"/>
      <c r="B41" s="29"/>
      <c r="C41" s="30" t="s">
        <v>151</v>
      </c>
      <c r="D41" s="29"/>
      <c r="E41" s="29" t="s">
        <v>152</v>
      </c>
      <c r="F41" s="37">
        <v>3701.7329377999999</v>
      </c>
      <c r="G41" s="38">
        <v>0.96042327999999999</v>
      </c>
      <c r="H41" s="31" t="s">
        <v>152</v>
      </c>
    </row>
    <row r="42" spans="1:8" x14ac:dyDescent="0.2">
      <c r="A42" s="29"/>
      <c r="B42" s="29"/>
      <c r="C42" s="39"/>
      <c r="D42" s="29"/>
      <c r="E42" s="29"/>
      <c r="F42" s="40"/>
      <c r="G42" s="40"/>
      <c r="H42" s="31" t="s">
        <v>152</v>
      </c>
    </row>
    <row r="43" spans="1:8" x14ac:dyDescent="0.2">
      <c r="A43" s="29"/>
      <c r="B43" s="29"/>
      <c r="C43" s="30" t="s">
        <v>153</v>
      </c>
      <c r="D43" s="29"/>
      <c r="E43" s="29"/>
      <c r="F43" s="29"/>
      <c r="G43" s="29"/>
      <c r="H43" s="31" t="s">
        <v>152</v>
      </c>
    </row>
    <row r="44" spans="1:8" x14ac:dyDescent="0.2">
      <c r="A44" s="29"/>
      <c r="B44" s="29"/>
      <c r="C44" s="30" t="s">
        <v>151</v>
      </c>
      <c r="D44" s="29"/>
      <c r="E44" s="29" t="s">
        <v>152</v>
      </c>
      <c r="F44" s="41" t="s">
        <v>154</v>
      </c>
      <c r="G44" s="38">
        <v>0</v>
      </c>
      <c r="H44" s="31" t="s">
        <v>152</v>
      </c>
    </row>
    <row r="45" spans="1:8" x14ac:dyDescent="0.2">
      <c r="A45" s="29"/>
      <c r="B45" s="29"/>
      <c r="C45" s="39"/>
      <c r="D45" s="29"/>
      <c r="E45" s="29"/>
      <c r="F45" s="40"/>
      <c r="G45" s="40"/>
      <c r="H45" s="31" t="s">
        <v>152</v>
      </c>
    </row>
    <row r="46" spans="1:8" x14ac:dyDescent="0.2">
      <c r="A46" s="29"/>
      <c r="B46" s="29"/>
      <c r="C46" s="30" t="s">
        <v>155</v>
      </c>
      <c r="D46" s="29"/>
      <c r="E46" s="29"/>
      <c r="F46" s="29"/>
      <c r="G46" s="29"/>
      <c r="H46" s="31" t="s">
        <v>152</v>
      </c>
    </row>
    <row r="47" spans="1:8" x14ac:dyDescent="0.2">
      <c r="A47" s="29"/>
      <c r="B47" s="29"/>
      <c r="C47" s="30" t="s">
        <v>151</v>
      </c>
      <c r="D47" s="29"/>
      <c r="E47" s="29" t="s">
        <v>152</v>
      </c>
      <c r="F47" s="41" t="s">
        <v>154</v>
      </c>
      <c r="G47" s="38">
        <v>0</v>
      </c>
      <c r="H47" s="31" t="s">
        <v>152</v>
      </c>
    </row>
    <row r="48" spans="1:8" x14ac:dyDescent="0.2">
      <c r="A48" s="29"/>
      <c r="B48" s="29"/>
      <c r="C48" s="39"/>
      <c r="D48" s="29"/>
      <c r="E48" s="29"/>
      <c r="F48" s="40"/>
      <c r="G48" s="40"/>
      <c r="H48" s="31" t="s">
        <v>152</v>
      </c>
    </row>
    <row r="49" spans="1:8" x14ac:dyDescent="0.2">
      <c r="A49" s="29"/>
      <c r="B49" s="29"/>
      <c r="C49" s="30" t="s">
        <v>156</v>
      </c>
      <c r="D49" s="29"/>
      <c r="E49" s="29"/>
      <c r="F49" s="29"/>
      <c r="G49" s="29"/>
      <c r="H49" s="31" t="s">
        <v>152</v>
      </c>
    </row>
    <row r="50" spans="1:8" x14ac:dyDescent="0.2">
      <c r="A50" s="29"/>
      <c r="B50" s="29"/>
      <c r="C50" s="30" t="s">
        <v>151</v>
      </c>
      <c r="D50" s="29"/>
      <c r="E50" s="29" t="s">
        <v>152</v>
      </c>
      <c r="F50" s="41" t="s">
        <v>154</v>
      </c>
      <c r="G50" s="38">
        <v>0</v>
      </c>
      <c r="H50" s="31" t="s">
        <v>152</v>
      </c>
    </row>
    <row r="51" spans="1:8" x14ac:dyDescent="0.2">
      <c r="A51" s="29"/>
      <c r="B51" s="29"/>
      <c r="C51" s="39"/>
      <c r="D51" s="29"/>
      <c r="E51" s="29"/>
      <c r="F51" s="40"/>
      <c r="G51" s="40"/>
      <c r="H51" s="31" t="s">
        <v>152</v>
      </c>
    </row>
    <row r="52" spans="1:8" x14ac:dyDescent="0.2">
      <c r="A52" s="29"/>
      <c r="B52" s="29"/>
      <c r="C52" s="30" t="s">
        <v>157</v>
      </c>
      <c r="D52" s="29"/>
      <c r="E52" s="29"/>
      <c r="F52" s="40"/>
      <c r="G52" s="40"/>
      <c r="H52" s="31" t="s">
        <v>152</v>
      </c>
    </row>
    <row r="53" spans="1:8" x14ac:dyDescent="0.2">
      <c r="A53" s="29"/>
      <c r="B53" s="29"/>
      <c r="C53" s="30" t="s">
        <v>151</v>
      </c>
      <c r="D53" s="29"/>
      <c r="E53" s="29" t="s">
        <v>152</v>
      </c>
      <c r="F53" s="41" t="s">
        <v>154</v>
      </c>
      <c r="G53" s="38">
        <v>0</v>
      </c>
      <c r="H53" s="31" t="s">
        <v>152</v>
      </c>
    </row>
    <row r="54" spans="1:8" x14ac:dyDescent="0.2">
      <c r="A54" s="29"/>
      <c r="B54" s="29"/>
      <c r="C54" s="39"/>
      <c r="D54" s="29"/>
      <c r="E54" s="29"/>
      <c r="F54" s="40"/>
      <c r="G54" s="40"/>
      <c r="H54" s="31" t="s">
        <v>152</v>
      </c>
    </row>
    <row r="55" spans="1:8" x14ac:dyDescent="0.2">
      <c r="A55" s="29"/>
      <c r="B55" s="29"/>
      <c r="C55" s="30" t="s">
        <v>158</v>
      </c>
      <c r="D55" s="29"/>
      <c r="E55" s="29"/>
      <c r="F55" s="40"/>
      <c r="G55" s="40"/>
      <c r="H55" s="31" t="s">
        <v>152</v>
      </c>
    </row>
    <row r="56" spans="1:8" x14ac:dyDescent="0.2">
      <c r="A56" s="29"/>
      <c r="B56" s="29"/>
      <c r="C56" s="30" t="s">
        <v>151</v>
      </c>
      <c r="D56" s="29"/>
      <c r="E56" s="29" t="s">
        <v>152</v>
      </c>
      <c r="F56" s="41" t="s">
        <v>154</v>
      </c>
      <c r="G56" s="38">
        <v>0</v>
      </c>
      <c r="H56" s="31" t="s">
        <v>152</v>
      </c>
    </row>
    <row r="57" spans="1:8" x14ac:dyDescent="0.2">
      <c r="A57" s="29"/>
      <c r="B57" s="29"/>
      <c r="C57" s="39"/>
      <c r="D57" s="29"/>
      <c r="E57" s="29"/>
      <c r="F57" s="40"/>
      <c r="G57" s="40"/>
      <c r="H57" s="31" t="s">
        <v>152</v>
      </c>
    </row>
    <row r="58" spans="1:8" x14ac:dyDescent="0.2">
      <c r="A58" s="29"/>
      <c r="B58" s="29"/>
      <c r="C58" s="30" t="s">
        <v>160</v>
      </c>
      <c r="D58" s="29"/>
      <c r="E58" s="29"/>
      <c r="F58" s="37">
        <v>3701.7329377999999</v>
      </c>
      <c r="G58" s="38">
        <v>0.96042327999999999</v>
      </c>
      <c r="H58" s="31" t="s">
        <v>152</v>
      </c>
    </row>
    <row r="59" spans="1:8" x14ac:dyDescent="0.2">
      <c r="A59" s="29"/>
      <c r="B59" s="29"/>
      <c r="C59" s="39"/>
      <c r="D59" s="29"/>
      <c r="E59" s="29"/>
      <c r="F59" s="40"/>
      <c r="G59" s="40"/>
      <c r="H59" s="31" t="s">
        <v>152</v>
      </c>
    </row>
    <row r="60" spans="1:8" x14ac:dyDescent="0.2">
      <c r="A60" s="29"/>
      <c r="B60" s="29"/>
      <c r="C60" s="30" t="s">
        <v>161</v>
      </c>
      <c r="D60" s="29"/>
      <c r="E60" s="29"/>
      <c r="F60" s="40"/>
      <c r="G60" s="40"/>
      <c r="H60" s="31" t="s">
        <v>152</v>
      </c>
    </row>
    <row r="61" spans="1:8" x14ac:dyDescent="0.2">
      <c r="A61" s="29"/>
      <c r="B61" s="29"/>
      <c r="C61" s="30" t="s">
        <v>10</v>
      </c>
      <c r="D61" s="29"/>
      <c r="E61" s="29"/>
      <c r="F61" s="40"/>
      <c r="G61" s="40"/>
      <c r="H61" s="31" t="s">
        <v>152</v>
      </c>
    </row>
    <row r="62" spans="1:8" x14ac:dyDescent="0.2">
      <c r="A62" s="29"/>
      <c r="B62" s="29"/>
      <c r="C62" s="30" t="s">
        <v>151</v>
      </c>
      <c r="D62" s="29"/>
      <c r="E62" s="29" t="s">
        <v>152</v>
      </c>
      <c r="F62" s="41" t="s">
        <v>154</v>
      </c>
      <c r="G62" s="38">
        <v>0</v>
      </c>
      <c r="H62" s="31" t="s">
        <v>152</v>
      </c>
    </row>
    <row r="63" spans="1:8" x14ac:dyDescent="0.2">
      <c r="A63" s="29"/>
      <c r="B63" s="29"/>
      <c r="C63" s="39"/>
      <c r="D63" s="29"/>
      <c r="E63" s="29"/>
      <c r="F63" s="40"/>
      <c r="G63" s="40"/>
      <c r="H63" s="31" t="s">
        <v>152</v>
      </c>
    </row>
    <row r="64" spans="1:8" x14ac:dyDescent="0.2">
      <c r="A64" s="29"/>
      <c r="B64" s="29"/>
      <c r="C64" s="30" t="s">
        <v>162</v>
      </c>
      <c r="D64" s="29"/>
      <c r="E64" s="29"/>
      <c r="F64" s="29"/>
      <c r="G64" s="29"/>
      <c r="H64" s="31" t="s">
        <v>152</v>
      </c>
    </row>
    <row r="65" spans="1:8" x14ac:dyDescent="0.2">
      <c r="A65" s="29"/>
      <c r="B65" s="29"/>
      <c r="C65" s="30" t="s">
        <v>151</v>
      </c>
      <c r="D65" s="29"/>
      <c r="E65" s="29" t="s">
        <v>152</v>
      </c>
      <c r="F65" s="41" t="s">
        <v>154</v>
      </c>
      <c r="G65" s="38">
        <v>0</v>
      </c>
      <c r="H65" s="31" t="s">
        <v>152</v>
      </c>
    </row>
    <row r="66" spans="1:8" x14ac:dyDescent="0.2">
      <c r="A66" s="29"/>
      <c r="B66" s="29"/>
      <c r="C66" s="39"/>
      <c r="D66" s="29"/>
      <c r="E66" s="29"/>
      <c r="F66" s="40"/>
      <c r="G66" s="40"/>
      <c r="H66" s="31" t="s">
        <v>152</v>
      </c>
    </row>
    <row r="67" spans="1:8" x14ac:dyDescent="0.2">
      <c r="A67" s="29"/>
      <c r="B67" s="29"/>
      <c r="C67" s="30" t="s">
        <v>163</v>
      </c>
      <c r="D67" s="29"/>
      <c r="E67" s="29"/>
      <c r="F67" s="29"/>
      <c r="G67" s="29"/>
      <c r="H67" s="31" t="s">
        <v>152</v>
      </c>
    </row>
    <row r="68" spans="1:8" x14ac:dyDescent="0.2">
      <c r="A68" s="29"/>
      <c r="B68" s="29"/>
      <c r="C68" s="30" t="s">
        <v>151</v>
      </c>
      <c r="D68" s="29"/>
      <c r="E68" s="29" t="s">
        <v>152</v>
      </c>
      <c r="F68" s="41" t="s">
        <v>154</v>
      </c>
      <c r="G68" s="38">
        <v>0</v>
      </c>
      <c r="H68" s="31" t="s">
        <v>152</v>
      </c>
    </row>
    <row r="69" spans="1:8" x14ac:dyDescent="0.2">
      <c r="A69" s="29"/>
      <c r="B69" s="29"/>
      <c r="C69" s="39"/>
      <c r="D69" s="29"/>
      <c r="E69" s="29"/>
      <c r="F69" s="40"/>
      <c r="G69" s="40"/>
      <c r="H69" s="31" t="s">
        <v>152</v>
      </c>
    </row>
    <row r="70" spans="1:8" x14ac:dyDescent="0.2">
      <c r="A70" s="29"/>
      <c r="B70" s="29"/>
      <c r="C70" s="30" t="s">
        <v>164</v>
      </c>
      <c r="D70" s="29"/>
      <c r="E70" s="29"/>
      <c r="F70" s="40"/>
      <c r="G70" s="40"/>
      <c r="H70" s="31" t="s">
        <v>152</v>
      </c>
    </row>
    <row r="71" spans="1:8" x14ac:dyDescent="0.2">
      <c r="A71" s="29"/>
      <c r="B71" s="29"/>
      <c r="C71" s="30" t="s">
        <v>151</v>
      </c>
      <c r="D71" s="29"/>
      <c r="E71" s="29" t="s">
        <v>152</v>
      </c>
      <c r="F71" s="41" t="s">
        <v>154</v>
      </c>
      <c r="G71" s="38">
        <v>0</v>
      </c>
      <c r="H71" s="31" t="s">
        <v>152</v>
      </c>
    </row>
    <row r="72" spans="1:8" x14ac:dyDescent="0.2">
      <c r="A72" s="29"/>
      <c r="B72" s="29"/>
      <c r="C72" s="39"/>
      <c r="D72" s="29"/>
      <c r="E72" s="29"/>
      <c r="F72" s="40"/>
      <c r="G72" s="40"/>
      <c r="H72" s="31" t="s">
        <v>152</v>
      </c>
    </row>
    <row r="73" spans="1:8" x14ac:dyDescent="0.2">
      <c r="A73" s="29"/>
      <c r="B73" s="29"/>
      <c r="C73" s="30" t="s">
        <v>165</v>
      </c>
      <c r="D73" s="29"/>
      <c r="E73" s="29"/>
      <c r="F73" s="37">
        <v>0</v>
      </c>
      <c r="G73" s="38">
        <v>0</v>
      </c>
      <c r="H73" s="31" t="s">
        <v>152</v>
      </c>
    </row>
    <row r="74" spans="1:8" x14ac:dyDescent="0.2">
      <c r="A74" s="29"/>
      <c r="B74" s="29"/>
      <c r="C74" s="39"/>
      <c r="D74" s="29"/>
      <c r="E74" s="29"/>
      <c r="F74" s="40"/>
      <c r="G74" s="40"/>
      <c r="H74" s="31" t="s">
        <v>152</v>
      </c>
    </row>
    <row r="75" spans="1:8" x14ac:dyDescent="0.2">
      <c r="A75" s="29"/>
      <c r="B75" s="29"/>
      <c r="C75" s="30" t="s">
        <v>166</v>
      </c>
      <c r="D75" s="29"/>
      <c r="E75" s="29"/>
      <c r="F75" s="40"/>
      <c r="G75" s="40"/>
      <c r="H75" s="31" t="s">
        <v>152</v>
      </c>
    </row>
    <row r="76" spans="1:8" x14ac:dyDescent="0.2">
      <c r="A76" s="29"/>
      <c r="B76" s="29"/>
      <c r="C76" s="30" t="s">
        <v>167</v>
      </c>
      <c r="D76" s="29"/>
      <c r="E76" s="29"/>
      <c r="F76" s="40"/>
      <c r="G76" s="40"/>
      <c r="H76" s="31" t="s">
        <v>152</v>
      </c>
    </row>
    <row r="77" spans="1:8" x14ac:dyDescent="0.2">
      <c r="A77" s="29"/>
      <c r="B77" s="29"/>
      <c r="C77" s="30" t="s">
        <v>151</v>
      </c>
      <c r="D77" s="29"/>
      <c r="E77" s="29" t="s">
        <v>152</v>
      </c>
      <c r="F77" s="41" t="s">
        <v>154</v>
      </c>
      <c r="G77" s="38">
        <v>0</v>
      </c>
      <c r="H77" s="31" t="s">
        <v>152</v>
      </c>
    </row>
    <row r="78" spans="1:8" x14ac:dyDescent="0.2">
      <c r="A78" s="29"/>
      <c r="B78" s="29"/>
      <c r="C78" s="39"/>
      <c r="D78" s="29"/>
      <c r="E78" s="29"/>
      <c r="F78" s="40"/>
      <c r="G78" s="40"/>
      <c r="H78" s="31" t="s">
        <v>152</v>
      </c>
    </row>
    <row r="79" spans="1:8" x14ac:dyDescent="0.2">
      <c r="A79" s="29"/>
      <c r="B79" s="29"/>
      <c r="C79" s="30" t="s">
        <v>168</v>
      </c>
      <c r="D79" s="29"/>
      <c r="E79" s="29"/>
      <c r="F79" s="40"/>
      <c r="G79" s="40"/>
      <c r="H79" s="31" t="s">
        <v>152</v>
      </c>
    </row>
    <row r="80" spans="1:8" x14ac:dyDescent="0.2">
      <c r="A80" s="29"/>
      <c r="B80" s="29"/>
      <c r="C80" s="30" t="s">
        <v>151</v>
      </c>
      <c r="D80" s="29"/>
      <c r="E80" s="29" t="s">
        <v>152</v>
      </c>
      <c r="F80" s="41" t="s">
        <v>154</v>
      </c>
      <c r="G80" s="38">
        <v>0</v>
      </c>
      <c r="H80" s="31" t="s">
        <v>152</v>
      </c>
    </row>
    <row r="81" spans="1:8" x14ac:dyDescent="0.2">
      <c r="A81" s="29"/>
      <c r="B81" s="29"/>
      <c r="C81" s="39"/>
      <c r="D81" s="29"/>
      <c r="E81" s="29"/>
      <c r="F81" s="40"/>
      <c r="G81" s="40"/>
      <c r="H81" s="31" t="s">
        <v>152</v>
      </c>
    </row>
    <row r="82" spans="1:8" x14ac:dyDescent="0.2">
      <c r="A82" s="29"/>
      <c r="B82" s="29"/>
      <c r="C82" s="30" t="s">
        <v>169</v>
      </c>
      <c r="D82" s="29"/>
      <c r="E82" s="29"/>
      <c r="F82" s="40"/>
      <c r="G82" s="40"/>
      <c r="H82" s="31" t="s">
        <v>152</v>
      </c>
    </row>
    <row r="83" spans="1:8" x14ac:dyDescent="0.2">
      <c r="A83" s="29"/>
      <c r="B83" s="29"/>
      <c r="C83" s="30" t="s">
        <v>151</v>
      </c>
      <c r="D83" s="29"/>
      <c r="E83" s="29" t="s">
        <v>152</v>
      </c>
      <c r="F83" s="41" t="s">
        <v>154</v>
      </c>
      <c r="G83" s="38">
        <v>0</v>
      </c>
      <c r="H83" s="31" t="s">
        <v>152</v>
      </c>
    </row>
    <row r="84" spans="1:8" x14ac:dyDescent="0.2">
      <c r="A84" s="29"/>
      <c r="B84" s="29"/>
      <c r="C84" s="39"/>
      <c r="D84" s="29"/>
      <c r="E84" s="29"/>
      <c r="F84" s="40"/>
      <c r="G84" s="40"/>
      <c r="H84" s="31" t="s">
        <v>152</v>
      </c>
    </row>
    <row r="85" spans="1:8" x14ac:dyDescent="0.2">
      <c r="A85" s="29"/>
      <c r="B85" s="29"/>
      <c r="C85" s="30" t="s">
        <v>170</v>
      </c>
      <c r="D85" s="29"/>
      <c r="E85" s="29"/>
      <c r="F85" s="40"/>
      <c r="G85" s="40"/>
      <c r="H85" s="31" t="s">
        <v>152</v>
      </c>
    </row>
    <row r="86" spans="1:8" x14ac:dyDescent="0.2">
      <c r="A86" s="32">
        <v>1</v>
      </c>
      <c r="B86" s="33"/>
      <c r="C86" s="33" t="s">
        <v>171</v>
      </c>
      <c r="D86" s="33"/>
      <c r="E86" s="42"/>
      <c r="F86" s="35">
        <v>157.747029</v>
      </c>
      <c r="G86" s="36">
        <v>4.092784E-2</v>
      </c>
      <c r="H86" s="31">
        <v>6.6</v>
      </c>
    </row>
    <row r="87" spans="1:8" x14ac:dyDescent="0.2">
      <c r="A87" s="29"/>
      <c r="B87" s="29"/>
      <c r="C87" s="30" t="s">
        <v>151</v>
      </c>
      <c r="D87" s="29"/>
      <c r="E87" s="29" t="s">
        <v>152</v>
      </c>
      <c r="F87" s="37">
        <v>157.747029</v>
      </c>
      <c r="G87" s="38">
        <v>4.092784E-2</v>
      </c>
      <c r="H87" s="31" t="s">
        <v>152</v>
      </c>
    </row>
    <row r="88" spans="1:8" x14ac:dyDescent="0.2">
      <c r="A88" s="29"/>
      <c r="B88" s="29"/>
      <c r="C88" s="39"/>
      <c r="D88" s="29"/>
      <c r="E88" s="29"/>
      <c r="F88" s="40"/>
      <c r="G88" s="40"/>
      <c r="H88" s="31" t="s">
        <v>152</v>
      </c>
    </row>
    <row r="89" spans="1:8" x14ac:dyDescent="0.2">
      <c r="A89" s="29"/>
      <c r="B89" s="29"/>
      <c r="C89" s="30" t="s">
        <v>172</v>
      </c>
      <c r="D89" s="29"/>
      <c r="E89" s="29"/>
      <c r="F89" s="37">
        <v>157.747029</v>
      </c>
      <c r="G89" s="38">
        <v>4.092784E-2</v>
      </c>
      <c r="H89" s="31" t="s">
        <v>152</v>
      </c>
    </row>
    <row r="90" spans="1:8" x14ac:dyDescent="0.2">
      <c r="A90" s="29"/>
      <c r="B90" s="29"/>
      <c r="C90" s="40"/>
      <c r="D90" s="29"/>
      <c r="E90" s="29"/>
      <c r="F90" s="29"/>
      <c r="G90" s="29"/>
      <c r="H90" s="31" t="s">
        <v>152</v>
      </c>
    </row>
    <row r="91" spans="1:8" x14ac:dyDescent="0.2">
      <c r="A91" s="29"/>
      <c r="B91" s="29"/>
      <c r="C91" s="30" t="s">
        <v>173</v>
      </c>
      <c r="D91" s="29"/>
      <c r="E91" s="29"/>
      <c r="F91" s="29"/>
      <c r="G91" s="29"/>
      <c r="H91" s="31" t="s">
        <v>152</v>
      </c>
    </row>
    <row r="92" spans="1:8" x14ac:dyDescent="0.2">
      <c r="A92" s="29"/>
      <c r="B92" s="29"/>
      <c r="C92" s="30" t="s">
        <v>174</v>
      </c>
      <c r="D92" s="29"/>
      <c r="E92" s="29"/>
      <c r="F92" s="29"/>
      <c r="G92" s="29"/>
      <c r="H92" s="31" t="s">
        <v>152</v>
      </c>
    </row>
    <row r="93" spans="1:8" x14ac:dyDescent="0.2">
      <c r="A93" s="29"/>
      <c r="B93" s="29"/>
      <c r="C93" s="30" t="s">
        <v>151</v>
      </c>
      <c r="D93" s="29"/>
      <c r="E93" s="29" t="s">
        <v>152</v>
      </c>
      <c r="F93" s="41" t="s">
        <v>154</v>
      </c>
      <c r="G93" s="38">
        <v>0</v>
      </c>
      <c r="H93" s="31" t="s">
        <v>152</v>
      </c>
    </row>
    <row r="94" spans="1:8" x14ac:dyDescent="0.2">
      <c r="A94" s="29"/>
      <c r="B94" s="29"/>
      <c r="C94" s="39"/>
      <c r="D94" s="29"/>
      <c r="E94" s="29"/>
      <c r="F94" s="40"/>
      <c r="G94" s="40"/>
      <c r="H94" s="31" t="s">
        <v>152</v>
      </c>
    </row>
    <row r="95" spans="1:8" x14ac:dyDescent="0.2">
      <c r="A95" s="29"/>
      <c r="B95" s="29"/>
      <c r="C95" s="30" t="s">
        <v>175</v>
      </c>
      <c r="D95" s="29"/>
      <c r="E95" s="29"/>
      <c r="F95" s="29"/>
      <c r="G95" s="29"/>
      <c r="H95" s="31" t="s">
        <v>152</v>
      </c>
    </row>
    <row r="96" spans="1:8" x14ac:dyDescent="0.2">
      <c r="A96" s="29"/>
      <c r="B96" s="29"/>
      <c r="C96" s="30" t="s">
        <v>176</v>
      </c>
      <c r="D96" s="29"/>
      <c r="E96" s="29"/>
      <c r="F96" s="29"/>
      <c r="G96" s="29"/>
      <c r="H96" s="31" t="s">
        <v>152</v>
      </c>
    </row>
    <row r="97" spans="1:17" x14ac:dyDescent="0.2">
      <c r="A97" s="29"/>
      <c r="B97" s="29"/>
      <c r="C97" s="30" t="s">
        <v>151</v>
      </c>
      <c r="D97" s="29"/>
      <c r="E97" s="29" t="s">
        <v>152</v>
      </c>
      <c r="F97" s="41" t="s">
        <v>154</v>
      </c>
      <c r="G97" s="38">
        <v>0</v>
      </c>
      <c r="H97" s="31" t="s">
        <v>152</v>
      </c>
    </row>
    <row r="98" spans="1:17" x14ac:dyDescent="0.2">
      <c r="A98" s="29"/>
      <c r="B98" s="29"/>
      <c r="C98" s="39"/>
      <c r="D98" s="29"/>
      <c r="E98" s="29"/>
      <c r="F98" s="40"/>
      <c r="G98" s="40"/>
      <c r="H98" s="31" t="s">
        <v>152</v>
      </c>
    </row>
    <row r="99" spans="1:17" x14ac:dyDescent="0.2">
      <c r="A99" s="29"/>
      <c r="B99" s="29"/>
      <c r="C99" s="30" t="s">
        <v>177</v>
      </c>
      <c r="D99" s="29"/>
      <c r="E99" s="29"/>
      <c r="F99" s="40"/>
      <c r="G99" s="40"/>
      <c r="H99" s="31" t="s">
        <v>152</v>
      </c>
    </row>
    <row r="100" spans="1:17" x14ac:dyDescent="0.2">
      <c r="A100" s="29"/>
      <c r="B100" s="29"/>
      <c r="C100" s="30" t="s">
        <v>151</v>
      </c>
      <c r="D100" s="29"/>
      <c r="E100" s="29" t="s">
        <v>152</v>
      </c>
      <c r="F100" s="41" t="s">
        <v>154</v>
      </c>
      <c r="G100" s="38">
        <v>0</v>
      </c>
      <c r="H100" s="31" t="s">
        <v>152</v>
      </c>
    </row>
    <row r="101" spans="1:17" x14ac:dyDescent="0.2">
      <c r="A101" s="29"/>
      <c r="B101" s="33"/>
      <c r="C101" s="33"/>
      <c r="D101" s="30"/>
      <c r="E101" s="29"/>
      <c r="F101" s="33"/>
      <c r="G101" s="42"/>
      <c r="H101" s="31" t="s">
        <v>152</v>
      </c>
    </row>
    <row r="102" spans="1:17" x14ac:dyDescent="0.2">
      <c r="A102" s="42"/>
      <c r="B102" s="33"/>
      <c r="C102" s="33" t="s">
        <v>179</v>
      </c>
      <c r="D102" s="33"/>
      <c r="E102" s="42"/>
      <c r="F102" s="35">
        <v>-5.2076244000000003</v>
      </c>
      <c r="G102" s="36">
        <v>-1.3511300000000001E-3</v>
      </c>
      <c r="H102" s="31" t="s">
        <v>152</v>
      </c>
    </row>
    <row r="103" spans="1:17" x14ac:dyDescent="0.2">
      <c r="A103" s="39"/>
      <c r="B103" s="39"/>
      <c r="C103" s="30" t="s">
        <v>180</v>
      </c>
      <c r="D103" s="40"/>
      <c r="E103" s="40"/>
      <c r="F103" s="37">
        <v>3854.2723424000001</v>
      </c>
      <c r="G103" s="43">
        <v>0.99999998999999995</v>
      </c>
      <c r="H103" s="31" t="s">
        <v>152</v>
      </c>
    </row>
    <row r="104" spans="1:17" x14ac:dyDescent="0.2">
      <c r="A104" s="44"/>
      <c r="B104" s="44"/>
      <c r="C104" s="44"/>
      <c r="D104" s="45"/>
      <c r="E104" s="45"/>
      <c r="F104" s="45"/>
      <c r="G104" s="45"/>
    </row>
    <row r="105" spans="1:17" x14ac:dyDescent="0.2">
      <c r="A105" s="4"/>
      <c r="B105" s="234" t="s">
        <v>915</v>
      </c>
      <c r="C105" s="234"/>
      <c r="D105" s="234"/>
      <c r="E105" s="234"/>
      <c r="F105" s="234"/>
      <c r="G105" s="234"/>
      <c r="H105" s="234"/>
      <c r="J105" s="5"/>
    </row>
    <row r="106" spans="1:17" x14ac:dyDescent="0.2">
      <c r="A106" s="4"/>
      <c r="B106" s="234" t="s">
        <v>916</v>
      </c>
      <c r="C106" s="234"/>
      <c r="D106" s="234"/>
      <c r="E106" s="234"/>
      <c r="F106" s="234"/>
      <c r="G106" s="234"/>
      <c r="H106" s="234"/>
      <c r="J106" s="5"/>
    </row>
    <row r="107" spans="1:17" x14ac:dyDescent="0.2">
      <c r="A107" s="4"/>
      <c r="B107" s="234" t="s">
        <v>917</v>
      </c>
      <c r="C107" s="234"/>
      <c r="D107" s="234"/>
      <c r="E107" s="234"/>
      <c r="F107" s="234"/>
      <c r="G107" s="234"/>
      <c r="H107" s="234"/>
      <c r="J107" s="5"/>
    </row>
    <row r="108" spans="1:17" s="7" customFormat="1" ht="66.75" customHeight="1" x14ac:dyDescent="0.25">
      <c r="A108" s="6"/>
      <c r="B108" s="235" t="s">
        <v>918</v>
      </c>
      <c r="C108" s="235"/>
      <c r="D108" s="235"/>
      <c r="E108" s="235"/>
      <c r="F108" s="235"/>
      <c r="G108" s="235"/>
      <c r="H108" s="235"/>
      <c r="I108"/>
      <c r="J108" s="5"/>
      <c r="K108"/>
      <c r="L108"/>
      <c r="M108"/>
      <c r="N108"/>
      <c r="O108"/>
      <c r="P108"/>
      <c r="Q108"/>
    </row>
    <row r="109" spans="1:17" x14ac:dyDescent="0.2">
      <c r="A109" s="4"/>
      <c r="B109" s="234" t="s">
        <v>919</v>
      </c>
      <c r="C109" s="234"/>
      <c r="D109" s="234"/>
      <c r="E109" s="234"/>
      <c r="F109" s="234"/>
      <c r="G109" s="234"/>
      <c r="H109" s="234"/>
      <c r="J109" s="5"/>
    </row>
    <row r="110" spans="1:17" x14ac:dyDescent="0.2">
      <c r="A110" s="4"/>
      <c r="B110" s="4"/>
      <c r="C110" s="4"/>
      <c r="D110" s="46"/>
      <c r="E110" s="46"/>
      <c r="F110" s="46"/>
      <c r="G110" s="46"/>
    </row>
    <row r="111" spans="1:17" x14ac:dyDescent="0.2">
      <c r="A111" s="4"/>
      <c r="B111" s="236" t="s">
        <v>181</v>
      </c>
      <c r="C111" s="237"/>
      <c r="D111" s="238"/>
      <c r="E111" s="47"/>
      <c r="F111" s="46"/>
      <c r="G111" s="46"/>
    </row>
    <row r="112" spans="1:17" x14ac:dyDescent="0.2">
      <c r="A112" s="4"/>
      <c r="B112" s="231" t="s">
        <v>182</v>
      </c>
      <c r="C112" s="232"/>
      <c r="D112" s="30" t="s">
        <v>183</v>
      </c>
      <c r="E112" s="47"/>
      <c r="F112" s="46"/>
      <c r="G112" s="46"/>
    </row>
    <row r="113" spans="1:10" ht="12.75" customHeight="1" x14ac:dyDescent="0.2">
      <c r="A113" s="4"/>
      <c r="B113" s="231" t="s">
        <v>1111</v>
      </c>
      <c r="C113" s="232"/>
      <c r="D113" s="30" t="s">
        <v>183</v>
      </c>
      <c r="E113" s="47"/>
      <c r="F113" s="46"/>
      <c r="G113" s="46"/>
    </row>
    <row r="114" spans="1:10" x14ac:dyDescent="0.2">
      <c r="A114" s="4"/>
      <c r="B114" s="231" t="s">
        <v>185</v>
      </c>
      <c r="C114" s="232"/>
      <c r="D114" s="40" t="s">
        <v>152</v>
      </c>
      <c r="E114" s="47"/>
      <c r="F114" s="46"/>
      <c r="G114" s="46"/>
    </row>
    <row r="115" spans="1:10" x14ac:dyDescent="0.2">
      <c r="A115" s="8"/>
      <c r="B115" s="48" t="s">
        <v>152</v>
      </c>
      <c r="C115" s="48" t="s">
        <v>920</v>
      </c>
      <c r="D115" s="48" t="s">
        <v>186</v>
      </c>
      <c r="E115" s="8"/>
      <c r="F115" s="8"/>
      <c r="G115" s="8"/>
      <c r="H115" s="8"/>
      <c r="J115" s="5"/>
    </row>
    <row r="116" spans="1:10" x14ac:dyDescent="0.2">
      <c r="A116" s="8"/>
      <c r="B116" s="49" t="s">
        <v>187</v>
      </c>
      <c r="C116" s="50">
        <v>45626</v>
      </c>
      <c r="D116" s="50">
        <v>45657</v>
      </c>
      <c r="E116" s="8"/>
      <c r="F116" s="8"/>
      <c r="G116" s="8"/>
      <c r="J116" s="5"/>
    </row>
    <row r="117" spans="1:10" x14ac:dyDescent="0.2">
      <c r="A117" s="8"/>
      <c r="B117" s="33" t="s">
        <v>188</v>
      </c>
      <c r="C117" s="51">
        <v>27.8249</v>
      </c>
      <c r="D117" s="51">
        <v>27.731200000000001</v>
      </c>
      <c r="E117" s="8"/>
      <c r="F117" s="22"/>
      <c r="G117" s="52"/>
    </row>
    <row r="118" spans="1:10" x14ac:dyDescent="0.2">
      <c r="A118" s="8"/>
      <c r="B118" s="33" t="s">
        <v>1083</v>
      </c>
      <c r="C118" s="51">
        <v>26.930599999999998</v>
      </c>
      <c r="D118" s="51">
        <v>26.8399</v>
      </c>
      <c r="E118" s="8"/>
      <c r="F118" s="22"/>
      <c r="G118" s="52"/>
    </row>
    <row r="119" spans="1:10" x14ac:dyDescent="0.2">
      <c r="A119" s="8"/>
      <c r="B119" s="33" t="s">
        <v>190</v>
      </c>
      <c r="C119" s="51">
        <v>26.584399999999999</v>
      </c>
      <c r="D119" s="51">
        <v>26.4895</v>
      </c>
      <c r="E119" s="8"/>
      <c r="F119" s="22"/>
      <c r="G119" s="52"/>
    </row>
    <row r="120" spans="1:10" x14ac:dyDescent="0.2">
      <c r="A120" s="8"/>
      <c r="B120" s="33" t="s">
        <v>1084</v>
      </c>
      <c r="C120" s="51">
        <v>25.6921</v>
      </c>
      <c r="D120" s="51">
        <v>25.6004</v>
      </c>
      <c r="E120" s="8"/>
      <c r="F120" s="22"/>
      <c r="G120" s="52"/>
    </row>
    <row r="121" spans="1:10" x14ac:dyDescent="0.2">
      <c r="A121" s="8"/>
      <c r="B121" s="8"/>
      <c r="C121" s="8"/>
      <c r="D121" s="8"/>
      <c r="E121" s="8"/>
      <c r="F121" s="8"/>
      <c r="G121" s="8"/>
    </row>
    <row r="122" spans="1:10" x14ac:dyDescent="0.2">
      <c r="A122" s="8"/>
      <c r="B122" s="231" t="s">
        <v>921</v>
      </c>
      <c r="C122" s="232"/>
      <c r="D122" s="30" t="s">
        <v>183</v>
      </c>
      <c r="E122" s="8"/>
      <c r="F122" s="8"/>
      <c r="G122" s="8"/>
    </row>
    <row r="123" spans="1:10" x14ac:dyDescent="0.2">
      <c r="A123" s="8"/>
      <c r="B123" s="90"/>
      <c r="C123" s="90"/>
      <c r="D123" s="90"/>
      <c r="E123" s="8"/>
      <c r="F123" s="8"/>
      <c r="G123" s="8"/>
    </row>
    <row r="124" spans="1:10" x14ac:dyDescent="0.2">
      <c r="A124" s="8"/>
      <c r="B124" s="231" t="s">
        <v>192</v>
      </c>
      <c r="C124" s="232"/>
      <c r="D124" s="30" t="s">
        <v>183</v>
      </c>
      <c r="E124" s="55"/>
      <c r="F124" s="8"/>
      <c r="G124" s="8"/>
    </row>
    <row r="125" spans="1:10" x14ac:dyDescent="0.2">
      <c r="A125" s="8"/>
      <c r="B125" s="231" t="s">
        <v>193</v>
      </c>
      <c r="C125" s="232"/>
      <c r="D125" s="30" t="s">
        <v>183</v>
      </c>
      <c r="E125" s="55"/>
      <c r="F125" s="8"/>
      <c r="G125" s="8"/>
    </row>
    <row r="126" spans="1:10" x14ac:dyDescent="0.2">
      <c r="A126" s="8"/>
      <c r="B126" s="231" t="s">
        <v>194</v>
      </c>
      <c r="C126" s="232"/>
      <c r="D126" s="30" t="s">
        <v>183</v>
      </c>
      <c r="E126" s="55"/>
      <c r="F126" s="8"/>
      <c r="G126" s="8"/>
    </row>
    <row r="127" spans="1:10" x14ac:dyDescent="0.2">
      <c r="A127" s="8"/>
      <c r="B127" s="231" t="s">
        <v>195</v>
      </c>
      <c r="C127" s="232"/>
      <c r="D127" s="56">
        <v>0.31129386525260883</v>
      </c>
      <c r="E127" s="8"/>
      <c r="F127" s="22"/>
      <c r="G127" s="52"/>
    </row>
    <row r="129" spans="2:10" x14ac:dyDescent="0.2">
      <c r="B129" s="230" t="s">
        <v>922</v>
      </c>
      <c r="C129" s="230"/>
    </row>
    <row r="131" spans="2:10" ht="153.75" customHeight="1" x14ac:dyDescent="0.2"/>
    <row r="134" spans="2:10" x14ac:dyDescent="0.2">
      <c r="B134" s="9" t="s">
        <v>923</v>
      </c>
      <c r="C134" s="10"/>
      <c r="D134" s="9"/>
    </row>
    <row r="135" spans="2:10" x14ac:dyDescent="0.2">
      <c r="B135" s="9" t="s">
        <v>937</v>
      </c>
      <c r="D135" s="9"/>
    </row>
    <row r="136" spans="2:10" ht="165" customHeight="1" x14ac:dyDescent="0.2"/>
    <row r="137" spans="2:10" x14ac:dyDescent="0.2">
      <c r="J137" s="3"/>
    </row>
  </sheetData>
  <mergeCells count="18">
    <mergeCell ref="B112:C112"/>
    <mergeCell ref="A1:H1"/>
    <mergeCell ref="A2:H2"/>
    <mergeCell ref="A3:H3"/>
    <mergeCell ref="B105:H105"/>
    <mergeCell ref="B106:H106"/>
    <mergeCell ref="B107:H107"/>
    <mergeCell ref="B108:H108"/>
    <mergeCell ref="B109:H109"/>
    <mergeCell ref="B111:D111"/>
    <mergeCell ref="B113:C113"/>
    <mergeCell ref="B129:C129"/>
    <mergeCell ref="B114:C114"/>
    <mergeCell ref="B122:C122"/>
    <mergeCell ref="B126:C126"/>
    <mergeCell ref="B127:C127"/>
    <mergeCell ref="B124:C124"/>
    <mergeCell ref="B125:C125"/>
  </mergeCells>
  <hyperlinks>
    <hyperlink ref="I1" location="Index!B2" display="Index" xr:uid="{4BD28BCB-6717-45A1-B14C-1430FB202C89}"/>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29801-58B3-4A93-A245-0885830EFF7D}">
  <sheetPr>
    <outlinePr summaryBelow="0" summaryRight="0"/>
  </sheetPr>
  <dimension ref="A1:Q187"/>
  <sheetViews>
    <sheetView showGridLines="0" workbookViewId="0">
      <selection sqref="A1:H1"/>
    </sheetView>
  </sheetViews>
  <sheetFormatPr defaultRowHeight="12.75" x14ac:dyDescent="0.2"/>
  <cols>
    <col min="1" max="1" width="5.85546875" bestFit="1" customWidth="1"/>
    <col min="2" max="2" width="19.7109375" bestFit="1" customWidth="1"/>
    <col min="3" max="3" width="33" bestFit="1" customWidth="1"/>
    <col min="4" max="4" width="17.7109375" bestFit="1" customWidth="1"/>
    <col min="5" max="5" width="9" bestFit="1" customWidth="1"/>
    <col min="6" max="6" width="10.140625" bestFit="1" customWidth="1"/>
    <col min="7" max="7" width="14" bestFit="1" customWidth="1"/>
    <col min="8" max="8" width="8.42578125" bestFit="1" customWidth="1"/>
    <col min="9" max="9" width="5.7109375" bestFit="1" customWidth="1"/>
  </cols>
  <sheetData>
    <row r="1" spans="1:9" ht="15" x14ac:dyDescent="0.2">
      <c r="A1" s="233" t="s">
        <v>0</v>
      </c>
      <c r="B1" s="233"/>
      <c r="C1" s="233"/>
      <c r="D1" s="233"/>
      <c r="E1" s="233"/>
      <c r="F1" s="233"/>
      <c r="G1" s="233"/>
      <c r="H1" s="233"/>
      <c r="I1" s="2" t="s">
        <v>910</v>
      </c>
    </row>
    <row r="2" spans="1:9" ht="15" x14ac:dyDescent="0.2">
      <c r="A2" s="233" t="s">
        <v>475</v>
      </c>
      <c r="B2" s="233"/>
      <c r="C2" s="233"/>
      <c r="D2" s="233"/>
      <c r="E2" s="233"/>
      <c r="F2" s="233"/>
      <c r="G2" s="233"/>
      <c r="H2" s="233"/>
    </row>
    <row r="3" spans="1:9" ht="15" x14ac:dyDescent="0.2">
      <c r="A3" s="233" t="s">
        <v>912</v>
      </c>
      <c r="B3" s="233"/>
      <c r="C3" s="233"/>
      <c r="D3" s="233"/>
      <c r="E3" s="233"/>
      <c r="F3" s="233"/>
      <c r="G3" s="233"/>
      <c r="H3" s="233"/>
    </row>
    <row r="4" spans="1:9" s="3" customFormat="1" ht="30" x14ac:dyDescent="0.2">
      <c r="A4" s="28" t="s">
        <v>2</v>
      </c>
      <c r="B4" s="28" t="s">
        <v>3</v>
      </c>
      <c r="C4" s="28" t="s">
        <v>4</v>
      </c>
      <c r="D4" s="28" t="s">
        <v>5</v>
      </c>
      <c r="E4" s="28" t="s">
        <v>6</v>
      </c>
      <c r="F4" s="28" t="s">
        <v>7</v>
      </c>
      <c r="G4" s="28" t="s">
        <v>8</v>
      </c>
      <c r="H4" s="28" t="s">
        <v>911</v>
      </c>
    </row>
    <row r="5" spans="1:9" x14ac:dyDescent="0.2">
      <c r="A5" s="29"/>
      <c r="B5" s="29"/>
      <c r="C5" s="30" t="s">
        <v>9</v>
      </c>
      <c r="D5" s="29"/>
      <c r="E5" s="29"/>
      <c r="F5" s="29"/>
      <c r="G5" s="29"/>
      <c r="H5" s="31" t="s">
        <v>152</v>
      </c>
    </row>
    <row r="6" spans="1:9" ht="25.5" x14ac:dyDescent="0.2">
      <c r="A6" s="29"/>
      <c r="B6" s="29"/>
      <c r="C6" s="30" t="s">
        <v>10</v>
      </c>
      <c r="D6" s="29"/>
      <c r="E6" s="29"/>
      <c r="F6" s="29"/>
      <c r="G6" s="29"/>
      <c r="H6" s="31" t="s">
        <v>152</v>
      </c>
    </row>
    <row r="7" spans="1:9" x14ac:dyDescent="0.2">
      <c r="A7" s="32">
        <v>1</v>
      </c>
      <c r="B7" s="33" t="s">
        <v>398</v>
      </c>
      <c r="C7" s="33" t="s">
        <v>399</v>
      </c>
      <c r="D7" s="33" t="s">
        <v>30</v>
      </c>
      <c r="E7" s="34">
        <v>387840</v>
      </c>
      <c r="F7" s="35">
        <v>10090.627200000001</v>
      </c>
      <c r="G7" s="36">
        <v>2.9665710000000001E-2</v>
      </c>
      <c r="H7" s="31" t="s">
        <v>152</v>
      </c>
    </row>
    <row r="8" spans="1:9" x14ac:dyDescent="0.2">
      <c r="A8" s="32">
        <v>2</v>
      </c>
      <c r="B8" s="33" t="s">
        <v>372</v>
      </c>
      <c r="C8" s="33" t="s">
        <v>373</v>
      </c>
      <c r="D8" s="33" t="s">
        <v>1115</v>
      </c>
      <c r="E8" s="34">
        <v>490718</v>
      </c>
      <c r="F8" s="35">
        <v>8750.7287350000006</v>
      </c>
      <c r="G8" s="36">
        <v>2.5726510000000001E-2</v>
      </c>
      <c r="H8" s="31" t="s">
        <v>152</v>
      </c>
    </row>
    <row r="9" spans="1:9" x14ac:dyDescent="0.2">
      <c r="A9" s="32">
        <v>3</v>
      </c>
      <c r="B9" s="33" t="s">
        <v>396</v>
      </c>
      <c r="C9" s="33" t="s">
        <v>397</v>
      </c>
      <c r="D9" s="33" t="s">
        <v>216</v>
      </c>
      <c r="E9" s="34">
        <v>1690672</v>
      </c>
      <c r="F9" s="35">
        <v>8689.2087439999996</v>
      </c>
      <c r="G9" s="36">
        <v>2.5545640000000001E-2</v>
      </c>
      <c r="H9" s="31" t="s">
        <v>152</v>
      </c>
    </row>
    <row r="10" spans="1:9" x14ac:dyDescent="0.2">
      <c r="A10" s="32">
        <v>4</v>
      </c>
      <c r="B10" s="33" t="s">
        <v>142</v>
      </c>
      <c r="C10" s="33" t="s">
        <v>143</v>
      </c>
      <c r="D10" s="33" t="s">
        <v>30</v>
      </c>
      <c r="E10" s="34">
        <v>2082801</v>
      </c>
      <c r="F10" s="35">
        <v>7877.1533820000004</v>
      </c>
      <c r="G10" s="36">
        <v>2.315826E-2</v>
      </c>
      <c r="H10" s="31" t="s">
        <v>152</v>
      </c>
    </row>
    <row r="11" spans="1:9" x14ac:dyDescent="0.2">
      <c r="A11" s="32">
        <v>5</v>
      </c>
      <c r="B11" s="33" t="s">
        <v>404</v>
      </c>
      <c r="C11" s="33" t="s">
        <v>405</v>
      </c>
      <c r="D11" s="33" t="s">
        <v>1114</v>
      </c>
      <c r="E11" s="34">
        <v>1031166</v>
      </c>
      <c r="F11" s="35">
        <v>7477.5002489999997</v>
      </c>
      <c r="G11" s="36">
        <v>2.1983309999999999E-2</v>
      </c>
      <c r="H11" s="31" t="s">
        <v>152</v>
      </c>
    </row>
    <row r="12" spans="1:9" x14ac:dyDescent="0.2">
      <c r="A12" s="32">
        <v>6</v>
      </c>
      <c r="B12" s="33" t="s">
        <v>278</v>
      </c>
      <c r="C12" s="33" t="s">
        <v>279</v>
      </c>
      <c r="D12" s="33" t="s">
        <v>113</v>
      </c>
      <c r="E12" s="34">
        <v>515189</v>
      </c>
      <c r="F12" s="35">
        <v>7206.7213265</v>
      </c>
      <c r="G12" s="36">
        <v>2.118724E-2</v>
      </c>
      <c r="H12" s="31" t="s">
        <v>152</v>
      </c>
    </row>
    <row r="13" spans="1:9" x14ac:dyDescent="0.2">
      <c r="A13" s="32">
        <v>7</v>
      </c>
      <c r="B13" s="33" t="s">
        <v>60</v>
      </c>
      <c r="C13" s="33" t="s">
        <v>61</v>
      </c>
      <c r="D13" s="33" t="s">
        <v>39</v>
      </c>
      <c r="E13" s="34">
        <v>936780</v>
      </c>
      <c r="F13" s="35">
        <v>7197.2807400000002</v>
      </c>
      <c r="G13" s="36">
        <v>2.1159480000000001E-2</v>
      </c>
      <c r="H13" s="31" t="s">
        <v>152</v>
      </c>
    </row>
    <row r="14" spans="1:9" x14ac:dyDescent="0.2">
      <c r="A14" s="32">
        <v>8</v>
      </c>
      <c r="B14" s="33" t="s">
        <v>53</v>
      </c>
      <c r="C14" s="33" t="s">
        <v>54</v>
      </c>
      <c r="D14" s="33" t="s">
        <v>55</v>
      </c>
      <c r="E14" s="34">
        <v>545048</v>
      </c>
      <c r="F14" s="35">
        <v>6774.9466400000001</v>
      </c>
      <c r="G14" s="36">
        <v>1.9917850000000001E-2</v>
      </c>
      <c r="H14" s="31" t="s">
        <v>152</v>
      </c>
    </row>
    <row r="15" spans="1:9" ht="25.5" x14ac:dyDescent="0.2">
      <c r="A15" s="32">
        <v>9</v>
      </c>
      <c r="B15" s="33" t="s">
        <v>476</v>
      </c>
      <c r="C15" s="33" t="s">
        <v>477</v>
      </c>
      <c r="D15" s="33" t="s">
        <v>206</v>
      </c>
      <c r="E15" s="34">
        <v>746507</v>
      </c>
      <c r="F15" s="35">
        <v>6671.1598055000004</v>
      </c>
      <c r="G15" s="36">
        <v>1.9612729999999998E-2</v>
      </c>
      <c r="H15" s="31" t="s">
        <v>152</v>
      </c>
    </row>
    <row r="16" spans="1:9" x14ac:dyDescent="0.2">
      <c r="A16" s="32">
        <v>10</v>
      </c>
      <c r="B16" s="33" t="s">
        <v>248</v>
      </c>
      <c r="C16" s="33" t="s">
        <v>249</v>
      </c>
      <c r="D16" s="33" t="s">
        <v>228</v>
      </c>
      <c r="E16" s="34">
        <v>669376</v>
      </c>
      <c r="F16" s="35">
        <v>6521.0609919999997</v>
      </c>
      <c r="G16" s="36">
        <v>1.917145E-2</v>
      </c>
      <c r="H16" s="31" t="s">
        <v>152</v>
      </c>
    </row>
    <row r="17" spans="1:8" x14ac:dyDescent="0.2">
      <c r="A17" s="32">
        <v>11</v>
      </c>
      <c r="B17" s="33" t="s">
        <v>414</v>
      </c>
      <c r="C17" s="33" t="s">
        <v>415</v>
      </c>
      <c r="D17" s="33" t="s">
        <v>42</v>
      </c>
      <c r="E17" s="34">
        <v>18825767</v>
      </c>
      <c r="F17" s="35">
        <v>6364.9918226999998</v>
      </c>
      <c r="G17" s="36">
        <v>1.8712610000000001E-2</v>
      </c>
      <c r="H17" s="31" t="s">
        <v>152</v>
      </c>
    </row>
    <row r="18" spans="1:8" x14ac:dyDescent="0.2">
      <c r="A18" s="32">
        <v>12</v>
      </c>
      <c r="B18" s="33" t="s">
        <v>478</v>
      </c>
      <c r="C18" s="33" t="s">
        <v>479</v>
      </c>
      <c r="D18" s="33" t="s">
        <v>113</v>
      </c>
      <c r="E18" s="34">
        <v>719444</v>
      </c>
      <c r="F18" s="35">
        <v>6314.559988</v>
      </c>
      <c r="G18" s="36">
        <v>1.856435E-2</v>
      </c>
      <c r="H18" s="31" t="s">
        <v>152</v>
      </c>
    </row>
    <row r="19" spans="1:8" x14ac:dyDescent="0.2">
      <c r="A19" s="32">
        <v>13</v>
      </c>
      <c r="B19" s="33" t="s">
        <v>426</v>
      </c>
      <c r="C19" s="33" t="s">
        <v>427</v>
      </c>
      <c r="D19" s="33" t="s">
        <v>228</v>
      </c>
      <c r="E19" s="34">
        <v>762252</v>
      </c>
      <c r="F19" s="35">
        <v>6040.4659739999997</v>
      </c>
      <c r="G19" s="36">
        <v>1.7758530000000002E-2</v>
      </c>
      <c r="H19" s="31" t="s">
        <v>152</v>
      </c>
    </row>
    <row r="20" spans="1:8" x14ac:dyDescent="0.2">
      <c r="A20" s="32">
        <v>14</v>
      </c>
      <c r="B20" s="33" t="s">
        <v>410</v>
      </c>
      <c r="C20" s="33" t="s">
        <v>411</v>
      </c>
      <c r="D20" s="33" t="s">
        <v>42</v>
      </c>
      <c r="E20" s="34">
        <v>9377207</v>
      </c>
      <c r="F20" s="35">
        <v>6003.2879214000004</v>
      </c>
      <c r="G20" s="36">
        <v>1.7649229999999998E-2</v>
      </c>
      <c r="H20" s="31" t="s">
        <v>152</v>
      </c>
    </row>
    <row r="21" spans="1:8" ht="25.5" x14ac:dyDescent="0.2">
      <c r="A21" s="32">
        <v>15</v>
      </c>
      <c r="B21" s="33" t="s">
        <v>480</v>
      </c>
      <c r="C21" s="33" t="s">
        <v>481</v>
      </c>
      <c r="D21" s="33" t="s">
        <v>233</v>
      </c>
      <c r="E21" s="34">
        <v>1118313</v>
      </c>
      <c r="F21" s="35">
        <v>5924.8222740000001</v>
      </c>
      <c r="G21" s="36">
        <v>1.7418550000000001E-2</v>
      </c>
      <c r="H21" s="31" t="s">
        <v>152</v>
      </c>
    </row>
    <row r="22" spans="1:8" ht="25.5" x14ac:dyDescent="0.2">
      <c r="A22" s="32">
        <v>16</v>
      </c>
      <c r="B22" s="33" t="s">
        <v>434</v>
      </c>
      <c r="C22" s="33" t="s">
        <v>435</v>
      </c>
      <c r="D22" s="33" t="s">
        <v>209</v>
      </c>
      <c r="E22" s="34">
        <v>931360</v>
      </c>
      <c r="F22" s="35">
        <v>5613.3067199999996</v>
      </c>
      <c r="G22" s="36">
        <v>1.650271E-2</v>
      </c>
      <c r="H22" s="31" t="s">
        <v>152</v>
      </c>
    </row>
    <row r="23" spans="1:8" x14ac:dyDescent="0.2">
      <c r="A23" s="32">
        <v>17</v>
      </c>
      <c r="B23" s="33" t="s">
        <v>51</v>
      </c>
      <c r="C23" s="33" t="s">
        <v>52</v>
      </c>
      <c r="D23" s="33" t="s">
        <v>39</v>
      </c>
      <c r="E23" s="34">
        <v>126168</v>
      </c>
      <c r="F23" s="35">
        <v>5597.6325720000004</v>
      </c>
      <c r="G23" s="36">
        <v>1.645663E-2</v>
      </c>
      <c r="H23" s="31" t="s">
        <v>152</v>
      </c>
    </row>
    <row r="24" spans="1:8" x14ac:dyDescent="0.2">
      <c r="A24" s="32">
        <v>18</v>
      </c>
      <c r="B24" s="33" t="s">
        <v>308</v>
      </c>
      <c r="C24" s="33" t="s">
        <v>309</v>
      </c>
      <c r="D24" s="33" t="s">
        <v>104</v>
      </c>
      <c r="E24" s="34">
        <v>1510099</v>
      </c>
      <c r="F24" s="35">
        <v>5465.0482810000003</v>
      </c>
      <c r="G24" s="36">
        <v>1.6066850000000001E-2</v>
      </c>
      <c r="H24" s="31" t="s">
        <v>152</v>
      </c>
    </row>
    <row r="25" spans="1:8" ht="25.5" x14ac:dyDescent="0.2">
      <c r="A25" s="32">
        <v>19</v>
      </c>
      <c r="B25" s="33" t="s">
        <v>326</v>
      </c>
      <c r="C25" s="33" t="s">
        <v>327</v>
      </c>
      <c r="D25" s="33" t="s">
        <v>270</v>
      </c>
      <c r="E25" s="34">
        <v>161159</v>
      </c>
      <c r="F25" s="35">
        <v>5230.8988220000001</v>
      </c>
      <c r="G25" s="36">
        <v>1.537846E-2</v>
      </c>
      <c r="H25" s="31" t="s">
        <v>152</v>
      </c>
    </row>
    <row r="26" spans="1:8" x14ac:dyDescent="0.2">
      <c r="A26" s="32">
        <v>20</v>
      </c>
      <c r="B26" s="33" t="s">
        <v>82</v>
      </c>
      <c r="C26" s="33" t="s">
        <v>83</v>
      </c>
      <c r="D26" s="33" t="s">
        <v>79</v>
      </c>
      <c r="E26" s="34">
        <v>449718</v>
      </c>
      <c r="F26" s="35">
        <v>5189.7457199999999</v>
      </c>
      <c r="G26" s="36">
        <v>1.525748E-2</v>
      </c>
      <c r="H26" s="31" t="s">
        <v>152</v>
      </c>
    </row>
    <row r="27" spans="1:8" x14ac:dyDescent="0.2">
      <c r="A27" s="32">
        <v>21</v>
      </c>
      <c r="B27" s="33" t="s">
        <v>482</v>
      </c>
      <c r="C27" s="33" t="s">
        <v>483</v>
      </c>
      <c r="D27" s="33" t="s">
        <v>216</v>
      </c>
      <c r="E27" s="34">
        <v>85682</v>
      </c>
      <c r="F27" s="35">
        <v>5112.730622</v>
      </c>
      <c r="G27" s="36">
        <v>1.5031060000000001E-2</v>
      </c>
      <c r="H27" s="31" t="s">
        <v>152</v>
      </c>
    </row>
    <row r="28" spans="1:8" x14ac:dyDescent="0.2">
      <c r="A28" s="32">
        <v>22</v>
      </c>
      <c r="B28" s="33" t="s">
        <v>49</v>
      </c>
      <c r="C28" s="33" t="s">
        <v>50</v>
      </c>
      <c r="D28" s="33" t="s">
        <v>33</v>
      </c>
      <c r="E28" s="34">
        <v>1099317</v>
      </c>
      <c r="F28" s="35">
        <v>4958.4693285000003</v>
      </c>
      <c r="G28" s="36">
        <v>1.457754E-2</v>
      </c>
      <c r="H28" s="31" t="s">
        <v>152</v>
      </c>
    </row>
    <row r="29" spans="1:8" x14ac:dyDescent="0.2">
      <c r="A29" s="32">
        <v>23</v>
      </c>
      <c r="B29" s="33" t="s">
        <v>484</v>
      </c>
      <c r="C29" s="33" t="s">
        <v>485</v>
      </c>
      <c r="D29" s="33" t="s">
        <v>1115</v>
      </c>
      <c r="E29" s="34">
        <v>262189</v>
      </c>
      <c r="F29" s="35">
        <v>4817.3295914999999</v>
      </c>
      <c r="G29" s="36">
        <v>1.4162599999999999E-2</v>
      </c>
      <c r="H29" s="31" t="s">
        <v>152</v>
      </c>
    </row>
    <row r="30" spans="1:8" ht="25.5" x14ac:dyDescent="0.2">
      <c r="A30" s="32">
        <v>24</v>
      </c>
      <c r="B30" s="33" t="s">
        <v>97</v>
      </c>
      <c r="C30" s="33" t="s">
        <v>98</v>
      </c>
      <c r="D30" s="33" t="s">
        <v>99</v>
      </c>
      <c r="E30" s="34">
        <v>390188</v>
      </c>
      <c r="F30" s="35">
        <v>4803.6044680000005</v>
      </c>
      <c r="G30" s="36">
        <v>1.4122249999999999E-2</v>
      </c>
      <c r="H30" s="31" t="s">
        <v>152</v>
      </c>
    </row>
    <row r="31" spans="1:8" x14ac:dyDescent="0.2">
      <c r="A31" s="32">
        <v>25</v>
      </c>
      <c r="B31" s="33" t="s">
        <v>406</v>
      </c>
      <c r="C31" s="33" t="s">
        <v>407</v>
      </c>
      <c r="D31" s="33" t="s">
        <v>42</v>
      </c>
      <c r="E31" s="34">
        <v>1479672</v>
      </c>
      <c r="F31" s="35">
        <v>4632.853032</v>
      </c>
      <c r="G31" s="36">
        <v>1.362025E-2</v>
      </c>
      <c r="H31" s="31" t="s">
        <v>152</v>
      </c>
    </row>
    <row r="32" spans="1:8" x14ac:dyDescent="0.2">
      <c r="A32" s="32">
        <v>26</v>
      </c>
      <c r="B32" s="33" t="s">
        <v>402</v>
      </c>
      <c r="C32" s="33" t="s">
        <v>403</v>
      </c>
      <c r="D32" s="33" t="s">
        <v>247</v>
      </c>
      <c r="E32" s="34">
        <v>156785</v>
      </c>
      <c r="F32" s="35">
        <v>4596.3874525000001</v>
      </c>
      <c r="G32" s="36">
        <v>1.351305E-2</v>
      </c>
      <c r="H32" s="31" t="s">
        <v>152</v>
      </c>
    </row>
    <row r="33" spans="1:8" x14ac:dyDescent="0.2">
      <c r="A33" s="32">
        <v>27</v>
      </c>
      <c r="B33" s="33" t="s">
        <v>91</v>
      </c>
      <c r="C33" s="33" t="s">
        <v>92</v>
      </c>
      <c r="D33" s="33" t="s">
        <v>55</v>
      </c>
      <c r="E33" s="34">
        <v>290535</v>
      </c>
      <c r="F33" s="35">
        <v>4580.8653450000002</v>
      </c>
      <c r="G33" s="36">
        <v>1.3467410000000001E-2</v>
      </c>
      <c r="H33" s="31" t="s">
        <v>152</v>
      </c>
    </row>
    <row r="34" spans="1:8" x14ac:dyDescent="0.2">
      <c r="A34" s="32">
        <v>28</v>
      </c>
      <c r="B34" s="33" t="s">
        <v>362</v>
      </c>
      <c r="C34" s="33" t="s">
        <v>363</v>
      </c>
      <c r="D34" s="33" t="s">
        <v>247</v>
      </c>
      <c r="E34" s="34">
        <v>73404</v>
      </c>
      <c r="F34" s="35">
        <v>4576.0787639999999</v>
      </c>
      <c r="G34" s="36">
        <v>1.3453339999999999E-2</v>
      </c>
      <c r="H34" s="31" t="s">
        <v>152</v>
      </c>
    </row>
    <row r="35" spans="1:8" x14ac:dyDescent="0.2">
      <c r="A35" s="32">
        <v>29</v>
      </c>
      <c r="B35" s="33" t="s">
        <v>486</v>
      </c>
      <c r="C35" s="33" t="s">
        <v>487</v>
      </c>
      <c r="D35" s="33" t="s">
        <v>42</v>
      </c>
      <c r="E35" s="34">
        <v>3754816</v>
      </c>
      <c r="F35" s="35">
        <v>4544.4538048000004</v>
      </c>
      <c r="G35" s="36">
        <v>1.336036E-2</v>
      </c>
      <c r="H35" s="31" t="s">
        <v>152</v>
      </c>
    </row>
    <row r="36" spans="1:8" x14ac:dyDescent="0.2">
      <c r="A36" s="32">
        <v>30</v>
      </c>
      <c r="B36" s="33" t="s">
        <v>488</v>
      </c>
      <c r="C36" s="33" t="s">
        <v>489</v>
      </c>
      <c r="D36" s="33" t="s">
        <v>79</v>
      </c>
      <c r="E36" s="34">
        <v>140438</v>
      </c>
      <c r="F36" s="35">
        <v>4539.4476930000001</v>
      </c>
      <c r="G36" s="36">
        <v>1.3345650000000001E-2</v>
      </c>
      <c r="H36" s="31" t="s">
        <v>152</v>
      </c>
    </row>
    <row r="37" spans="1:8" x14ac:dyDescent="0.2">
      <c r="A37" s="32">
        <v>31</v>
      </c>
      <c r="B37" s="33" t="s">
        <v>436</v>
      </c>
      <c r="C37" s="33" t="s">
        <v>437</v>
      </c>
      <c r="D37" s="33" t="s">
        <v>1115</v>
      </c>
      <c r="E37" s="34">
        <v>971806</v>
      </c>
      <c r="F37" s="35">
        <v>4526.1864450000003</v>
      </c>
      <c r="G37" s="36">
        <v>1.330666E-2</v>
      </c>
      <c r="H37" s="31" t="s">
        <v>152</v>
      </c>
    </row>
    <row r="38" spans="1:8" x14ac:dyDescent="0.2">
      <c r="A38" s="32">
        <v>32</v>
      </c>
      <c r="B38" s="33" t="s">
        <v>428</v>
      </c>
      <c r="C38" s="33" t="s">
        <v>429</v>
      </c>
      <c r="D38" s="33" t="s">
        <v>39</v>
      </c>
      <c r="E38" s="34">
        <v>877991</v>
      </c>
      <c r="F38" s="35">
        <v>4417.1727209999999</v>
      </c>
      <c r="G38" s="36">
        <v>1.298617E-2</v>
      </c>
      <c r="H38" s="31" t="s">
        <v>152</v>
      </c>
    </row>
    <row r="39" spans="1:8" x14ac:dyDescent="0.2">
      <c r="A39" s="32">
        <v>33</v>
      </c>
      <c r="B39" s="33" t="s">
        <v>45</v>
      </c>
      <c r="C39" s="33" t="s">
        <v>46</v>
      </c>
      <c r="D39" s="33" t="s">
        <v>13</v>
      </c>
      <c r="E39" s="34">
        <v>337012</v>
      </c>
      <c r="F39" s="35">
        <v>4371.7196640000002</v>
      </c>
      <c r="G39" s="36">
        <v>1.2852540000000001E-2</v>
      </c>
      <c r="H39" s="31" t="s">
        <v>152</v>
      </c>
    </row>
    <row r="40" spans="1:8" x14ac:dyDescent="0.2">
      <c r="A40" s="32">
        <v>34</v>
      </c>
      <c r="B40" s="33" t="s">
        <v>11</v>
      </c>
      <c r="C40" s="33" t="s">
        <v>12</v>
      </c>
      <c r="D40" s="33" t="s">
        <v>13</v>
      </c>
      <c r="E40" s="34">
        <v>119155</v>
      </c>
      <c r="F40" s="35">
        <v>4298.6953574999998</v>
      </c>
      <c r="G40" s="36">
        <v>1.2637850000000001E-2</v>
      </c>
      <c r="H40" s="31" t="s">
        <v>152</v>
      </c>
    </row>
    <row r="41" spans="1:8" x14ac:dyDescent="0.2">
      <c r="A41" s="32">
        <v>35</v>
      </c>
      <c r="B41" s="33" t="s">
        <v>490</v>
      </c>
      <c r="C41" s="33" t="s">
        <v>491</v>
      </c>
      <c r="D41" s="33" t="s">
        <v>36</v>
      </c>
      <c r="E41" s="34">
        <v>243608</v>
      </c>
      <c r="F41" s="35">
        <v>4039.6296600000001</v>
      </c>
      <c r="G41" s="36">
        <v>1.187622E-2</v>
      </c>
      <c r="H41" s="31" t="s">
        <v>152</v>
      </c>
    </row>
    <row r="42" spans="1:8" x14ac:dyDescent="0.2">
      <c r="A42" s="32">
        <v>36</v>
      </c>
      <c r="B42" s="33" t="s">
        <v>416</v>
      </c>
      <c r="C42" s="33" t="s">
        <v>417</v>
      </c>
      <c r="D42" s="33" t="s">
        <v>418</v>
      </c>
      <c r="E42" s="34">
        <v>308127</v>
      </c>
      <c r="F42" s="35">
        <v>4020.7492229999998</v>
      </c>
      <c r="G42" s="36">
        <v>1.182071E-2</v>
      </c>
      <c r="H42" s="31" t="s">
        <v>152</v>
      </c>
    </row>
    <row r="43" spans="1:8" ht="25.5" x14ac:dyDescent="0.2">
      <c r="A43" s="32">
        <v>37</v>
      </c>
      <c r="B43" s="33" t="s">
        <v>492</v>
      </c>
      <c r="C43" s="33" t="s">
        <v>493</v>
      </c>
      <c r="D43" s="33" t="s">
        <v>122</v>
      </c>
      <c r="E43" s="34">
        <v>253983</v>
      </c>
      <c r="F43" s="35">
        <v>3978.2627204999999</v>
      </c>
      <c r="G43" s="36">
        <v>1.1695799999999999E-2</v>
      </c>
      <c r="H43" s="31" t="s">
        <v>152</v>
      </c>
    </row>
    <row r="44" spans="1:8" x14ac:dyDescent="0.2">
      <c r="A44" s="32">
        <v>38</v>
      </c>
      <c r="B44" s="33" t="s">
        <v>273</v>
      </c>
      <c r="C44" s="33" t="s">
        <v>274</v>
      </c>
      <c r="D44" s="33" t="s">
        <v>113</v>
      </c>
      <c r="E44" s="34">
        <v>872038</v>
      </c>
      <c r="F44" s="35">
        <v>3911.0904300000002</v>
      </c>
      <c r="G44" s="36">
        <v>1.1498319999999999E-2</v>
      </c>
      <c r="H44" s="31" t="s">
        <v>152</v>
      </c>
    </row>
    <row r="45" spans="1:8" ht="25.5" x14ac:dyDescent="0.2">
      <c r="A45" s="32">
        <v>39</v>
      </c>
      <c r="B45" s="33" t="s">
        <v>494</v>
      </c>
      <c r="C45" s="33" t="s">
        <v>495</v>
      </c>
      <c r="D45" s="33" t="s">
        <v>496</v>
      </c>
      <c r="E45" s="34">
        <v>840776</v>
      </c>
      <c r="F45" s="35">
        <v>3790.6385959999998</v>
      </c>
      <c r="G45" s="36">
        <v>1.11442E-2</v>
      </c>
      <c r="H45" s="31" t="s">
        <v>152</v>
      </c>
    </row>
    <row r="46" spans="1:8" ht="25.5" x14ac:dyDescent="0.2">
      <c r="A46" s="32">
        <v>40</v>
      </c>
      <c r="B46" s="33" t="s">
        <v>497</v>
      </c>
      <c r="C46" s="33" t="s">
        <v>498</v>
      </c>
      <c r="D46" s="33" t="s">
        <v>209</v>
      </c>
      <c r="E46" s="34">
        <v>27318</v>
      </c>
      <c r="F46" s="35">
        <v>3749.0676840000001</v>
      </c>
      <c r="G46" s="36">
        <v>1.1021990000000001E-2</v>
      </c>
      <c r="H46" s="31" t="s">
        <v>152</v>
      </c>
    </row>
    <row r="47" spans="1:8" x14ac:dyDescent="0.2">
      <c r="A47" s="32">
        <v>41</v>
      </c>
      <c r="B47" s="33" t="s">
        <v>499</v>
      </c>
      <c r="C47" s="33" t="s">
        <v>500</v>
      </c>
      <c r="D47" s="33" t="s">
        <v>247</v>
      </c>
      <c r="E47" s="34">
        <v>278168</v>
      </c>
      <c r="F47" s="35">
        <v>3734.544484</v>
      </c>
      <c r="G47" s="36">
        <v>1.0979289999999999E-2</v>
      </c>
      <c r="H47" s="31" t="s">
        <v>152</v>
      </c>
    </row>
    <row r="48" spans="1:8" ht="25.5" x14ac:dyDescent="0.2">
      <c r="A48" s="32">
        <v>42</v>
      </c>
      <c r="B48" s="33" t="s">
        <v>458</v>
      </c>
      <c r="C48" s="33" t="s">
        <v>459</v>
      </c>
      <c r="D48" s="33" t="s">
        <v>25</v>
      </c>
      <c r="E48" s="34">
        <v>297739</v>
      </c>
      <c r="F48" s="35">
        <v>3684.520125</v>
      </c>
      <c r="G48" s="36">
        <v>1.083222E-2</v>
      </c>
      <c r="H48" s="31" t="s">
        <v>152</v>
      </c>
    </row>
    <row r="49" spans="1:8" x14ac:dyDescent="0.2">
      <c r="A49" s="32">
        <v>43</v>
      </c>
      <c r="B49" s="33" t="s">
        <v>37</v>
      </c>
      <c r="C49" s="33" t="s">
        <v>38</v>
      </c>
      <c r="D49" s="33" t="s">
        <v>39</v>
      </c>
      <c r="E49" s="34">
        <v>62008</v>
      </c>
      <c r="F49" s="35">
        <v>3652.364212</v>
      </c>
      <c r="G49" s="36">
        <v>1.0737689999999999E-2</v>
      </c>
      <c r="H49" s="31" t="s">
        <v>152</v>
      </c>
    </row>
    <row r="50" spans="1:8" ht="25.5" x14ac:dyDescent="0.2">
      <c r="A50" s="32">
        <v>44</v>
      </c>
      <c r="B50" s="33" t="s">
        <v>408</v>
      </c>
      <c r="C50" s="33" t="s">
        <v>409</v>
      </c>
      <c r="D50" s="33" t="s">
        <v>209</v>
      </c>
      <c r="E50" s="34">
        <v>195527</v>
      </c>
      <c r="F50" s="35">
        <v>3605.8111705000001</v>
      </c>
      <c r="G50" s="36">
        <v>1.060082E-2</v>
      </c>
      <c r="H50" s="31" t="s">
        <v>152</v>
      </c>
    </row>
    <row r="51" spans="1:8" ht="25.5" x14ac:dyDescent="0.2">
      <c r="A51" s="32">
        <v>45</v>
      </c>
      <c r="B51" s="33" t="s">
        <v>130</v>
      </c>
      <c r="C51" s="33" t="s">
        <v>131</v>
      </c>
      <c r="D51" s="33" t="s">
        <v>13</v>
      </c>
      <c r="E51" s="34">
        <v>774293</v>
      </c>
      <c r="F51" s="35">
        <v>3553.2305769999998</v>
      </c>
      <c r="G51" s="36">
        <v>1.0446240000000001E-2</v>
      </c>
      <c r="H51" s="31" t="s">
        <v>152</v>
      </c>
    </row>
    <row r="52" spans="1:8" x14ac:dyDescent="0.2">
      <c r="A52" s="32">
        <v>46</v>
      </c>
      <c r="B52" s="33" t="s">
        <v>448</v>
      </c>
      <c r="C52" s="33" t="s">
        <v>449</v>
      </c>
      <c r="D52" s="33" t="s">
        <v>39</v>
      </c>
      <c r="E52" s="34">
        <v>275772</v>
      </c>
      <c r="F52" s="35">
        <v>3528.9163979999998</v>
      </c>
      <c r="G52" s="36">
        <v>1.037476E-2</v>
      </c>
      <c r="H52" s="31" t="s">
        <v>152</v>
      </c>
    </row>
    <row r="53" spans="1:8" x14ac:dyDescent="0.2">
      <c r="A53" s="32">
        <v>47</v>
      </c>
      <c r="B53" s="33" t="s">
        <v>229</v>
      </c>
      <c r="C53" s="33" t="s">
        <v>230</v>
      </c>
      <c r="D53" s="33" t="s">
        <v>19</v>
      </c>
      <c r="E53" s="34">
        <v>860908</v>
      </c>
      <c r="F53" s="35">
        <v>3518.9614499999998</v>
      </c>
      <c r="G53" s="36">
        <v>1.0345490000000001E-2</v>
      </c>
      <c r="H53" s="31" t="s">
        <v>152</v>
      </c>
    </row>
    <row r="54" spans="1:8" x14ac:dyDescent="0.2">
      <c r="A54" s="32">
        <v>48</v>
      </c>
      <c r="B54" s="33" t="s">
        <v>470</v>
      </c>
      <c r="C54" s="33" t="s">
        <v>471</v>
      </c>
      <c r="D54" s="33" t="s">
        <v>39</v>
      </c>
      <c r="E54" s="34">
        <v>608663</v>
      </c>
      <c r="F54" s="35">
        <v>3502.5512334999999</v>
      </c>
      <c r="G54" s="36">
        <v>1.0297250000000001E-2</v>
      </c>
      <c r="H54" s="31" t="s">
        <v>152</v>
      </c>
    </row>
    <row r="55" spans="1:8" ht="25.5" x14ac:dyDescent="0.2">
      <c r="A55" s="32">
        <v>49</v>
      </c>
      <c r="B55" s="33" t="s">
        <v>501</v>
      </c>
      <c r="C55" s="33" t="s">
        <v>502</v>
      </c>
      <c r="D55" s="33" t="s">
        <v>209</v>
      </c>
      <c r="E55" s="34">
        <v>484538</v>
      </c>
      <c r="F55" s="35">
        <v>3501.5138569999999</v>
      </c>
      <c r="G55" s="36">
        <v>1.02942E-2</v>
      </c>
      <c r="H55" s="31" t="s">
        <v>152</v>
      </c>
    </row>
    <row r="56" spans="1:8" x14ac:dyDescent="0.2">
      <c r="A56" s="32">
        <v>50</v>
      </c>
      <c r="B56" s="33" t="s">
        <v>503</v>
      </c>
      <c r="C56" s="33" t="s">
        <v>504</v>
      </c>
      <c r="D56" s="33" t="s">
        <v>30</v>
      </c>
      <c r="E56" s="34">
        <v>326016</v>
      </c>
      <c r="F56" s="35">
        <v>3496.684608</v>
      </c>
      <c r="G56" s="36">
        <v>1.0279999999999999E-2</v>
      </c>
      <c r="H56" s="31" t="s">
        <v>152</v>
      </c>
    </row>
    <row r="57" spans="1:8" ht="25.5" x14ac:dyDescent="0.2">
      <c r="A57" s="32">
        <v>51</v>
      </c>
      <c r="B57" s="33" t="s">
        <v>505</v>
      </c>
      <c r="C57" s="33" t="s">
        <v>506</v>
      </c>
      <c r="D57" s="33" t="s">
        <v>270</v>
      </c>
      <c r="E57" s="34">
        <v>156665</v>
      </c>
      <c r="F57" s="35">
        <v>3495.4311475</v>
      </c>
      <c r="G57" s="36">
        <v>1.027631E-2</v>
      </c>
      <c r="H57" s="31" t="s">
        <v>152</v>
      </c>
    </row>
    <row r="58" spans="1:8" x14ac:dyDescent="0.2">
      <c r="A58" s="32">
        <v>52</v>
      </c>
      <c r="B58" s="33" t="s">
        <v>507</v>
      </c>
      <c r="C58" s="33" t="s">
        <v>508</v>
      </c>
      <c r="D58" s="33" t="s">
        <v>30</v>
      </c>
      <c r="E58" s="34">
        <v>1467882</v>
      </c>
      <c r="F58" s="35">
        <v>3419.1375426</v>
      </c>
      <c r="G58" s="36">
        <v>1.005202E-2</v>
      </c>
      <c r="H58" s="31" t="s">
        <v>152</v>
      </c>
    </row>
    <row r="59" spans="1:8" x14ac:dyDescent="0.2">
      <c r="A59" s="32">
        <v>53</v>
      </c>
      <c r="B59" s="33" t="s">
        <v>509</v>
      </c>
      <c r="C59" s="33" t="s">
        <v>510</v>
      </c>
      <c r="D59" s="33" t="s">
        <v>247</v>
      </c>
      <c r="E59" s="34">
        <v>122272</v>
      </c>
      <c r="F59" s="35">
        <v>3341.877168</v>
      </c>
      <c r="G59" s="36">
        <v>9.8248799999999994E-3</v>
      </c>
      <c r="H59" s="31" t="s">
        <v>152</v>
      </c>
    </row>
    <row r="60" spans="1:8" x14ac:dyDescent="0.2">
      <c r="A60" s="32">
        <v>54</v>
      </c>
      <c r="B60" s="33" t="s">
        <v>511</v>
      </c>
      <c r="C60" s="33" t="s">
        <v>512</v>
      </c>
      <c r="D60" s="33" t="s">
        <v>39</v>
      </c>
      <c r="E60" s="34">
        <v>74038</v>
      </c>
      <c r="F60" s="35">
        <v>3315.6437540000002</v>
      </c>
      <c r="G60" s="36">
        <v>9.7477499999999995E-3</v>
      </c>
      <c r="H60" s="31" t="s">
        <v>152</v>
      </c>
    </row>
    <row r="61" spans="1:8" x14ac:dyDescent="0.2">
      <c r="A61" s="32">
        <v>55</v>
      </c>
      <c r="B61" s="33" t="s">
        <v>513</v>
      </c>
      <c r="C61" s="33" t="s">
        <v>514</v>
      </c>
      <c r="D61" s="33" t="s">
        <v>292</v>
      </c>
      <c r="E61" s="34">
        <v>568213</v>
      </c>
      <c r="F61" s="35">
        <v>3276.3161580000001</v>
      </c>
      <c r="G61" s="36">
        <v>9.6321299999999992E-3</v>
      </c>
      <c r="H61" s="31" t="s">
        <v>152</v>
      </c>
    </row>
    <row r="62" spans="1:8" x14ac:dyDescent="0.2">
      <c r="A62" s="32">
        <v>56</v>
      </c>
      <c r="B62" s="33" t="s">
        <v>442</v>
      </c>
      <c r="C62" s="33" t="s">
        <v>443</v>
      </c>
      <c r="D62" s="33" t="s">
        <v>113</v>
      </c>
      <c r="E62" s="34">
        <v>348279</v>
      </c>
      <c r="F62" s="35">
        <v>3087.6674745</v>
      </c>
      <c r="G62" s="36">
        <v>9.0775200000000004E-3</v>
      </c>
      <c r="H62" s="31" t="s">
        <v>152</v>
      </c>
    </row>
    <row r="63" spans="1:8" x14ac:dyDescent="0.2">
      <c r="A63" s="32">
        <v>57</v>
      </c>
      <c r="B63" s="33" t="s">
        <v>220</v>
      </c>
      <c r="C63" s="33" t="s">
        <v>221</v>
      </c>
      <c r="D63" s="33" t="s">
        <v>79</v>
      </c>
      <c r="E63" s="34">
        <v>86208</v>
      </c>
      <c r="F63" s="35">
        <v>3083.0136000000002</v>
      </c>
      <c r="G63" s="36">
        <v>9.0638400000000001E-3</v>
      </c>
      <c r="H63" s="31" t="s">
        <v>152</v>
      </c>
    </row>
    <row r="64" spans="1:8" x14ac:dyDescent="0.2">
      <c r="A64" s="32">
        <v>58</v>
      </c>
      <c r="B64" s="33" t="s">
        <v>430</v>
      </c>
      <c r="C64" s="33" t="s">
        <v>431</v>
      </c>
      <c r="D64" s="33" t="s">
        <v>1114</v>
      </c>
      <c r="E64" s="34">
        <v>498569</v>
      </c>
      <c r="F64" s="35">
        <v>2793.7313915</v>
      </c>
      <c r="G64" s="36">
        <v>8.2133699999999994E-3</v>
      </c>
      <c r="H64" s="31" t="s">
        <v>152</v>
      </c>
    </row>
    <row r="65" spans="1:8" x14ac:dyDescent="0.2">
      <c r="A65" s="32">
        <v>59</v>
      </c>
      <c r="B65" s="33" t="s">
        <v>515</v>
      </c>
      <c r="C65" s="33" t="s">
        <v>516</v>
      </c>
      <c r="D65" s="33" t="s">
        <v>42</v>
      </c>
      <c r="E65" s="34">
        <v>2564600</v>
      </c>
      <c r="F65" s="35">
        <v>2613.3274000000001</v>
      </c>
      <c r="G65" s="36">
        <v>7.6829899999999998E-3</v>
      </c>
      <c r="H65" s="31" t="s">
        <v>152</v>
      </c>
    </row>
    <row r="66" spans="1:8" x14ac:dyDescent="0.2">
      <c r="A66" s="32">
        <v>60</v>
      </c>
      <c r="B66" s="33" t="s">
        <v>517</v>
      </c>
      <c r="C66" s="33" t="s">
        <v>518</v>
      </c>
      <c r="D66" s="33" t="s">
        <v>519</v>
      </c>
      <c r="E66" s="34">
        <v>258182</v>
      </c>
      <c r="F66" s="35">
        <v>2566.845444</v>
      </c>
      <c r="G66" s="36">
        <v>7.5463400000000003E-3</v>
      </c>
      <c r="H66" s="31" t="s">
        <v>152</v>
      </c>
    </row>
    <row r="67" spans="1:8" ht="25.5" x14ac:dyDescent="0.2">
      <c r="A67" s="32">
        <v>61</v>
      </c>
      <c r="B67" s="33" t="s">
        <v>520</v>
      </c>
      <c r="C67" s="33" t="s">
        <v>521</v>
      </c>
      <c r="D67" s="33" t="s">
        <v>209</v>
      </c>
      <c r="E67" s="34">
        <v>49726</v>
      </c>
      <c r="F67" s="35">
        <v>2450.1989239999998</v>
      </c>
      <c r="G67" s="36">
        <v>7.2034100000000004E-3</v>
      </c>
      <c r="H67" s="31" t="s">
        <v>152</v>
      </c>
    </row>
    <row r="68" spans="1:8" x14ac:dyDescent="0.2">
      <c r="A68" s="32">
        <v>62</v>
      </c>
      <c r="B68" s="33" t="s">
        <v>522</v>
      </c>
      <c r="C68" s="33" t="s">
        <v>523</v>
      </c>
      <c r="D68" s="33" t="s">
        <v>242</v>
      </c>
      <c r="E68" s="34">
        <v>93259</v>
      </c>
      <c r="F68" s="35">
        <v>2430.236281</v>
      </c>
      <c r="G68" s="36">
        <v>7.1447200000000002E-3</v>
      </c>
      <c r="H68" s="31" t="s">
        <v>152</v>
      </c>
    </row>
    <row r="69" spans="1:8" ht="25.5" x14ac:dyDescent="0.2">
      <c r="A69" s="32">
        <v>63</v>
      </c>
      <c r="B69" s="33" t="s">
        <v>66</v>
      </c>
      <c r="C69" s="33" t="s">
        <v>67</v>
      </c>
      <c r="D69" s="33" t="s">
        <v>25</v>
      </c>
      <c r="E69" s="34">
        <v>52854</v>
      </c>
      <c r="F69" s="35">
        <v>2428.8527159999999</v>
      </c>
      <c r="G69" s="36">
        <v>7.1406500000000001E-3</v>
      </c>
      <c r="H69" s="31" t="s">
        <v>152</v>
      </c>
    </row>
    <row r="70" spans="1:8" x14ac:dyDescent="0.2">
      <c r="A70" s="32">
        <v>64</v>
      </c>
      <c r="B70" s="33" t="s">
        <v>524</v>
      </c>
      <c r="C70" s="33" t="s">
        <v>525</v>
      </c>
      <c r="D70" s="33" t="s">
        <v>526</v>
      </c>
      <c r="E70" s="34">
        <v>389126</v>
      </c>
      <c r="F70" s="35">
        <v>2337.6744450000001</v>
      </c>
      <c r="G70" s="36">
        <v>6.8725899999999996E-3</v>
      </c>
      <c r="H70" s="31" t="s">
        <v>152</v>
      </c>
    </row>
    <row r="71" spans="1:8" x14ac:dyDescent="0.2">
      <c r="A71" s="32">
        <v>65</v>
      </c>
      <c r="B71" s="33" t="s">
        <v>527</v>
      </c>
      <c r="C71" s="33" t="s">
        <v>528</v>
      </c>
      <c r="D71" s="33" t="s">
        <v>79</v>
      </c>
      <c r="E71" s="34">
        <v>326718</v>
      </c>
      <c r="F71" s="35">
        <v>2083.3173270000002</v>
      </c>
      <c r="G71" s="36">
        <v>6.1247999999999997E-3</v>
      </c>
      <c r="H71" s="31" t="s">
        <v>152</v>
      </c>
    </row>
    <row r="72" spans="1:8" x14ac:dyDescent="0.2">
      <c r="A72" s="32">
        <v>66</v>
      </c>
      <c r="B72" s="33" t="s">
        <v>376</v>
      </c>
      <c r="C72" s="33" t="s">
        <v>377</v>
      </c>
      <c r="D72" s="33" t="s">
        <v>277</v>
      </c>
      <c r="E72" s="34">
        <v>276702</v>
      </c>
      <c r="F72" s="35">
        <v>2048.009853</v>
      </c>
      <c r="G72" s="36">
        <v>6.0210000000000003E-3</v>
      </c>
      <c r="H72" s="31" t="s">
        <v>152</v>
      </c>
    </row>
    <row r="73" spans="1:8" x14ac:dyDescent="0.2">
      <c r="A73" s="32">
        <v>67</v>
      </c>
      <c r="B73" s="33" t="s">
        <v>254</v>
      </c>
      <c r="C73" s="33" t="s">
        <v>255</v>
      </c>
      <c r="D73" s="33" t="s">
        <v>247</v>
      </c>
      <c r="E73" s="34">
        <v>37713</v>
      </c>
      <c r="F73" s="35">
        <v>1914.0856020000001</v>
      </c>
      <c r="G73" s="36">
        <v>5.6272700000000002E-3</v>
      </c>
      <c r="H73" s="31" t="s">
        <v>152</v>
      </c>
    </row>
    <row r="74" spans="1:8" x14ac:dyDescent="0.2">
      <c r="A74" s="32">
        <v>68</v>
      </c>
      <c r="B74" s="33" t="s">
        <v>77</v>
      </c>
      <c r="C74" s="33" t="s">
        <v>78</v>
      </c>
      <c r="D74" s="33" t="s">
        <v>79</v>
      </c>
      <c r="E74" s="34">
        <v>33962</v>
      </c>
      <c r="F74" s="35">
        <v>1828.8876620000001</v>
      </c>
      <c r="G74" s="36">
        <v>5.3768000000000002E-3</v>
      </c>
      <c r="H74" s="31" t="s">
        <v>152</v>
      </c>
    </row>
    <row r="75" spans="1:8" x14ac:dyDescent="0.2">
      <c r="A75" s="32">
        <v>69</v>
      </c>
      <c r="B75" s="33" t="s">
        <v>529</v>
      </c>
      <c r="C75" s="33" t="s">
        <v>530</v>
      </c>
      <c r="D75" s="33" t="s">
        <v>39</v>
      </c>
      <c r="E75" s="34">
        <v>268151</v>
      </c>
      <c r="F75" s="35">
        <v>1783.6063764999999</v>
      </c>
      <c r="G75" s="36">
        <v>5.2436699999999998E-3</v>
      </c>
      <c r="H75" s="31" t="s">
        <v>152</v>
      </c>
    </row>
    <row r="76" spans="1:8" x14ac:dyDescent="0.2">
      <c r="A76" s="32">
        <v>70</v>
      </c>
      <c r="B76" s="33" t="s">
        <v>531</v>
      </c>
      <c r="C76" s="33" t="s">
        <v>532</v>
      </c>
      <c r="D76" s="33" t="s">
        <v>13</v>
      </c>
      <c r="E76" s="34">
        <v>500873</v>
      </c>
      <c r="F76" s="35">
        <v>1670.6618914999999</v>
      </c>
      <c r="G76" s="36">
        <v>4.9116300000000002E-3</v>
      </c>
      <c r="H76" s="31" t="s">
        <v>152</v>
      </c>
    </row>
    <row r="77" spans="1:8" x14ac:dyDescent="0.2">
      <c r="A77" s="32">
        <v>71</v>
      </c>
      <c r="B77" s="33" t="s">
        <v>28</v>
      </c>
      <c r="C77" s="33" t="s">
        <v>29</v>
      </c>
      <c r="D77" s="33" t="s">
        <v>30</v>
      </c>
      <c r="E77" s="34">
        <v>22258</v>
      </c>
      <c r="F77" s="35">
        <v>1644.3208790000001</v>
      </c>
      <c r="G77" s="36">
        <v>4.8341800000000004E-3</v>
      </c>
      <c r="H77" s="31" t="s">
        <v>152</v>
      </c>
    </row>
    <row r="78" spans="1:8" ht="25.5" x14ac:dyDescent="0.2">
      <c r="A78" s="32">
        <v>72</v>
      </c>
      <c r="B78" s="33" t="s">
        <v>268</v>
      </c>
      <c r="C78" s="33" t="s">
        <v>269</v>
      </c>
      <c r="D78" s="33" t="s">
        <v>270</v>
      </c>
      <c r="E78" s="34">
        <v>65271</v>
      </c>
      <c r="F78" s="35">
        <v>1628.0545529999999</v>
      </c>
      <c r="G78" s="36">
        <v>4.7863599999999999E-3</v>
      </c>
      <c r="H78" s="31" t="s">
        <v>152</v>
      </c>
    </row>
    <row r="79" spans="1:8" x14ac:dyDescent="0.2">
      <c r="A79" s="32">
        <v>73</v>
      </c>
      <c r="B79" s="33" t="s">
        <v>533</v>
      </c>
      <c r="C79" s="33" t="s">
        <v>534</v>
      </c>
      <c r="D79" s="33" t="s">
        <v>30</v>
      </c>
      <c r="E79" s="34">
        <v>199530</v>
      </c>
      <c r="F79" s="35">
        <v>1509.743745</v>
      </c>
      <c r="G79" s="36">
        <v>4.4385400000000004E-3</v>
      </c>
      <c r="H79" s="31" t="s">
        <v>152</v>
      </c>
    </row>
    <row r="80" spans="1:8" x14ac:dyDescent="0.2">
      <c r="A80" s="32">
        <v>74</v>
      </c>
      <c r="B80" s="33" t="s">
        <v>346</v>
      </c>
      <c r="C80" s="33" t="s">
        <v>347</v>
      </c>
      <c r="D80" s="33" t="s">
        <v>203</v>
      </c>
      <c r="E80" s="34">
        <v>507487</v>
      </c>
      <c r="F80" s="35">
        <v>1411.0676034999999</v>
      </c>
      <c r="G80" s="36">
        <v>4.1484399999999998E-3</v>
      </c>
      <c r="H80" s="31" t="s">
        <v>152</v>
      </c>
    </row>
    <row r="81" spans="1:8" x14ac:dyDescent="0.2">
      <c r="A81" s="32">
        <v>75</v>
      </c>
      <c r="B81" s="33" t="s">
        <v>450</v>
      </c>
      <c r="C81" s="33" t="s">
        <v>451</v>
      </c>
      <c r="D81" s="33" t="s">
        <v>79</v>
      </c>
      <c r="E81" s="34">
        <v>286238</v>
      </c>
      <c r="F81" s="35">
        <v>1331.4360569999999</v>
      </c>
      <c r="G81" s="36">
        <v>3.9143299999999997E-3</v>
      </c>
      <c r="H81" s="31" t="s">
        <v>152</v>
      </c>
    </row>
    <row r="82" spans="1:8" x14ac:dyDescent="0.2">
      <c r="A82" s="32">
        <v>76</v>
      </c>
      <c r="B82" s="33" t="s">
        <v>438</v>
      </c>
      <c r="C82" s="33" t="s">
        <v>439</v>
      </c>
      <c r="D82" s="33" t="s">
        <v>30</v>
      </c>
      <c r="E82" s="34">
        <v>143771</v>
      </c>
      <c r="F82" s="35">
        <v>1151.8932520000001</v>
      </c>
      <c r="G82" s="36">
        <v>3.3864799999999999E-3</v>
      </c>
      <c r="H82" s="31" t="s">
        <v>152</v>
      </c>
    </row>
    <row r="83" spans="1:8" x14ac:dyDescent="0.2">
      <c r="A83" s="32">
        <v>77</v>
      </c>
      <c r="B83" s="33" t="s">
        <v>535</v>
      </c>
      <c r="C83" s="33" t="s">
        <v>536</v>
      </c>
      <c r="D83" s="33" t="s">
        <v>39</v>
      </c>
      <c r="E83" s="34">
        <v>90412</v>
      </c>
      <c r="F83" s="35">
        <v>1000.725222</v>
      </c>
      <c r="G83" s="36">
        <v>2.9420599999999998E-3</v>
      </c>
      <c r="H83" s="31" t="s">
        <v>152</v>
      </c>
    </row>
    <row r="84" spans="1:8" x14ac:dyDescent="0.2">
      <c r="A84" s="32">
        <v>78</v>
      </c>
      <c r="B84" s="33" t="s">
        <v>537</v>
      </c>
      <c r="C84" s="33" t="s">
        <v>538</v>
      </c>
      <c r="D84" s="33" t="s">
        <v>42</v>
      </c>
      <c r="E84" s="34">
        <v>579964</v>
      </c>
      <c r="F84" s="35">
        <v>916.34312</v>
      </c>
      <c r="G84" s="36">
        <v>2.6939799999999999E-3</v>
      </c>
      <c r="H84" s="31" t="s">
        <v>152</v>
      </c>
    </row>
    <row r="85" spans="1:8" x14ac:dyDescent="0.2">
      <c r="A85" s="32">
        <v>79</v>
      </c>
      <c r="B85" s="33" t="s">
        <v>539</v>
      </c>
      <c r="C85" s="33" t="s">
        <v>540</v>
      </c>
      <c r="D85" s="33" t="s">
        <v>541</v>
      </c>
      <c r="E85" s="34">
        <v>123004</v>
      </c>
      <c r="F85" s="35">
        <v>808.38228800000002</v>
      </c>
      <c r="G85" s="36">
        <v>2.37659E-3</v>
      </c>
      <c r="H85" s="31" t="s">
        <v>152</v>
      </c>
    </row>
    <row r="86" spans="1:8" x14ac:dyDescent="0.2">
      <c r="A86" s="32">
        <v>80</v>
      </c>
      <c r="B86" s="33" t="s">
        <v>542</v>
      </c>
      <c r="C86" s="33" t="s">
        <v>92</v>
      </c>
      <c r="D86" s="33" t="s">
        <v>55</v>
      </c>
      <c r="E86" s="34">
        <v>98087</v>
      </c>
      <c r="F86" s="35">
        <v>751.88589850000005</v>
      </c>
      <c r="G86" s="36">
        <v>2.2104899999999999E-3</v>
      </c>
      <c r="H86" s="31" t="s">
        <v>152</v>
      </c>
    </row>
    <row r="87" spans="1:8" x14ac:dyDescent="0.2">
      <c r="A87" s="32">
        <v>81</v>
      </c>
      <c r="B87" s="33" t="s">
        <v>543</v>
      </c>
      <c r="C87" s="33" t="s">
        <v>544</v>
      </c>
      <c r="D87" s="33" t="s">
        <v>526</v>
      </c>
      <c r="E87" s="34">
        <v>253109</v>
      </c>
      <c r="F87" s="35">
        <v>645.934168</v>
      </c>
      <c r="G87" s="36">
        <v>1.8990000000000001E-3</v>
      </c>
      <c r="H87" s="31" t="s">
        <v>152</v>
      </c>
    </row>
    <row r="88" spans="1:8" x14ac:dyDescent="0.2">
      <c r="A88" s="29"/>
      <c r="B88" s="29"/>
      <c r="C88" s="30" t="s">
        <v>151</v>
      </c>
      <c r="D88" s="29"/>
      <c r="E88" s="29" t="s">
        <v>152</v>
      </c>
      <c r="F88" s="37">
        <v>323813.98757801898</v>
      </c>
      <c r="G88" s="38">
        <v>0.95198965000000002</v>
      </c>
      <c r="H88" s="31" t="s">
        <v>152</v>
      </c>
    </row>
    <row r="89" spans="1:8" x14ac:dyDescent="0.2">
      <c r="A89" s="29"/>
      <c r="B89" s="29"/>
      <c r="C89" s="39"/>
      <c r="D89" s="29"/>
      <c r="E89" s="29"/>
      <c r="F89" s="40"/>
      <c r="G89" s="40"/>
      <c r="H89" s="31" t="s">
        <v>152</v>
      </c>
    </row>
    <row r="90" spans="1:8" x14ac:dyDescent="0.2">
      <c r="A90" s="29"/>
      <c r="B90" s="29"/>
      <c r="C90" s="30" t="s">
        <v>153</v>
      </c>
      <c r="D90" s="29"/>
      <c r="E90" s="29"/>
      <c r="F90" s="29"/>
      <c r="G90" s="29"/>
      <c r="H90" s="31" t="s">
        <v>152</v>
      </c>
    </row>
    <row r="91" spans="1:8" x14ac:dyDescent="0.2">
      <c r="A91" s="29"/>
      <c r="B91" s="29"/>
      <c r="C91" s="30" t="s">
        <v>151</v>
      </c>
      <c r="D91" s="29"/>
      <c r="E91" s="29" t="s">
        <v>152</v>
      </c>
      <c r="F91" s="41" t="s">
        <v>154</v>
      </c>
      <c r="G91" s="38">
        <v>0</v>
      </c>
      <c r="H91" s="31" t="s">
        <v>152</v>
      </c>
    </row>
    <row r="92" spans="1:8" x14ac:dyDescent="0.2">
      <c r="A92" s="29"/>
      <c r="B92" s="29"/>
      <c r="C92" s="39"/>
      <c r="D92" s="29"/>
      <c r="E92" s="29"/>
      <c r="F92" s="40"/>
      <c r="G92" s="40"/>
      <c r="H92" s="31" t="s">
        <v>152</v>
      </c>
    </row>
    <row r="93" spans="1:8" x14ac:dyDescent="0.2">
      <c r="A93" s="29"/>
      <c r="B93" s="29"/>
      <c r="C93" s="30" t="s">
        <v>155</v>
      </c>
      <c r="D93" s="29"/>
      <c r="E93" s="29"/>
      <c r="F93" s="29"/>
      <c r="G93" s="29"/>
      <c r="H93" s="31" t="s">
        <v>152</v>
      </c>
    </row>
    <row r="94" spans="1:8" x14ac:dyDescent="0.2">
      <c r="A94" s="32">
        <v>1</v>
      </c>
      <c r="B94" s="33" t="s">
        <v>148</v>
      </c>
      <c r="C94" s="33" t="s">
        <v>913</v>
      </c>
      <c r="D94" s="33" t="s">
        <v>149</v>
      </c>
      <c r="E94" s="34">
        <v>375961</v>
      </c>
      <c r="F94" s="35">
        <v>7.5190000000000003E-6</v>
      </c>
      <c r="G94" s="42" t="s">
        <v>150</v>
      </c>
      <c r="H94" s="31" t="s">
        <v>152</v>
      </c>
    </row>
    <row r="95" spans="1:8" x14ac:dyDescent="0.2">
      <c r="A95" s="29"/>
      <c r="B95" s="29"/>
      <c r="C95" s="30" t="s">
        <v>151</v>
      </c>
      <c r="D95" s="29"/>
      <c r="E95" s="29" t="s">
        <v>152</v>
      </c>
      <c r="F95" s="41" t="s">
        <v>154</v>
      </c>
      <c r="G95" s="38">
        <v>0</v>
      </c>
      <c r="H95" s="31" t="s">
        <v>152</v>
      </c>
    </row>
    <row r="96" spans="1:8" x14ac:dyDescent="0.2">
      <c r="A96" s="29"/>
      <c r="B96" s="29"/>
      <c r="C96" s="39"/>
      <c r="D96" s="29"/>
      <c r="E96" s="29"/>
      <c r="F96" s="40"/>
      <c r="G96" s="40"/>
      <c r="H96" s="31" t="s">
        <v>152</v>
      </c>
    </row>
    <row r="97" spans="1:8" x14ac:dyDescent="0.2">
      <c r="A97" s="29"/>
      <c r="B97" s="29"/>
      <c r="C97" s="30" t="s">
        <v>156</v>
      </c>
      <c r="D97" s="29"/>
      <c r="E97" s="29"/>
      <c r="F97" s="29"/>
      <c r="G97" s="29"/>
      <c r="H97" s="31" t="s">
        <v>152</v>
      </c>
    </row>
    <row r="98" spans="1:8" x14ac:dyDescent="0.2">
      <c r="A98" s="29"/>
      <c r="B98" s="29"/>
      <c r="C98" s="30" t="s">
        <v>151</v>
      </c>
      <c r="D98" s="29"/>
      <c r="E98" s="29" t="s">
        <v>152</v>
      </c>
      <c r="F98" s="41" t="s">
        <v>154</v>
      </c>
      <c r="G98" s="38">
        <v>0</v>
      </c>
      <c r="H98" s="31" t="s">
        <v>152</v>
      </c>
    </row>
    <row r="99" spans="1:8" x14ac:dyDescent="0.2">
      <c r="A99" s="29"/>
      <c r="B99" s="29"/>
      <c r="C99" s="39"/>
      <c r="D99" s="29"/>
      <c r="E99" s="29"/>
      <c r="F99" s="40"/>
      <c r="G99" s="40"/>
      <c r="H99" s="31" t="s">
        <v>152</v>
      </c>
    </row>
    <row r="100" spans="1:8" x14ac:dyDescent="0.2">
      <c r="A100" s="29"/>
      <c r="B100" s="29"/>
      <c r="C100" s="30" t="s">
        <v>157</v>
      </c>
      <c r="D100" s="29"/>
      <c r="E100" s="29"/>
      <c r="F100" s="40"/>
      <c r="G100" s="40"/>
      <c r="H100" s="31" t="s">
        <v>152</v>
      </c>
    </row>
    <row r="101" spans="1:8" x14ac:dyDescent="0.2">
      <c r="A101" s="29"/>
      <c r="B101" s="29"/>
      <c r="C101" s="30" t="s">
        <v>151</v>
      </c>
      <c r="D101" s="29"/>
      <c r="E101" s="29" t="s">
        <v>152</v>
      </c>
      <c r="F101" s="41" t="s">
        <v>154</v>
      </c>
      <c r="G101" s="38">
        <v>0</v>
      </c>
      <c r="H101" s="31" t="s">
        <v>152</v>
      </c>
    </row>
    <row r="102" spans="1:8" x14ac:dyDescent="0.2">
      <c r="A102" s="29"/>
      <c r="B102" s="29"/>
      <c r="C102" s="39"/>
      <c r="D102" s="29"/>
      <c r="E102" s="29"/>
      <c r="F102" s="40"/>
      <c r="G102" s="40"/>
      <c r="H102" s="31" t="s">
        <v>152</v>
      </c>
    </row>
    <row r="103" spans="1:8" x14ac:dyDescent="0.2">
      <c r="A103" s="29"/>
      <c r="B103" s="29"/>
      <c r="C103" s="30" t="s">
        <v>158</v>
      </c>
      <c r="D103" s="29"/>
      <c r="E103" s="29"/>
      <c r="F103" s="40"/>
      <c r="G103" s="40"/>
      <c r="H103" s="31" t="s">
        <v>152</v>
      </c>
    </row>
    <row r="104" spans="1:8" x14ac:dyDescent="0.2">
      <c r="A104" s="29"/>
      <c r="B104" s="29"/>
      <c r="C104" s="30" t="s">
        <v>151</v>
      </c>
      <c r="D104" s="29"/>
      <c r="E104" s="29" t="s">
        <v>152</v>
      </c>
      <c r="F104" s="41" t="s">
        <v>154</v>
      </c>
      <c r="G104" s="38">
        <v>0</v>
      </c>
      <c r="H104" s="31" t="s">
        <v>152</v>
      </c>
    </row>
    <row r="105" spans="1:8" x14ac:dyDescent="0.2">
      <c r="A105" s="29"/>
      <c r="B105" s="29"/>
      <c r="C105" s="39"/>
      <c r="D105" s="29"/>
      <c r="E105" s="29"/>
      <c r="F105" s="40"/>
      <c r="G105" s="40"/>
      <c r="H105" s="31" t="s">
        <v>152</v>
      </c>
    </row>
    <row r="106" spans="1:8" x14ac:dyDescent="0.2">
      <c r="A106" s="29"/>
      <c r="B106" s="29"/>
      <c r="C106" s="30" t="s">
        <v>160</v>
      </c>
      <c r="D106" s="29"/>
      <c r="E106" s="29"/>
      <c r="F106" s="37">
        <v>323813.98757801898</v>
      </c>
      <c r="G106" s="38">
        <v>0.95198965000000002</v>
      </c>
      <c r="H106" s="31" t="s">
        <v>152</v>
      </c>
    </row>
    <row r="107" spans="1:8" x14ac:dyDescent="0.2">
      <c r="A107" s="29"/>
      <c r="B107" s="29"/>
      <c r="C107" s="39"/>
      <c r="D107" s="29"/>
      <c r="E107" s="29"/>
      <c r="F107" s="40"/>
      <c r="G107" s="40"/>
      <c r="H107" s="31" t="s">
        <v>152</v>
      </c>
    </row>
    <row r="108" spans="1:8" x14ac:dyDescent="0.2">
      <c r="A108" s="29"/>
      <c r="B108" s="29"/>
      <c r="C108" s="30" t="s">
        <v>161</v>
      </c>
      <c r="D108" s="29"/>
      <c r="E108" s="29"/>
      <c r="F108" s="40"/>
      <c r="G108" s="40"/>
      <c r="H108" s="31" t="s">
        <v>152</v>
      </c>
    </row>
    <row r="109" spans="1:8" ht="25.5" x14ac:dyDescent="0.2">
      <c r="A109" s="29"/>
      <c r="B109" s="29"/>
      <c r="C109" s="30" t="s">
        <v>10</v>
      </c>
      <c r="D109" s="29"/>
      <c r="E109" s="29"/>
      <c r="F109" s="40"/>
      <c r="G109" s="40"/>
      <c r="H109" s="31" t="s">
        <v>152</v>
      </c>
    </row>
    <row r="110" spans="1:8" x14ac:dyDescent="0.2">
      <c r="A110" s="29"/>
      <c r="B110" s="29"/>
      <c r="C110" s="30" t="s">
        <v>151</v>
      </c>
      <c r="D110" s="29"/>
      <c r="E110" s="29" t="s">
        <v>152</v>
      </c>
      <c r="F110" s="41" t="s">
        <v>154</v>
      </c>
      <c r="G110" s="38">
        <v>0</v>
      </c>
      <c r="H110" s="31" t="s">
        <v>152</v>
      </c>
    </row>
    <row r="111" spans="1:8" x14ac:dyDescent="0.2">
      <c r="A111" s="29"/>
      <c r="B111" s="29"/>
      <c r="C111" s="39"/>
      <c r="D111" s="29"/>
      <c r="E111" s="29"/>
      <c r="F111" s="40"/>
      <c r="G111" s="40"/>
      <c r="H111" s="31" t="s">
        <v>152</v>
      </c>
    </row>
    <row r="112" spans="1:8" x14ac:dyDescent="0.2">
      <c r="A112" s="29"/>
      <c r="B112" s="29"/>
      <c r="C112" s="30" t="s">
        <v>162</v>
      </c>
      <c r="D112" s="29"/>
      <c r="E112" s="29"/>
      <c r="F112" s="29"/>
      <c r="G112" s="29"/>
      <c r="H112" s="31" t="s">
        <v>152</v>
      </c>
    </row>
    <row r="113" spans="1:8" x14ac:dyDescent="0.2">
      <c r="A113" s="29"/>
      <c r="B113" s="29"/>
      <c r="C113" s="30" t="s">
        <v>151</v>
      </c>
      <c r="D113" s="29"/>
      <c r="E113" s="29" t="s">
        <v>152</v>
      </c>
      <c r="F113" s="41" t="s">
        <v>154</v>
      </c>
      <c r="G113" s="38">
        <v>0</v>
      </c>
      <c r="H113" s="31" t="s">
        <v>152</v>
      </c>
    </row>
    <row r="114" spans="1:8" x14ac:dyDescent="0.2">
      <c r="A114" s="29"/>
      <c r="B114" s="29"/>
      <c r="C114" s="39"/>
      <c r="D114" s="29"/>
      <c r="E114" s="29"/>
      <c r="F114" s="40"/>
      <c r="G114" s="40"/>
      <c r="H114" s="31" t="s">
        <v>152</v>
      </c>
    </row>
    <row r="115" spans="1:8" x14ac:dyDescent="0.2">
      <c r="A115" s="29"/>
      <c r="B115" s="29"/>
      <c r="C115" s="30" t="s">
        <v>163</v>
      </c>
      <c r="D115" s="29"/>
      <c r="E115" s="29"/>
      <c r="F115" s="29"/>
      <c r="G115" s="29"/>
      <c r="H115" s="31" t="s">
        <v>152</v>
      </c>
    </row>
    <row r="116" spans="1:8" x14ac:dyDescent="0.2">
      <c r="A116" s="29"/>
      <c r="B116" s="29"/>
      <c r="C116" s="30" t="s">
        <v>151</v>
      </c>
      <c r="D116" s="29"/>
      <c r="E116" s="29" t="s">
        <v>152</v>
      </c>
      <c r="F116" s="41" t="s">
        <v>154</v>
      </c>
      <c r="G116" s="38">
        <v>0</v>
      </c>
      <c r="H116" s="31" t="s">
        <v>152</v>
      </c>
    </row>
    <row r="117" spans="1:8" x14ac:dyDescent="0.2">
      <c r="A117" s="29"/>
      <c r="B117" s="29"/>
      <c r="C117" s="39"/>
      <c r="D117" s="29"/>
      <c r="E117" s="29"/>
      <c r="F117" s="40"/>
      <c r="G117" s="40"/>
      <c r="H117" s="31" t="s">
        <v>152</v>
      </c>
    </row>
    <row r="118" spans="1:8" x14ac:dyDescent="0.2">
      <c r="A118" s="29"/>
      <c r="B118" s="29"/>
      <c r="C118" s="30" t="s">
        <v>164</v>
      </c>
      <c r="D118" s="29"/>
      <c r="E118" s="29"/>
      <c r="F118" s="40"/>
      <c r="G118" s="40"/>
      <c r="H118" s="31" t="s">
        <v>152</v>
      </c>
    </row>
    <row r="119" spans="1:8" x14ac:dyDescent="0.2">
      <c r="A119" s="29"/>
      <c r="B119" s="29"/>
      <c r="C119" s="30" t="s">
        <v>151</v>
      </c>
      <c r="D119" s="29"/>
      <c r="E119" s="29" t="s">
        <v>152</v>
      </c>
      <c r="F119" s="41" t="s">
        <v>154</v>
      </c>
      <c r="G119" s="38">
        <v>0</v>
      </c>
      <c r="H119" s="31" t="s">
        <v>152</v>
      </c>
    </row>
    <row r="120" spans="1:8" x14ac:dyDescent="0.2">
      <c r="A120" s="29"/>
      <c r="B120" s="29"/>
      <c r="C120" s="39"/>
      <c r="D120" s="29"/>
      <c r="E120" s="29"/>
      <c r="F120" s="40"/>
      <c r="G120" s="40"/>
      <c r="H120" s="31" t="s">
        <v>152</v>
      </c>
    </row>
    <row r="121" spans="1:8" x14ac:dyDescent="0.2">
      <c r="A121" s="29"/>
      <c r="B121" s="29"/>
      <c r="C121" s="30" t="s">
        <v>165</v>
      </c>
      <c r="D121" s="29"/>
      <c r="E121" s="29"/>
      <c r="F121" s="37">
        <v>0</v>
      </c>
      <c r="G121" s="38">
        <v>0</v>
      </c>
      <c r="H121" s="31" t="s">
        <v>152</v>
      </c>
    </row>
    <row r="122" spans="1:8" x14ac:dyDescent="0.2">
      <c r="A122" s="29"/>
      <c r="B122" s="29"/>
      <c r="C122" s="39"/>
      <c r="D122" s="29"/>
      <c r="E122" s="29"/>
      <c r="F122" s="40"/>
      <c r="G122" s="40"/>
      <c r="H122" s="31" t="s">
        <v>152</v>
      </c>
    </row>
    <row r="123" spans="1:8" x14ac:dyDescent="0.2">
      <c r="A123" s="29"/>
      <c r="B123" s="29"/>
      <c r="C123" s="30" t="s">
        <v>166</v>
      </c>
      <c r="D123" s="29"/>
      <c r="E123" s="29"/>
      <c r="F123" s="40"/>
      <c r="G123" s="40"/>
      <c r="H123" s="31" t="s">
        <v>152</v>
      </c>
    </row>
    <row r="124" spans="1:8" x14ac:dyDescent="0.2">
      <c r="A124" s="29"/>
      <c r="B124" s="29"/>
      <c r="C124" s="30" t="s">
        <v>167</v>
      </c>
      <c r="D124" s="29"/>
      <c r="E124" s="29"/>
      <c r="F124" s="40"/>
      <c r="G124" s="40"/>
      <c r="H124" s="31" t="s">
        <v>152</v>
      </c>
    </row>
    <row r="125" spans="1:8" x14ac:dyDescent="0.2">
      <c r="A125" s="29"/>
      <c r="B125" s="29"/>
      <c r="C125" s="30" t="s">
        <v>151</v>
      </c>
      <c r="D125" s="29"/>
      <c r="E125" s="29" t="s">
        <v>152</v>
      </c>
      <c r="F125" s="41" t="s">
        <v>154</v>
      </c>
      <c r="G125" s="38">
        <v>0</v>
      </c>
      <c r="H125" s="31" t="s">
        <v>152</v>
      </c>
    </row>
    <row r="126" spans="1:8" x14ac:dyDescent="0.2">
      <c r="A126" s="29"/>
      <c r="B126" s="29"/>
      <c r="C126" s="39"/>
      <c r="D126" s="29"/>
      <c r="E126" s="29"/>
      <c r="F126" s="40"/>
      <c r="G126" s="40"/>
      <c r="H126" s="31" t="s">
        <v>152</v>
      </c>
    </row>
    <row r="127" spans="1:8" x14ac:dyDescent="0.2">
      <c r="A127" s="29"/>
      <c r="B127" s="29"/>
      <c r="C127" s="30" t="s">
        <v>168</v>
      </c>
      <c r="D127" s="29"/>
      <c r="E127" s="29"/>
      <c r="F127" s="40"/>
      <c r="G127" s="40"/>
      <c r="H127" s="31" t="s">
        <v>152</v>
      </c>
    </row>
    <row r="128" spans="1:8" x14ac:dyDescent="0.2">
      <c r="A128" s="29"/>
      <c r="B128" s="29"/>
      <c r="C128" s="30" t="s">
        <v>151</v>
      </c>
      <c r="D128" s="29"/>
      <c r="E128" s="29" t="s">
        <v>152</v>
      </c>
      <c r="F128" s="41" t="s">
        <v>154</v>
      </c>
      <c r="G128" s="38">
        <v>0</v>
      </c>
      <c r="H128" s="31" t="s">
        <v>152</v>
      </c>
    </row>
    <row r="129" spans="1:8" x14ac:dyDescent="0.2">
      <c r="A129" s="29"/>
      <c r="B129" s="29"/>
      <c r="C129" s="39"/>
      <c r="D129" s="29"/>
      <c r="E129" s="29"/>
      <c r="F129" s="40"/>
      <c r="G129" s="40"/>
      <c r="H129" s="31" t="s">
        <v>152</v>
      </c>
    </row>
    <row r="130" spans="1:8" x14ac:dyDescent="0.2">
      <c r="A130" s="29"/>
      <c r="B130" s="29"/>
      <c r="C130" s="30" t="s">
        <v>169</v>
      </c>
      <c r="D130" s="29"/>
      <c r="E130" s="29"/>
      <c r="F130" s="40"/>
      <c r="G130" s="40"/>
      <c r="H130" s="31" t="s">
        <v>152</v>
      </c>
    </row>
    <row r="131" spans="1:8" x14ac:dyDescent="0.2">
      <c r="A131" s="32">
        <v>1</v>
      </c>
      <c r="B131" s="33" t="s">
        <v>545</v>
      </c>
      <c r="C131" s="33" t="s">
        <v>1090</v>
      </c>
      <c r="D131" s="33" t="s">
        <v>546</v>
      </c>
      <c r="E131" s="34">
        <v>2000000</v>
      </c>
      <c r="F131" s="35">
        <v>1956.83</v>
      </c>
      <c r="G131" s="36">
        <v>5.7529399999999998E-3</v>
      </c>
      <c r="H131" s="31">
        <v>6.6550000000000002</v>
      </c>
    </row>
    <row r="132" spans="1:8" x14ac:dyDescent="0.2">
      <c r="A132" s="29"/>
      <c r="B132" s="29"/>
      <c r="C132" s="30" t="s">
        <v>151</v>
      </c>
      <c r="D132" s="29"/>
      <c r="E132" s="29" t="s">
        <v>152</v>
      </c>
      <c r="F132" s="37">
        <v>1956.83</v>
      </c>
      <c r="G132" s="38">
        <v>5.7529399999999998E-3</v>
      </c>
      <c r="H132" s="31" t="s">
        <v>152</v>
      </c>
    </row>
    <row r="133" spans="1:8" x14ac:dyDescent="0.2">
      <c r="A133" s="29"/>
      <c r="B133" s="29"/>
      <c r="C133" s="39"/>
      <c r="D133" s="29"/>
      <c r="E133" s="29"/>
      <c r="F133" s="40"/>
      <c r="G133" s="40"/>
      <c r="H133" s="31" t="s">
        <v>152</v>
      </c>
    </row>
    <row r="134" spans="1:8" x14ac:dyDescent="0.2">
      <c r="A134" s="29"/>
      <c r="B134" s="29"/>
      <c r="C134" s="30" t="s">
        <v>170</v>
      </c>
      <c r="D134" s="29"/>
      <c r="E134" s="29"/>
      <c r="F134" s="40"/>
      <c r="G134" s="40"/>
      <c r="H134" s="31" t="s">
        <v>152</v>
      </c>
    </row>
    <row r="135" spans="1:8" x14ac:dyDescent="0.2">
      <c r="A135" s="32">
        <v>1</v>
      </c>
      <c r="B135" s="33"/>
      <c r="C135" s="33" t="s">
        <v>171</v>
      </c>
      <c r="D135" s="33"/>
      <c r="E135" s="42"/>
      <c r="F135" s="35">
        <v>14754.431925968</v>
      </c>
      <c r="G135" s="36">
        <v>4.3376959999999999E-2</v>
      </c>
      <c r="H135" s="31">
        <v>6.6</v>
      </c>
    </row>
    <row r="136" spans="1:8" x14ac:dyDescent="0.2">
      <c r="A136" s="29"/>
      <c r="B136" s="29"/>
      <c r="C136" s="30" t="s">
        <v>151</v>
      </c>
      <c r="D136" s="29"/>
      <c r="E136" s="29" t="s">
        <v>152</v>
      </c>
      <c r="F136" s="37">
        <v>14754.431925968</v>
      </c>
      <c r="G136" s="38">
        <v>4.3376959999999999E-2</v>
      </c>
      <c r="H136" s="31" t="s">
        <v>152</v>
      </c>
    </row>
    <row r="137" spans="1:8" x14ac:dyDescent="0.2">
      <c r="A137" s="29"/>
      <c r="B137" s="29"/>
      <c r="C137" s="39"/>
      <c r="D137" s="29"/>
      <c r="E137" s="29"/>
      <c r="F137" s="40"/>
      <c r="G137" s="40"/>
      <c r="H137" s="31" t="s">
        <v>152</v>
      </c>
    </row>
    <row r="138" spans="1:8" x14ac:dyDescent="0.2">
      <c r="A138" s="29"/>
      <c r="B138" s="29"/>
      <c r="C138" s="30" t="s">
        <v>172</v>
      </c>
      <c r="D138" s="29"/>
      <c r="E138" s="29"/>
      <c r="F138" s="37">
        <v>16711.261925968</v>
      </c>
      <c r="G138" s="38">
        <v>4.9129899999999997E-2</v>
      </c>
      <c r="H138" s="31" t="s">
        <v>152</v>
      </c>
    </row>
    <row r="139" spans="1:8" x14ac:dyDescent="0.2">
      <c r="A139" s="29"/>
      <c r="B139" s="29"/>
      <c r="C139" s="40"/>
      <c r="D139" s="29"/>
      <c r="E139" s="29"/>
      <c r="F139" s="29"/>
      <c r="G139" s="29"/>
      <c r="H139" s="31" t="s">
        <v>152</v>
      </c>
    </row>
    <row r="140" spans="1:8" x14ac:dyDescent="0.2">
      <c r="A140" s="29"/>
      <c r="B140" s="29"/>
      <c r="C140" s="30" t="s">
        <v>173</v>
      </c>
      <c r="D140" s="29"/>
      <c r="E140" s="29"/>
      <c r="F140" s="29"/>
      <c r="G140" s="29"/>
      <c r="H140" s="31" t="s">
        <v>152</v>
      </c>
    </row>
    <row r="141" spans="1:8" x14ac:dyDescent="0.2">
      <c r="A141" s="29"/>
      <c r="B141" s="29"/>
      <c r="C141" s="30" t="s">
        <v>174</v>
      </c>
      <c r="D141" s="29"/>
      <c r="E141" s="29"/>
      <c r="F141" s="29"/>
      <c r="G141" s="29"/>
      <c r="H141" s="31" t="s">
        <v>152</v>
      </c>
    </row>
    <row r="142" spans="1:8" x14ac:dyDescent="0.2">
      <c r="A142" s="29"/>
      <c r="B142" s="29"/>
      <c r="C142" s="30" t="s">
        <v>151</v>
      </c>
      <c r="D142" s="29"/>
      <c r="E142" s="29" t="s">
        <v>152</v>
      </c>
      <c r="F142" s="41" t="s">
        <v>154</v>
      </c>
      <c r="G142" s="38">
        <v>0</v>
      </c>
      <c r="H142" s="31" t="s">
        <v>152</v>
      </c>
    </row>
    <row r="143" spans="1:8" x14ac:dyDescent="0.2">
      <c r="A143" s="29"/>
      <c r="B143" s="29"/>
      <c r="C143" s="39"/>
      <c r="D143" s="29"/>
      <c r="E143" s="29"/>
      <c r="F143" s="40"/>
      <c r="G143" s="40"/>
      <c r="H143" s="31" t="s">
        <v>152</v>
      </c>
    </row>
    <row r="144" spans="1:8" x14ac:dyDescent="0.2">
      <c r="A144" s="29"/>
      <c r="B144" s="29"/>
      <c r="C144" s="30" t="s">
        <v>175</v>
      </c>
      <c r="D144" s="29"/>
      <c r="E144" s="29"/>
      <c r="F144" s="29"/>
      <c r="G144" s="29"/>
      <c r="H144" s="31" t="s">
        <v>152</v>
      </c>
    </row>
    <row r="145" spans="1:17" x14ac:dyDescent="0.2">
      <c r="A145" s="29"/>
      <c r="B145" s="29"/>
      <c r="C145" s="30" t="s">
        <v>176</v>
      </c>
      <c r="D145" s="29"/>
      <c r="E145" s="29"/>
      <c r="F145" s="29"/>
      <c r="G145" s="29"/>
      <c r="H145" s="31" t="s">
        <v>152</v>
      </c>
    </row>
    <row r="146" spans="1:17" x14ac:dyDescent="0.2">
      <c r="A146" s="29"/>
      <c r="B146" s="29"/>
      <c r="C146" s="30" t="s">
        <v>151</v>
      </c>
      <c r="D146" s="29"/>
      <c r="E146" s="29" t="s">
        <v>152</v>
      </c>
      <c r="F146" s="41" t="s">
        <v>154</v>
      </c>
      <c r="G146" s="38">
        <v>0</v>
      </c>
      <c r="H146" s="31" t="s">
        <v>152</v>
      </c>
    </row>
    <row r="147" spans="1:17" x14ac:dyDescent="0.2">
      <c r="A147" s="29"/>
      <c r="B147" s="29"/>
      <c r="C147" s="39"/>
      <c r="D147" s="29"/>
      <c r="E147" s="29"/>
      <c r="F147" s="40"/>
      <c r="G147" s="40"/>
      <c r="H147" s="31" t="s">
        <v>152</v>
      </c>
    </row>
    <row r="148" spans="1:17" ht="25.5" x14ac:dyDescent="0.2">
      <c r="A148" s="29"/>
      <c r="B148" s="29"/>
      <c r="C148" s="30" t="s">
        <v>177</v>
      </c>
      <c r="D148" s="29"/>
      <c r="E148" s="29"/>
      <c r="F148" s="40"/>
      <c r="G148" s="40"/>
      <c r="H148" s="31" t="s">
        <v>152</v>
      </c>
    </row>
    <row r="149" spans="1:17" x14ac:dyDescent="0.2">
      <c r="A149" s="29"/>
      <c r="B149" s="29"/>
      <c r="C149" s="30" t="s">
        <v>151</v>
      </c>
      <c r="D149" s="29"/>
      <c r="E149" s="29" t="s">
        <v>152</v>
      </c>
      <c r="F149" s="41" t="s">
        <v>154</v>
      </c>
      <c r="G149" s="38">
        <v>0</v>
      </c>
      <c r="H149" s="31" t="s">
        <v>152</v>
      </c>
    </row>
    <row r="150" spans="1:17" x14ac:dyDescent="0.2">
      <c r="A150" s="29"/>
      <c r="B150" s="33"/>
      <c r="C150" s="33"/>
      <c r="D150" s="30"/>
      <c r="E150" s="29"/>
      <c r="F150" s="33"/>
      <c r="G150" s="42"/>
      <c r="H150" s="31" t="s">
        <v>152</v>
      </c>
    </row>
    <row r="151" spans="1:17" x14ac:dyDescent="0.2">
      <c r="A151" s="42"/>
      <c r="B151" s="33"/>
      <c r="C151" s="33" t="s">
        <v>938</v>
      </c>
      <c r="D151" s="33"/>
      <c r="E151" s="42"/>
      <c r="F151" s="35">
        <f>-380.78845512+0.00266668304443359</f>
        <v>-380.78578843695556</v>
      </c>
      <c r="G151" s="36">
        <v>-1.1194899999999999E-3</v>
      </c>
      <c r="H151" s="31" t="s">
        <v>152</v>
      </c>
    </row>
    <row r="152" spans="1:17" x14ac:dyDescent="0.2">
      <c r="A152" s="39"/>
      <c r="B152" s="39"/>
      <c r="C152" s="30" t="s">
        <v>180</v>
      </c>
      <c r="D152" s="40"/>
      <c r="E152" s="40"/>
      <c r="F152" s="37">
        <f>340144.461048867+0.00266668304443359</f>
        <v>340144.46371555002</v>
      </c>
      <c r="G152" s="43">
        <v>1.0000000600000001</v>
      </c>
      <c r="H152" s="31" t="s">
        <v>152</v>
      </c>
    </row>
    <row r="153" spans="1:17" x14ac:dyDescent="0.2">
      <c r="A153" s="44"/>
      <c r="B153" s="44"/>
      <c r="C153" s="44"/>
      <c r="D153" s="45"/>
      <c r="E153" s="45"/>
      <c r="F153" s="45"/>
      <c r="G153" s="45"/>
    </row>
    <row r="154" spans="1:17" x14ac:dyDescent="0.2">
      <c r="A154" s="4"/>
      <c r="B154" s="234" t="s">
        <v>915</v>
      </c>
      <c r="C154" s="234"/>
      <c r="D154" s="234"/>
      <c r="E154" s="234"/>
      <c r="F154" s="234"/>
      <c r="G154" s="234"/>
      <c r="H154" s="234"/>
      <c r="J154" s="5"/>
    </row>
    <row r="155" spans="1:17" x14ac:dyDescent="0.2">
      <c r="A155" s="4"/>
      <c r="B155" s="234" t="s">
        <v>916</v>
      </c>
      <c r="C155" s="234"/>
      <c r="D155" s="234"/>
      <c r="E155" s="234"/>
      <c r="F155" s="234"/>
      <c r="G155" s="234"/>
      <c r="H155" s="234"/>
      <c r="J155" s="5"/>
    </row>
    <row r="156" spans="1:17" x14ac:dyDescent="0.2">
      <c r="A156" s="4"/>
      <c r="B156" s="234" t="s">
        <v>917</v>
      </c>
      <c r="C156" s="234"/>
      <c r="D156" s="234"/>
      <c r="E156" s="234"/>
      <c r="F156" s="234"/>
      <c r="G156" s="234"/>
      <c r="H156" s="234"/>
      <c r="J156" s="5"/>
    </row>
    <row r="157" spans="1:17" s="7" customFormat="1" ht="66.75" customHeight="1" x14ac:dyDescent="0.25">
      <c r="A157" s="6"/>
      <c r="B157" s="235" t="s">
        <v>918</v>
      </c>
      <c r="C157" s="235"/>
      <c r="D157" s="235"/>
      <c r="E157" s="235"/>
      <c r="F157" s="235"/>
      <c r="G157" s="235"/>
      <c r="H157" s="235"/>
      <c r="I157"/>
      <c r="J157" s="5"/>
      <c r="K157"/>
      <c r="L157"/>
      <c r="M157"/>
      <c r="N157"/>
      <c r="O157"/>
      <c r="P157"/>
      <c r="Q157"/>
    </row>
    <row r="158" spans="1:17" x14ac:dyDescent="0.2">
      <c r="A158" s="4"/>
      <c r="B158" s="234" t="s">
        <v>919</v>
      </c>
      <c r="C158" s="234"/>
      <c r="D158" s="234"/>
      <c r="E158" s="234"/>
      <c r="F158" s="234"/>
      <c r="G158" s="234"/>
      <c r="H158" s="234"/>
      <c r="J158" s="5"/>
    </row>
    <row r="159" spans="1:17" x14ac:dyDescent="0.2">
      <c r="A159" s="4"/>
      <c r="B159" s="4"/>
      <c r="C159" s="4"/>
      <c r="D159" s="46"/>
      <c r="E159" s="46"/>
      <c r="F159" s="46"/>
      <c r="G159" s="46"/>
    </row>
    <row r="160" spans="1:17" x14ac:dyDescent="0.2">
      <c r="A160" s="4"/>
      <c r="B160" s="236" t="s">
        <v>181</v>
      </c>
      <c r="C160" s="237"/>
      <c r="D160" s="238"/>
      <c r="E160" s="47"/>
      <c r="F160" s="46"/>
      <c r="G160" s="46"/>
    </row>
    <row r="161" spans="1:10" x14ac:dyDescent="0.2">
      <c r="A161" s="4"/>
      <c r="B161" s="231" t="s">
        <v>182</v>
      </c>
      <c r="C161" s="232"/>
      <c r="D161" s="30" t="s">
        <v>183</v>
      </c>
      <c r="E161" s="47"/>
      <c r="F161" s="46"/>
      <c r="G161" s="46"/>
    </row>
    <row r="162" spans="1:10" ht="12.75" customHeight="1" x14ac:dyDescent="0.2">
      <c r="A162" s="4"/>
      <c r="B162" s="231" t="s">
        <v>939</v>
      </c>
      <c r="C162" s="232"/>
      <c r="D162" s="30" t="str">
        <f>"Rs. "&amp;TEXT(F95,"0.00")&amp;" lacs/ #"</f>
        <v>Rs. 0.00 lacs/ #</v>
      </c>
      <c r="E162" s="47"/>
      <c r="F162" s="46"/>
      <c r="G162" s="46"/>
    </row>
    <row r="163" spans="1:10" x14ac:dyDescent="0.2">
      <c r="A163" s="4"/>
      <c r="B163" s="231" t="s">
        <v>185</v>
      </c>
      <c r="C163" s="232"/>
      <c r="D163" s="40" t="s">
        <v>152</v>
      </c>
      <c r="E163" s="47"/>
      <c r="F163" s="46"/>
      <c r="G163" s="46"/>
    </row>
    <row r="164" spans="1:10" x14ac:dyDescent="0.2">
      <c r="A164" s="8"/>
      <c r="B164" s="48" t="s">
        <v>152</v>
      </c>
      <c r="C164" s="48" t="s">
        <v>920</v>
      </c>
      <c r="D164" s="48" t="s">
        <v>186</v>
      </c>
      <c r="E164" s="8"/>
      <c r="F164" s="8"/>
      <c r="G164" s="8"/>
      <c r="H164" s="8"/>
      <c r="J164" s="5"/>
    </row>
    <row r="165" spans="1:10" x14ac:dyDescent="0.2">
      <c r="A165" s="8"/>
      <c r="B165" s="49" t="s">
        <v>187</v>
      </c>
      <c r="C165" s="50">
        <v>45626</v>
      </c>
      <c r="D165" s="50">
        <v>45657</v>
      </c>
      <c r="E165" s="8"/>
      <c r="F165" s="8"/>
      <c r="G165" s="8"/>
      <c r="J165" s="5"/>
    </row>
    <row r="166" spans="1:10" x14ac:dyDescent="0.2">
      <c r="A166" s="8"/>
      <c r="B166" s="33" t="s">
        <v>188</v>
      </c>
      <c r="C166" s="51">
        <v>286.16039999999998</v>
      </c>
      <c r="D166" s="51">
        <v>284.60770000000002</v>
      </c>
      <c r="E166" s="8"/>
      <c r="F166" s="22"/>
      <c r="G166" s="52"/>
    </row>
    <row r="167" spans="1:10" x14ac:dyDescent="0.2">
      <c r="A167" s="8"/>
      <c r="B167" s="33" t="s">
        <v>1083</v>
      </c>
      <c r="C167" s="51">
        <v>40.2376</v>
      </c>
      <c r="D167" s="51">
        <v>40.019300000000001</v>
      </c>
      <c r="E167" s="8"/>
      <c r="F167" s="22"/>
      <c r="G167" s="52"/>
    </row>
    <row r="168" spans="1:10" x14ac:dyDescent="0.2">
      <c r="A168" s="8"/>
      <c r="B168" s="33" t="s">
        <v>190</v>
      </c>
      <c r="C168" s="51">
        <v>260.24740000000003</v>
      </c>
      <c r="D168" s="51">
        <v>258.59370000000001</v>
      </c>
      <c r="E168" s="8"/>
      <c r="F168" s="22"/>
      <c r="G168" s="52"/>
    </row>
    <row r="169" spans="1:10" x14ac:dyDescent="0.2">
      <c r="A169" s="8"/>
      <c r="B169" s="33" t="s">
        <v>1084</v>
      </c>
      <c r="C169" s="51">
        <v>35.610700000000001</v>
      </c>
      <c r="D169" s="51">
        <v>35.384399999999999</v>
      </c>
      <c r="E169" s="8"/>
      <c r="F169" s="22"/>
      <c r="G169" s="52"/>
    </row>
    <row r="170" spans="1:10" x14ac:dyDescent="0.2">
      <c r="A170" s="8"/>
      <c r="B170" s="8"/>
      <c r="C170" s="8"/>
      <c r="D170" s="8"/>
      <c r="E170" s="8"/>
      <c r="F170" s="8"/>
      <c r="G170" s="8"/>
    </row>
    <row r="171" spans="1:10" x14ac:dyDescent="0.2">
      <c r="A171" s="8"/>
      <c r="B171" s="231" t="s">
        <v>921</v>
      </c>
      <c r="C171" s="232"/>
      <c r="D171" s="30" t="s">
        <v>183</v>
      </c>
      <c r="E171" s="8"/>
      <c r="F171" s="8"/>
      <c r="G171" s="8"/>
    </row>
    <row r="172" spans="1:10" x14ac:dyDescent="0.2">
      <c r="A172" s="8"/>
      <c r="B172" s="90"/>
      <c r="C172" s="90"/>
      <c r="D172" s="90"/>
      <c r="E172" s="8"/>
      <c r="F172" s="8"/>
      <c r="G172" s="8"/>
    </row>
    <row r="173" spans="1:10" x14ac:dyDescent="0.2">
      <c r="A173" s="8"/>
      <c r="B173" s="231" t="s">
        <v>192</v>
      </c>
      <c r="C173" s="232"/>
      <c r="D173" s="30" t="s">
        <v>183</v>
      </c>
      <c r="E173" s="55"/>
      <c r="F173" s="8"/>
      <c r="G173" s="8"/>
    </row>
    <row r="174" spans="1:10" x14ac:dyDescent="0.2">
      <c r="A174" s="8"/>
      <c r="B174" s="231" t="s">
        <v>193</v>
      </c>
      <c r="C174" s="232"/>
      <c r="D174" s="30" t="s">
        <v>183</v>
      </c>
      <c r="E174" s="55"/>
      <c r="F174" s="8"/>
      <c r="G174" s="8"/>
    </row>
    <row r="175" spans="1:10" x14ac:dyDescent="0.2">
      <c r="A175" s="8"/>
      <c r="B175" s="231" t="s">
        <v>194</v>
      </c>
      <c r="C175" s="232"/>
      <c r="D175" s="30" t="s">
        <v>183</v>
      </c>
      <c r="E175" s="55"/>
      <c r="F175" s="8"/>
      <c r="G175" s="8"/>
    </row>
    <row r="176" spans="1:10" x14ac:dyDescent="0.2">
      <c r="A176" s="8"/>
      <c r="B176" s="231" t="s">
        <v>195</v>
      </c>
      <c r="C176" s="232"/>
      <c r="D176" s="56">
        <v>0.67177641135203903</v>
      </c>
      <c r="E176" s="8"/>
      <c r="F176" s="22"/>
      <c r="G176" s="52"/>
    </row>
    <row r="178" spans="2:10" x14ac:dyDescent="0.2">
      <c r="B178" s="230" t="s">
        <v>922</v>
      </c>
      <c r="C178" s="230"/>
    </row>
    <row r="180" spans="2:10" ht="153.75" customHeight="1" x14ac:dyDescent="0.2"/>
    <row r="183" spans="2:10" x14ac:dyDescent="0.2">
      <c r="B183" s="9" t="s">
        <v>923</v>
      </c>
      <c r="C183" s="10"/>
      <c r="D183" s="9" t="s">
        <v>926</v>
      </c>
    </row>
    <row r="184" spans="2:10" x14ac:dyDescent="0.2">
      <c r="B184" s="9" t="s">
        <v>940</v>
      </c>
      <c r="D184" s="9" t="s">
        <v>941</v>
      </c>
    </row>
    <row r="185" spans="2:10" ht="165" customHeight="1" x14ac:dyDescent="0.2"/>
    <row r="187" spans="2:10" x14ac:dyDescent="0.2">
      <c r="J187" s="3"/>
    </row>
  </sheetData>
  <mergeCells count="18">
    <mergeCell ref="B161:C161"/>
    <mergeCell ref="A1:H1"/>
    <mergeCell ref="A2:H2"/>
    <mergeCell ref="A3:H3"/>
    <mergeCell ref="B154:H154"/>
    <mergeCell ref="B155:H155"/>
    <mergeCell ref="B156:H156"/>
    <mergeCell ref="B157:H157"/>
    <mergeCell ref="B158:H158"/>
    <mergeCell ref="B160:D160"/>
    <mergeCell ref="B178:C178"/>
    <mergeCell ref="B162:C162"/>
    <mergeCell ref="B163:C163"/>
    <mergeCell ref="B171:C171"/>
    <mergeCell ref="B175:C175"/>
    <mergeCell ref="B176:C176"/>
    <mergeCell ref="B173:C173"/>
    <mergeCell ref="B174:C174"/>
  </mergeCells>
  <hyperlinks>
    <hyperlink ref="I1" location="Index!B2" display="Index" xr:uid="{15194FFE-99F7-494A-92D6-DCC31ACFF20B}"/>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16E59-74E3-4420-A978-E1F8686BEFFB}">
  <sheetPr>
    <outlinePr summaryBelow="0" summaryRight="0"/>
  </sheetPr>
  <dimension ref="A1:Q250"/>
  <sheetViews>
    <sheetView showGridLines="0" workbookViewId="0">
      <selection sqref="A1:H1"/>
    </sheetView>
  </sheetViews>
  <sheetFormatPr defaultRowHeight="12.75" x14ac:dyDescent="0.2"/>
  <cols>
    <col min="1" max="1" width="5.85546875" bestFit="1" customWidth="1"/>
    <col min="2" max="2" width="19.5703125" bestFit="1" customWidth="1"/>
    <col min="3" max="3" width="44.85546875" customWidth="1"/>
    <col min="4" max="4" width="17.7109375" bestFit="1" customWidth="1"/>
    <col min="5" max="5" width="13.5703125" bestFit="1" customWidth="1"/>
    <col min="6" max="6" width="10.140625" bestFit="1" customWidth="1"/>
    <col min="7" max="7" width="14" bestFit="1" customWidth="1"/>
    <col min="8" max="8" width="8.42578125" bestFit="1" customWidth="1"/>
    <col min="9" max="9" width="5.7109375" bestFit="1" customWidth="1"/>
  </cols>
  <sheetData>
    <row r="1" spans="1:9" ht="15" x14ac:dyDescent="0.2">
      <c r="A1" s="233" t="s">
        <v>0</v>
      </c>
      <c r="B1" s="233"/>
      <c r="C1" s="233"/>
      <c r="D1" s="233"/>
      <c r="E1" s="233"/>
      <c r="F1" s="233"/>
      <c r="G1" s="233"/>
      <c r="H1" s="233"/>
      <c r="I1" s="2" t="s">
        <v>910</v>
      </c>
    </row>
    <row r="2" spans="1:9" ht="15" x14ac:dyDescent="0.2">
      <c r="A2" s="233" t="s">
        <v>547</v>
      </c>
      <c r="B2" s="233"/>
      <c r="C2" s="233"/>
      <c r="D2" s="233"/>
      <c r="E2" s="233"/>
      <c r="F2" s="233"/>
      <c r="G2" s="233"/>
      <c r="H2" s="233"/>
    </row>
    <row r="3" spans="1:9" ht="15" x14ac:dyDescent="0.2">
      <c r="A3" s="233" t="s">
        <v>912</v>
      </c>
      <c r="B3" s="233"/>
      <c r="C3" s="233"/>
      <c r="D3" s="233"/>
      <c r="E3" s="233"/>
      <c r="F3" s="233"/>
      <c r="G3" s="233"/>
      <c r="H3" s="233"/>
    </row>
    <row r="4" spans="1:9" s="3" customFormat="1" ht="30" x14ac:dyDescent="0.2">
      <c r="A4" s="28" t="s">
        <v>2</v>
      </c>
      <c r="B4" s="28" t="s">
        <v>3</v>
      </c>
      <c r="C4" s="28" t="s">
        <v>4</v>
      </c>
      <c r="D4" s="28" t="s">
        <v>5</v>
      </c>
      <c r="E4" s="28" t="s">
        <v>6</v>
      </c>
      <c r="F4" s="28" t="s">
        <v>7</v>
      </c>
      <c r="G4" s="28" t="s">
        <v>8</v>
      </c>
      <c r="H4" s="28" t="s">
        <v>911</v>
      </c>
    </row>
    <row r="5" spans="1:9" x14ac:dyDescent="0.2">
      <c r="A5" s="29"/>
      <c r="B5" s="29"/>
      <c r="C5" s="30" t="s">
        <v>9</v>
      </c>
      <c r="D5" s="29"/>
      <c r="E5" s="29"/>
      <c r="F5" s="29"/>
      <c r="G5" s="29"/>
      <c r="H5" s="31" t="s">
        <v>152</v>
      </c>
    </row>
    <row r="6" spans="1:9" x14ac:dyDescent="0.2">
      <c r="A6" s="29"/>
      <c r="B6" s="29"/>
      <c r="C6" s="30" t="s">
        <v>10</v>
      </c>
      <c r="D6" s="29"/>
      <c r="E6" s="29"/>
      <c r="F6" s="29"/>
      <c r="G6" s="29"/>
      <c r="H6" s="31" t="s">
        <v>152</v>
      </c>
    </row>
    <row r="7" spans="1:9" x14ac:dyDescent="0.2">
      <c r="A7" s="32">
        <v>1</v>
      </c>
      <c r="B7" s="33" t="s">
        <v>344</v>
      </c>
      <c r="C7" s="33" t="s">
        <v>345</v>
      </c>
      <c r="D7" s="33" t="s">
        <v>42</v>
      </c>
      <c r="E7" s="34">
        <v>1300750</v>
      </c>
      <c r="F7" s="35">
        <v>23060.346375000001</v>
      </c>
      <c r="G7" s="36">
        <v>4.1596660000000001E-2</v>
      </c>
      <c r="H7" s="31" t="s">
        <v>152</v>
      </c>
    </row>
    <row r="8" spans="1:9" x14ac:dyDescent="0.2">
      <c r="A8" s="32">
        <v>2</v>
      </c>
      <c r="B8" s="33" t="s">
        <v>40</v>
      </c>
      <c r="C8" s="33" t="s">
        <v>41</v>
      </c>
      <c r="D8" s="33" t="s">
        <v>42</v>
      </c>
      <c r="E8" s="34">
        <v>1730000</v>
      </c>
      <c r="F8" s="35">
        <v>22172.544999999998</v>
      </c>
      <c r="G8" s="36">
        <v>3.999523E-2</v>
      </c>
      <c r="H8" s="31" t="s">
        <v>152</v>
      </c>
    </row>
    <row r="9" spans="1:9" x14ac:dyDescent="0.2">
      <c r="A9" s="32">
        <v>3</v>
      </c>
      <c r="B9" s="33" t="s">
        <v>17</v>
      </c>
      <c r="C9" s="33" t="s">
        <v>18</v>
      </c>
      <c r="D9" s="33" t="s">
        <v>19</v>
      </c>
      <c r="E9" s="34">
        <v>1575226</v>
      </c>
      <c r="F9" s="35">
        <v>19146.084416999998</v>
      </c>
      <c r="G9" s="36">
        <v>3.4536049999999999E-2</v>
      </c>
      <c r="H9" s="31" t="s">
        <v>152</v>
      </c>
    </row>
    <row r="10" spans="1:9" x14ac:dyDescent="0.2">
      <c r="A10" s="32">
        <v>4</v>
      </c>
      <c r="B10" s="33" t="s">
        <v>348</v>
      </c>
      <c r="C10" s="33" t="s">
        <v>349</v>
      </c>
      <c r="D10" s="33" t="s">
        <v>1114</v>
      </c>
      <c r="E10" s="34">
        <v>930000</v>
      </c>
      <c r="F10" s="35">
        <v>17484</v>
      </c>
      <c r="G10" s="36">
        <v>3.1537950000000002E-2</v>
      </c>
      <c r="H10" s="31" t="s">
        <v>152</v>
      </c>
    </row>
    <row r="11" spans="1:9" x14ac:dyDescent="0.2">
      <c r="A11" s="32">
        <v>5</v>
      </c>
      <c r="B11" s="33" t="s">
        <v>14</v>
      </c>
      <c r="C11" s="33" t="s">
        <v>15</v>
      </c>
      <c r="D11" s="33" t="s">
        <v>16</v>
      </c>
      <c r="E11" s="34">
        <v>1000000</v>
      </c>
      <c r="F11" s="35">
        <v>15877.5</v>
      </c>
      <c r="G11" s="36">
        <v>2.8640120000000002E-2</v>
      </c>
      <c r="H11" s="31" t="s">
        <v>152</v>
      </c>
    </row>
    <row r="12" spans="1:9" x14ac:dyDescent="0.2">
      <c r="A12" s="32">
        <v>6</v>
      </c>
      <c r="B12" s="33" t="s">
        <v>197</v>
      </c>
      <c r="C12" s="33" t="s">
        <v>198</v>
      </c>
      <c r="D12" s="33" t="s">
        <v>30</v>
      </c>
      <c r="E12" s="34">
        <v>1850000</v>
      </c>
      <c r="F12" s="35">
        <v>14175.625</v>
      </c>
      <c r="G12" s="36">
        <v>2.5570240000000001E-2</v>
      </c>
      <c r="H12" s="31" t="s">
        <v>152</v>
      </c>
    </row>
    <row r="13" spans="1:9" x14ac:dyDescent="0.2">
      <c r="A13" s="32">
        <v>7</v>
      </c>
      <c r="B13" s="33" t="s">
        <v>11</v>
      </c>
      <c r="C13" s="33" t="s">
        <v>12</v>
      </c>
      <c r="D13" s="33" t="s">
        <v>13</v>
      </c>
      <c r="E13" s="34">
        <v>316000</v>
      </c>
      <c r="F13" s="35">
        <v>11400.174000000001</v>
      </c>
      <c r="G13" s="36">
        <v>2.056384E-2</v>
      </c>
      <c r="H13" s="31" t="s">
        <v>152</v>
      </c>
    </row>
    <row r="14" spans="1:9" x14ac:dyDescent="0.2">
      <c r="A14" s="32">
        <v>8</v>
      </c>
      <c r="B14" s="33" t="s">
        <v>58</v>
      </c>
      <c r="C14" s="33" t="s">
        <v>59</v>
      </c>
      <c r="D14" s="33" t="s">
        <v>42</v>
      </c>
      <c r="E14" s="34">
        <v>1275000</v>
      </c>
      <c r="F14" s="35">
        <v>10135.612499999999</v>
      </c>
      <c r="G14" s="36">
        <v>1.8282799999999998E-2</v>
      </c>
      <c r="H14" s="31" t="s">
        <v>152</v>
      </c>
    </row>
    <row r="15" spans="1:9" ht="25.5" x14ac:dyDescent="0.2">
      <c r="A15" s="32">
        <v>9</v>
      </c>
      <c r="B15" s="33" t="s">
        <v>352</v>
      </c>
      <c r="C15" s="33" t="s">
        <v>353</v>
      </c>
      <c r="D15" s="33" t="s">
        <v>209</v>
      </c>
      <c r="E15" s="34">
        <v>525000</v>
      </c>
      <c r="F15" s="35">
        <v>9903.3374999999996</v>
      </c>
      <c r="G15" s="36">
        <v>1.7863819999999999E-2</v>
      </c>
      <c r="H15" s="31" t="s">
        <v>152</v>
      </c>
    </row>
    <row r="16" spans="1:9" x14ac:dyDescent="0.2">
      <c r="A16" s="32">
        <v>10</v>
      </c>
      <c r="B16" s="33" t="s">
        <v>452</v>
      </c>
      <c r="C16" s="33" t="s">
        <v>453</v>
      </c>
      <c r="D16" s="33" t="s">
        <v>1114</v>
      </c>
      <c r="E16" s="34">
        <v>466000</v>
      </c>
      <c r="F16" s="35">
        <v>8935.0840000000007</v>
      </c>
      <c r="G16" s="36">
        <v>1.6117260000000001E-2</v>
      </c>
      <c r="H16" s="31" t="s">
        <v>152</v>
      </c>
    </row>
    <row r="17" spans="1:8" x14ac:dyDescent="0.2">
      <c r="A17" s="32">
        <v>11</v>
      </c>
      <c r="B17" s="33" t="s">
        <v>28</v>
      </c>
      <c r="C17" s="33" t="s">
        <v>29</v>
      </c>
      <c r="D17" s="33" t="s">
        <v>30</v>
      </c>
      <c r="E17" s="34">
        <v>113905</v>
      </c>
      <c r="F17" s="35">
        <v>8414.7888275000005</v>
      </c>
      <c r="G17" s="36">
        <v>1.517875E-2</v>
      </c>
      <c r="H17" s="31" t="s">
        <v>152</v>
      </c>
    </row>
    <row r="18" spans="1:8" x14ac:dyDescent="0.2">
      <c r="A18" s="32">
        <v>12</v>
      </c>
      <c r="B18" s="33" t="s">
        <v>548</v>
      </c>
      <c r="C18" s="33" t="s">
        <v>549</v>
      </c>
      <c r="D18" s="33" t="s">
        <v>242</v>
      </c>
      <c r="E18" s="34">
        <v>500000</v>
      </c>
      <c r="F18" s="35">
        <v>8127.25</v>
      </c>
      <c r="G18" s="36">
        <v>1.4660080000000001E-2</v>
      </c>
      <c r="H18" s="31" t="s">
        <v>152</v>
      </c>
    </row>
    <row r="19" spans="1:8" x14ac:dyDescent="0.2">
      <c r="A19" s="32">
        <v>13</v>
      </c>
      <c r="B19" s="33" t="s">
        <v>266</v>
      </c>
      <c r="C19" s="33" t="s">
        <v>267</v>
      </c>
      <c r="D19" s="33" t="s">
        <v>113</v>
      </c>
      <c r="E19" s="34">
        <v>260000</v>
      </c>
      <c r="F19" s="35">
        <v>7511.79</v>
      </c>
      <c r="G19" s="36">
        <v>1.35499E-2</v>
      </c>
      <c r="H19" s="31" t="s">
        <v>152</v>
      </c>
    </row>
    <row r="20" spans="1:8" x14ac:dyDescent="0.2">
      <c r="A20" s="32">
        <v>14</v>
      </c>
      <c r="B20" s="33" t="s">
        <v>350</v>
      </c>
      <c r="C20" s="33" t="s">
        <v>351</v>
      </c>
      <c r="D20" s="33" t="s">
        <v>42</v>
      </c>
      <c r="E20" s="34">
        <v>418000</v>
      </c>
      <c r="F20" s="35">
        <v>7465.6890000000003</v>
      </c>
      <c r="G20" s="36">
        <v>1.346674E-2</v>
      </c>
      <c r="H20" s="31" t="s">
        <v>152</v>
      </c>
    </row>
    <row r="21" spans="1:8" x14ac:dyDescent="0.2">
      <c r="A21" s="32">
        <v>15</v>
      </c>
      <c r="B21" s="33" t="s">
        <v>488</v>
      </c>
      <c r="C21" s="33" t="s">
        <v>489</v>
      </c>
      <c r="D21" s="33" t="s">
        <v>79</v>
      </c>
      <c r="E21" s="34">
        <v>225000</v>
      </c>
      <c r="F21" s="35">
        <v>7272.7875000000004</v>
      </c>
      <c r="G21" s="36">
        <v>1.311878E-2</v>
      </c>
      <c r="H21" s="31" t="s">
        <v>152</v>
      </c>
    </row>
    <row r="22" spans="1:8" x14ac:dyDescent="0.2">
      <c r="A22" s="32">
        <v>16</v>
      </c>
      <c r="B22" s="33" t="s">
        <v>358</v>
      </c>
      <c r="C22" s="33" t="s">
        <v>359</v>
      </c>
      <c r="D22" s="33" t="s">
        <v>42</v>
      </c>
      <c r="E22" s="34">
        <v>675000</v>
      </c>
      <c r="F22" s="35">
        <v>7186.7250000000004</v>
      </c>
      <c r="G22" s="36">
        <v>1.2963540000000001E-2</v>
      </c>
      <c r="H22" s="31" t="s">
        <v>152</v>
      </c>
    </row>
    <row r="23" spans="1:8" x14ac:dyDescent="0.2">
      <c r="A23" s="32">
        <v>17</v>
      </c>
      <c r="B23" s="33" t="s">
        <v>47</v>
      </c>
      <c r="C23" s="33" t="s">
        <v>48</v>
      </c>
      <c r="D23" s="33" t="s">
        <v>19</v>
      </c>
      <c r="E23" s="34">
        <v>2400000</v>
      </c>
      <c r="F23" s="35">
        <v>7018.8</v>
      </c>
      <c r="G23" s="36">
        <v>1.2660640000000001E-2</v>
      </c>
      <c r="H23" s="31" t="s">
        <v>152</v>
      </c>
    </row>
    <row r="24" spans="1:8" ht="25.5" x14ac:dyDescent="0.2">
      <c r="A24" s="32">
        <v>18</v>
      </c>
      <c r="B24" s="33" t="s">
        <v>204</v>
      </c>
      <c r="C24" s="33" t="s">
        <v>205</v>
      </c>
      <c r="D24" s="33" t="s">
        <v>206</v>
      </c>
      <c r="E24" s="34">
        <v>350000</v>
      </c>
      <c r="F24" s="35">
        <v>6579.8249999999998</v>
      </c>
      <c r="G24" s="36">
        <v>1.186881E-2</v>
      </c>
      <c r="H24" s="31" t="s">
        <v>152</v>
      </c>
    </row>
    <row r="25" spans="1:8" x14ac:dyDescent="0.2">
      <c r="A25" s="32">
        <v>19</v>
      </c>
      <c r="B25" s="33" t="s">
        <v>220</v>
      </c>
      <c r="C25" s="33" t="s">
        <v>221</v>
      </c>
      <c r="D25" s="33" t="s">
        <v>79</v>
      </c>
      <c r="E25" s="34">
        <v>180000</v>
      </c>
      <c r="F25" s="35">
        <v>6437.25</v>
      </c>
      <c r="G25" s="36">
        <v>1.161163E-2</v>
      </c>
      <c r="H25" s="31" t="s">
        <v>152</v>
      </c>
    </row>
    <row r="26" spans="1:8" x14ac:dyDescent="0.2">
      <c r="A26" s="32">
        <v>20</v>
      </c>
      <c r="B26" s="33" t="s">
        <v>254</v>
      </c>
      <c r="C26" s="33" t="s">
        <v>255</v>
      </c>
      <c r="D26" s="33" t="s">
        <v>247</v>
      </c>
      <c r="E26" s="34">
        <v>125000</v>
      </c>
      <c r="F26" s="35">
        <v>6344.25</v>
      </c>
      <c r="G26" s="36">
        <v>1.144387E-2</v>
      </c>
      <c r="H26" s="31" t="s">
        <v>152</v>
      </c>
    </row>
    <row r="27" spans="1:8" x14ac:dyDescent="0.2">
      <c r="A27" s="32">
        <v>21</v>
      </c>
      <c r="B27" s="33" t="s">
        <v>271</v>
      </c>
      <c r="C27" s="33" t="s">
        <v>272</v>
      </c>
      <c r="D27" s="33" t="s">
        <v>79</v>
      </c>
      <c r="E27" s="34">
        <v>600000</v>
      </c>
      <c r="F27" s="35">
        <v>6319.2</v>
      </c>
      <c r="G27" s="36">
        <v>1.139869E-2</v>
      </c>
      <c r="H27" s="31" t="s">
        <v>152</v>
      </c>
    </row>
    <row r="28" spans="1:8" x14ac:dyDescent="0.2">
      <c r="A28" s="32">
        <v>22</v>
      </c>
      <c r="B28" s="33" t="s">
        <v>356</v>
      </c>
      <c r="C28" s="33" t="s">
        <v>357</v>
      </c>
      <c r="D28" s="33" t="s">
        <v>242</v>
      </c>
      <c r="E28" s="34">
        <v>970000</v>
      </c>
      <c r="F28" s="35">
        <v>6193.45</v>
      </c>
      <c r="G28" s="36">
        <v>1.117186E-2</v>
      </c>
      <c r="H28" s="31" t="s">
        <v>152</v>
      </c>
    </row>
    <row r="29" spans="1:8" x14ac:dyDescent="0.2">
      <c r="A29" s="32">
        <v>23</v>
      </c>
      <c r="B29" s="33" t="s">
        <v>20</v>
      </c>
      <c r="C29" s="33" t="s">
        <v>21</v>
      </c>
      <c r="D29" s="33" t="s">
        <v>22</v>
      </c>
      <c r="E29" s="34">
        <v>1855000</v>
      </c>
      <c r="F29" s="35">
        <v>6183.6424999999999</v>
      </c>
      <c r="G29" s="36">
        <v>1.115416E-2</v>
      </c>
      <c r="H29" s="31" t="s">
        <v>152</v>
      </c>
    </row>
    <row r="30" spans="1:8" ht="25.5" x14ac:dyDescent="0.2">
      <c r="A30" s="32">
        <v>24</v>
      </c>
      <c r="B30" s="33" t="s">
        <v>238</v>
      </c>
      <c r="C30" s="33" t="s">
        <v>239</v>
      </c>
      <c r="D30" s="33" t="s">
        <v>209</v>
      </c>
      <c r="E30" s="34">
        <v>100000</v>
      </c>
      <c r="F30" s="35">
        <v>5633.9</v>
      </c>
      <c r="G30" s="36">
        <v>1.0162529999999999E-2</v>
      </c>
      <c r="H30" s="31" t="s">
        <v>152</v>
      </c>
    </row>
    <row r="31" spans="1:8" x14ac:dyDescent="0.2">
      <c r="A31" s="32">
        <v>25</v>
      </c>
      <c r="B31" s="33" t="s">
        <v>354</v>
      </c>
      <c r="C31" s="33" t="s">
        <v>355</v>
      </c>
      <c r="D31" s="33" t="s">
        <v>1114</v>
      </c>
      <c r="E31" s="34">
        <v>137500</v>
      </c>
      <c r="F31" s="35">
        <v>5630.35</v>
      </c>
      <c r="G31" s="36">
        <v>1.0156129999999999E-2</v>
      </c>
      <c r="H31" s="31" t="s">
        <v>152</v>
      </c>
    </row>
    <row r="32" spans="1:8" x14ac:dyDescent="0.2">
      <c r="A32" s="32">
        <v>26</v>
      </c>
      <c r="B32" s="33" t="s">
        <v>550</v>
      </c>
      <c r="C32" s="33" t="s">
        <v>551</v>
      </c>
      <c r="D32" s="33" t="s">
        <v>277</v>
      </c>
      <c r="E32" s="34">
        <v>51000</v>
      </c>
      <c r="F32" s="35">
        <v>5537.7839999999997</v>
      </c>
      <c r="G32" s="36">
        <v>9.9891500000000005E-3</v>
      </c>
      <c r="H32" s="31" t="s">
        <v>152</v>
      </c>
    </row>
    <row r="33" spans="1:8" ht="25.5" x14ac:dyDescent="0.2">
      <c r="A33" s="32">
        <v>27</v>
      </c>
      <c r="B33" s="33" t="s">
        <v>367</v>
      </c>
      <c r="C33" s="33" t="s">
        <v>368</v>
      </c>
      <c r="D33" s="33" t="s">
        <v>209</v>
      </c>
      <c r="E33" s="34">
        <v>365000</v>
      </c>
      <c r="F33" s="35">
        <v>5068.0249999999996</v>
      </c>
      <c r="G33" s="36">
        <v>9.1417900000000003E-3</v>
      </c>
      <c r="H33" s="31" t="s">
        <v>152</v>
      </c>
    </row>
    <row r="34" spans="1:8" x14ac:dyDescent="0.2">
      <c r="A34" s="32">
        <v>28</v>
      </c>
      <c r="B34" s="33" t="s">
        <v>552</v>
      </c>
      <c r="C34" s="33" t="s">
        <v>553</v>
      </c>
      <c r="D34" s="33" t="s">
        <v>277</v>
      </c>
      <c r="E34" s="34">
        <v>57000</v>
      </c>
      <c r="F34" s="35">
        <v>5015.2020000000002</v>
      </c>
      <c r="G34" s="36">
        <v>9.0465100000000007E-3</v>
      </c>
      <c r="H34" s="31" t="s">
        <v>152</v>
      </c>
    </row>
    <row r="35" spans="1:8" ht="25.5" x14ac:dyDescent="0.2">
      <c r="A35" s="32">
        <v>29</v>
      </c>
      <c r="B35" s="33" t="s">
        <v>234</v>
      </c>
      <c r="C35" s="33" t="s">
        <v>235</v>
      </c>
      <c r="D35" s="33" t="s">
        <v>209</v>
      </c>
      <c r="E35" s="34">
        <v>480000</v>
      </c>
      <c r="F35" s="35">
        <v>4664.16</v>
      </c>
      <c r="G35" s="36">
        <v>8.4132900000000004E-3</v>
      </c>
      <c r="H35" s="31" t="s">
        <v>152</v>
      </c>
    </row>
    <row r="36" spans="1:8" ht="25.5" x14ac:dyDescent="0.2">
      <c r="A36" s="32">
        <v>30</v>
      </c>
      <c r="B36" s="33" t="s">
        <v>207</v>
      </c>
      <c r="C36" s="33" t="s">
        <v>208</v>
      </c>
      <c r="D36" s="33" t="s">
        <v>209</v>
      </c>
      <c r="E36" s="34">
        <v>195000</v>
      </c>
      <c r="F36" s="35">
        <v>4593.6149999999998</v>
      </c>
      <c r="G36" s="36">
        <v>8.2860399999999997E-3</v>
      </c>
      <c r="H36" s="31" t="s">
        <v>152</v>
      </c>
    </row>
    <row r="37" spans="1:8" ht="25.5" x14ac:dyDescent="0.2">
      <c r="A37" s="32">
        <v>31</v>
      </c>
      <c r="B37" s="33" t="s">
        <v>23</v>
      </c>
      <c r="C37" s="33" t="s">
        <v>24</v>
      </c>
      <c r="D37" s="33" t="s">
        <v>25</v>
      </c>
      <c r="E37" s="34">
        <v>40000</v>
      </c>
      <c r="F37" s="35">
        <v>4570.54</v>
      </c>
      <c r="G37" s="36">
        <v>8.2444200000000006E-3</v>
      </c>
      <c r="H37" s="31" t="s">
        <v>152</v>
      </c>
    </row>
    <row r="38" spans="1:8" x14ac:dyDescent="0.2">
      <c r="A38" s="32">
        <v>32</v>
      </c>
      <c r="B38" s="33" t="s">
        <v>300</v>
      </c>
      <c r="C38" s="33" t="s">
        <v>301</v>
      </c>
      <c r="D38" s="33" t="s">
        <v>30</v>
      </c>
      <c r="E38" s="34">
        <v>251000</v>
      </c>
      <c r="F38" s="35">
        <v>4492.7745000000004</v>
      </c>
      <c r="G38" s="36">
        <v>8.1041499999999992E-3</v>
      </c>
      <c r="H38" s="31" t="s">
        <v>152</v>
      </c>
    </row>
    <row r="39" spans="1:8" x14ac:dyDescent="0.2">
      <c r="A39" s="32">
        <v>33</v>
      </c>
      <c r="B39" s="33" t="s">
        <v>290</v>
      </c>
      <c r="C39" s="33" t="s">
        <v>291</v>
      </c>
      <c r="D39" s="33" t="s">
        <v>292</v>
      </c>
      <c r="E39" s="34">
        <v>675000</v>
      </c>
      <c r="F39" s="35">
        <v>4420.2375000000002</v>
      </c>
      <c r="G39" s="36">
        <v>7.9732999999999991E-3</v>
      </c>
      <c r="H39" s="31" t="s">
        <v>152</v>
      </c>
    </row>
    <row r="40" spans="1:8" x14ac:dyDescent="0.2">
      <c r="A40" s="32">
        <v>34</v>
      </c>
      <c r="B40" s="33" t="s">
        <v>554</v>
      </c>
      <c r="C40" s="33" t="s">
        <v>555</v>
      </c>
      <c r="D40" s="33" t="s">
        <v>1114</v>
      </c>
      <c r="E40" s="34">
        <v>254000</v>
      </c>
      <c r="F40" s="35">
        <v>4333.7479999999996</v>
      </c>
      <c r="G40" s="36">
        <v>7.8172899999999993E-3</v>
      </c>
      <c r="H40" s="31" t="s">
        <v>152</v>
      </c>
    </row>
    <row r="41" spans="1:8" x14ac:dyDescent="0.2">
      <c r="A41" s="32">
        <v>35</v>
      </c>
      <c r="B41" s="33" t="s">
        <v>222</v>
      </c>
      <c r="C41" s="33" t="s">
        <v>223</v>
      </c>
      <c r="D41" s="33" t="s">
        <v>42</v>
      </c>
      <c r="E41" s="34">
        <v>790000</v>
      </c>
      <c r="F41" s="35">
        <v>4186.6049999999996</v>
      </c>
      <c r="G41" s="36">
        <v>7.5518699999999996E-3</v>
      </c>
      <c r="H41" s="31" t="s">
        <v>152</v>
      </c>
    </row>
    <row r="42" spans="1:8" x14ac:dyDescent="0.2">
      <c r="A42" s="32">
        <v>36</v>
      </c>
      <c r="B42" s="33" t="s">
        <v>105</v>
      </c>
      <c r="C42" s="33" t="s">
        <v>106</v>
      </c>
      <c r="D42" s="33" t="s">
        <v>39</v>
      </c>
      <c r="E42" s="34">
        <v>125000</v>
      </c>
      <c r="F42" s="35">
        <v>4092.5</v>
      </c>
      <c r="G42" s="36">
        <v>7.3821199999999998E-3</v>
      </c>
      <c r="H42" s="31" t="s">
        <v>152</v>
      </c>
    </row>
    <row r="43" spans="1:8" x14ac:dyDescent="0.2">
      <c r="A43" s="32">
        <v>37</v>
      </c>
      <c r="B43" s="33" t="s">
        <v>226</v>
      </c>
      <c r="C43" s="33" t="s">
        <v>227</v>
      </c>
      <c r="D43" s="33" t="s">
        <v>228</v>
      </c>
      <c r="E43" s="34">
        <v>569100</v>
      </c>
      <c r="F43" s="35">
        <v>4086.7071000000001</v>
      </c>
      <c r="G43" s="36">
        <v>7.3716800000000002E-3</v>
      </c>
      <c r="H43" s="31" t="s">
        <v>152</v>
      </c>
    </row>
    <row r="44" spans="1:8" x14ac:dyDescent="0.2">
      <c r="A44" s="32">
        <v>38</v>
      </c>
      <c r="B44" s="33" t="s">
        <v>556</v>
      </c>
      <c r="C44" s="33" t="s">
        <v>557</v>
      </c>
      <c r="D44" s="33" t="s">
        <v>277</v>
      </c>
      <c r="E44" s="34">
        <v>130000</v>
      </c>
      <c r="F44" s="35">
        <v>3909.23</v>
      </c>
      <c r="G44" s="36">
        <v>7.0515400000000002E-3</v>
      </c>
      <c r="H44" s="31" t="s">
        <v>152</v>
      </c>
    </row>
    <row r="45" spans="1:8" ht="25.5" x14ac:dyDescent="0.2">
      <c r="A45" s="32">
        <v>39</v>
      </c>
      <c r="B45" s="33" t="s">
        <v>389</v>
      </c>
      <c r="C45" s="33" t="s">
        <v>390</v>
      </c>
      <c r="D45" s="33" t="s">
        <v>25</v>
      </c>
      <c r="E45" s="34">
        <v>156191</v>
      </c>
      <c r="F45" s="35">
        <v>3815.2775569999999</v>
      </c>
      <c r="G45" s="36">
        <v>6.8820699999999997E-3</v>
      </c>
      <c r="H45" s="31" t="s">
        <v>152</v>
      </c>
    </row>
    <row r="46" spans="1:8" x14ac:dyDescent="0.2">
      <c r="A46" s="32">
        <v>40</v>
      </c>
      <c r="B46" s="33" t="s">
        <v>346</v>
      </c>
      <c r="C46" s="33" t="s">
        <v>347</v>
      </c>
      <c r="D46" s="33" t="s">
        <v>203</v>
      </c>
      <c r="E46" s="34">
        <v>1330000</v>
      </c>
      <c r="F46" s="35">
        <v>3698.0650000000001</v>
      </c>
      <c r="G46" s="36">
        <v>6.6706400000000002E-3</v>
      </c>
      <c r="H46" s="31" t="s">
        <v>152</v>
      </c>
    </row>
    <row r="47" spans="1:8" x14ac:dyDescent="0.2">
      <c r="A47" s="32">
        <v>41</v>
      </c>
      <c r="B47" s="33" t="s">
        <v>214</v>
      </c>
      <c r="C47" s="33" t="s">
        <v>215</v>
      </c>
      <c r="D47" s="33" t="s">
        <v>216</v>
      </c>
      <c r="E47" s="34">
        <v>500000</v>
      </c>
      <c r="F47" s="35">
        <v>3599.25</v>
      </c>
      <c r="G47" s="36">
        <v>6.4923899999999998E-3</v>
      </c>
      <c r="H47" s="31" t="s">
        <v>152</v>
      </c>
    </row>
    <row r="48" spans="1:8" ht="25.5" x14ac:dyDescent="0.2">
      <c r="A48" s="32">
        <v>42</v>
      </c>
      <c r="B48" s="33" t="s">
        <v>460</v>
      </c>
      <c r="C48" s="33" t="s">
        <v>461</v>
      </c>
      <c r="D48" s="33" t="s">
        <v>233</v>
      </c>
      <c r="E48" s="34">
        <v>388185</v>
      </c>
      <c r="F48" s="35">
        <v>3550.7281950000001</v>
      </c>
      <c r="G48" s="36">
        <v>6.40487E-3</v>
      </c>
      <c r="H48" s="31" t="s">
        <v>152</v>
      </c>
    </row>
    <row r="49" spans="1:8" x14ac:dyDescent="0.2">
      <c r="A49" s="32">
        <v>43</v>
      </c>
      <c r="B49" s="33" t="s">
        <v>369</v>
      </c>
      <c r="C49" s="33" t="s">
        <v>370</v>
      </c>
      <c r="D49" s="33" t="s">
        <v>371</v>
      </c>
      <c r="E49" s="34">
        <v>720000</v>
      </c>
      <c r="F49" s="35">
        <v>3482.28</v>
      </c>
      <c r="G49" s="36">
        <v>6.2814000000000004E-3</v>
      </c>
      <c r="H49" s="31" t="s">
        <v>152</v>
      </c>
    </row>
    <row r="50" spans="1:8" x14ac:dyDescent="0.2">
      <c r="A50" s="32">
        <v>44</v>
      </c>
      <c r="B50" s="33" t="s">
        <v>77</v>
      </c>
      <c r="C50" s="33" t="s">
        <v>78</v>
      </c>
      <c r="D50" s="33" t="s">
        <v>79</v>
      </c>
      <c r="E50" s="34">
        <v>62642</v>
      </c>
      <c r="F50" s="35">
        <v>3373.3343420000001</v>
      </c>
      <c r="G50" s="36">
        <v>6.08488E-3</v>
      </c>
      <c r="H50" s="31" t="s">
        <v>152</v>
      </c>
    </row>
    <row r="51" spans="1:8" x14ac:dyDescent="0.2">
      <c r="A51" s="32">
        <v>45</v>
      </c>
      <c r="B51" s="33" t="s">
        <v>558</v>
      </c>
      <c r="C51" s="33" t="s">
        <v>559</v>
      </c>
      <c r="D51" s="33" t="s">
        <v>113</v>
      </c>
      <c r="E51" s="34">
        <v>300000</v>
      </c>
      <c r="F51" s="35">
        <v>3166.65</v>
      </c>
      <c r="G51" s="36">
        <v>5.7120599999999997E-3</v>
      </c>
      <c r="H51" s="31" t="s">
        <v>152</v>
      </c>
    </row>
    <row r="52" spans="1:8" ht="25.5" x14ac:dyDescent="0.2">
      <c r="A52" s="32">
        <v>46</v>
      </c>
      <c r="B52" s="33" t="s">
        <v>231</v>
      </c>
      <c r="C52" s="33" t="s">
        <v>232</v>
      </c>
      <c r="D52" s="33" t="s">
        <v>233</v>
      </c>
      <c r="E52" s="34">
        <v>495000</v>
      </c>
      <c r="F52" s="35">
        <v>3165.5250000000001</v>
      </c>
      <c r="G52" s="36">
        <v>5.7100299999999996E-3</v>
      </c>
      <c r="H52" s="31" t="s">
        <v>152</v>
      </c>
    </row>
    <row r="53" spans="1:8" x14ac:dyDescent="0.2">
      <c r="A53" s="32">
        <v>47</v>
      </c>
      <c r="B53" s="33" t="s">
        <v>454</v>
      </c>
      <c r="C53" s="33" t="s">
        <v>455</v>
      </c>
      <c r="D53" s="33" t="s">
        <v>292</v>
      </c>
      <c r="E53" s="34">
        <v>225000</v>
      </c>
      <c r="F53" s="35">
        <v>3128.4</v>
      </c>
      <c r="G53" s="36">
        <v>5.6430600000000001E-3</v>
      </c>
      <c r="H53" s="31" t="s">
        <v>152</v>
      </c>
    </row>
    <row r="54" spans="1:8" x14ac:dyDescent="0.2">
      <c r="A54" s="32">
        <v>48</v>
      </c>
      <c r="B54" s="33" t="s">
        <v>376</v>
      </c>
      <c r="C54" s="33" t="s">
        <v>377</v>
      </c>
      <c r="D54" s="33" t="s">
        <v>277</v>
      </c>
      <c r="E54" s="34">
        <v>400000</v>
      </c>
      <c r="F54" s="35">
        <v>2960.6</v>
      </c>
      <c r="G54" s="36">
        <v>5.3403799999999996E-3</v>
      </c>
      <c r="H54" s="31" t="s">
        <v>152</v>
      </c>
    </row>
    <row r="55" spans="1:8" x14ac:dyDescent="0.2">
      <c r="A55" s="32">
        <v>49</v>
      </c>
      <c r="B55" s="33" t="s">
        <v>264</v>
      </c>
      <c r="C55" s="33" t="s">
        <v>265</v>
      </c>
      <c r="D55" s="33" t="s">
        <v>42</v>
      </c>
      <c r="E55" s="34">
        <v>2450000</v>
      </c>
      <c r="F55" s="35">
        <v>2949.0650000000001</v>
      </c>
      <c r="G55" s="36">
        <v>5.31958E-3</v>
      </c>
      <c r="H55" s="31" t="s">
        <v>152</v>
      </c>
    </row>
    <row r="56" spans="1:8" x14ac:dyDescent="0.2">
      <c r="A56" s="32">
        <v>50</v>
      </c>
      <c r="B56" s="33" t="s">
        <v>128</v>
      </c>
      <c r="C56" s="33" t="s">
        <v>129</v>
      </c>
      <c r="D56" s="33" t="s">
        <v>79</v>
      </c>
      <c r="E56" s="34">
        <v>85500</v>
      </c>
      <c r="F56" s="35">
        <v>2911.9589999999998</v>
      </c>
      <c r="G56" s="36">
        <v>5.2526400000000003E-3</v>
      </c>
      <c r="H56" s="31" t="s">
        <v>152</v>
      </c>
    </row>
    <row r="57" spans="1:8" x14ac:dyDescent="0.2">
      <c r="A57" s="32">
        <v>51</v>
      </c>
      <c r="B57" s="33" t="s">
        <v>260</v>
      </c>
      <c r="C57" s="33" t="s">
        <v>261</v>
      </c>
      <c r="D57" s="33" t="s">
        <v>39</v>
      </c>
      <c r="E57" s="34">
        <v>37500</v>
      </c>
      <c r="F57" s="35">
        <v>2727.1312499999999</v>
      </c>
      <c r="G57" s="36">
        <v>4.91925E-3</v>
      </c>
      <c r="H57" s="31" t="s">
        <v>152</v>
      </c>
    </row>
    <row r="58" spans="1:8" x14ac:dyDescent="0.2">
      <c r="A58" s="32">
        <v>52</v>
      </c>
      <c r="B58" s="33" t="s">
        <v>68</v>
      </c>
      <c r="C58" s="33" t="s">
        <v>69</v>
      </c>
      <c r="D58" s="33" t="s">
        <v>22</v>
      </c>
      <c r="E58" s="34">
        <v>690000</v>
      </c>
      <c r="F58" s="35">
        <v>2707.56</v>
      </c>
      <c r="G58" s="36">
        <v>4.8839499999999997E-3</v>
      </c>
      <c r="H58" s="31" t="s">
        <v>152</v>
      </c>
    </row>
    <row r="59" spans="1:8" x14ac:dyDescent="0.2">
      <c r="A59" s="32">
        <v>53</v>
      </c>
      <c r="B59" s="33" t="s">
        <v>324</v>
      </c>
      <c r="C59" s="33" t="s">
        <v>325</v>
      </c>
      <c r="D59" s="33" t="s">
        <v>228</v>
      </c>
      <c r="E59" s="34">
        <v>300000</v>
      </c>
      <c r="F59" s="35">
        <v>2632.65</v>
      </c>
      <c r="G59" s="36">
        <v>4.74882E-3</v>
      </c>
      <c r="H59" s="31" t="s">
        <v>152</v>
      </c>
    </row>
    <row r="60" spans="1:8" x14ac:dyDescent="0.2">
      <c r="A60" s="32">
        <v>54</v>
      </c>
      <c r="B60" s="33" t="s">
        <v>34</v>
      </c>
      <c r="C60" s="33" t="s">
        <v>35</v>
      </c>
      <c r="D60" s="33" t="s">
        <v>36</v>
      </c>
      <c r="E60" s="34">
        <v>880100</v>
      </c>
      <c r="F60" s="35">
        <v>2580.0131500000002</v>
      </c>
      <c r="G60" s="36">
        <v>4.6538700000000001E-3</v>
      </c>
      <c r="H60" s="31" t="s">
        <v>152</v>
      </c>
    </row>
    <row r="61" spans="1:8" x14ac:dyDescent="0.2">
      <c r="A61" s="32">
        <v>55</v>
      </c>
      <c r="B61" s="33" t="s">
        <v>560</v>
      </c>
      <c r="C61" s="33" t="s">
        <v>561</v>
      </c>
      <c r="D61" s="33" t="s">
        <v>39</v>
      </c>
      <c r="E61" s="34">
        <v>1000000</v>
      </c>
      <c r="F61" s="35">
        <v>2515.5</v>
      </c>
      <c r="G61" s="36">
        <v>4.5374999999999999E-3</v>
      </c>
      <c r="H61" s="31" t="s">
        <v>152</v>
      </c>
    </row>
    <row r="62" spans="1:8" x14ac:dyDescent="0.2">
      <c r="A62" s="32">
        <v>56</v>
      </c>
      <c r="B62" s="33" t="s">
        <v>132</v>
      </c>
      <c r="C62" s="33" t="s">
        <v>133</v>
      </c>
      <c r="D62" s="33" t="s">
        <v>88</v>
      </c>
      <c r="E62" s="34">
        <v>675000</v>
      </c>
      <c r="F62" s="35">
        <v>2336.5124999999998</v>
      </c>
      <c r="G62" s="36">
        <v>4.2146400000000004E-3</v>
      </c>
      <c r="H62" s="31" t="s">
        <v>152</v>
      </c>
    </row>
    <row r="63" spans="1:8" x14ac:dyDescent="0.2">
      <c r="A63" s="32">
        <v>57</v>
      </c>
      <c r="B63" s="33" t="s">
        <v>304</v>
      </c>
      <c r="C63" s="33" t="s">
        <v>305</v>
      </c>
      <c r="D63" s="33" t="s">
        <v>228</v>
      </c>
      <c r="E63" s="34">
        <v>1250000</v>
      </c>
      <c r="F63" s="35">
        <v>2280.625</v>
      </c>
      <c r="G63" s="36">
        <v>4.1138299999999997E-3</v>
      </c>
      <c r="H63" s="31" t="s">
        <v>152</v>
      </c>
    </row>
    <row r="64" spans="1:8" x14ac:dyDescent="0.2">
      <c r="A64" s="32">
        <v>58</v>
      </c>
      <c r="B64" s="33" t="s">
        <v>364</v>
      </c>
      <c r="C64" s="33" t="s">
        <v>365</v>
      </c>
      <c r="D64" s="33" t="s">
        <v>366</v>
      </c>
      <c r="E64" s="34">
        <v>362000</v>
      </c>
      <c r="F64" s="35">
        <v>2180.8690000000001</v>
      </c>
      <c r="G64" s="36">
        <v>3.9338899999999998E-3</v>
      </c>
      <c r="H64" s="31" t="s">
        <v>152</v>
      </c>
    </row>
    <row r="65" spans="1:8" x14ac:dyDescent="0.2">
      <c r="A65" s="32">
        <v>59</v>
      </c>
      <c r="B65" s="33" t="s">
        <v>293</v>
      </c>
      <c r="C65" s="33" t="s">
        <v>294</v>
      </c>
      <c r="D65" s="33" t="s">
        <v>295</v>
      </c>
      <c r="E65" s="34">
        <v>215000</v>
      </c>
      <c r="F65" s="35">
        <v>2160.105</v>
      </c>
      <c r="G65" s="36">
        <v>3.8964400000000001E-3</v>
      </c>
      <c r="H65" s="31" t="s">
        <v>152</v>
      </c>
    </row>
    <row r="66" spans="1:8" x14ac:dyDescent="0.2">
      <c r="A66" s="32">
        <v>60</v>
      </c>
      <c r="B66" s="33" t="s">
        <v>250</v>
      </c>
      <c r="C66" s="33" t="s">
        <v>251</v>
      </c>
      <c r="D66" s="33" t="s">
        <v>79</v>
      </c>
      <c r="E66" s="34">
        <v>400000</v>
      </c>
      <c r="F66" s="35">
        <v>2117.6</v>
      </c>
      <c r="G66" s="36">
        <v>3.8197600000000002E-3</v>
      </c>
      <c r="H66" s="31" t="s">
        <v>152</v>
      </c>
    </row>
    <row r="67" spans="1:8" x14ac:dyDescent="0.2">
      <c r="A67" s="32">
        <v>61</v>
      </c>
      <c r="B67" s="33" t="s">
        <v>102</v>
      </c>
      <c r="C67" s="33" t="s">
        <v>103</v>
      </c>
      <c r="D67" s="33" t="s">
        <v>104</v>
      </c>
      <c r="E67" s="34">
        <v>1100000</v>
      </c>
      <c r="F67" s="35">
        <v>2100.7800000000002</v>
      </c>
      <c r="G67" s="36">
        <v>3.7894199999999999E-3</v>
      </c>
      <c r="H67" s="31" t="s">
        <v>152</v>
      </c>
    </row>
    <row r="68" spans="1:8" x14ac:dyDescent="0.2">
      <c r="A68" s="32">
        <v>62</v>
      </c>
      <c r="B68" s="33" t="s">
        <v>116</v>
      </c>
      <c r="C68" s="33" t="s">
        <v>117</v>
      </c>
      <c r="D68" s="33" t="s">
        <v>39</v>
      </c>
      <c r="E68" s="34">
        <v>107500</v>
      </c>
      <c r="F68" s="35">
        <v>2063.8924999999999</v>
      </c>
      <c r="G68" s="36">
        <v>3.72289E-3</v>
      </c>
      <c r="H68" s="31" t="s">
        <v>152</v>
      </c>
    </row>
    <row r="69" spans="1:8" x14ac:dyDescent="0.2">
      <c r="A69" s="32">
        <v>63</v>
      </c>
      <c r="B69" s="33" t="s">
        <v>84</v>
      </c>
      <c r="C69" s="33" t="s">
        <v>85</v>
      </c>
      <c r="D69" s="33" t="s">
        <v>39</v>
      </c>
      <c r="E69" s="34">
        <v>190000</v>
      </c>
      <c r="F69" s="35">
        <v>1951.585</v>
      </c>
      <c r="G69" s="36">
        <v>3.5203000000000001E-3</v>
      </c>
      <c r="H69" s="31" t="s">
        <v>152</v>
      </c>
    </row>
    <row r="70" spans="1:8" ht="25.5" x14ac:dyDescent="0.2">
      <c r="A70" s="32">
        <v>64</v>
      </c>
      <c r="B70" s="33" t="s">
        <v>66</v>
      </c>
      <c r="C70" s="33" t="s">
        <v>67</v>
      </c>
      <c r="D70" s="33" t="s">
        <v>25</v>
      </c>
      <c r="E70" s="34">
        <v>36200</v>
      </c>
      <c r="F70" s="35">
        <v>1663.5347999999999</v>
      </c>
      <c r="G70" s="36">
        <v>3.0007100000000002E-3</v>
      </c>
      <c r="H70" s="31" t="s">
        <v>152</v>
      </c>
    </row>
    <row r="71" spans="1:8" x14ac:dyDescent="0.2">
      <c r="A71" s="32">
        <v>65</v>
      </c>
      <c r="B71" s="33" t="s">
        <v>336</v>
      </c>
      <c r="C71" s="33" t="s">
        <v>337</v>
      </c>
      <c r="D71" s="33" t="s">
        <v>30</v>
      </c>
      <c r="E71" s="34">
        <v>105000</v>
      </c>
      <c r="F71" s="35">
        <v>1216.8975</v>
      </c>
      <c r="G71" s="36">
        <v>2.19506E-3</v>
      </c>
      <c r="H71" s="31" t="s">
        <v>152</v>
      </c>
    </row>
    <row r="72" spans="1:8" x14ac:dyDescent="0.2">
      <c r="A72" s="32">
        <v>66</v>
      </c>
      <c r="B72" s="33" t="s">
        <v>515</v>
      </c>
      <c r="C72" s="33" t="s">
        <v>516</v>
      </c>
      <c r="D72" s="33" t="s">
        <v>42</v>
      </c>
      <c r="E72" s="34">
        <v>949495</v>
      </c>
      <c r="F72" s="35">
        <v>967.53540499999997</v>
      </c>
      <c r="G72" s="36">
        <v>1.74526E-3</v>
      </c>
      <c r="H72" s="31" t="s">
        <v>152</v>
      </c>
    </row>
    <row r="73" spans="1:8" x14ac:dyDescent="0.2">
      <c r="A73" s="32">
        <v>67</v>
      </c>
      <c r="B73" s="33" t="s">
        <v>391</v>
      </c>
      <c r="C73" s="33" t="s">
        <v>392</v>
      </c>
      <c r="D73" s="33" t="s">
        <v>393</v>
      </c>
      <c r="E73" s="34">
        <v>230000</v>
      </c>
      <c r="F73" s="35">
        <v>883.54499999999996</v>
      </c>
      <c r="G73" s="36">
        <v>1.5937499999999999E-3</v>
      </c>
      <c r="H73" s="31" t="s">
        <v>152</v>
      </c>
    </row>
    <row r="74" spans="1:8" x14ac:dyDescent="0.2">
      <c r="A74" s="32">
        <v>68</v>
      </c>
      <c r="B74" s="33" t="s">
        <v>426</v>
      </c>
      <c r="C74" s="33" t="s">
        <v>427</v>
      </c>
      <c r="D74" s="33" t="s">
        <v>228</v>
      </c>
      <c r="E74" s="34">
        <v>48804</v>
      </c>
      <c r="F74" s="35">
        <v>386.747298</v>
      </c>
      <c r="G74" s="36">
        <v>6.9762000000000003E-4</v>
      </c>
      <c r="H74" s="31" t="s">
        <v>152</v>
      </c>
    </row>
    <row r="75" spans="1:8" x14ac:dyDescent="0.2">
      <c r="A75" s="29"/>
      <c r="B75" s="29"/>
      <c r="C75" s="30" t="s">
        <v>151</v>
      </c>
      <c r="D75" s="29"/>
      <c r="E75" s="29" t="s">
        <v>152</v>
      </c>
      <c r="F75" s="37">
        <f>SUM(F7:F74)</f>
        <v>388855.35221650003</v>
      </c>
      <c r="G75" s="38">
        <f>SUM(G7:G74)</f>
        <v>0.70142418999999989</v>
      </c>
      <c r="H75" s="31" t="s">
        <v>152</v>
      </c>
    </row>
    <row r="76" spans="1:8" x14ac:dyDescent="0.2">
      <c r="A76" s="29"/>
      <c r="B76" s="29"/>
      <c r="C76" s="39"/>
      <c r="D76" s="29"/>
      <c r="E76" s="29"/>
      <c r="F76" s="40"/>
      <c r="G76" s="40"/>
      <c r="H76" s="31" t="s">
        <v>152</v>
      </c>
    </row>
    <row r="77" spans="1:8" x14ac:dyDescent="0.2">
      <c r="A77" s="29"/>
      <c r="B77" s="29"/>
      <c r="C77" s="30" t="s">
        <v>153</v>
      </c>
      <c r="D77" s="29"/>
      <c r="E77" s="29"/>
      <c r="F77" s="29"/>
      <c r="G77" s="29"/>
      <c r="H77" s="31" t="s">
        <v>152</v>
      </c>
    </row>
    <row r="78" spans="1:8" x14ac:dyDescent="0.2">
      <c r="A78" s="29"/>
      <c r="B78" s="29"/>
      <c r="C78" s="30" t="s">
        <v>151</v>
      </c>
      <c r="D78" s="29"/>
      <c r="E78" s="29" t="s">
        <v>152</v>
      </c>
      <c r="F78" s="41" t="s">
        <v>154</v>
      </c>
      <c r="G78" s="38">
        <v>0</v>
      </c>
      <c r="H78" s="31" t="s">
        <v>152</v>
      </c>
    </row>
    <row r="79" spans="1:8" x14ac:dyDescent="0.2">
      <c r="A79" s="29"/>
      <c r="B79" s="29"/>
      <c r="C79" s="39"/>
      <c r="D79" s="29"/>
      <c r="E79" s="29"/>
      <c r="F79" s="40"/>
      <c r="G79" s="40"/>
      <c r="H79" s="31" t="s">
        <v>152</v>
      </c>
    </row>
    <row r="80" spans="1:8" x14ac:dyDescent="0.2">
      <c r="A80" s="29"/>
      <c r="B80" s="29"/>
      <c r="C80" s="30" t="s">
        <v>155</v>
      </c>
      <c r="D80" s="29"/>
      <c r="E80" s="29"/>
      <c r="F80" s="29"/>
      <c r="G80" s="29"/>
      <c r="H80" s="31" t="s">
        <v>152</v>
      </c>
    </row>
    <row r="81" spans="1:8" x14ac:dyDescent="0.2">
      <c r="A81" s="32">
        <v>1</v>
      </c>
      <c r="B81" s="33" t="s">
        <v>562</v>
      </c>
      <c r="C81" s="33" t="s">
        <v>942</v>
      </c>
      <c r="D81" s="33" t="s">
        <v>228</v>
      </c>
      <c r="E81" s="34">
        <v>30579</v>
      </c>
      <c r="F81" s="35">
        <v>5.3604986999999999</v>
      </c>
      <c r="G81" s="36" t="s">
        <v>150</v>
      </c>
      <c r="H81" s="31" t="s">
        <v>152</v>
      </c>
    </row>
    <row r="82" spans="1:8" x14ac:dyDescent="0.2">
      <c r="A82" s="29"/>
      <c r="B82" s="29"/>
      <c r="C82" s="30" t="s">
        <v>151</v>
      </c>
      <c r="D82" s="29"/>
      <c r="E82" s="29" t="s">
        <v>152</v>
      </c>
      <c r="F82" s="37">
        <f>SUM(F81)</f>
        <v>5.3604986999999999</v>
      </c>
      <c r="G82" s="38">
        <f>SUM(G81)</f>
        <v>0</v>
      </c>
      <c r="H82" s="31" t="s">
        <v>152</v>
      </c>
    </row>
    <row r="83" spans="1:8" x14ac:dyDescent="0.2">
      <c r="A83" s="29"/>
      <c r="B83" s="29"/>
      <c r="C83" s="39"/>
      <c r="D83" s="29"/>
      <c r="E83" s="29"/>
      <c r="F83" s="40"/>
      <c r="G83" s="40"/>
      <c r="H83" s="31" t="s">
        <v>152</v>
      </c>
    </row>
    <row r="84" spans="1:8" x14ac:dyDescent="0.2">
      <c r="A84" s="29"/>
      <c r="B84" s="29"/>
      <c r="C84" s="30" t="s">
        <v>156</v>
      </c>
      <c r="D84" s="29"/>
      <c r="E84" s="29"/>
      <c r="F84" s="29"/>
      <c r="G84" s="29"/>
      <c r="H84" s="31" t="s">
        <v>152</v>
      </c>
    </row>
    <row r="85" spans="1:8" x14ac:dyDescent="0.2">
      <c r="A85" s="29"/>
      <c r="B85" s="29"/>
      <c r="C85" s="30" t="s">
        <v>151</v>
      </c>
      <c r="D85" s="29"/>
      <c r="E85" s="29" t="s">
        <v>152</v>
      </c>
      <c r="F85" s="41" t="s">
        <v>154</v>
      </c>
      <c r="G85" s="38">
        <v>0</v>
      </c>
      <c r="H85" s="31" t="s">
        <v>152</v>
      </c>
    </row>
    <row r="86" spans="1:8" x14ac:dyDescent="0.2">
      <c r="A86" s="29"/>
      <c r="B86" s="29"/>
      <c r="C86" s="39"/>
      <c r="D86" s="29"/>
      <c r="E86" s="29"/>
      <c r="F86" s="40"/>
      <c r="G86" s="40"/>
      <c r="H86" s="31" t="s">
        <v>152</v>
      </c>
    </row>
    <row r="87" spans="1:8" x14ac:dyDescent="0.2">
      <c r="A87" s="29"/>
      <c r="B87" s="29"/>
      <c r="C87" s="30" t="s">
        <v>157</v>
      </c>
      <c r="D87" s="29"/>
      <c r="E87" s="29"/>
      <c r="F87" s="40"/>
      <c r="G87" s="40"/>
      <c r="H87" s="31" t="s">
        <v>152</v>
      </c>
    </row>
    <row r="88" spans="1:8" x14ac:dyDescent="0.2">
      <c r="A88" s="29"/>
      <c r="B88" s="29"/>
      <c r="C88" s="30" t="s">
        <v>151</v>
      </c>
      <c r="D88" s="29"/>
      <c r="E88" s="29" t="s">
        <v>152</v>
      </c>
      <c r="F88" s="41" t="s">
        <v>154</v>
      </c>
      <c r="G88" s="38">
        <v>0</v>
      </c>
      <c r="H88" s="31" t="s">
        <v>152</v>
      </c>
    </row>
    <row r="89" spans="1:8" x14ac:dyDescent="0.2">
      <c r="A89" s="29"/>
      <c r="B89" s="29"/>
      <c r="C89" s="30"/>
      <c r="D89" s="29"/>
      <c r="E89" s="29"/>
      <c r="F89" s="41"/>
      <c r="G89" s="38"/>
      <c r="H89" s="31" t="s">
        <v>152</v>
      </c>
    </row>
    <row r="90" spans="1:8" x14ac:dyDescent="0.2">
      <c r="A90" s="29"/>
      <c r="B90" s="29"/>
      <c r="C90" s="30" t="s">
        <v>943</v>
      </c>
      <c r="D90" s="29"/>
      <c r="E90" s="29"/>
      <c r="F90" s="29"/>
      <c r="G90" s="29"/>
      <c r="H90" s="31" t="s">
        <v>152</v>
      </c>
    </row>
    <row r="91" spans="1:8" ht="25.5" x14ac:dyDescent="0.2">
      <c r="A91" s="32">
        <v>1</v>
      </c>
      <c r="B91" s="33" t="s">
        <v>944</v>
      </c>
      <c r="C91" s="33" t="s">
        <v>945</v>
      </c>
      <c r="D91" s="33" t="s">
        <v>946</v>
      </c>
      <c r="E91" s="34">
        <v>1750</v>
      </c>
      <c r="F91" s="35">
        <f>174166920.2/10^5</f>
        <v>1741.6692019999998</v>
      </c>
      <c r="G91" s="36">
        <f>F91/F188</f>
        <v>3.141653764158054E-3</v>
      </c>
      <c r="H91" s="31">
        <v>8.1950000000000003</v>
      </c>
    </row>
    <row r="92" spans="1:8" x14ac:dyDescent="0.2">
      <c r="A92" s="29"/>
      <c r="B92" s="29"/>
      <c r="C92" s="30" t="s">
        <v>151</v>
      </c>
      <c r="D92" s="29"/>
      <c r="E92" s="29" t="s">
        <v>152</v>
      </c>
      <c r="F92" s="37">
        <f>SUM(F91)</f>
        <v>1741.6692019999998</v>
      </c>
      <c r="G92" s="38">
        <f>SUM(G91)</f>
        <v>3.141653764158054E-3</v>
      </c>
      <c r="H92" s="31" t="s">
        <v>152</v>
      </c>
    </row>
    <row r="93" spans="1:8" x14ac:dyDescent="0.2">
      <c r="A93" s="29"/>
      <c r="B93" s="29"/>
      <c r="C93" s="39"/>
      <c r="D93" s="29"/>
      <c r="E93" s="29"/>
      <c r="F93" s="40"/>
      <c r="G93" s="40"/>
      <c r="H93" s="31" t="s">
        <v>152</v>
      </c>
    </row>
    <row r="94" spans="1:8" x14ac:dyDescent="0.2">
      <c r="A94" s="29"/>
      <c r="B94" s="29"/>
      <c r="C94" s="30" t="s">
        <v>158</v>
      </c>
      <c r="D94" s="29"/>
      <c r="E94" s="29"/>
      <c r="F94" s="40"/>
      <c r="G94" s="40"/>
      <c r="H94" s="31" t="s">
        <v>152</v>
      </c>
    </row>
    <row r="95" spans="1:8" x14ac:dyDescent="0.2">
      <c r="A95" s="29"/>
      <c r="B95" s="29"/>
      <c r="C95" s="30" t="s">
        <v>151</v>
      </c>
      <c r="D95" s="29"/>
      <c r="E95" s="29" t="s">
        <v>152</v>
      </c>
      <c r="F95" s="41" t="s">
        <v>154</v>
      </c>
      <c r="G95" s="38">
        <v>0</v>
      </c>
      <c r="H95" s="31" t="s">
        <v>152</v>
      </c>
    </row>
    <row r="96" spans="1:8" x14ac:dyDescent="0.2">
      <c r="A96" s="29"/>
      <c r="B96" s="29"/>
      <c r="C96" s="39"/>
      <c r="D96" s="29"/>
      <c r="E96" s="29"/>
      <c r="F96" s="40"/>
      <c r="G96" s="40"/>
      <c r="H96" s="31" t="s">
        <v>152</v>
      </c>
    </row>
    <row r="97" spans="1:8" x14ac:dyDescent="0.2">
      <c r="A97" s="29"/>
      <c r="B97" s="29"/>
      <c r="C97" s="30" t="s">
        <v>160</v>
      </c>
      <c r="D97" s="29"/>
      <c r="E97" s="29"/>
      <c r="F97" s="37">
        <f>F92+F82+F75</f>
        <v>390602.38191720005</v>
      </c>
      <c r="G97" s="38">
        <f>G92+G82+G75</f>
        <v>0.70456584376415798</v>
      </c>
      <c r="H97" s="31" t="s">
        <v>152</v>
      </c>
    </row>
    <row r="98" spans="1:8" x14ac:dyDescent="0.2">
      <c r="A98" s="29"/>
      <c r="B98" s="29"/>
      <c r="C98" s="39"/>
      <c r="D98" s="29"/>
      <c r="E98" s="29"/>
      <c r="F98" s="40"/>
      <c r="G98" s="40"/>
      <c r="H98" s="31" t="s">
        <v>152</v>
      </c>
    </row>
    <row r="99" spans="1:8" x14ac:dyDescent="0.2">
      <c r="A99" s="29"/>
      <c r="B99" s="29"/>
      <c r="C99" s="30" t="s">
        <v>161</v>
      </c>
      <c r="D99" s="29"/>
      <c r="E99" s="29"/>
      <c r="F99" s="40"/>
      <c r="G99" s="40"/>
      <c r="H99" s="31" t="s">
        <v>152</v>
      </c>
    </row>
    <row r="100" spans="1:8" x14ac:dyDescent="0.2">
      <c r="A100" s="29"/>
      <c r="B100" s="29"/>
      <c r="C100" s="30" t="s">
        <v>10</v>
      </c>
      <c r="D100" s="29"/>
      <c r="E100" s="29"/>
      <c r="F100" s="40"/>
      <c r="G100" s="40"/>
      <c r="H100" s="31" t="s">
        <v>152</v>
      </c>
    </row>
    <row r="101" spans="1:8" ht="25.5" x14ac:dyDescent="0.2">
      <c r="A101" s="32">
        <v>1</v>
      </c>
      <c r="B101" s="33" t="s">
        <v>563</v>
      </c>
      <c r="C101" s="33" t="s">
        <v>564</v>
      </c>
      <c r="D101" s="33" t="s">
        <v>565</v>
      </c>
      <c r="E101" s="34">
        <v>4500</v>
      </c>
      <c r="F101" s="35">
        <v>4520.8755000000001</v>
      </c>
      <c r="G101" s="36">
        <v>8.15484E-3</v>
      </c>
      <c r="H101" s="31">
        <v>7.54</v>
      </c>
    </row>
    <row r="102" spans="1:8" ht="25.5" x14ac:dyDescent="0.2">
      <c r="A102" s="32">
        <v>2</v>
      </c>
      <c r="B102" s="33" t="s">
        <v>566</v>
      </c>
      <c r="C102" s="33" t="s">
        <v>567</v>
      </c>
      <c r="D102" s="33" t="s">
        <v>568</v>
      </c>
      <c r="E102" s="34">
        <v>3500</v>
      </c>
      <c r="F102" s="35">
        <v>3495.114</v>
      </c>
      <c r="G102" s="36">
        <v>6.3045499999999999E-3</v>
      </c>
      <c r="H102" s="31">
        <v>7.63</v>
      </c>
    </row>
    <row r="103" spans="1:8" ht="25.5" x14ac:dyDescent="0.2">
      <c r="A103" s="32">
        <v>3</v>
      </c>
      <c r="B103" s="33" t="s">
        <v>569</v>
      </c>
      <c r="C103" s="33" t="s">
        <v>570</v>
      </c>
      <c r="D103" s="33" t="s">
        <v>571</v>
      </c>
      <c r="E103" s="34">
        <v>3000</v>
      </c>
      <c r="F103" s="35">
        <v>3028.806</v>
      </c>
      <c r="G103" s="36">
        <v>5.4634100000000001E-3</v>
      </c>
      <c r="H103" s="31">
        <v>8.2449999999999992</v>
      </c>
    </row>
    <row r="104" spans="1:8" x14ac:dyDescent="0.2">
      <c r="A104" s="32">
        <v>4</v>
      </c>
      <c r="B104" s="33" t="s">
        <v>572</v>
      </c>
      <c r="C104" s="33" t="s">
        <v>573</v>
      </c>
      <c r="D104" s="33" t="s">
        <v>568</v>
      </c>
      <c r="E104" s="34">
        <v>3000</v>
      </c>
      <c r="F104" s="35">
        <v>3016.4430000000002</v>
      </c>
      <c r="G104" s="36">
        <v>5.4411099999999999E-3</v>
      </c>
      <c r="H104" s="31">
        <v>7.73</v>
      </c>
    </row>
    <row r="105" spans="1:8" ht="25.5" x14ac:dyDescent="0.2">
      <c r="A105" s="32">
        <v>5</v>
      </c>
      <c r="B105" s="33" t="s">
        <v>574</v>
      </c>
      <c r="C105" s="33" t="s">
        <v>575</v>
      </c>
      <c r="D105" s="33" t="s">
        <v>568</v>
      </c>
      <c r="E105" s="34">
        <v>2500</v>
      </c>
      <c r="F105" s="35">
        <v>2645.5050000000001</v>
      </c>
      <c r="G105" s="36">
        <v>4.7720100000000001E-3</v>
      </c>
      <c r="H105" s="31">
        <v>7.12</v>
      </c>
    </row>
    <row r="106" spans="1:8" ht="25.5" x14ac:dyDescent="0.2">
      <c r="A106" s="32">
        <v>6</v>
      </c>
      <c r="B106" s="33" t="s">
        <v>576</v>
      </c>
      <c r="C106" s="33" t="s">
        <v>577</v>
      </c>
      <c r="D106" s="33" t="s">
        <v>568</v>
      </c>
      <c r="E106" s="34">
        <v>2500</v>
      </c>
      <c r="F106" s="35">
        <v>2603.5949999999998</v>
      </c>
      <c r="G106" s="36">
        <v>4.6964099999999998E-3</v>
      </c>
      <c r="H106" s="31">
        <v>7.17</v>
      </c>
    </row>
    <row r="107" spans="1:8" x14ac:dyDescent="0.2">
      <c r="A107" s="32">
        <v>7</v>
      </c>
      <c r="B107" s="33" t="s">
        <v>578</v>
      </c>
      <c r="C107" s="33" t="s">
        <v>579</v>
      </c>
      <c r="D107" s="33" t="s">
        <v>568</v>
      </c>
      <c r="E107" s="34">
        <v>250</v>
      </c>
      <c r="F107" s="35">
        <v>2583.3024999999998</v>
      </c>
      <c r="G107" s="36">
        <v>4.6598100000000003E-3</v>
      </c>
      <c r="H107" s="31">
        <v>7.46</v>
      </c>
    </row>
    <row r="108" spans="1:8" ht="25.5" x14ac:dyDescent="0.2">
      <c r="A108" s="32">
        <v>8</v>
      </c>
      <c r="B108" s="33" t="s">
        <v>580</v>
      </c>
      <c r="C108" s="33" t="s">
        <v>581</v>
      </c>
      <c r="D108" s="33" t="s">
        <v>568</v>
      </c>
      <c r="E108" s="34">
        <v>2500</v>
      </c>
      <c r="F108" s="35">
        <v>2545.4074999999998</v>
      </c>
      <c r="G108" s="36">
        <v>4.5914500000000004E-3</v>
      </c>
      <c r="H108" s="31">
        <v>7.11</v>
      </c>
    </row>
    <row r="109" spans="1:8" ht="25.5" x14ac:dyDescent="0.2">
      <c r="A109" s="32">
        <v>9</v>
      </c>
      <c r="B109" s="33" t="s">
        <v>582</v>
      </c>
      <c r="C109" s="33" t="s">
        <v>583</v>
      </c>
      <c r="D109" s="33" t="s">
        <v>568</v>
      </c>
      <c r="E109" s="34">
        <v>2500</v>
      </c>
      <c r="F109" s="35">
        <v>2514.8449999999998</v>
      </c>
      <c r="G109" s="36">
        <v>4.5363199999999999E-3</v>
      </c>
      <c r="H109" s="31">
        <v>7.53</v>
      </c>
    </row>
    <row r="110" spans="1:8" x14ac:dyDescent="0.2">
      <c r="A110" s="32">
        <v>10</v>
      </c>
      <c r="B110" s="33" t="s">
        <v>584</v>
      </c>
      <c r="C110" s="33" t="s">
        <v>585</v>
      </c>
      <c r="D110" s="33" t="s">
        <v>568</v>
      </c>
      <c r="E110" s="34">
        <v>2500</v>
      </c>
      <c r="F110" s="35">
        <v>2513.9675000000002</v>
      </c>
      <c r="G110" s="36">
        <v>4.5347399999999998E-3</v>
      </c>
      <c r="H110" s="31">
        <v>7.44</v>
      </c>
    </row>
    <row r="111" spans="1:8" ht="25.5" x14ac:dyDescent="0.2">
      <c r="A111" s="32">
        <v>11</v>
      </c>
      <c r="B111" s="33" t="s">
        <v>586</v>
      </c>
      <c r="C111" s="33" t="s">
        <v>587</v>
      </c>
      <c r="D111" s="33" t="s">
        <v>565</v>
      </c>
      <c r="E111" s="34">
        <v>2500</v>
      </c>
      <c r="F111" s="35">
        <v>2507.4324999999999</v>
      </c>
      <c r="G111" s="36">
        <v>4.5229500000000004E-3</v>
      </c>
      <c r="H111" s="31">
        <v>7.5007000000000001</v>
      </c>
    </row>
    <row r="112" spans="1:8" x14ac:dyDescent="0.2">
      <c r="A112" s="32">
        <v>12</v>
      </c>
      <c r="B112" s="33" t="s">
        <v>588</v>
      </c>
      <c r="C112" s="33" t="s">
        <v>589</v>
      </c>
      <c r="D112" s="33" t="s">
        <v>568</v>
      </c>
      <c r="E112" s="34">
        <v>2500</v>
      </c>
      <c r="F112" s="35">
        <v>2499.5025000000001</v>
      </c>
      <c r="G112" s="36">
        <v>4.5086500000000003E-3</v>
      </c>
      <c r="H112" s="31">
        <v>7.6837999999999997</v>
      </c>
    </row>
    <row r="113" spans="1:8" x14ac:dyDescent="0.2">
      <c r="A113" s="32">
        <v>13</v>
      </c>
      <c r="B113" s="33" t="s">
        <v>590</v>
      </c>
      <c r="C113" s="33" t="s">
        <v>591</v>
      </c>
      <c r="D113" s="33" t="s">
        <v>592</v>
      </c>
      <c r="E113" s="34">
        <v>2500</v>
      </c>
      <c r="F113" s="35">
        <v>2497.9124999999999</v>
      </c>
      <c r="G113" s="36">
        <v>4.50578E-3</v>
      </c>
      <c r="H113" s="31">
        <v>8.8149999999999995</v>
      </c>
    </row>
    <row r="114" spans="1:8" ht="25.5" x14ac:dyDescent="0.2">
      <c r="A114" s="32">
        <v>14</v>
      </c>
      <c r="B114" s="33" t="s">
        <v>593</v>
      </c>
      <c r="C114" s="33" t="s">
        <v>594</v>
      </c>
      <c r="D114" s="33" t="s">
        <v>568</v>
      </c>
      <c r="E114" s="34">
        <v>2500</v>
      </c>
      <c r="F114" s="35">
        <v>2490.75</v>
      </c>
      <c r="G114" s="36">
        <v>4.4928600000000004E-3</v>
      </c>
      <c r="H114" s="31">
        <v>7.6349999999999998</v>
      </c>
    </row>
    <row r="115" spans="1:8" ht="25.5" x14ac:dyDescent="0.2">
      <c r="A115" s="32">
        <v>15</v>
      </c>
      <c r="B115" s="33" t="s">
        <v>595</v>
      </c>
      <c r="C115" s="33" t="s">
        <v>596</v>
      </c>
      <c r="D115" s="33" t="s">
        <v>568</v>
      </c>
      <c r="E115" s="34">
        <v>2000</v>
      </c>
      <c r="F115" s="35">
        <v>2025.884</v>
      </c>
      <c r="G115" s="36">
        <v>3.6543299999999999E-3</v>
      </c>
      <c r="H115" s="31">
        <v>7.2274000000000003</v>
      </c>
    </row>
    <row r="116" spans="1:8" x14ac:dyDescent="0.2">
      <c r="A116" s="32">
        <v>16</v>
      </c>
      <c r="B116" s="33" t="s">
        <v>597</v>
      </c>
      <c r="C116" s="33" t="s">
        <v>598</v>
      </c>
      <c r="D116" s="33" t="s">
        <v>568</v>
      </c>
      <c r="E116" s="34">
        <v>2000</v>
      </c>
      <c r="F116" s="35">
        <v>2018.5640000000001</v>
      </c>
      <c r="G116" s="36">
        <v>3.6411199999999999E-3</v>
      </c>
      <c r="H116" s="31">
        <v>7.72</v>
      </c>
    </row>
    <row r="117" spans="1:8" ht="25.5" x14ac:dyDescent="0.2">
      <c r="A117" s="32">
        <v>17</v>
      </c>
      <c r="B117" s="33" t="s">
        <v>599</v>
      </c>
      <c r="C117" s="33" t="s">
        <v>600</v>
      </c>
      <c r="D117" s="33" t="s">
        <v>568</v>
      </c>
      <c r="E117" s="34">
        <v>2000</v>
      </c>
      <c r="F117" s="35">
        <v>2007.58</v>
      </c>
      <c r="G117" s="36">
        <v>3.62131E-3</v>
      </c>
      <c r="H117" s="31">
        <v>7.4450000000000003</v>
      </c>
    </row>
    <row r="118" spans="1:8" x14ac:dyDescent="0.2">
      <c r="A118" s="32">
        <v>18</v>
      </c>
      <c r="B118" s="33" t="s">
        <v>601</v>
      </c>
      <c r="C118" s="33" t="s">
        <v>602</v>
      </c>
      <c r="D118" s="33" t="s">
        <v>565</v>
      </c>
      <c r="E118" s="34">
        <v>2000</v>
      </c>
      <c r="F118" s="35">
        <v>1999.4780000000001</v>
      </c>
      <c r="G118" s="36">
        <v>3.6066900000000001E-3</v>
      </c>
      <c r="H118" s="31">
        <v>7.5449999999999999</v>
      </c>
    </row>
    <row r="119" spans="1:8" ht="25.5" x14ac:dyDescent="0.2">
      <c r="A119" s="32">
        <v>19</v>
      </c>
      <c r="B119" s="33" t="s">
        <v>603</v>
      </c>
      <c r="C119" s="33" t="s">
        <v>604</v>
      </c>
      <c r="D119" s="33" t="s">
        <v>568</v>
      </c>
      <c r="E119" s="34">
        <v>1500</v>
      </c>
      <c r="F119" s="35">
        <v>1579.9380000000001</v>
      </c>
      <c r="G119" s="36">
        <v>2.8499200000000001E-3</v>
      </c>
      <c r="H119" s="31">
        <v>7.1050000000000004</v>
      </c>
    </row>
    <row r="120" spans="1:8" x14ac:dyDescent="0.2">
      <c r="A120" s="32">
        <v>20</v>
      </c>
      <c r="B120" s="33" t="s">
        <v>605</v>
      </c>
      <c r="C120" s="33" t="s">
        <v>606</v>
      </c>
      <c r="D120" s="33" t="s">
        <v>568</v>
      </c>
      <c r="E120" s="34">
        <v>1500</v>
      </c>
      <c r="F120" s="35">
        <v>1528.7895000000001</v>
      </c>
      <c r="G120" s="36">
        <v>2.7576599999999999E-3</v>
      </c>
      <c r="H120" s="31">
        <v>7.4720000000000004</v>
      </c>
    </row>
    <row r="121" spans="1:8" ht="25.5" x14ac:dyDescent="0.2">
      <c r="A121" s="32">
        <v>21</v>
      </c>
      <c r="B121" s="33" t="s">
        <v>607</v>
      </c>
      <c r="C121" s="33" t="s">
        <v>608</v>
      </c>
      <c r="D121" s="33" t="s">
        <v>568</v>
      </c>
      <c r="E121" s="34">
        <v>1500</v>
      </c>
      <c r="F121" s="35">
        <v>1523.2950000000001</v>
      </c>
      <c r="G121" s="36">
        <v>2.7477500000000002E-3</v>
      </c>
      <c r="H121" s="31">
        <v>7.1113999999999997</v>
      </c>
    </row>
    <row r="122" spans="1:8" ht="25.5" x14ac:dyDescent="0.2">
      <c r="A122" s="32">
        <v>22</v>
      </c>
      <c r="B122" s="33" t="s">
        <v>609</v>
      </c>
      <c r="C122" s="33" t="s">
        <v>610</v>
      </c>
      <c r="D122" s="33" t="s">
        <v>568</v>
      </c>
      <c r="E122" s="34">
        <v>1500</v>
      </c>
      <c r="F122" s="35">
        <v>1514.1795</v>
      </c>
      <c r="G122" s="36">
        <v>2.7312999999999999E-3</v>
      </c>
      <c r="H122" s="31">
        <v>7.42</v>
      </c>
    </row>
    <row r="123" spans="1:8" ht="25.5" x14ac:dyDescent="0.2">
      <c r="A123" s="32">
        <v>23</v>
      </c>
      <c r="B123" s="33" t="s">
        <v>611</v>
      </c>
      <c r="C123" s="33" t="s">
        <v>612</v>
      </c>
      <c r="D123" s="33" t="s">
        <v>568</v>
      </c>
      <c r="E123" s="34">
        <v>1500</v>
      </c>
      <c r="F123" s="35">
        <v>1503.7455</v>
      </c>
      <c r="G123" s="36">
        <v>2.7124800000000002E-3</v>
      </c>
      <c r="H123" s="31">
        <v>7.6</v>
      </c>
    </row>
    <row r="124" spans="1:8" x14ac:dyDescent="0.2">
      <c r="A124" s="32">
        <v>24</v>
      </c>
      <c r="B124" s="33" t="s">
        <v>613</v>
      </c>
      <c r="C124" s="33" t="s">
        <v>614</v>
      </c>
      <c r="D124" s="33" t="s">
        <v>568</v>
      </c>
      <c r="E124" s="34">
        <v>1500</v>
      </c>
      <c r="F124" s="35">
        <v>1499.6714999999999</v>
      </c>
      <c r="G124" s="36">
        <v>2.70513E-3</v>
      </c>
      <c r="H124" s="31">
        <v>8.0649999999999995</v>
      </c>
    </row>
    <row r="125" spans="1:8" x14ac:dyDescent="0.2">
      <c r="A125" s="32">
        <v>25</v>
      </c>
      <c r="B125" s="33" t="s">
        <v>615</v>
      </c>
      <c r="C125" s="33" t="s">
        <v>616</v>
      </c>
      <c r="D125" s="33" t="s">
        <v>565</v>
      </c>
      <c r="E125" s="34">
        <v>150</v>
      </c>
      <c r="F125" s="35">
        <v>1498.6379999999999</v>
      </c>
      <c r="G125" s="36">
        <v>2.7032699999999998E-3</v>
      </c>
      <c r="H125" s="31">
        <v>7.6849999999999996</v>
      </c>
    </row>
    <row r="126" spans="1:8" ht="25.5" x14ac:dyDescent="0.2">
      <c r="A126" s="32">
        <v>26</v>
      </c>
      <c r="B126" s="33" t="s">
        <v>617</v>
      </c>
      <c r="C126" s="33" t="s">
        <v>618</v>
      </c>
      <c r="D126" s="33" t="s">
        <v>568</v>
      </c>
      <c r="E126" s="34">
        <v>150</v>
      </c>
      <c r="F126" s="35">
        <v>1495.2555</v>
      </c>
      <c r="G126" s="36">
        <v>2.69717E-3</v>
      </c>
      <c r="H126" s="31">
        <v>7.7</v>
      </c>
    </row>
    <row r="127" spans="1:8" x14ac:dyDescent="0.2">
      <c r="A127" s="32">
        <v>27</v>
      </c>
      <c r="B127" s="33" t="s">
        <v>619</v>
      </c>
      <c r="C127" s="33" t="s">
        <v>620</v>
      </c>
      <c r="D127" s="33" t="s">
        <v>568</v>
      </c>
      <c r="E127" s="34">
        <v>150</v>
      </c>
      <c r="F127" s="35">
        <v>1462.9304999999999</v>
      </c>
      <c r="G127" s="36">
        <v>2.6388599999999998E-3</v>
      </c>
      <c r="H127" s="31">
        <v>7.77</v>
      </c>
    </row>
    <row r="128" spans="1:8" ht="25.5" x14ac:dyDescent="0.2">
      <c r="A128" s="32">
        <v>28</v>
      </c>
      <c r="B128" s="33" t="s">
        <v>621</v>
      </c>
      <c r="C128" s="33" t="s">
        <v>622</v>
      </c>
      <c r="D128" s="33" t="s">
        <v>568</v>
      </c>
      <c r="E128" s="34">
        <v>1000</v>
      </c>
      <c r="F128" s="35">
        <v>1003.475</v>
      </c>
      <c r="G128" s="36">
        <v>1.8100900000000001E-3</v>
      </c>
      <c r="H128" s="31">
        <v>7.53</v>
      </c>
    </row>
    <row r="129" spans="1:8" x14ac:dyDescent="0.2">
      <c r="A129" s="32">
        <v>29</v>
      </c>
      <c r="B129" s="33" t="s">
        <v>623</v>
      </c>
      <c r="C129" s="33" t="s">
        <v>624</v>
      </c>
      <c r="D129" s="33" t="s">
        <v>625</v>
      </c>
      <c r="E129" s="34">
        <v>1000</v>
      </c>
      <c r="F129" s="35">
        <v>999.58399999999995</v>
      </c>
      <c r="G129" s="36">
        <v>1.8030699999999999E-3</v>
      </c>
      <c r="H129" s="31">
        <v>8.1675000000000004</v>
      </c>
    </row>
    <row r="130" spans="1:8" x14ac:dyDescent="0.2">
      <c r="A130" s="32">
        <v>30</v>
      </c>
      <c r="B130" s="33" t="s">
        <v>626</v>
      </c>
      <c r="C130" s="33" t="s">
        <v>627</v>
      </c>
      <c r="D130" s="33" t="s">
        <v>568</v>
      </c>
      <c r="E130" s="34">
        <v>1000</v>
      </c>
      <c r="F130" s="35">
        <v>997.60500000000002</v>
      </c>
      <c r="G130" s="36">
        <v>1.7995000000000001E-3</v>
      </c>
      <c r="H130" s="31">
        <v>7.63</v>
      </c>
    </row>
    <row r="131" spans="1:8" x14ac:dyDescent="0.2">
      <c r="A131" s="32">
        <v>31</v>
      </c>
      <c r="B131" s="33" t="s">
        <v>628</v>
      </c>
      <c r="C131" s="33" t="s">
        <v>629</v>
      </c>
      <c r="D131" s="33" t="s">
        <v>568</v>
      </c>
      <c r="E131" s="34">
        <v>1000</v>
      </c>
      <c r="F131" s="35">
        <v>996.98500000000001</v>
      </c>
      <c r="G131" s="36">
        <v>1.79838E-3</v>
      </c>
      <c r="H131" s="31">
        <v>7.66</v>
      </c>
    </row>
    <row r="132" spans="1:8" x14ac:dyDescent="0.2">
      <c r="A132" s="32">
        <v>32</v>
      </c>
      <c r="B132" s="33" t="s">
        <v>630</v>
      </c>
      <c r="C132" s="33" t="s">
        <v>631</v>
      </c>
      <c r="D132" s="33" t="s">
        <v>568</v>
      </c>
      <c r="E132" s="34">
        <v>1000</v>
      </c>
      <c r="F132" s="35">
        <v>995.99300000000005</v>
      </c>
      <c r="G132" s="36">
        <v>1.79659E-3</v>
      </c>
      <c r="H132" s="31">
        <v>7.48</v>
      </c>
    </row>
    <row r="133" spans="1:8" x14ac:dyDescent="0.2">
      <c r="A133" s="29"/>
      <c r="B133" s="29"/>
      <c r="C133" s="30" t="s">
        <v>151</v>
      </c>
      <c r="D133" s="29"/>
      <c r="E133" s="29" t="s">
        <v>152</v>
      </c>
      <c r="F133" s="37">
        <v>66115.049499999994</v>
      </c>
      <c r="G133" s="38">
        <v>0.11925951</v>
      </c>
      <c r="H133" s="31" t="s">
        <v>152</v>
      </c>
    </row>
    <row r="134" spans="1:8" x14ac:dyDescent="0.2">
      <c r="A134" s="29"/>
      <c r="B134" s="29"/>
      <c r="C134" s="39"/>
      <c r="D134" s="29"/>
      <c r="E134" s="29"/>
      <c r="F134" s="40"/>
      <c r="G134" s="40"/>
      <c r="H134" s="31" t="s">
        <v>152</v>
      </c>
    </row>
    <row r="135" spans="1:8" x14ac:dyDescent="0.2">
      <c r="A135" s="29"/>
      <c r="B135" s="29"/>
      <c r="C135" s="30" t="s">
        <v>162</v>
      </c>
      <c r="D135" s="29"/>
      <c r="E135" s="29"/>
      <c r="F135" s="29"/>
      <c r="G135" s="29"/>
      <c r="H135" s="31" t="s">
        <v>152</v>
      </c>
    </row>
    <row r="136" spans="1:8" x14ac:dyDescent="0.2">
      <c r="A136" s="29"/>
      <c r="B136" s="29"/>
      <c r="C136" s="30" t="s">
        <v>151</v>
      </c>
      <c r="D136" s="29"/>
      <c r="E136" s="29" t="s">
        <v>152</v>
      </c>
      <c r="F136" s="41" t="s">
        <v>154</v>
      </c>
      <c r="G136" s="38">
        <v>0</v>
      </c>
      <c r="H136" s="31" t="s">
        <v>152</v>
      </c>
    </row>
    <row r="137" spans="1:8" x14ac:dyDescent="0.2">
      <c r="A137" s="29"/>
      <c r="B137" s="29"/>
      <c r="C137" s="39"/>
      <c r="D137" s="29"/>
      <c r="E137" s="29"/>
      <c r="F137" s="40"/>
      <c r="G137" s="40"/>
      <c r="H137" s="31" t="s">
        <v>152</v>
      </c>
    </row>
    <row r="138" spans="1:8" x14ac:dyDescent="0.2">
      <c r="A138" s="29"/>
      <c r="B138" s="29"/>
      <c r="C138" s="30" t="s">
        <v>163</v>
      </c>
      <c r="D138" s="29"/>
      <c r="E138" s="29"/>
      <c r="F138" s="29"/>
      <c r="G138" s="29"/>
      <c r="H138" s="31" t="s">
        <v>152</v>
      </c>
    </row>
    <row r="139" spans="1:8" x14ac:dyDescent="0.2">
      <c r="A139" s="32">
        <v>1</v>
      </c>
      <c r="B139" s="33" t="s">
        <v>632</v>
      </c>
      <c r="C139" s="33" t="s">
        <v>633</v>
      </c>
      <c r="D139" s="33" t="s">
        <v>546</v>
      </c>
      <c r="E139" s="34">
        <v>30500000</v>
      </c>
      <c r="F139" s="35">
        <v>31136.443500000001</v>
      </c>
      <c r="G139" s="36">
        <v>5.6164470000000001E-2</v>
      </c>
      <c r="H139" s="31">
        <v>6.9061000000000003</v>
      </c>
    </row>
    <row r="140" spans="1:8" x14ac:dyDescent="0.2">
      <c r="A140" s="32">
        <v>2</v>
      </c>
      <c r="B140" s="33" t="s">
        <v>634</v>
      </c>
      <c r="C140" s="33" t="s">
        <v>1092</v>
      </c>
      <c r="D140" s="33" t="s">
        <v>546</v>
      </c>
      <c r="E140" s="34">
        <v>10000000</v>
      </c>
      <c r="F140" s="35">
        <v>10320.709999999999</v>
      </c>
      <c r="G140" s="36">
        <v>1.861668E-2</v>
      </c>
      <c r="H140" s="31">
        <v>6.9904999999999999</v>
      </c>
    </row>
    <row r="141" spans="1:8" x14ac:dyDescent="0.2">
      <c r="A141" s="32">
        <v>3</v>
      </c>
      <c r="B141" s="33" t="s">
        <v>635</v>
      </c>
      <c r="C141" s="33" t="s">
        <v>636</v>
      </c>
      <c r="D141" s="33" t="s">
        <v>546</v>
      </c>
      <c r="E141" s="34">
        <v>3000000</v>
      </c>
      <c r="F141" s="35">
        <v>3073.8029999999999</v>
      </c>
      <c r="G141" s="36">
        <v>5.5445800000000003E-3</v>
      </c>
      <c r="H141" s="31">
        <v>7.0019999999999998</v>
      </c>
    </row>
    <row r="142" spans="1:8" x14ac:dyDescent="0.2">
      <c r="A142" s="32">
        <v>4</v>
      </c>
      <c r="B142" s="33" t="s">
        <v>637</v>
      </c>
      <c r="C142" s="33" t="s">
        <v>638</v>
      </c>
      <c r="D142" s="33" t="s">
        <v>546</v>
      </c>
      <c r="E142" s="34">
        <v>2500000</v>
      </c>
      <c r="F142" s="35">
        <v>2597.5275000000001</v>
      </c>
      <c r="G142" s="36">
        <v>4.6854699999999997E-3</v>
      </c>
      <c r="H142" s="31">
        <v>7.1688000000000001</v>
      </c>
    </row>
    <row r="143" spans="1:8" x14ac:dyDescent="0.2">
      <c r="A143" s="32">
        <v>5</v>
      </c>
      <c r="B143" s="33" t="s">
        <v>639</v>
      </c>
      <c r="C143" s="33" t="s">
        <v>640</v>
      </c>
      <c r="D143" s="33" t="s">
        <v>546</v>
      </c>
      <c r="E143" s="34">
        <v>2500000</v>
      </c>
      <c r="F143" s="35">
        <v>2586.8575000000001</v>
      </c>
      <c r="G143" s="36">
        <v>4.6662199999999996E-3</v>
      </c>
      <c r="H143" s="31">
        <v>7.1391999999999998</v>
      </c>
    </row>
    <row r="144" spans="1:8" x14ac:dyDescent="0.2">
      <c r="A144" s="32">
        <v>6</v>
      </c>
      <c r="B144" s="33" t="s">
        <v>641</v>
      </c>
      <c r="C144" s="33" t="s">
        <v>1091</v>
      </c>
      <c r="D144" s="33" t="s">
        <v>546</v>
      </c>
      <c r="E144" s="34">
        <v>2500000</v>
      </c>
      <c r="F144" s="35">
        <v>2533.7525000000001</v>
      </c>
      <c r="G144" s="36">
        <v>4.5704300000000003E-3</v>
      </c>
      <c r="H144" s="31">
        <v>6.8423999999999996</v>
      </c>
    </row>
    <row r="145" spans="1:8" x14ac:dyDescent="0.2">
      <c r="A145" s="32">
        <v>7</v>
      </c>
      <c r="B145" s="33" t="s">
        <v>642</v>
      </c>
      <c r="C145" s="33" t="s">
        <v>643</v>
      </c>
      <c r="D145" s="33" t="s">
        <v>546</v>
      </c>
      <c r="E145" s="34">
        <v>1500000</v>
      </c>
      <c r="F145" s="35">
        <v>1517.8185000000001</v>
      </c>
      <c r="G145" s="36">
        <v>2.7378699999999999E-3</v>
      </c>
      <c r="H145" s="31">
        <v>6.9043999999999999</v>
      </c>
    </row>
    <row r="146" spans="1:8" ht="25.5" x14ac:dyDescent="0.2">
      <c r="A146" s="32">
        <v>8</v>
      </c>
      <c r="B146" s="33" t="s">
        <v>644</v>
      </c>
      <c r="C146" s="33" t="s">
        <v>947</v>
      </c>
      <c r="D146" s="33" t="s">
        <v>546</v>
      </c>
      <c r="E146" s="34">
        <v>1500000</v>
      </c>
      <c r="F146" s="35">
        <v>1506</v>
      </c>
      <c r="G146" s="36">
        <v>2.7165499999999999E-3</v>
      </c>
      <c r="H146" s="31">
        <v>7.1453624476944784</v>
      </c>
    </row>
    <row r="147" spans="1:8" ht="25.5" x14ac:dyDescent="0.2">
      <c r="A147" s="32">
        <v>9</v>
      </c>
      <c r="B147" s="33" t="s">
        <v>645</v>
      </c>
      <c r="C147" s="33" t="s">
        <v>646</v>
      </c>
      <c r="D147" s="33" t="s">
        <v>546</v>
      </c>
      <c r="E147" s="34">
        <v>1270000</v>
      </c>
      <c r="F147" s="35">
        <v>1296.49982</v>
      </c>
      <c r="G147" s="36">
        <v>2.3386499999999998E-3</v>
      </c>
      <c r="H147" s="31">
        <v>7.2519999999999998</v>
      </c>
    </row>
    <row r="148" spans="1:8" x14ac:dyDescent="0.2">
      <c r="A148" s="29"/>
      <c r="B148" s="29"/>
      <c r="C148" s="30" t="s">
        <v>151</v>
      </c>
      <c r="D148" s="29"/>
      <c r="E148" s="29" t="s">
        <v>152</v>
      </c>
      <c r="F148" s="37">
        <v>56569.412320000003</v>
      </c>
      <c r="G148" s="38">
        <v>0.10204091999999999</v>
      </c>
      <c r="H148" s="31" t="s">
        <v>152</v>
      </c>
    </row>
    <row r="149" spans="1:8" x14ac:dyDescent="0.2">
      <c r="A149" s="29"/>
      <c r="B149" s="29"/>
      <c r="C149" s="39"/>
      <c r="D149" s="29"/>
      <c r="E149" s="29"/>
      <c r="F149" s="40"/>
      <c r="G149" s="40"/>
      <c r="H149" s="31" t="s">
        <v>152</v>
      </c>
    </row>
    <row r="150" spans="1:8" x14ac:dyDescent="0.2">
      <c r="A150" s="29"/>
      <c r="B150" s="29"/>
      <c r="C150" s="30" t="s">
        <v>164</v>
      </c>
      <c r="D150" s="29"/>
      <c r="E150" s="29"/>
      <c r="F150" s="40"/>
      <c r="G150" s="40"/>
      <c r="H150" s="31" t="s">
        <v>152</v>
      </c>
    </row>
    <row r="151" spans="1:8" x14ac:dyDescent="0.2">
      <c r="A151" s="29"/>
      <c r="B151" s="29"/>
      <c r="C151" s="30" t="s">
        <v>151</v>
      </c>
      <c r="D151" s="29"/>
      <c r="E151" s="29" t="s">
        <v>152</v>
      </c>
      <c r="F151" s="41" t="s">
        <v>154</v>
      </c>
      <c r="G151" s="38">
        <v>0</v>
      </c>
      <c r="H151" s="31" t="s">
        <v>152</v>
      </c>
    </row>
    <row r="152" spans="1:8" x14ac:dyDescent="0.2">
      <c r="A152" s="29"/>
      <c r="B152" s="29"/>
      <c r="C152" s="39"/>
      <c r="D152" s="29"/>
      <c r="E152" s="29"/>
      <c r="F152" s="40"/>
      <c r="G152" s="40"/>
      <c r="H152" s="31" t="s">
        <v>152</v>
      </c>
    </row>
    <row r="153" spans="1:8" x14ac:dyDescent="0.2">
      <c r="A153" s="29"/>
      <c r="B153" s="29"/>
      <c r="C153" s="30" t="s">
        <v>165</v>
      </c>
      <c r="D153" s="29"/>
      <c r="E153" s="29"/>
      <c r="F153" s="37">
        <v>122684.46182</v>
      </c>
      <c r="G153" s="38">
        <v>0.22130042999999999</v>
      </c>
      <c r="H153" s="31" t="s">
        <v>152</v>
      </c>
    </row>
    <row r="154" spans="1:8" x14ac:dyDescent="0.2">
      <c r="A154" s="29"/>
      <c r="B154" s="29"/>
      <c r="C154" s="39"/>
      <c r="D154" s="29"/>
      <c r="E154" s="29"/>
      <c r="F154" s="40"/>
      <c r="G154" s="40"/>
      <c r="H154" s="31" t="s">
        <v>152</v>
      </c>
    </row>
    <row r="155" spans="1:8" x14ac:dyDescent="0.2">
      <c r="A155" s="29"/>
      <c r="B155" s="29"/>
      <c r="C155" s="30" t="s">
        <v>166</v>
      </c>
      <c r="D155" s="29"/>
      <c r="E155" s="29"/>
      <c r="F155" s="40"/>
      <c r="G155" s="40"/>
      <c r="H155" s="31" t="s">
        <v>152</v>
      </c>
    </row>
    <row r="156" spans="1:8" x14ac:dyDescent="0.2">
      <c r="A156" s="29"/>
      <c r="B156" s="29"/>
      <c r="C156" s="30" t="s">
        <v>167</v>
      </c>
      <c r="D156" s="29"/>
      <c r="E156" s="29"/>
      <c r="F156" s="40"/>
      <c r="G156" s="40"/>
      <c r="H156" s="31" t="s">
        <v>152</v>
      </c>
    </row>
    <row r="157" spans="1:8" x14ac:dyDescent="0.2">
      <c r="A157" s="32">
        <v>1</v>
      </c>
      <c r="B157" s="33" t="s">
        <v>647</v>
      </c>
      <c r="C157" s="33" t="s">
        <v>648</v>
      </c>
      <c r="D157" s="33" t="s">
        <v>649</v>
      </c>
      <c r="E157" s="34">
        <v>500</v>
      </c>
      <c r="F157" s="35">
        <v>2475.37</v>
      </c>
      <c r="G157" s="36">
        <v>4.4651200000000004E-3</v>
      </c>
      <c r="H157" s="31">
        <v>7.2633999999999999</v>
      </c>
    </row>
    <row r="158" spans="1:8" x14ac:dyDescent="0.2">
      <c r="A158" s="32">
        <v>2</v>
      </c>
      <c r="B158" s="33" t="s">
        <v>650</v>
      </c>
      <c r="C158" s="33" t="s">
        <v>651</v>
      </c>
      <c r="D158" s="33" t="s">
        <v>652</v>
      </c>
      <c r="E158" s="34">
        <v>400</v>
      </c>
      <c r="F158" s="35">
        <v>1930.96</v>
      </c>
      <c r="G158" s="36">
        <v>3.4830999999999998E-3</v>
      </c>
      <c r="H158" s="31">
        <v>7.5000999999999998</v>
      </c>
    </row>
    <row r="159" spans="1:8" x14ac:dyDescent="0.2">
      <c r="A159" s="29"/>
      <c r="B159" s="29"/>
      <c r="C159" s="30" t="s">
        <v>151</v>
      </c>
      <c r="D159" s="29"/>
      <c r="E159" s="29" t="s">
        <v>152</v>
      </c>
      <c r="F159" s="37">
        <v>4406.33</v>
      </c>
      <c r="G159" s="38">
        <v>7.9482200000000006E-3</v>
      </c>
      <c r="H159" s="31" t="s">
        <v>152</v>
      </c>
    </row>
    <row r="160" spans="1:8" x14ac:dyDescent="0.2">
      <c r="A160" s="29"/>
      <c r="B160" s="29"/>
      <c r="C160" s="39"/>
      <c r="D160" s="29"/>
      <c r="E160" s="29"/>
      <c r="F160" s="40"/>
      <c r="G160" s="40"/>
      <c r="H160" s="31" t="s">
        <v>152</v>
      </c>
    </row>
    <row r="161" spans="1:8" x14ac:dyDescent="0.2">
      <c r="A161" s="29"/>
      <c r="B161" s="29"/>
      <c r="C161" s="30" t="s">
        <v>168</v>
      </c>
      <c r="D161" s="29"/>
      <c r="E161" s="29"/>
      <c r="F161" s="40"/>
      <c r="G161" s="40"/>
      <c r="H161" s="31" t="s">
        <v>152</v>
      </c>
    </row>
    <row r="162" spans="1:8" x14ac:dyDescent="0.2">
      <c r="A162" s="32">
        <v>1</v>
      </c>
      <c r="B162" s="33" t="s">
        <v>653</v>
      </c>
      <c r="C162" s="33" t="s">
        <v>654</v>
      </c>
      <c r="D162" s="33" t="s">
        <v>652</v>
      </c>
      <c r="E162" s="34">
        <v>300</v>
      </c>
      <c r="F162" s="35">
        <v>1476.5505000000001</v>
      </c>
      <c r="G162" s="36">
        <v>2.6634300000000001E-3</v>
      </c>
      <c r="H162" s="31">
        <v>7.3375000000000004</v>
      </c>
    </row>
    <row r="163" spans="1:8" x14ac:dyDescent="0.2">
      <c r="A163" s="29"/>
      <c r="B163" s="29"/>
      <c r="C163" s="30" t="s">
        <v>151</v>
      </c>
      <c r="D163" s="29"/>
      <c r="E163" s="29" t="s">
        <v>152</v>
      </c>
      <c r="F163" s="37">
        <v>1476.5505000000001</v>
      </c>
      <c r="G163" s="38">
        <v>2.6634300000000001E-3</v>
      </c>
      <c r="H163" s="31" t="s">
        <v>152</v>
      </c>
    </row>
    <row r="164" spans="1:8" x14ac:dyDescent="0.2">
      <c r="A164" s="29"/>
      <c r="B164" s="29"/>
      <c r="C164" s="39"/>
      <c r="D164" s="29"/>
      <c r="E164" s="29"/>
      <c r="F164" s="40"/>
      <c r="G164" s="40"/>
      <c r="H164" s="31" t="s">
        <v>152</v>
      </c>
    </row>
    <row r="165" spans="1:8" x14ac:dyDescent="0.2">
      <c r="A165" s="29"/>
      <c r="B165" s="29"/>
      <c r="C165" s="30" t="s">
        <v>169</v>
      </c>
      <c r="D165" s="29"/>
      <c r="E165" s="29"/>
      <c r="F165" s="40"/>
      <c r="G165" s="40"/>
      <c r="H165" s="31" t="s">
        <v>152</v>
      </c>
    </row>
    <row r="166" spans="1:8" x14ac:dyDescent="0.2">
      <c r="A166" s="29"/>
      <c r="B166" s="29"/>
      <c r="C166" s="30" t="s">
        <v>151</v>
      </c>
      <c r="D166" s="29"/>
      <c r="E166" s="29" t="s">
        <v>152</v>
      </c>
      <c r="F166" s="41" t="s">
        <v>154</v>
      </c>
      <c r="G166" s="38">
        <v>0</v>
      </c>
      <c r="H166" s="31" t="s">
        <v>152</v>
      </c>
    </row>
    <row r="167" spans="1:8" x14ac:dyDescent="0.2">
      <c r="A167" s="29"/>
      <c r="B167" s="29"/>
      <c r="C167" s="39"/>
      <c r="D167" s="29"/>
      <c r="E167" s="29"/>
      <c r="F167" s="40"/>
      <c r="G167" s="40"/>
      <c r="H167" s="31" t="s">
        <v>152</v>
      </c>
    </row>
    <row r="168" spans="1:8" x14ac:dyDescent="0.2">
      <c r="A168" s="29"/>
      <c r="B168" s="29"/>
      <c r="C168" s="30" t="s">
        <v>170</v>
      </c>
      <c r="D168" s="29"/>
      <c r="E168" s="29"/>
      <c r="F168" s="40"/>
      <c r="G168" s="40"/>
      <c r="H168" s="31" t="s">
        <v>152</v>
      </c>
    </row>
    <row r="169" spans="1:8" x14ac:dyDescent="0.2">
      <c r="A169" s="32">
        <v>1</v>
      </c>
      <c r="B169" s="33"/>
      <c r="C169" s="33" t="s">
        <v>171</v>
      </c>
      <c r="D169" s="33"/>
      <c r="E169" s="42"/>
      <c r="F169" s="35">
        <v>12536.199893982999</v>
      </c>
      <c r="G169" s="36">
        <v>2.2613020000000001E-2</v>
      </c>
      <c r="H169" s="31">
        <v>6.6</v>
      </c>
    </row>
    <row r="170" spans="1:8" x14ac:dyDescent="0.2">
      <c r="A170" s="29"/>
      <c r="B170" s="29"/>
      <c r="C170" s="30" t="s">
        <v>151</v>
      </c>
      <c r="D170" s="29"/>
      <c r="E170" s="29" t="s">
        <v>152</v>
      </c>
      <c r="F170" s="37">
        <v>12536.199893982999</v>
      </c>
      <c r="G170" s="38">
        <v>2.2613020000000001E-2</v>
      </c>
      <c r="H170" s="31" t="s">
        <v>152</v>
      </c>
    </row>
    <row r="171" spans="1:8" x14ac:dyDescent="0.2">
      <c r="A171" s="29"/>
      <c r="B171" s="29"/>
      <c r="C171" s="39"/>
      <c r="D171" s="29"/>
      <c r="E171" s="29"/>
      <c r="F171" s="40"/>
      <c r="G171" s="40"/>
      <c r="H171" s="31" t="s">
        <v>152</v>
      </c>
    </row>
    <row r="172" spans="1:8" x14ac:dyDescent="0.2">
      <c r="A172" s="29"/>
      <c r="B172" s="29"/>
      <c r="C172" s="30" t="s">
        <v>172</v>
      </c>
      <c r="D172" s="29"/>
      <c r="E172" s="29"/>
      <c r="F172" s="37">
        <v>18419.080393983</v>
      </c>
      <c r="G172" s="38">
        <v>3.3224669999999998E-2</v>
      </c>
      <c r="H172" s="31" t="s">
        <v>152</v>
      </c>
    </row>
    <row r="173" spans="1:8" x14ac:dyDescent="0.2">
      <c r="A173" s="29"/>
      <c r="B173" s="29"/>
      <c r="C173" s="40"/>
      <c r="D173" s="29"/>
      <c r="E173" s="29"/>
      <c r="F173" s="29"/>
      <c r="G173" s="29"/>
      <c r="H173" s="31" t="s">
        <v>152</v>
      </c>
    </row>
    <row r="174" spans="1:8" x14ac:dyDescent="0.2">
      <c r="A174" s="29"/>
      <c r="B174" s="29"/>
      <c r="C174" s="30" t="s">
        <v>173</v>
      </c>
      <c r="D174" s="29"/>
      <c r="E174" s="29"/>
      <c r="F174" s="29"/>
      <c r="G174" s="29"/>
      <c r="H174" s="31" t="s">
        <v>152</v>
      </c>
    </row>
    <row r="175" spans="1:8" x14ac:dyDescent="0.2">
      <c r="A175" s="29"/>
      <c r="B175" s="29"/>
      <c r="C175" s="30" t="s">
        <v>174</v>
      </c>
      <c r="D175" s="29"/>
      <c r="E175" s="29"/>
      <c r="F175" s="29"/>
      <c r="G175" s="29"/>
      <c r="H175" s="31" t="s">
        <v>152</v>
      </c>
    </row>
    <row r="176" spans="1:8" x14ac:dyDescent="0.2">
      <c r="A176" s="32">
        <v>1</v>
      </c>
      <c r="B176" s="33" t="s">
        <v>655</v>
      </c>
      <c r="C176" s="33" t="s">
        <v>1093</v>
      </c>
      <c r="D176" s="33"/>
      <c r="E176" s="89">
        <v>69857221.264400005</v>
      </c>
      <c r="F176" s="35">
        <v>10130.973656648001</v>
      </c>
      <c r="G176" s="36">
        <v>1.8274430000000001E-2</v>
      </c>
      <c r="H176" s="31" t="s">
        <v>152</v>
      </c>
    </row>
    <row r="177" spans="1:10" x14ac:dyDescent="0.2">
      <c r="A177" s="32">
        <v>2</v>
      </c>
      <c r="B177" s="33" t="s">
        <v>342</v>
      </c>
      <c r="C177" s="33" t="s">
        <v>343</v>
      </c>
      <c r="D177" s="33"/>
      <c r="E177" s="89">
        <v>445299.50300000003</v>
      </c>
      <c r="F177" s="35">
        <v>10018.088163584</v>
      </c>
      <c r="G177" s="36">
        <v>1.807081E-2</v>
      </c>
      <c r="H177" s="31" t="s">
        <v>152</v>
      </c>
    </row>
    <row r="178" spans="1:10" x14ac:dyDescent="0.2">
      <c r="A178" s="29"/>
      <c r="B178" s="29"/>
      <c r="C178" s="30" t="s">
        <v>151</v>
      </c>
      <c r="D178" s="29"/>
      <c r="E178" s="29" t="s">
        <v>152</v>
      </c>
      <c r="F178" s="37">
        <v>20149.061820232</v>
      </c>
      <c r="G178" s="38">
        <v>3.6345240000000001E-2</v>
      </c>
      <c r="H178" s="31" t="s">
        <v>152</v>
      </c>
    </row>
    <row r="179" spans="1:10" x14ac:dyDescent="0.2">
      <c r="A179" s="29"/>
      <c r="B179" s="29"/>
      <c r="C179" s="39"/>
      <c r="D179" s="29"/>
      <c r="E179" s="29"/>
      <c r="F179" s="40"/>
      <c r="G179" s="40"/>
      <c r="H179" s="31" t="s">
        <v>152</v>
      </c>
    </row>
    <row r="180" spans="1:10" x14ac:dyDescent="0.2">
      <c r="A180" s="29"/>
      <c r="B180" s="29"/>
      <c r="C180" s="30" t="s">
        <v>175</v>
      </c>
      <c r="D180" s="29"/>
      <c r="E180" s="29"/>
      <c r="F180" s="29"/>
      <c r="G180" s="29"/>
      <c r="H180" s="31" t="s">
        <v>152</v>
      </c>
    </row>
    <row r="181" spans="1:10" x14ac:dyDescent="0.2">
      <c r="A181" s="29"/>
      <c r="B181" s="29"/>
      <c r="C181" s="30" t="s">
        <v>176</v>
      </c>
      <c r="D181" s="29"/>
      <c r="E181" s="29"/>
      <c r="F181" s="29"/>
      <c r="G181" s="29"/>
      <c r="H181" s="31" t="s">
        <v>152</v>
      </c>
    </row>
    <row r="182" spans="1:10" x14ac:dyDescent="0.2">
      <c r="A182" s="29"/>
      <c r="B182" s="29"/>
      <c r="C182" s="30" t="s">
        <v>151</v>
      </c>
      <c r="D182" s="29"/>
      <c r="E182" s="29" t="s">
        <v>152</v>
      </c>
      <c r="F182" s="41" t="s">
        <v>154</v>
      </c>
      <c r="G182" s="38">
        <v>0</v>
      </c>
      <c r="H182" s="31" t="s">
        <v>152</v>
      </c>
    </row>
    <row r="183" spans="1:10" x14ac:dyDescent="0.2">
      <c r="A183" s="29"/>
      <c r="B183" s="29"/>
      <c r="C183" s="39"/>
      <c r="D183" s="29"/>
      <c r="E183" s="29"/>
      <c r="F183" s="40"/>
      <c r="G183" s="40"/>
      <c r="H183" s="31" t="s">
        <v>152</v>
      </c>
    </row>
    <row r="184" spans="1:10" x14ac:dyDescent="0.2">
      <c r="A184" s="29"/>
      <c r="B184" s="29"/>
      <c r="C184" s="30" t="s">
        <v>177</v>
      </c>
      <c r="D184" s="29"/>
      <c r="E184" s="29"/>
      <c r="F184" s="40"/>
      <c r="G184" s="40"/>
      <c r="H184" s="31" t="s">
        <v>152</v>
      </c>
    </row>
    <row r="185" spans="1:10" x14ac:dyDescent="0.2">
      <c r="A185" s="29"/>
      <c r="B185" s="29"/>
      <c r="C185" s="30" t="s">
        <v>151</v>
      </c>
      <c r="D185" s="29"/>
      <c r="E185" s="29" t="s">
        <v>152</v>
      </c>
      <c r="F185" s="41" t="s">
        <v>154</v>
      </c>
      <c r="G185" s="38">
        <v>0</v>
      </c>
      <c r="H185" s="31" t="s">
        <v>152</v>
      </c>
    </row>
    <row r="186" spans="1:10" x14ac:dyDescent="0.2">
      <c r="A186" s="29"/>
      <c r="B186" s="33"/>
      <c r="C186" s="33"/>
      <c r="D186" s="30"/>
      <c r="E186" s="29"/>
      <c r="F186" s="33"/>
      <c r="G186" s="42"/>
      <c r="H186" s="31" t="s">
        <v>152</v>
      </c>
    </row>
    <row r="187" spans="1:10" x14ac:dyDescent="0.2">
      <c r="A187" s="42"/>
      <c r="B187" s="33"/>
      <c r="C187" s="33" t="s">
        <v>938</v>
      </c>
      <c r="D187" s="33"/>
      <c r="E187" s="42"/>
      <c r="F187" s="35">
        <v>2524.7556579400002</v>
      </c>
      <c r="G187" s="36">
        <v>4.5541999999999996E-3</v>
      </c>
      <c r="H187" s="31" t="s">
        <v>152</v>
      </c>
    </row>
    <row r="188" spans="1:10" x14ac:dyDescent="0.2">
      <c r="A188" s="39"/>
      <c r="B188" s="39"/>
      <c r="C188" s="30" t="s">
        <v>180</v>
      </c>
      <c r="D188" s="40"/>
      <c r="E188" s="40"/>
      <c r="F188" s="37">
        <f>F187+F178+F172+F153+F97</f>
        <v>554379.74160935509</v>
      </c>
      <c r="G188" s="43">
        <f>G187+G178+G172+G153+G97</f>
        <v>0.99999038376415794</v>
      </c>
      <c r="H188" s="31" t="s">
        <v>152</v>
      </c>
    </row>
    <row r="189" spans="1:10" x14ac:dyDescent="0.2">
      <c r="A189" s="44"/>
      <c r="B189" s="44"/>
      <c r="C189" s="44"/>
      <c r="D189" s="45"/>
      <c r="E189" s="45"/>
      <c r="F189" s="45"/>
      <c r="G189" s="45"/>
    </row>
    <row r="190" spans="1:10" ht="14.25" customHeight="1" x14ac:dyDescent="0.2">
      <c r="A190" s="4"/>
      <c r="B190" s="234" t="s">
        <v>915</v>
      </c>
      <c r="C190" s="234"/>
      <c r="D190" s="234"/>
      <c r="E190" s="234"/>
      <c r="F190" s="234"/>
      <c r="G190" s="234"/>
      <c r="H190" s="234"/>
      <c r="J190" s="5"/>
    </row>
    <row r="191" spans="1:10" ht="13.5" customHeight="1" x14ac:dyDescent="0.2">
      <c r="A191" s="4"/>
      <c r="B191" s="234" t="s">
        <v>916</v>
      </c>
      <c r="C191" s="234"/>
      <c r="D191" s="234"/>
      <c r="E191" s="234"/>
      <c r="F191" s="234"/>
      <c r="G191" s="234"/>
      <c r="H191" s="234"/>
      <c r="J191" s="5"/>
    </row>
    <row r="192" spans="1:10" ht="16.5" customHeight="1" x14ac:dyDescent="0.2">
      <c r="A192" s="4"/>
      <c r="B192" s="234" t="s">
        <v>917</v>
      </c>
      <c r="C192" s="234"/>
      <c r="D192" s="234"/>
      <c r="E192" s="234"/>
      <c r="F192" s="234"/>
      <c r="G192" s="234"/>
      <c r="H192" s="234"/>
      <c r="J192" s="5"/>
    </row>
    <row r="193" spans="1:17" s="7" customFormat="1" ht="65.25" customHeight="1" x14ac:dyDescent="0.25">
      <c r="A193" s="6"/>
      <c r="B193" s="235" t="s">
        <v>918</v>
      </c>
      <c r="C193" s="235"/>
      <c r="D193" s="235"/>
      <c r="E193" s="235"/>
      <c r="F193" s="235"/>
      <c r="G193" s="235"/>
      <c r="H193" s="235"/>
      <c r="I193"/>
      <c r="J193" s="5"/>
      <c r="K193"/>
      <c r="L193"/>
      <c r="M193"/>
      <c r="N193"/>
      <c r="O193"/>
      <c r="P193"/>
      <c r="Q193"/>
    </row>
    <row r="194" spans="1:17" ht="15" customHeight="1" x14ac:dyDescent="0.2">
      <c r="A194" s="4"/>
      <c r="B194" s="234" t="s">
        <v>919</v>
      </c>
      <c r="C194" s="234"/>
      <c r="D194" s="234"/>
      <c r="E194" s="234"/>
      <c r="F194" s="234"/>
      <c r="G194" s="234"/>
      <c r="H194" s="234"/>
      <c r="J194" s="5"/>
    </row>
    <row r="195" spans="1:17" x14ac:dyDescent="0.2">
      <c r="A195" s="4"/>
      <c r="B195" s="4"/>
      <c r="C195" s="4"/>
      <c r="D195" s="46"/>
      <c r="E195" s="46"/>
      <c r="F195" s="46"/>
      <c r="G195" s="46"/>
    </row>
    <row r="196" spans="1:17" x14ac:dyDescent="0.2">
      <c r="A196" s="4"/>
      <c r="B196" s="236" t="s">
        <v>181</v>
      </c>
      <c r="C196" s="237"/>
      <c r="D196" s="238"/>
      <c r="E196" s="47"/>
      <c r="F196" s="46"/>
      <c r="G196" s="46"/>
    </row>
    <row r="197" spans="1:17" x14ac:dyDescent="0.2">
      <c r="A197" s="4"/>
      <c r="B197" s="231" t="s">
        <v>182</v>
      </c>
      <c r="C197" s="232"/>
      <c r="D197" s="30" t="s">
        <v>948</v>
      </c>
      <c r="E197" s="47"/>
      <c r="F197" s="46"/>
      <c r="G197" s="46"/>
    </row>
    <row r="198" spans="1:17" ht="12.75" customHeight="1" x14ac:dyDescent="0.2">
      <c r="A198" s="4"/>
      <c r="B198" s="231" t="s">
        <v>1111</v>
      </c>
      <c r="C198" s="232"/>
      <c r="D198" s="30" t="str">
        <f>"Rs. "&amp;TEXT(F81,"0.00")&amp;" lacs/ #"</f>
        <v>Rs. 5.36 lacs/ #</v>
      </c>
      <c r="E198" s="47"/>
      <c r="F198" s="46"/>
      <c r="G198" s="46"/>
    </row>
    <row r="199" spans="1:17" x14ac:dyDescent="0.2">
      <c r="A199" s="4"/>
      <c r="B199" s="231" t="s">
        <v>185</v>
      </c>
      <c r="C199" s="232"/>
      <c r="D199" s="40" t="s">
        <v>152</v>
      </c>
      <c r="E199" s="47"/>
      <c r="F199" s="46"/>
      <c r="G199" s="46"/>
    </row>
    <row r="200" spans="1:17" x14ac:dyDescent="0.2">
      <c r="A200" s="8"/>
      <c r="B200" s="48" t="s">
        <v>152</v>
      </c>
      <c r="C200" s="48" t="s">
        <v>920</v>
      </c>
      <c r="D200" s="48" t="s">
        <v>186</v>
      </c>
      <c r="E200" s="8"/>
      <c r="F200" s="8"/>
      <c r="G200" s="8"/>
      <c r="H200" s="8"/>
      <c r="J200" s="5"/>
    </row>
    <row r="201" spans="1:17" x14ac:dyDescent="0.2">
      <c r="A201" s="8"/>
      <c r="B201" s="49" t="s">
        <v>187</v>
      </c>
      <c r="C201" s="50">
        <v>45626</v>
      </c>
      <c r="D201" s="50">
        <v>45657</v>
      </c>
      <c r="E201" s="8"/>
      <c r="F201" s="8"/>
      <c r="G201" s="8"/>
      <c r="J201" s="5"/>
    </row>
    <row r="202" spans="1:17" x14ac:dyDescent="0.2">
      <c r="A202" s="8"/>
      <c r="B202" s="33" t="s">
        <v>188</v>
      </c>
      <c r="C202" s="51">
        <v>179.9906</v>
      </c>
      <c r="D202" s="51">
        <v>180.2072</v>
      </c>
      <c r="E202" s="8"/>
      <c r="F202" s="22"/>
      <c r="G202" s="52"/>
    </row>
    <row r="203" spans="1:17" ht="25.5" x14ac:dyDescent="0.2">
      <c r="A203" s="8"/>
      <c r="B203" s="33" t="s">
        <v>949</v>
      </c>
      <c r="C203" s="51">
        <v>44.613500000000002</v>
      </c>
      <c r="D203" s="51">
        <v>44.319200000000002</v>
      </c>
      <c r="E203" s="8"/>
      <c r="F203" s="22"/>
      <c r="G203" s="52"/>
    </row>
    <row r="204" spans="1:17" x14ac:dyDescent="0.2">
      <c r="A204" s="8"/>
      <c r="B204" s="33" t="s">
        <v>190</v>
      </c>
      <c r="C204" s="51">
        <v>158.1174</v>
      </c>
      <c r="D204" s="51">
        <v>158.15600000000001</v>
      </c>
      <c r="E204" s="8"/>
      <c r="F204" s="22"/>
      <c r="G204" s="52"/>
    </row>
    <row r="205" spans="1:17" ht="25.5" x14ac:dyDescent="0.2">
      <c r="A205" s="8"/>
      <c r="B205" s="33" t="s">
        <v>950</v>
      </c>
      <c r="C205" s="51">
        <v>29.371300000000002</v>
      </c>
      <c r="D205" s="51">
        <v>29.13</v>
      </c>
      <c r="E205" s="8"/>
      <c r="F205" s="22"/>
      <c r="G205" s="52"/>
    </row>
    <row r="206" spans="1:17" x14ac:dyDescent="0.2">
      <c r="A206" s="8"/>
      <c r="B206" s="8"/>
      <c r="C206" s="8"/>
      <c r="D206" s="8"/>
      <c r="E206" s="8"/>
      <c r="F206" s="8"/>
      <c r="G206" s="8"/>
    </row>
    <row r="207" spans="1:17" x14ac:dyDescent="0.2">
      <c r="A207" s="8"/>
      <c r="B207" s="231" t="s">
        <v>921</v>
      </c>
      <c r="C207" s="232"/>
      <c r="D207" s="30" t="s">
        <v>152</v>
      </c>
      <c r="E207" s="8"/>
      <c r="F207" s="8"/>
      <c r="G207" s="8"/>
    </row>
    <row r="208" spans="1:17" x14ac:dyDescent="0.2">
      <c r="A208" s="8"/>
      <c r="B208" s="91" t="s">
        <v>187</v>
      </c>
      <c r="C208" s="92" t="s">
        <v>656</v>
      </c>
      <c r="D208" s="92" t="s">
        <v>657</v>
      </c>
      <c r="E208" s="8"/>
      <c r="F208" s="8"/>
      <c r="G208" s="8"/>
    </row>
    <row r="209" spans="1:15" ht="25.5" x14ac:dyDescent="0.2">
      <c r="A209" s="8"/>
      <c r="B209" s="33" t="s">
        <v>949</v>
      </c>
      <c r="C209" s="93">
        <v>0.35</v>
      </c>
      <c r="D209" s="93">
        <v>0.35</v>
      </c>
      <c r="E209" s="8"/>
      <c r="F209" s="22"/>
      <c r="G209" s="52"/>
    </row>
    <row r="210" spans="1:15" ht="25.5" x14ac:dyDescent="0.2">
      <c r="A210" s="8"/>
      <c r="B210" s="33" t="s">
        <v>950</v>
      </c>
      <c r="C210" s="93">
        <v>0.25</v>
      </c>
      <c r="D210" s="93">
        <v>0.25</v>
      </c>
      <c r="E210" s="8"/>
      <c r="F210" s="22"/>
      <c r="G210" s="52"/>
    </row>
    <row r="211" spans="1:15" x14ac:dyDescent="0.2">
      <c r="A211" s="8"/>
      <c r="B211" s="53"/>
      <c r="C211" s="53"/>
      <c r="D211" s="54"/>
      <c r="E211" s="8"/>
      <c r="F211" s="22"/>
      <c r="G211" s="52"/>
    </row>
    <row r="212" spans="1:15" ht="24.75" customHeight="1" x14ac:dyDescent="0.2">
      <c r="A212" s="8"/>
      <c r="B212" s="231" t="s">
        <v>192</v>
      </c>
      <c r="C212" s="232"/>
      <c r="D212" s="30" t="s">
        <v>183</v>
      </c>
      <c r="E212" s="55"/>
      <c r="F212" s="8"/>
      <c r="G212" s="8"/>
    </row>
    <row r="213" spans="1:15" ht="24" customHeight="1" x14ac:dyDescent="0.2">
      <c r="A213" s="8"/>
      <c r="B213" s="231" t="s">
        <v>193</v>
      </c>
      <c r="C213" s="232"/>
      <c r="D213" s="30" t="s">
        <v>183</v>
      </c>
      <c r="E213" s="55"/>
      <c r="F213" s="8"/>
      <c r="G213" s="8"/>
    </row>
    <row r="214" spans="1:15" x14ac:dyDescent="0.2">
      <c r="A214" s="8"/>
      <c r="B214" s="231" t="s">
        <v>194</v>
      </c>
      <c r="C214" s="232"/>
      <c r="D214" s="30" t="s">
        <v>183</v>
      </c>
      <c r="E214" s="55"/>
      <c r="F214" s="8"/>
      <c r="G214" s="8"/>
    </row>
    <row r="215" spans="1:15" x14ac:dyDescent="0.2">
      <c r="A215" s="8"/>
      <c r="B215" s="231" t="s">
        <v>195</v>
      </c>
      <c r="C215" s="232"/>
      <c r="D215" s="56">
        <v>1.0417766523714913</v>
      </c>
      <c r="E215" s="8"/>
      <c r="F215" s="22"/>
      <c r="G215" s="52"/>
    </row>
    <row r="217" spans="1:15" s="94" customFormat="1" x14ac:dyDescent="0.2">
      <c r="B217" s="95" t="s">
        <v>1104</v>
      </c>
      <c r="C217" s="96"/>
      <c r="D217" s="96"/>
      <c r="E217" s="96"/>
      <c r="F217" s="96"/>
      <c r="G217" s="96"/>
      <c r="I217"/>
      <c r="J217"/>
      <c r="K217"/>
      <c r="L217"/>
      <c r="M217"/>
      <c r="N217"/>
      <c r="O217"/>
    </row>
    <row r="218" spans="1:15" s="94" customFormat="1" ht="63.75" x14ac:dyDescent="0.2">
      <c r="B218" s="97" t="s">
        <v>952</v>
      </c>
      <c r="C218" s="97" t="s">
        <v>953</v>
      </c>
      <c r="D218" s="97" t="s">
        <v>954</v>
      </c>
      <c r="E218" s="97" t="s">
        <v>955</v>
      </c>
      <c r="F218" s="97" t="s">
        <v>956</v>
      </c>
      <c r="G218" s="96"/>
      <c r="I218"/>
      <c r="J218"/>
      <c r="K218"/>
      <c r="L218"/>
      <c r="M218"/>
      <c r="N218"/>
      <c r="O218"/>
    </row>
    <row r="219" spans="1:15" s="94" customFormat="1" ht="38.25" x14ac:dyDescent="0.2">
      <c r="B219" s="98" t="s">
        <v>957</v>
      </c>
      <c r="C219" s="99" t="s">
        <v>958</v>
      </c>
      <c r="D219" s="100">
        <v>0</v>
      </c>
      <c r="E219" s="11">
        <v>0</v>
      </c>
      <c r="F219" s="101">
        <v>1000</v>
      </c>
      <c r="G219" s="96"/>
      <c r="I219"/>
      <c r="J219"/>
      <c r="K219"/>
      <c r="L219"/>
      <c r="M219"/>
      <c r="N219"/>
      <c r="O219"/>
    </row>
    <row r="220" spans="1:15" s="94" customFormat="1" x14ac:dyDescent="0.2">
      <c r="B220" s="95"/>
      <c r="C220" s="96"/>
      <c r="D220" s="96"/>
      <c r="E220" s="96"/>
      <c r="F220" s="96"/>
      <c r="G220" s="96"/>
      <c r="I220"/>
      <c r="J220"/>
      <c r="K220"/>
      <c r="L220"/>
      <c r="M220"/>
      <c r="N220"/>
      <c r="O220"/>
    </row>
    <row r="221" spans="1:15" s="94" customFormat="1" x14ac:dyDescent="0.2">
      <c r="B221" s="102" t="s">
        <v>959</v>
      </c>
      <c r="C221" s="102" t="s">
        <v>960</v>
      </c>
      <c r="D221" s="249" t="s">
        <v>961</v>
      </c>
      <c r="E221" s="250"/>
      <c r="F221" s="251" t="s">
        <v>962</v>
      </c>
      <c r="G221" s="251"/>
      <c r="I221"/>
      <c r="J221"/>
      <c r="K221"/>
      <c r="L221"/>
      <c r="M221"/>
      <c r="N221"/>
      <c r="O221"/>
    </row>
    <row r="222" spans="1:15" s="94" customFormat="1" ht="25.5" x14ac:dyDescent="0.2">
      <c r="B222" s="103" t="s">
        <v>963</v>
      </c>
      <c r="C222" s="104" t="s">
        <v>964</v>
      </c>
      <c r="D222" s="252">
        <v>0</v>
      </c>
      <c r="E222" s="253"/>
      <c r="F222" s="252">
        <v>0</v>
      </c>
      <c r="G222" s="253"/>
      <c r="I222"/>
      <c r="J222"/>
      <c r="K222"/>
      <c r="L222"/>
      <c r="M222"/>
      <c r="N222"/>
      <c r="O222"/>
    </row>
    <row r="223" spans="1:15" s="94" customFormat="1" x14ac:dyDescent="0.2">
      <c r="B223" s="254" t="s">
        <v>965</v>
      </c>
      <c r="C223" s="255"/>
      <c r="D223" s="255"/>
      <c r="E223" s="255"/>
      <c r="F223" s="255"/>
      <c r="G223" s="256"/>
      <c r="I223"/>
      <c r="J223"/>
      <c r="K223"/>
      <c r="L223"/>
      <c r="M223"/>
      <c r="N223"/>
      <c r="O223"/>
    </row>
    <row r="224" spans="1:15" s="94" customFormat="1" x14ac:dyDescent="0.2">
      <c r="B224" s="251" t="s">
        <v>959</v>
      </c>
      <c r="C224" s="251" t="s">
        <v>960</v>
      </c>
      <c r="D224" s="254" t="s">
        <v>966</v>
      </c>
      <c r="E224" s="255"/>
      <c r="F224" s="256"/>
      <c r="G224" s="103"/>
      <c r="I224"/>
      <c r="J224"/>
      <c r="K224"/>
      <c r="L224"/>
      <c r="M224"/>
      <c r="N224"/>
      <c r="O224"/>
    </row>
    <row r="225" spans="2:15" s="94" customFormat="1" ht="51" x14ac:dyDescent="0.2">
      <c r="B225" s="251"/>
      <c r="C225" s="251"/>
      <c r="D225" s="105" t="s">
        <v>967</v>
      </c>
      <c r="E225" s="105" t="s">
        <v>968</v>
      </c>
      <c r="F225" s="105" t="s">
        <v>969</v>
      </c>
      <c r="G225" s="105" t="s">
        <v>1105</v>
      </c>
      <c r="H225" s="106"/>
      <c r="I225"/>
      <c r="J225"/>
      <c r="K225"/>
      <c r="L225"/>
      <c r="M225"/>
      <c r="N225"/>
      <c r="O225"/>
    </row>
    <row r="226" spans="2:15" s="94" customFormat="1" ht="25.5" x14ac:dyDescent="0.2">
      <c r="B226" s="107" t="s">
        <v>963</v>
      </c>
      <c r="C226" s="104" t="s">
        <v>964</v>
      </c>
      <c r="D226" s="108">
        <v>700</v>
      </c>
      <c r="E226" s="108">
        <v>24.098357999999998</v>
      </c>
      <c r="F226" s="109">
        <v>724.09835799999996</v>
      </c>
      <c r="G226" s="110">
        <f>F226/F188</f>
        <v>1.3061414471927755E-3</v>
      </c>
      <c r="H226" s="111"/>
      <c r="I226"/>
      <c r="J226"/>
      <c r="K226"/>
      <c r="L226"/>
      <c r="M226"/>
      <c r="N226"/>
      <c r="O226"/>
    </row>
    <row r="227" spans="2:15" s="94" customFormat="1" ht="29.25" customHeight="1" x14ac:dyDescent="0.2">
      <c r="B227" s="257" t="s">
        <v>970</v>
      </c>
      <c r="C227" s="258"/>
      <c r="D227" s="258"/>
      <c r="E227" s="258"/>
      <c r="F227" s="258"/>
      <c r="G227" s="259"/>
      <c r="I227"/>
      <c r="J227"/>
      <c r="K227"/>
      <c r="L227"/>
      <c r="M227"/>
      <c r="N227"/>
      <c r="O227"/>
    </row>
    <row r="228" spans="2:15" s="94" customFormat="1" x14ac:dyDescent="0.2">
      <c r="I228"/>
      <c r="J228"/>
      <c r="K228"/>
      <c r="L228"/>
      <c r="M228"/>
      <c r="N228"/>
      <c r="O228"/>
    </row>
    <row r="229" spans="2:15" s="94" customFormat="1" x14ac:dyDescent="0.2">
      <c r="B229" s="260" t="s">
        <v>971</v>
      </c>
      <c r="C229" s="261"/>
      <c r="D229" s="262"/>
      <c r="I229"/>
      <c r="J229"/>
      <c r="K229"/>
      <c r="L229"/>
      <c r="M229"/>
      <c r="N229"/>
      <c r="O229"/>
    </row>
    <row r="230" spans="2:15" s="94" customFormat="1" ht="38.25" x14ac:dyDescent="0.2">
      <c r="B230" s="263" t="s">
        <v>972</v>
      </c>
      <c r="C230" s="263"/>
      <c r="D230" s="112" t="s">
        <v>547</v>
      </c>
      <c r="I230"/>
      <c r="J230"/>
      <c r="K230"/>
      <c r="L230"/>
      <c r="M230"/>
      <c r="N230"/>
      <c r="O230"/>
    </row>
    <row r="231" spans="2:15" s="94" customFormat="1" x14ac:dyDescent="0.2">
      <c r="B231" s="263" t="s">
        <v>973</v>
      </c>
      <c r="C231" s="263"/>
      <c r="D231" s="112"/>
      <c r="I231"/>
      <c r="J231"/>
      <c r="K231"/>
      <c r="L231"/>
      <c r="M231"/>
      <c r="N231"/>
      <c r="O231"/>
    </row>
    <row r="232" spans="2:15" s="94" customFormat="1" x14ac:dyDescent="0.2">
      <c r="B232" s="264"/>
      <c r="C232" s="265"/>
      <c r="D232" s="113"/>
      <c r="I232"/>
      <c r="J232"/>
      <c r="K232"/>
      <c r="L232"/>
      <c r="M232"/>
      <c r="N232"/>
      <c r="O232"/>
    </row>
    <row r="233" spans="2:15" s="94" customFormat="1" x14ac:dyDescent="0.2">
      <c r="B233" s="263" t="s">
        <v>974</v>
      </c>
      <c r="C233" s="263"/>
      <c r="D233" s="114">
        <v>6.7275310701406434</v>
      </c>
      <c r="I233"/>
      <c r="J233"/>
      <c r="K233"/>
      <c r="L233"/>
      <c r="M233"/>
      <c r="N233"/>
      <c r="O233"/>
    </row>
    <row r="234" spans="2:15" s="94" customFormat="1" x14ac:dyDescent="0.2">
      <c r="B234" s="264"/>
      <c r="C234" s="265"/>
      <c r="D234" s="115"/>
      <c r="I234"/>
      <c r="J234"/>
      <c r="K234"/>
      <c r="L234"/>
      <c r="M234"/>
      <c r="N234"/>
      <c r="O234"/>
    </row>
    <row r="235" spans="2:15" s="94" customFormat="1" x14ac:dyDescent="0.2">
      <c r="B235" s="263" t="s">
        <v>975</v>
      </c>
      <c r="C235" s="263"/>
      <c r="D235" s="114">
        <v>4.2451776506720051</v>
      </c>
      <c r="I235"/>
      <c r="J235"/>
      <c r="K235"/>
      <c r="L235"/>
      <c r="M235"/>
      <c r="N235"/>
      <c r="O235"/>
    </row>
    <row r="236" spans="2:15" s="94" customFormat="1" x14ac:dyDescent="0.2">
      <c r="B236" s="263" t="s">
        <v>976</v>
      </c>
      <c r="C236" s="263"/>
      <c r="D236" s="114">
        <v>6.4061773562640294</v>
      </c>
      <c r="I236"/>
      <c r="J236"/>
      <c r="K236"/>
      <c r="L236"/>
      <c r="M236"/>
      <c r="N236"/>
      <c r="O236"/>
    </row>
    <row r="237" spans="2:15" s="94" customFormat="1" x14ac:dyDescent="0.2">
      <c r="B237" s="264"/>
      <c r="C237" s="265"/>
      <c r="D237" s="113"/>
      <c r="I237"/>
      <c r="J237"/>
      <c r="K237"/>
      <c r="L237"/>
      <c r="M237"/>
      <c r="N237"/>
      <c r="O237"/>
    </row>
    <row r="238" spans="2:15" s="94" customFormat="1" x14ac:dyDescent="0.2">
      <c r="B238" s="263" t="s">
        <v>977</v>
      </c>
      <c r="C238" s="263"/>
      <c r="D238" s="116" t="s">
        <v>1106</v>
      </c>
      <c r="I238"/>
      <c r="J238"/>
      <c r="K238"/>
      <c r="L238"/>
      <c r="M238"/>
      <c r="N238"/>
      <c r="O238"/>
    </row>
    <row r="239" spans="2:15" s="94" customFormat="1" x14ac:dyDescent="0.2">
      <c r="B239" s="264" t="s">
        <v>978</v>
      </c>
      <c r="C239" s="266"/>
      <c r="D239" s="265"/>
      <c r="I239"/>
      <c r="J239"/>
      <c r="K239"/>
      <c r="L239"/>
      <c r="M239"/>
      <c r="N239"/>
      <c r="O239"/>
    </row>
    <row r="241" spans="2:10" x14ac:dyDescent="0.2">
      <c r="B241" s="230" t="s">
        <v>922</v>
      </c>
      <c r="C241" s="230"/>
    </row>
    <row r="243" spans="2:10" ht="153.75" customHeight="1" x14ac:dyDescent="0.2"/>
    <row r="246" spans="2:10" x14ac:dyDescent="0.2">
      <c r="B246" s="9" t="s">
        <v>923</v>
      </c>
      <c r="C246" s="10"/>
      <c r="D246" s="9"/>
    </row>
    <row r="247" spans="2:10" x14ac:dyDescent="0.2">
      <c r="B247" s="9" t="s">
        <v>979</v>
      </c>
      <c r="D247" s="9"/>
    </row>
    <row r="248" spans="2:10" ht="165" customHeight="1" x14ac:dyDescent="0.2"/>
    <row r="250" spans="2:10" x14ac:dyDescent="0.2">
      <c r="J250" s="3"/>
    </row>
  </sheetData>
  <mergeCells count="38">
    <mergeCell ref="B241:C241"/>
    <mergeCell ref="B235:C235"/>
    <mergeCell ref="B236:C236"/>
    <mergeCell ref="B237:C237"/>
    <mergeCell ref="B238:C238"/>
    <mergeCell ref="B239:D239"/>
    <mergeCell ref="B230:C230"/>
    <mergeCell ref="B231:C231"/>
    <mergeCell ref="B232:C232"/>
    <mergeCell ref="B233:C233"/>
    <mergeCell ref="B234:C234"/>
    <mergeCell ref="B224:B225"/>
    <mergeCell ref="C224:C225"/>
    <mergeCell ref="D224:F224"/>
    <mergeCell ref="B227:G227"/>
    <mergeCell ref="B229:D229"/>
    <mergeCell ref="D221:E221"/>
    <mergeCell ref="F221:G221"/>
    <mergeCell ref="D222:E222"/>
    <mergeCell ref="F222:G222"/>
    <mergeCell ref="B223:G223"/>
    <mergeCell ref="B197:C197"/>
    <mergeCell ref="A1:H1"/>
    <mergeCell ref="A2:H2"/>
    <mergeCell ref="A3:H3"/>
    <mergeCell ref="B190:H190"/>
    <mergeCell ref="B191:H191"/>
    <mergeCell ref="B192:H192"/>
    <mergeCell ref="B193:H193"/>
    <mergeCell ref="B194:H194"/>
    <mergeCell ref="B196:D196"/>
    <mergeCell ref="B215:C215"/>
    <mergeCell ref="B212:C212"/>
    <mergeCell ref="B198:C198"/>
    <mergeCell ref="B199:C199"/>
    <mergeCell ref="B207:C207"/>
    <mergeCell ref="B213:C213"/>
    <mergeCell ref="B214:C214"/>
  </mergeCells>
  <hyperlinks>
    <hyperlink ref="I1" location="Index!B2" display="Index" xr:uid="{32C2E338-7F8D-46C0-B7DB-9A987CACECBE}"/>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562EC-DCC3-45CB-A98F-B1613978E704}">
  <sheetPr>
    <outlinePr summaryBelow="0" summaryRight="0"/>
  </sheetPr>
  <dimension ref="A1:Q213"/>
  <sheetViews>
    <sheetView showGridLines="0" workbookViewId="0">
      <selection sqref="A1:H1"/>
    </sheetView>
  </sheetViews>
  <sheetFormatPr defaultRowHeight="12.75" x14ac:dyDescent="0.2"/>
  <cols>
    <col min="1" max="1" width="5.85546875" bestFit="1" customWidth="1"/>
    <col min="2" max="2" width="19.7109375" bestFit="1" customWidth="1"/>
    <col min="3" max="3" width="44.42578125" customWidth="1"/>
    <col min="4" max="4" width="17.7109375" bestFit="1" customWidth="1"/>
    <col min="5" max="5" width="12.42578125" bestFit="1" customWidth="1"/>
    <col min="6" max="6" width="10.140625" bestFit="1" customWidth="1"/>
    <col min="7" max="7" width="14" bestFit="1" customWidth="1"/>
    <col min="8" max="8" width="8.42578125" bestFit="1" customWidth="1"/>
    <col min="9" max="9" width="5.7109375" bestFit="1" customWidth="1"/>
  </cols>
  <sheetData>
    <row r="1" spans="1:9" ht="15" x14ac:dyDescent="0.2">
      <c r="A1" s="233" t="s">
        <v>0</v>
      </c>
      <c r="B1" s="233"/>
      <c r="C1" s="233"/>
      <c r="D1" s="233"/>
      <c r="E1" s="233"/>
      <c r="F1" s="233"/>
      <c r="G1" s="233"/>
      <c r="H1" s="233"/>
      <c r="I1" s="2" t="s">
        <v>910</v>
      </c>
    </row>
    <row r="2" spans="1:9" ht="15" x14ac:dyDescent="0.2">
      <c r="A2" s="233" t="s">
        <v>892</v>
      </c>
      <c r="B2" s="233"/>
      <c r="C2" s="233"/>
      <c r="D2" s="233"/>
      <c r="E2" s="233"/>
      <c r="F2" s="233"/>
      <c r="G2" s="233"/>
      <c r="H2" s="233"/>
    </row>
    <row r="3" spans="1:9" ht="15" x14ac:dyDescent="0.2">
      <c r="A3" s="233" t="s">
        <v>912</v>
      </c>
      <c r="B3" s="233"/>
      <c r="C3" s="233"/>
      <c r="D3" s="233"/>
      <c r="E3" s="233"/>
      <c r="F3" s="233"/>
      <c r="G3" s="233"/>
      <c r="H3" s="233"/>
    </row>
    <row r="4" spans="1:9" s="3" customFormat="1" ht="30" x14ac:dyDescent="0.2">
      <c r="A4" s="28" t="s">
        <v>2</v>
      </c>
      <c r="B4" s="28" t="s">
        <v>3</v>
      </c>
      <c r="C4" s="28" t="s">
        <v>4</v>
      </c>
      <c r="D4" s="28" t="s">
        <v>5</v>
      </c>
      <c r="E4" s="28" t="s">
        <v>6</v>
      </c>
      <c r="F4" s="28" t="s">
        <v>7</v>
      </c>
      <c r="G4" s="28" t="s">
        <v>8</v>
      </c>
      <c r="H4" s="28" t="s">
        <v>911</v>
      </c>
    </row>
    <row r="5" spans="1:9" x14ac:dyDescent="0.2">
      <c r="A5" s="29"/>
      <c r="B5" s="29"/>
      <c r="C5" s="30" t="s">
        <v>9</v>
      </c>
      <c r="D5" s="29"/>
      <c r="E5" s="29"/>
      <c r="F5" s="29"/>
      <c r="G5" s="29"/>
      <c r="H5" s="31" t="s">
        <v>152</v>
      </c>
    </row>
    <row r="6" spans="1:9" x14ac:dyDescent="0.2">
      <c r="A6" s="29"/>
      <c r="B6" s="29"/>
      <c r="C6" s="30" t="s">
        <v>10</v>
      </c>
      <c r="D6" s="29"/>
      <c r="E6" s="29"/>
      <c r="F6" s="29"/>
      <c r="G6" s="29"/>
      <c r="H6" s="31" t="s">
        <v>152</v>
      </c>
    </row>
    <row r="7" spans="1:9" x14ac:dyDescent="0.2">
      <c r="A7" s="32">
        <v>1</v>
      </c>
      <c r="B7" s="33" t="s">
        <v>17</v>
      </c>
      <c r="C7" s="33" t="s">
        <v>18</v>
      </c>
      <c r="D7" s="33" t="s">
        <v>19</v>
      </c>
      <c r="E7" s="34">
        <v>168000</v>
      </c>
      <c r="F7" s="35">
        <v>2041.9559999999999</v>
      </c>
      <c r="G7" s="36">
        <v>8.7159829999999994E-2</v>
      </c>
      <c r="H7" s="31" t="s">
        <v>152</v>
      </c>
    </row>
    <row r="8" spans="1:9" x14ac:dyDescent="0.2">
      <c r="A8" s="32">
        <v>2</v>
      </c>
      <c r="B8" s="33" t="s">
        <v>659</v>
      </c>
      <c r="C8" s="33" t="s">
        <v>660</v>
      </c>
      <c r="D8" s="33" t="s">
        <v>42</v>
      </c>
      <c r="E8" s="34">
        <v>1232000</v>
      </c>
      <c r="F8" s="35">
        <v>1266.2496000000001</v>
      </c>
      <c r="G8" s="36">
        <v>5.4049199999999999E-2</v>
      </c>
      <c r="H8" s="31" t="s">
        <v>152</v>
      </c>
    </row>
    <row r="9" spans="1:9" x14ac:dyDescent="0.2">
      <c r="A9" s="32">
        <v>3</v>
      </c>
      <c r="B9" s="33" t="s">
        <v>376</v>
      </c>
      <c r="C9" s="33" t="s">
        <v>377</v>
      </c>
      <c r="D9" s="33" t="s">
        <v>277</v>
      </c>
      <c r="E9" s="34">
        <v>151800</v>
      </c>
      <c r="F9" s="35">
        <v>1123.5477000000001</v>
      </c>
      <c r="G9" s="36">
        <v>4.7958050000000002E-2</v>
      </c>
      <c r="H9" s="31" t="s">
        <v>152</v>
      </c>
    </row>
    <row r="10" spans="1:9" x14ac:dyDescent="0.2">
      <c r="A10" s="32">
        <v>4</v>
      </c>
      <c r="B10" s="33" t="s">
        <v>40</v>
      </c>
      <c r="C10" s="33" t="s">
        <v>41</v>
      </c>
      <c r="D10" s="33" t="s">
        <v>42</v>
      </c>
      <c r="E10" s="34">
        <v>76300</v>
      </c>
      <c r="F10" s="35">
        <v>977.89895000000001</v>
      </c>
      <c r="G10" s="36">
        <v>4.1741109999999998E-2</v>
      </c>
      <c r="H10" s="31" t="s">
        <v>152</v>
      </c>
    </row>
    <row r="11" spans="1:9" x14ac:dyDescent="0.2">
      <c r="A11" s="32">
        <v>5</v>
      </c>
      <c r="B11" s="33" t="s">
        <v>109</v>
      </c>
      <c r="C11" s="33" t="s">
        <v>110</v>
      </c>
      <c r="D11" s="33" t="s">
        <v>16</v>
      </c>
      <c r="E11" s="34">
        <v>285600</v>
      </c>
      <c r="F11" s="35">
        <v>976.18079999999998</v>
      </c>
      <c r="G11" s="36">
        <v>4.166777E-2</v>
      </c>
      <c r="H11" s="31" t="s">
        <v>152</v>
      </c>
    </row>
    <row r="12" spans="1:9" ht="25.5" x14ac:dyDescent="0.2">
      <c r="A12" s="32">
        <v>6</v>
      </c>
      <c r="B12" s="33" t="s">
        <v>134</v>
      </c>
      <c r="C12" s="33" t="s">
        <v>135</v>
      </c>
      <c r="D12" s="33" t="s">
        <v>25</v>
      </c>
      <c r="E12" s="34">
        <v>144000</v>
      </c>
      <c r="F12" s="35">
        <v>771.55200000000002</v>
      </c>
      <c r="G12" s="36">
        <v>3.2933299999999999E-2</v>
      </c>
      <c r="H12" s="31" t="s">
        <v>152</v>
      </c>
    </row>
    <row r="13" spans="1:9" x14ac:dyDescent="0.2">
      <c r="A13" s="32">
        <v>7</v>
      </c>
      <c r="B13" s="33" t="s">
        <v>358</v>
      </c>
      <c r="C13" s="33" t="s">
        <v>359</v>
      </c>
      <c r="D13" s="33" t="s">
        <v>42</v>
      </c>
      <c r="E13" s="34">
        <v>70625</v>
      </c>
      <c r="F13" s="35">
        <v>751.94437500000004</v>
      </c>
      <c r="G13" s="36">
        <v>3.2096350000000003E-2</v>
      </c>
      <c r="H13" s="31" t="s">
        <v>152</v>
      </c>
    </row>
    <row r="14" spans="1:9" x14ac:dyDescent="0.2">
      <c r="A14" s="32">
        <v>8</v>
      </c>
      <c r="B14" s="33" t="s">
        <v>661</v>
      </c>
      <c r="C14" s="33" t="s">
        <v>662</v>
      </c>
      <c r="D14" s="33" t="s">
        <v>55</v>
      </c>
      <c r="E14" s="34">
        <v>85800</v>
      </c>
      <c r="F14" s="35">
        <v>707.76419999999996</v>
      </c>
      <c r="G14" s="36">
        <v>3.0210549999999999E-2</v>
      </c>
      <c r="H14" s="31" t="s">
        <v>152</v>
      </c>
    </row>
    <row r="15" spans="1:9" ht="25.5" x14ac:dyDescent="0.2">
      <c r="A15" s="32">
        <v>9</v>
      </c>
      <c r="B15" s="33" t="s">
        <v>663</v>
      </c>
      <c r="C15" s="33" t="s">
        <v>664</v>
      </c>
      <c r="D15" s="33" t="s">
        <v>665</v>
      </c>
      <c r="E15" s="34">
        <v>27600</v>
      </c>
      <c r="F15" s="35">
        <v>697.90740000000005</v>
      </c>
      <c r="G15" s="36">
        <v>2.978981E-2</v>
      </c>
      <c r="H15" s="31" t="s">
        <v>152</v>
      </c>
    </row>
    <row r="16" spans="1:9" x14ac:dyDescent="0.2">
      <c r="A16" s="32">
        <v>10</v>
      </c>
      <c r="B16" s="33" t="s">
        <v>354</v>
      </c>
      <c r="C16" s="33" t="s">
        <v>355</v>
      </c>
      <c r="D16" s="33" t="s">
        <v>1114</v>
      </c>
      <c r="E16" s="34">
        <v>16975</v>
      </c>
      <c r="F16" s="35">
        <v>695.09230000000002</v>
      </c>
      <c r="G16" s="36">
        <v>2.9669649999999999E-2</v>
      </c>
      <c r="H16" s="31" t="s">
        <v>152</v>
      </c>
    </row>
    <row r="17" spans="1:8" x14ac:dyDescent="0.2">
      <c r="A17" s="32">
        <v>11</v>
      </c>
      <c r="B17" s="33" t="s">
        <v>11</v>
      </c>
      <c r="C17" s="33" t="s">
        <v>12</v>
      </c>
      <c r="D17" s="33" t="s">
        <v>13</v>
      </c>
      <c r="E17" s="34">
        <v>18750</v>
      </c>
      <c r="F17" s="35">
        <v>676.43437500000005</v>
      </c>
      <c r="G17" s="36">
        <v>2.887325E-2</v>
      </c>
      <c r="H17" s="31" t="s">
        <v>152</v>
      </c>
    </row>
    <row r="18" spans="1:8" ht="25.5" x14ac:dyDescent="0.2">
      <c r="A18" s="32">
        <v>12</v>
      </c>
      <c r="B18" s="33" t="s">
        <v>352</v>
      </c>
      <c r="C18" s="33" t="s">
        <v>353</v>
      </c>
      <c r="D18" s="33" t="s">
        <v>209</v>
      </c>
      <c r="E18" s="34">
        <v>32900</v>
      </c>
      <c r="F18" s="35">
        <v>620.60915</v>
      </c>
      <c r="G18" s="36">
        <v>2.6490380000000001E-2</v>
      </c>
      <c r="H18" s="31" t="s">
        <v>152</v>
      </c>
    </row>
    <row r="19" spans="1:8" x14ac:dyDescent="0.2">
      <c r="A19" s="32">
        <v>13</v>
      </c>
      <c r="B19" s="33" t="s">
        <v>324</v>
      </c>
      <c r="C19" s="33" t="s">
        <v>325</v>
      </c>
      <c r="D19" s="33" t="s">
        <v>228</v>
      </c>
      <c r="E19" s="34">
        <v>58000</v>
      </c>
      <c r="F19" s="35">
        <v>508.97899999999998</v>
      </c>
      <c r="G19" s="36">
        <v>2.1725499999999998E-2</v>
      </c>
      <c r="H19" s="31" t="s">
        <v>152</v>
      </c>
    </row>
    <row r="20" spans="1:8" x14ac:dyDescent="0.2">
      <c r="A20" s="32">
        <v>14</v>
      </c>
      <c r="B20" s="33" t="s">
        <v>364</v>
      </c>
      <c r="C20" s="33" t="s">
        <v>365</v>
      </c>
      <c r="D20" s="33" t="s">
        <v>366</v>
      </c>
      <c r="E20" s="34">
        <v>81200</v>
      </c>
      <c r="F20" s="35">
        <v>489.18939999999998</v>
      </c>
      <c r="G20" s="36">
        <v>2.0880800000000001E-2</v>
      </c>
      <c r="H20" s="31" t="s">
        <v>152</v>
      </c>
    </row>
    <row r="21" spans="1:8" x14ac:dyDescent="0.2">
      <c r="A21" s="32">
        <v>15</v>
      </c>
      <c r="B21" s="33" t="s">
        <v>464</v>
      </c>
      <c r="C21" s="33" t="s">
        <v>465</v>
      </c>
      <c r="D21" s="33" t="s">
        <v>42</v>
      </c>
      <c r="E21" s="34">
        <v>50500</v>
      </c>
      <c r="F21" s="35">
        <v>484.87574999999998</v>
      </c>
      <c r="G21" s="36">
        <v>2.069667E-2</v>
      </c>
      <c r="H21" s="31" t="s">
        <v>152</v>
      </c>
    </row>
    <row r="22" spans="1:8" x14ac:dyDescent="0.2">
      <c r="A22" s="32">
        <v>16</v>
      </c>
      <c r="B22" s="33" t="s">
        <v>360</v>
      </c>
      <c r="C22" s="33" t="s">
        <v>361</v>
      </c>
      <c r="D22" s="33" t="s">
        <v>42</v>
      </c>
      <c r="E22" s="34">
        <v>157950</v>
      </c>
      <c r="F22" s="35">
        <v>379.94872500000002</v>
      </c>
      <c r="G22" s="36">
        <v>1.6217909999999999E-2</v>
      </c>
      <c r="H22" s="31" t="s">
        <v>152</v>
      </c>
    </row>
    <row r="23" spans="1:8" x14ac:dyDescent="0.2">
      <c r="A23" s="32">
        <v>17</v>
      </c>
      <c r="B23" s="33" t="s">
        <v>452</v>
      </c>
      <c r="C23" s="33" t="s">
        <v>453</v>
      </c>
      <c r="D23" s="33" t="s">
        <v>1114</v>
      </c>
      <c r="E23" s="34">
        <v>18900</v>
      </c>
      <c r="F23" s="35">
        <v>362.3886</v>
      </c>
      <c r="G23" s="36">
        <v>1.546837E-2</v>
      </c>
      <c r="H23" s="31" t="s">
        <v>152</v>
      </c>
    </row>
    <row r="24" spans="1:8" x14ac:dyDescent="0.2">
      <c r="A24" s="32">
        <v>18</v>
      </c>
      <c r="B24" s="33" t="s">
        <v>14</v>
      </c>
      <c r="C24" s="33" t="s">
        <v>15</v>
      </c>
      <c r="D24" s="33" t="s">
        <v>16</v>
      </c>
      <c r="E24" s="34">
        <v>22800</v>
      </c>
      <c r="F24" s="35">
        <v>362.00700000000001</v>
      </c>
      <c r="G24" s="36">
        <v>1.545208E-2</v>
      </c>
      <c r="H24" s="31" t="s">
        <v>152</v>
      </c>
    </row>
    <row r="25" spans="1:8" x14ac:dyDescent="0.2">
      <c r="A25" s="32">
        <v>19</v>
      </c>
      <c r="B25" s="33" t="s">
        <v>666</v>
      </c>
      <c r="C25" s="33" t="s">
        <v>667</v>
      </c>
      <c r="D25" s="33" t="s">
        <v>113</v>
      </c>
      <c r="E25" s="34">
        <v>4500</v>
      </c>
      <c r="F25" s="35">
        <v>307.03500000000003</v>
      </c>
      <c r="G25" s="36">
        <v>1.310563E-2</v>
      </c>
      <c r="H25" s="31" t="s">
        <v>152</v>
      </c>
    </row>
    <row r="26" spans="1:8" x14ac:dyDescent="0.2">
      <c r="A26" s="32">
        <v>20</v>
      </c>
      <c r="B26" s="33" t="s">
        <v>68</v>
      </c>
      <c r="C26" s="33" t="s">
        <v>69</v>
      </c>
      <c r="D26" s="33" t="s">
        <v>22</v>
      </c>
      <c r="E26" s="34">
        <v>74250</v>
      </c>
      <c r="F26" s="35">
        <v>291.35700000000003</v>
      </c>
      <c r="G26" s="36">
        <v>1.243642E-2</v>
      </c>
      <c r="H26" s="31" t="s">
        <v>152</v>
      </c>
    </row>
    <row r="27" spans="1:8" x14ac:dyDescent="0.2">
      <c r="A27" s="32">
        <v>21</v>
      </c>
      <c r="B27" s="33" t="s">
        <v>350</v>
      </c>
      <c r="C27" s="33" t="s">
        <v>351</v>
      </c>
      <c r="D27" s="33" t="s">
        <v>42</v>
      </c>
      <c r="E27" s="34">
        <v>14000</v>
      </c>
      <c r="F27" s="35">
        <v>250.047</v>
      </c>
      <c r="G27" s="36">
        <v>1.0673129999999999E-2</v>
      </c>
      <c r="H27" s="31" t="s">
        <v>152</v>
      </c>
    </row>
    <row r="28" spans="1:8" ht="25.5" x14ac:dyDescent="0.2">
      <c r="A28" s="32">
        <v>22</v>
      </c>
      <c r="B28" s="33" t="s">
        <v>456</v>
      </c>
      <c r="C28" s="33" t="s">
        <v>457</v>
      </c>
      <c r="D28" s="33" t="s">
        <v>209</v>
      </c>
      <c r="E28" s="34">
        <v>13000</v>
      </c>
      <c r="F28" s="35">
        <v>198.77</v>
      </c>
      <c r="G28" s="36">
        <v>8.4843899999999996E-3</v>
      </c>
      <c r="H28" s="31" t="s">
        <v>152</v>
      </c>
    </row>
    <row r="29" spans="1:8" x14ac:dyDescent="0.2">
      <c r="A29" s="32">
        <v>23</v>
      </c>
      <c r="B29" s="33" t="s">
        <v>444</v>
      </c>
      <c r="C29" s="33" t="s">
        <v>445</v>
      </c>
      <c r="D29" s="33" t="s">
        <v>127</v>
      </c>
      <c r="E29" s="34">
        <v>137500</v>
      </c>
      <c r="F29" s="35">
        <v>189.81874999999999</v>
      </c>
      <c r="G29" s="36">
        <v>8.1023099999999997E-3</v>
      </c>
      <c r="H29" s="31" t="s">
        <v>152</v>
      </c>
    </row>
    <row r="30" spans="1:8" x14ac:dyDescent="0.2">
      <c r="A30" s="32">
        <v>24</v>
      </c>
      <c r="B30" s="33" t="s">
        <v>668</v>
      </c>
      <c r="C30" s="33" t="s">
        <v>669</v>
      </c>
      <c r="D30" s="33" t="s">
        <v>113</v>
      </c>
      <c r="E30" s="34">
        <v>102600</v>
      </c>
      <c r="F30" s="35">
        <v>182.44332</v>
      </c>
      <c r="G30" s="36">
        <v>7.7875000000000002E-3</v>
      </c>
      <c r="H30" s="31" t="s">
        <v>152</v>
      </c>
    </row>
    <row r="31" spans="1:8" ht="25.5" x14ac:dyDescent="0.2">
      <c r="A31" s="32">
        <v>25</v>
      </c>
      <c r="B31" s="33" t="s">
        <v>380</v>
      </c>
      <c r="C31" s="33" t="s">
        <v>381</v>
      </c>
      <c r="D31" s="33" t="s">
        <v>209</v>
      </c>
      <c r="E31" s="34">
        <v>13200</v>
      </c>
      <c r="F31" s="35">
        <v>176.154</v>
      </c>
      <c r="G31" s="36">
        <v>7.5190400000000003E-3</v>
      </c>
      <c r="H31" s="31" t="s">
        <v>152</v>
      </c>
    </row>
    <row r="32" spans="1:8" x14ac:dyDescent="0.2">
      <c r="A32" s="32">
        <v>26</v>
      </c>
      <c r="B32" s="33" t="s">
        <v>454</v>
      </c>
      <c r="C32" s="33" t="s">
        <v>455</v>
      </c>
      <c r="D32" s="33" t="s">
        <v>292</v>
      </c>
      <c r="E32" s="34">
        <v>12375</v>
      </c>
      <c r="F32" s="35">
        <v>172.06200000000001</v>
      </c>
      <c r="G32" s="36">
        <v>7.3443800000000002E-3</v>
      </c>
      <c r="H32" s="31" t="s">
        <v>152</v>
      </c>
    </row>
    <row r="33" spans="1:8" x14ac:dyDescent="0.2">
      <c r="A33" s="32">
        <v>27</v>
      </c>
      <c r="B33" s="33" t="s">
        <v>670</v>
      </c>
      <c r="C33" s="33" t="s">
        <v>671</v>
      </c>
      <c r="D33" s="33" t="s">
        <v>42</v>
      </c>
      <c r="E33" s="34">
        <v>168750</v>
      </c>
      <c r="F33" s="35">
        <v>168.95249999999999</v>
      </c>
      <c r="G33" s="36">
        <v>7.21165E-3</v>
      </c>
      <c r="H33" s="31" t="s">
        <v>152</v>
      </c>
    </row>
    <row r="34" spans="1:8" x14ac:dyDescent="0.2">
      <c r="A34" s="32">
        <v>28</v>
      </c>
      <c r="B34" s="33" t="s">
        <v>672</v>
      </c>
      <c r="C34" s="33" t="s">
        <v>673</v>
      </c>
      <c r="D34" s="33" t="s">
        <v>203</v>
      </c>
      <c r="E34" s="34">
        <v>46800</v>
      </c>
      <c r="F34" s="35">
        <v>131.01660000000001</v>
      </c>
      <c r="G34" s="36">
        <v>5.5923800000000001E-3</v>
      </c>
      <c r="H34" s="31" t="s">
        <v>152</v>
      </c>
    </row>
    <row r="35" spans="1:8" x14ac:dyDescent="0.2">
      <c r="A35" s="32">
        <v>29</v>
      </c>
      <c r="B35" s="33" t="s">
        <v>34</v>
      </c>
      <c r="C35" s="33" t="s">
        <v>35</v>
      </c>
      <c r="D35" s="33" t="s">
        <v>36</v>
      </c>
      <c r="E35" s="34">
        <v>42750</v>
      </c>
      <c r="F35" s="35">
        <v>125.321625</v>
      </c>
      <c r="G35" s="36">
        <v>5.3492899999999996E-3</v>
      </c>
      <c r="H35" s="31" t="s">
        <v>152</v>
      </c>
    </row>
    <row r="36" spans="1:8" x14ac:dyDescent="0.2">
      <c r="A36" s="32">
        <v>30</v>
      </c>
      <c r="B36" s="33" t="s">
        <v>550</v>
      </c>
      <c r="C36" s="33" t="s">
        <v>551</v>
      </c>
      <c r="D36" s="33" t="s">
        <v>277</v>
      </c>
      <c r="E36" s="34">
        <v>1150</v>
      </c>
      <c r="F36" s="35">
        <v>124.8716</v>
      </c>
      <c r="G36" s="36">
        <v>5.3300800000000001E-3</v>
      </c>
      <c r="H36" s="31" t="s">
        <v>152</v>
      </c>
    </row>
    <row r="37" spans="1:8" x14ac:dyDescent="0.2">
      <c r="A37" s="32">
        <v>31</v>
      </c>
      <c r="B37" s="33" t="s">
        <v>556</v>
      </c>
      <c r="C37" s="33" t="s">
        <v>557</v>
      </c>
      <c r="D37" s="33" t="s">
        <v>277</v>
      </c>
      <c r="E37" s="34">
        <v>3850</v>
      </c>
      <c r="F37" s="35">
        <v>115.77334999999999</v>
      </c>
      <c r="G37" s="36">
        <v>4.9417300000000001E-3</v>
      </c>
      <c r="H37" s="31" t="s">
        <v>152</v>
      </c>
    </row>
    <row r="38" spans="1:8" x14ac:dyDescent="0.2">
      <c r="A38" s="32">
        <v>32</v>
      </c>
      <c r="B38" s="33" t="s">
        <v>674</v>
      </c>
      <c r="C38" s="33" t="s">
        <v>675</v>
      </c>
      <c r="D38" s="33" t="s">
        <v>76</v>
      </c>
      <c r="E38" s="34">
        <v>23650</v>
      </c>
      <c r="F38" s="35">
        <v>101.87237500000001</v>
      </c>
      <c r="G38" s="36">
        <v>4.3483699999999998E-3</v>
      </c>
      <c r="H38" s="31" t="s">
        <v>152</v>
      </c>
    </row>
    <row r="39" spans="1:8" x14ac:dyDescent="0.2">
      <c r="A39" s="32">
        <v>33</v>
      </c>
      <c r="B39" s="33" t="s">
        <v>58</v>
      </c>
      <c r="C39" s="33" t="s">
        <v>59</v>
      </c>
      <c r="D39" s="33" t="s">
        <v>42</v>
      </c>
      <c r="E39" s="34">
        <v>12000</v>
      </c>
      <c r="F39" s="35">
        <v>95.394000000000005</v>
      </c>
      <c r="G39" s="36">
        <v>4.0718400000000002E-3</v>
      </c>
      <c r="H39" s="31" t="s">
        <v>152</v>
      </c>
    </row>
    <row r="40" spans="1:8" x14ac:dyDescent="0.2">
      <c r="A40" s="32">
        <v>34</v>
      </c>
      <c r="B40" s="33" t="s">
        <v>387</v>
      </c>
      <c r="C40" s="33" t="s">
        <v>388</v>
      </c>
      <c r="D40" s="33" t="s">
        <v>30</v>
      </c>
      <c r="E40" s="34">
        <v>2100</v>
      </c>
      <c r="F40" s="35">
        <v>68.316149999999993</v>
      </c>
      <c r="G40" s="36">
        <v>2.91604E-3</v>
      </c>
      <c r="H40" s="31" t="s">
        <v>152</v>
      </c>
    </row>
    <row r="41" spans="1:8" x14ac:dyDescent="0.2">
      <c r="A41" s="32">
        <v>35</v>
      </c>
      <c r="B41" s="33" t="s">
        <v>391</v>
      </c>
      <c r="C41" s="33" t="s">
        <v>392</v>
      </c>
      <c r="D41" s="33" t="s">
        <v>393</v>
      </c>
      <c r="E41" s="34">
        <v>15750</v>
      </c>
      <c r="F41" s="35">
        <v>60.503625</v>
      </c>
      <c r="G41" s="36">
        <v>2.5825700000000002E-3</v>
      </c>
      <c r="H41" s="31" t="s">
        <v>152</v>
      </c>
    </row>
    <row r="42" spans="1:8" x14ac:dyDescent="0.2">
      <c r="A42" s="32">
        <v>36</v>
      </c>
      <c r="B42" s="33" t="s">
        <v>676</v>
      </c>
      <c r="C42" s="33" t="s">
        <v>677</v>
      </c>
      <c r="D42" s="33" t="s">
        <v>113</v>
      </c>
      <c r="E42" s="34">
        <v>3500</v>
      </c>
      <c r="F42" s="35">
        <v>54.883499999999998</v>
      </c>
      <c r="G42" s="36">
        <v>2.3426699999999998E-3</v>
      </c>
      <c r="H42" s="31" t="s">
        <v>152</v>
      </c>
    </row>
    <row r="43" spans="1:8" x14ac:dyDescent="0.2">
      <c r="A43" s="32">
        <v>37</v>
      </c>
      <c r="B43" s="33" t="s">
        <v>20</v>
      </c>
      <c r="C43" s="33" t="s">
        <v>21</v>
      </c>
      <c r="D43" s="33" t="s">
        <v>22</v>
      </c>
      <c r="E43" s="34">
        <v>13500</v>
      </c>
      <c r="F43" s="35">
        <v>45.002249999999997</v>
      </c>
      <c r="G43" s="36">
        <v>1.9208999999999999E-3</v>
      </c>
      <c r="H43" s="31" t="s">
        <v>152</v>
      </c>
    </row>
    <row r="44" spans="1:8" x14ac:dyDescent="0.2">
      <c r="A44" s="32">
        <v>38</v>
      </c>
      <c r="B44" s="33" t="s">
        <v>678</v>
      </c>
      <c r="C44" s="33" t="s">
        <v>679</v>
      </c>
      <c r="D44" s="33" t="s">
        <v>19</v>
      </c>
      <c r="E44" s="34">
        <v>29250</v>
      </c>
      <c r="F44" s="35">
        <v>39.899925000000003</v>
      </c>
      <c r="G44" s="36">
        <v>1.7031100000000001E-3</v>
      </c>
      <c r="H44" s="31" t="s">
        <v>152</v>
      </c>
    </row>
    <row r="45" spans="1:8" ht="25.5" x14ac:dyDescent="0.2">
      <c r="A45" s="32">
        <v>39</v>
      </c>
      <c r="B45" s="33" t="s">
        <v>680</v>
      </c>
      <c r="C45" s="33" t="s">
        <v>681</v>
      </c>
      <c r="D45" s="33" t="s">
        <v>270</v>
      </c>
      <c r="E45" s="34">
        <v>3000</v>
      </c>
      <c r="F45" s="35">
        <v>12.301500000000001</v>
      </c>
      <c r="G45" s="36">
        <v>5.2508000000000003E-4</v>
      </c>
      <c r="H45" s="31" t="s">
        <v>152</v>
      </c>
    </row>
    <row r="46" spans="1:8" x14ac:dyDescent="0.2">
      <c r="A46" s="29"/>
      <c r="B46" s="29"/>
      <c r="C46" s="30" t="s">
        <v>151</v>
      </c>
      <c r="D46" s="29"/>
      <c r="E46" s="29" t="s">
        <v>152</v>
      </c>
      <c r="F46" s="37">
        <v>16806.321394999999</v>
      </c>
      <c r="G46" s="38">
        <v>0.71736909000000004</v>
      </c>
      <c r="H46" s="31" t="s">
        <v>152</v>
      </c>
    </row>
    <row r="47" spans="1:8" x14ac:dyDescent="0.2">
      <c r="A47" s="29"/>
      <c r="B47" s="29"/>
      <c r="C47" s="39"/>
      <c r="D47" s="29"/>
      <c r="E47" s="29"/>
      <c r="F47" s="40"/>
      <c r="G47" s="40"/>
      <c r="H47" s="31" t="s">
        <v>152</v>
      </c>
    </row>
    <row r="48" spans="1:8" x14ac:dyDescent="0.2">
      <c r="A48" s="29"/>
      <c r="B48" s="29"/>
      <c r="C48" s="30" t="s">
        <v>153</v>
      </c>
      <c r="D48" s="29"/>
      <c r="E48" s="29"/>
      <c r="F48" s="29"/>
      <c r="G48" s="29"/>
      <c r="H48" s="31" t="s">
        <v>152</v>
      </c>
    </row>
    <row r="49" spans="1:8" x14ac:dyDescent="0.2">
      <c r="A49" s="29"/>
      <c r="B49" s="29"/>
      <c r="C49" s="30" t="s">
        <v>151</v>
      </c>
      <c r="D49" s="29"/>
      <c r="E49" s="29" t="s">
        <v>152</v>
      </c>
      <c r="F49" s="41" t="s">
        <v>154</v>
      </c>
      <c r="G49" s="38">
        <v>0</v>
      </c>
      <c r="H49" s="31" t="s">
        <v>152</v>
      </c>
    </row>
    <row r="50" spans="1:8" x14ac:dyDescent="0.2">
      <c r="A50" s="29"/>
      <c r="B50" s="29"/>
      <c r="C50" s="39"/>
      <c r="D50" s="29"/>
      <c r="E50" s="29"/>
      <c r="F50" s="40"/>
      <c r="G50" s="40"/>
      <c r="H50" s="31" t="s">
        <v>152</v>
      </c>
    </row>
    <row r="51" spans="1:8" x14ac:dyDescent="0.2">
      <c r="A51" s="29"/>
      <c r="B51" s="29"/>
      <c r="C51" s="30" t="s">
        <v>155</v>
      </c>
      <c r="D51" s="29"/>
      <c r="E51" s="29"/>
      <c r="F51" s="29"/>
      <c r="G51" s="29"/>
      <c r="H51" s="31" t="s">
        <v>152</v>
      </c>
    </row>
    <row r="52" spans="1:8" x14ac:dyDescent="0.2">
      <c r="A52" s="29"/>
      <c r="B52" s="29"/>
      <c r="C52" s="30" t="s">
        <v>151</v>
      </c>
      <c r="D52" s="29"/>
      <c r="E52" s="29" t="s">
        <v>152</v>
      </c>
      <c r="F52" s="41" t="s">
        <v>154</v>
      </c>
      <c r="G52" s="38">
        <v>0</v>
      </c>
      <c r="H52" s="31" t="s">
        <v>152</v>
      </c>
    </row>
    <row r="53" spans="1:8" x14ac:dyDescent="0.2">
      <c r="A53" s="29"/>
      <c r="B53" s="29"/>
      <c r="C53" s="39"/>
      <c r="D53" s="29"/>
      <c r="E53" s="29"/>
      <c r="F53" s="40"/>
      <c r="G53" s="40"/>
      <c r="H53" s="31" t="s">
        <v>152</v>
      </c>
    </row>
    <row r="54" spans="1:8" x14ac:dyDescent="0.2">
      <c r="A54" s="29"/>
      <c r="B54" s="29"/>
      <c r="C54" s="30" t="s">
        <v>156</v>
      </c>
      <c r="D54" s="29"/>
      <c r="E54" s="29"/>
      <c r="F54" s="29"/>
      <c r="G54" s="29"/>
      <c r="H54" s="31" t="s">
        <v>152</v>
      </c>
    </row>
    <row r="55" spans="1:8" x14ac:dyDescent="0.2">
      <c r="A55" s="29"/>
      <c r="B55" s="29"/>
      <c r="C55" s="30" t="s">
        <v>151</v>
      </c>
      <c r="D55" s="29"/>
      <c r="E55" s="29" t="s">
        <v>152</v>
      </c>
      <c r="F55" s="41" t="s">
        <v>154</v>
      </c>
      <c r="G55" s="38">
        <v>0</v>
      </c>
      <c r="H55" s="31" t="s">
        <v>152</v>
      </c>
    </row>
    <row r="56" spans="1:8" x14ac:dyDescent="0.2">
      <c r="A56" s="29"/>
      <c r="B56" s="29"/>
      <c r="C56" s="39"/>
      <c r="D56" s="29"/>
      <c r="E56" s="29"/>
      <c r="F56" s="40"/>
      <c r="G56" s="40"/>
      <c r="H56" s="31" t="s">
        <v>152</v>
      </c>
    </row>
    <row r="57" spans="1:8" x14ac:dyDescent="0.2">
      <c r="A57" s="29"/>
      <c r="B57" s="29"/>
      <c r="C57" s="30" t="s">
        <v>157</v>
      </c>
      <c r="D57" s="29"/>
      <c r="E57" s="29"/>
      <c r="F57" s="40"/>
      <c r="G57" s="40"/>
      <c r="H57" s="31" t="s">
        <v>152</v>
      </c>
    </row>
    <row r="58" spans="1:8" x14ac:dyDescent="0.2">
      <c r="A58" s="29"/>
      <c r="B58" s="29"/>
      <c r="C58" s="30" t="s">
        <v>151</v>
      </c>
      <c r="D58" s="29"/>
      <c r="E58" s="29" t="s">
        <v>152</v>
      </c>
      <c r="F58" s="41" t="s">
        <v>154</v>
      </c>
      <c r="G58" s="38">
        <v>0</v>
      </c>
      <c r="H58" s="31" t="s">
        <v>152</v>
      </c>
    </row>
    <row r="59" spans="1:8" x14ac:dyDescent="0.2">
      <c r="A59" s="29"/>
      <c r="B59" s="29"/>
      <c r="C59" s="39"/>
      <c r="D59" s="29"/>
      <c r="E59" s="29"/>
      <c r="F59" s="40"/>
      <c r="G59" s="40"/>
      <c r="H59" s="31" t="s">
        <v>152</v>
      </c>
    </row>
    <row r="60" spans="1:8" x14ac:dyDescent="0.2">
      <c r="A60" s="29"/>
      <c r="B60" s="29"/>
      <c r="C60" s="30" t="s">
        <v>158</v>
      </c>
      <c r="D60" s="29"/>
      <c r="E60" s="29"/>
      <c r="F60" s="40"/>
      <c r="G60" s="40"/>
      <c r="H60" s="31" t="s">
        <v>152</v>
      </c>
    </row>
    <row r="61" spans="1:8" x14ac:dyDescent="0.2">
      <c r="A61" s="32">
        <v>1</v>
      </c>
      <c r="B61" s="33"/>
      <c r="C61" s="33" t="s">
        <v>980</v>
      </c>
      <c r="D61" s="33" t="s">
        <v>159</v>
      </c>
      <c r="E61" s="34">
        <v>-3000</v>
      </c>
      <c r="F61" s="35">
        <v>-12.398999999999999</v>
      </c>
      <c r="G61" s="36">
        <f>F61/$F$162</f>
        <v>-5.2924485102808785E-4</v>
      </c>
      <c r="H61" s="31" t="s">
        <v>152</v>
      </c>
    </row>
    <row r="62" spans="1:8" x14ac:dyDescent="0.2">
      <c r="A62" s="32">
        <v>2</v>
      </c>
      <c r="B62" s="33"/>
      <c r="C62" s="33" t="s">
        <v>981</v>
      </c>
      <c r="D62" s="33" t="s">
        <v>159</v>
      </c>
      <c r="E62" s="34">
        <v>-600</v>
      </c>
      <c r="F62" s="35">
        <v>-21.912600000000001</v>
      </c>
      <c r="G62" s="36">
        <f t="shared" ref="G62:G105" si="0">F62/$F$162</f>
        <v>-9.3532790730204687E-4</v>
      </c>
      <c r="H62" s="31" t="s">
        <v>152</v>
      </c>
    </row>
    <row r="63" spans="1:8" x14ac:dyDescent="0.2">
      <c r="A63" s="32">
        <v>3</v>
      </c>
      <c r="B63" s="33"/>
      <c r="C63" s="33" t="s">
        <v>982</v>
      </c>
      <c r="D63" s="33" t="s">
        <v>159</v>
      </c>
      <c r="E63" s="34">
        <v>-7800</v>
      </c>
      <c r="F63" s="35">
        <v>-21.960899999999999</v>
      </c>
      <c r="G63" s="36">
        <f t="shared" si="0"/>
        <v>-9.3738956762180292E-4</v>
      </c>
      <c r="H63" s="31" t="s">
        <v>152</v>
      </c>
    </row>
    <row r="64" spans="1:8" x14ac:dyDescent="0.2">
      <c r="A64" s="32">
        <v>4</v>
      </c>
      <c r="B64" s="33"/>
      <c r="C64" s="33" t="s">
        <v>983</v>
      </c>
      <c r="D64" s="33" t="s">
        <v>159</v>
      </c>
      <c r="E64" s="34">
        <v>-29250</v>
      </c>
      <c r="F64" s="35">
        <v>-40.186574999999998</v>
      </c>
      <c r="G64" s="36">
        <f t="shared" si="0"/>
        <v>-1.7153430034038293E-3</v>
      </c>
      <c r="H64" s="31" t="s">
        <v>152</v>
      </c>
    </row>
    <row r="65" spans="1:8" x14ac:dyDescent="0.2">
      <c r="A65" s="32">
        <v>5</v>
      </c>
      <c r="B65" s="33"/>
      <c r="C65" s="33" t="s">
        <v>984</v>
      </c>
      <c r="D65" s="33" t="s">
        <v>159</v>
      </c>
      <c r="E65" s="34">
        <v>-13500</v>
      </c>
      <c r="F65" s="35">
        <v>-45.204749999999997</v>
      </c>
      <c r="G65" s="36">
        <f t="shared" si="0"/>
        <v>-1.9295411871531538E-3</v>
      </c>
      <c r="H65" s="31" t="s">
        <v>152</v>
      </c>
    </row>
    <row r="66" spans="1:8" x14ac:dyDescent="0.2">
      <c r="A66" s="32">
        <v>6</v>
      </c>
      <c r="B66" s="33"/>
      <c r="C66" s="33" t="s">
        <v>985</v>
      </c>
      <c r="D66" s="33" t="s">
        <v>159</v>
      </c>
      <c r="E66" s="34">
        <v>-3500</v>
      </c>
      <c r="F66" s="35">
        <v>-55.298250000000003</v>
      </c>
      <c r="G66" s="36">
        <f t="shared" si="0"/>
        <v>-2.3603769726077881E-3</v>
      </c>
      <c r="H66" s="31" t="s">
        <v>152</v>
      </c>
    </row>
    <row r="67" spans="1:8" x14ac:dyDescent="0.2">
      <c r="A67" s="32">
        <v>7</v>
      </c>
      <c r="B67" s="33"/>
      <c r="C67" s="33" t="s">
        <v>986</v>
      </c>
      <c r="D67" s="33" t="s">
        <v>159</v>
      </c>
      <c r="E67" s="34">
        <v>-5625</v>
      </c>
      <c r="F67" s="35">
        <v>-60.735937499999999</v>
      </c>
      <c r="G67" s="36">
        <f t="shared" si="0"/>
        <v>-2.5924818287151184E-3</v>
      </c>
      <c r="H67" s="31" t="s">
        <v>152</v>
      </c>
    </row>
    <row r="68" spans="1:8" x14ac:dyDescent="0.2">
      <c r="A68" s="32">
        <v>8</v>
      </c>
      <c r="B68" s="33"/>
      <c r="C68" s="33" t="s">
        <v>987</v>
      </c>
      <c r="D68" s="33" t="s">
        <v>159</v>
      </c>
      <c r="E68" s="34">
        <v>-15750</v>
      </c>
      <c r="F68" s="35">
        <v>-60.795000000000002</v>
      </c>
      <c r="G68" s="36">
        <f t="shared" si="0"/>
        <v>-2.5950028807365595E-3</v>
      </c>
      <c r="H68" s="31" t="s">
        <v>152</v>
      </c>
    </row>
    <row r="69" spans="1:8" x14ac:dyDescent="0.2">
      <c r="A69" s="32">
        <v>9</v>
      </c>
      <c r="B69" s="33"/>
      <c r="C69" s="33" t="s">
        <v>988</v>
      </c>
      <c r="D69" s="33" t="s">
        <v>159</v>
      </c>
      <c r="E69" s="34">
        <v>-2100</v>
      </c>
      <c r="F69" s="35">
        <v>-69.227549999999994</v>
      </c>
      <c r="G69" s="36">
        <f t="shared" si="0"/>
        <v>-2.9549418813444232E-3</v>
      </c>
      <c r="H69" s="31" t="s">
        <v>152</v>
      </c>
    </row>
    <row r="70" spans="1:8" x14ac:dyDescent="0.2">
      <c r="A70" s="32">
        <v>10</v>
      </c>
      <c r="B70" s="33"/>
      <c r="C70" s="33" t="s">
        <v>989</v>
      </c>
      <c r="D70" s="33" t="s">
        <v>159</v>
      </c>
      <c r="E70" s="34">
        <v>-12600</v>
      </c>
      <c r="F70" s="35">
        <v>-76.935599999999994</v>
      </c>
      <c r="G70" s="36">
        <f t="shared" si="0"/>
        <v>-3.2839559771559446E-3</v>
      </c>
      <c r="H70" s="31" t="s">
        <v>152</v>
      </c>
    </row>
    <row r="71" spans="1:8" x14ac:dyDescent="0.2">
      <c r="A71" s="32">
        <v>11</v>
      </c>
      <c r="B71" s="33"/>
      <c r="C71" s="33" t="s">
        <v>990</v>
      </c>
      <c r="D71" s="33" t="s">
        <v>159</v>
      </c>
      <c r="E71" s="34">
        <v>-12000</v>
      </c>
      <c r="F71" s="35">
        <v>-96.731999999999999</v>
      </c>
      <c r="G71" s="36">
        <f t="shared" si="0"/>
        <v>-4.1289549906967492E-3</v>
      </c>
      <c r="H71" s="31" t="s">
        <v>152</v>
      </c>
    </row>
    <row r="72" spans="1:8" x14ac:dyDescent="0.2">
      <c r="A72" s="32">
        <v>12</v>
      </c>
      <c r="B72" s="33"/>
      <c r="C72" s="33" t="s">
        <v>991</v>
      </c>
      <c r="D72" s="33" t="s">
        <v>159</v>
      </c>
      <c r="E72" s="34">
        <v>-23650</v>
      </c>
      <c r="F72" s="35">
        <v>-102.65282500000001</v>
      </c>
      <c r="G72" s="36">
        <f t="shared" si="0"/>
        <v>-4.3816823191174595E-3</v>
      </c>
      <c r="H72" s="31" t="s">
        <v>152</v>
      </c>
    </row>
    <row r="73" spans="1:8" ht="25.5" x14ac:dyDescent="0.2">
      <c r="A73" s="32">
        <v>13</v>
      </c>
      <c r="B73" s="33"/>
      <c r="C73" s="33" t="s">
        <v>992</v>
      </c>
      <c r="D73" s="33" t="s">
        <v>159</v>
      </c>
      <c r="E73" s="34">
        <v>-39000</v>
      </c>
      <c r="F73" s="35">
        <v>-110.5065</v>
      </c>
      <c r="G73" s="36">
        <f t="shared" si="0"/>
        <v>-4.7169123421352847E-3</v>
      </c>
      <c r="H73" s="31" t="s">
        <v>152</v>
      </c>
    </row>
    <row r="74" spans="1:8" x14ac:dyDescent="0.2">
      <c r="A74" s="32">
        <v>14</v>
      </c>
      <c r="B74" s="33"/>
      <c r="C74" s="33" t="s">
        <v>993</v>
      </c>
      <c r="D74" s="33" t="s">
        <v>159</v>
      </c>
      <c r="E74" s="34">
        <v>-3850</v>
      </c>
      <c r="F74" s="35">
        <v>-116.683875</v>
      </c>
      <c r="G74" s="36">
        <f t="shared" si="0"/>
        <v>-4.9805903735587569E-3</v>
      </c>
      <c r="H74" s="31" t="s">
        <v>152</v>
      </c>
    </row>
    <row r="75" spans="1:8" x14ac:dyDescent="0.2">
      <c r="A75" s="32">
        <v>15</v>
      </c>
      <c r="B75" s="33"/>
      <c r="C75" s="33" t="s">
        <v>994</v>
      </c>
      <c r="D75" s="33" t="s">
        <v>159</v>
      </c>
      <c r="E75" s="34">
        <v>-1150</v>
      </c>
      <c r="F75" s="35">
        <v>-125.62887499999999</v>
      </c>
      <c r="G75" s="36">
        <f t="shared" si="0"/>
        <v>-5.3624030352610111E-3</v>
      </c>
      <c r="H75" s="31" t="s">
        <v>152</v>
      </c>
    </row>
    <row r="76" spans="1:8" x14ac:dyDescent="0.2">
      <c r="A76" s="32">
        <v>16</v>
      </c>
      <c r="B76" s="33"/>
      <c r="C76" s="33" t="s">
        <v>995</v>
      </c>
      <c r="D76" s="33" t="s">
        <v>159</v>
      </c>
      <c r="E76" s="34">
        <v>-42750</v>
      </c>
      <c r="F76" s="35">
        <v>-125.85599999999999</v>
      </c>
      <c r="G76" s="36">
        <f t="shared" si="0"/>
        <v>-5.3720977474789114E-3</v>
      </c>
      <c r="H76" s="31" t="s">
        <v>152</v>
      </c>
    </row>
    <row r="77" spans="1:8" x14ac:dyDescent="0.2">
      <c r="A77" s="32">
        <v>17</v>
      </c>
      <c r="B77" s="33"/>
      <c r="C77" s="33" t="s">
        <v>996</v>
      </c>
      <c r="D77" s="33" t="s">
        <v>159</v>
      </c>
      <c r="E77" s="34">
        <v>-32400</v>
      </c>
      <c r="F77" s="35">
        <v>-128.82239999999999</v>
      </c>
      <c r="G77" s="36">
        <f t="shared" si="0"/>
        <v>-5.498716985005302E-3</v>
      </c>
      <c r="H77" s="31" t="s">
        <v>152</v>
      </c>
    </row>
    <row r="78" spans="1:8" x14ac:dyDescent="0.2">
      <c r="A78" s="32">
        <v>18</v>
      </c>
      <c r="B78" s="33"/>
      <c r="C78" s="33" t="s">
        <v>997</v>
      </c>
      <c r="D78" s="33" t="s">
        <v>159</v>
      </c>
      <c r="E78" s="34">
        <v>-41850</v>
      </c>
      <c r="F78" s="35">
        <v>-165.412125</v>
      </c>
      <c r="G78" s="36">
        <f t="shared" si="0"/>
        <v>-7.0605303213053033E-3</v>
      </c>
      <c r="H78" s="31" t="s">
        <v>152</v>
      </c>
    </row>
    <row r="79" spans="1:8" x14ac:dyDescent="0.2">
      <c r="A79" s="32">
        <v>19</v>
      </c>
      <c r="B79" s="33"/>
      <c r="C79" s="33" t="s">
        <v>998</v>
      </c>
      <c r="D79" s="33" t="s">
        <v>159</v>
      </c>
      <c r="E79" s="34">
        <v>-168750</v>
      </c>
      <c r="F79" s="35">
        <v>-170.16749999999999</v>
      </c>
      <c r="G79" s="36">
        <f t="shared" si="0"/>
        <v>-7.2635110240601777E-3</v>
      </c>
      <c r="H79" s="31" t="s">
        <v>152</v>
      </c>
    </row>
    <row r="80" spans="1:8" x14ac:dyDescent="0.2">
      <c r="A80" s="32">
        <v>20</v>
      </c>
      <c r="B80" s="33"/>
      <c r="C80" s="33" t="s">
        <v>999</v>
      </c>
      <c r="D80" s="33" t="s">
        <v>159</v>
      </c>
      <c r="E80" s="34">
        <v>-12375</v>
      </c>
      <c r="F80" s="35">
        <v>-173.29331250000001</v>
      </c>
      <c r="G80" s="36">
        <f t="shared" si="0"/>
        <v>-7.3969347010425348E-3</v>
      </c>
      <c r="H80" s="31" t="s">
        <v>152</v>
      </c>
    </row>
    <row r="81" spans="1:8" x14ac:dyDescent="0.2">
      <c r="A81" s="32">
        <v>21</v>
      </c>
      <c r="B81" s="33"/>
      <c r="C81" s="33" t="s">
        <v>1000</v>
      </c>
      <c r="D81" s="33" t="s">
        <v>159</v>
      </c>
      <c r="E81" s="34">
        <v>-13200</v>
      </c>
      <c r="F81" s="35">
        <v>-177.3948</v>
      </c>
      <c r="G81" s="36">
        <f t="shared" si="0"/>
        <v>-7.5720045567511454E-3</v>
      </c>
      <c r="H81" s="31" t="s">
        <v>152</v>
      </c>
    </row>
    <row r="82" spans="1:8" x14ac:dyDescent="0.2">
      <c r="A82" s="32">
        <v>22</v>
      </c>
      <c r="B82" s="33"/>
      <c r="C82" s="33" t="s">
        <v>1001</v>
      </c>
      <c r="D82" s="33" t="s">
        <v>159</v>
      </c>
      <c r="E82" s="34">
        <v>-102600</v>
      </c>
      <c r="F82" s="35">
        <v>-183.62322</v>
      </c>
      <c r="G82" s="36">
        <f t="shared" si="0"/>
        <v>-7.8378614173883233E-3</v>
      </c>
      <c r="H82" s="31" t="s">
        <v>152</v>
      </c>
    </row>
    <row r="83" spans="1:8" x14ac:dyDescent="0.2">
      <c r="A83" s="32">
        <v>23</v>
      </c>
      <c r="B83" s="33"/>
      <c r="C83" s="33" t="s">
        <v>1002</v>
      </c>
      <c r="D83" s="33" t="s">
        <v>159</v>
      </c>
      <c r="E83" s="34">
        <v>-137500</v>
      </c>
      <c r="F83" s="35">
        <v>-192.36250000000001</v>
      </c>
      <c r="G83" s="36">
        <f t="shared" si="0"/>
        <v>-8.2108930281386047E-3</v>
      </c>
      <c r="H83" s="31" t="s">
        <v>152</v>
      </c>
    </row>
    <row r="84" spans="1:8" x14ac:dyDescent="0.2">
      <c r="A84" s="32">
        <v>24</v>
      </c>
      <c r="B84" s="33"/>
      <c r="C84" s="33" t="s">
        <v>1003</v>
      </c>
      <c r="D84" s="33" t="s">
        <v>159</v>
      </c>
      <c r="E84" s="34">
        <v>-13000</v>
      </c>
      <c r="F84" s="35">
        <v>-199.71899999999999</v>
      </c>
      <c r="G84" s="36">
        <f t="shared" si="0"/>
        <v>-8.5249013954737229E-3</v>
      </c>
      <c r="H84" s="31" t="s">
        <v>152</v>
      </c>
    </row>
    <row r="85" spans="1:8" x14ac:dyDescent="0.2">
      <c r="A85" s="32">
        <v>25</v>
      </c>
      <c r="B85" s="33"/>
      <c r="C85" s="33" t="s">
        <v>1004</v>
      </c>
      <c r="D85" s="33" t="s">
        <v>159</v>
      </c>
      <c r="E85" s="34">
        <v>-33000</v>
      </c>
      <c r="F85" s="35">
        <v>-247.54949999999999</v>
      </c>
      <c r="G85" s="36">
        <f t="shared" si="0"/>
        <v>-1.0566521352494366E-2</v>
      </c>
      <c r="H85" s="31" t="s">
        <v>152</v>
      </c>
    </row>
    <row r="86" spans="1:8" x14ac:dyDescent="0.2">
      <c r="A86" s="32">
        <v>26</v>
      </c>
      <c r="B86" s="33"/>
      <c r="C86" s="33" t="s">
        <v>1005</v>
      </c>
      <c r="D86" s="33" t="s">
        <v>159</v>
      </c>
      <c r="E86" s="34">
        <v>-14000</v>
      </c>
      <c r="F86" s="35">
        <v>-251.846</v>
      </c>
      <c r="G86" s="36">
        <f t="shared" si="0"/>
        <v>-1.0749915215099591E-2</v>
      </c>
      <c r="H86" s="31" t="s">
        <v>152</v>
      </c>
    </row>
    <row r="87" spans="1:8" x14ac:dyDescent="0.2">
      <c r="A87" s="32">
        <v>27</v>
      </c>
      <c r="B87" s="33"/>
      <c r="C87" s="33" t="s">
        <v>1006</v>
      </c>
      <c r="D87" s="33" t="s">
        <v>159</v>
      </c>
      <c r="E87" s="34">
        <v>-4500</v>
      </c>
      <c r="F87" s="35">
        <v>-309.32774999999998</v>
      </c>
      <c r="G87" s="36">
        <f t="shared" si="0"/>
        <v>-1.3203493746883104E-2</v>
      </c>
      <c r="H87" s="31" t="s">
        <v>152</v>
      </c>
    </row>
    <row r="88" spans="1:8" x14ac:dyDescent="0.2">
      <c r="A88" s="32">
        <v>28</v>
      </c>
      <c r="B88" s="33"/>
      <c r="C88" s="33" t="s">
        <v>1007</v>
      </c>
      <c r="D88" s="33" t="s">
        <v>159</v>
      </c>
      <c r="E88" s="34">
        <v>-18900</v>
      </c>
      <c r="F88" s="35">
        <v>-361.46249999999998</v>
      </c>
      <c r="G88" s="36">
        <f t="shared" si="0"/>
        <v>-1.5428838371218664E-2</v>
      </c>
      <c r="H88" s="31" t="s">
        <v>152</v>
      </c>
    </row>
    <row r="89" spans="1:8" x14ac:dyDescent="0.2">
      <c r="A89" s="32">
        <v>29</v>
      </c>
      <c r="B89" s="33"/>
      <c r="C89" s="33" t="s">
        <v>1008</v>
      </c>
      <c r="D89" s="33" t="s">
        <v>159</v>
      </c>
      <c r="E89" s="34">
        <v>-22800</v>
      </c>
      <c r="F89" s="35">
        <v>-364.52640000000002</v>
      </c>
      <c r="G89" s="36">
        <f t="shared" si="0"/>
        <v>-1.5559619345415372E-2</v>
      </c>
      <c r="H89" s="31" t="s">
        <v>152</v>
      </c>
    </row>
    <row r="90" spans="1:8" x14ac:dyDescent="0.2">
      <c r="A90" s="32">
        <v>30</v>
      </c>
      <c r="B90" s="33"/>
      <c r="C90" s="33" t="s">
        <v>1009</v>
      </c>
      <c r="D90" s="33" t="s">
        <v>159</v>
      </c>
      <c r="E90" s="34">
        <v>-157950</v>
      </c>
      <c r="F90" s="35">
        <v>-382.72864499999997</v>
      </c>
      <c r="G90" s="36">
        <f t="shared" si="0"/>
        <v>-1.6336572683862158E-2</v>
      </c>
      <c r="H90" s="31" t="s">
        <v>152</v>
      </c>
    </row>
    <row r="91" spans="1:8" x14ac:dyDescent="0.2">
      <c r="A91" s="32">
        <v>31</v>
      </c>
      <c r="B91" s="33"/>
      <c r="C91" s="33" t="s">
        <v>1010</v>
      </c>
      <c r="D91" s="33" t="s">
        <v>159</v>
      </c>
      <c r="E91" s="34">
        <v>-68600</v>
      </c>
      <c r="F91" s="35">
        <v>-416.1619</v>
      </c>
      <c r="G91" s="36">
        <f t="shared" si="0"/>
        <v>-1.7763653743774983E-2</v>
      </c>
      <c r="H91" s="31" t="s">
        <v>152</v>
      </c>
    </row>
    <row r="92" spans="1:8" x14ac:dyDescent="0.2">
      <c r="A92" s="32">
        <v>32</v>
      </c>
      <c r="B92" s="33"/>
      <c r="C92" s="33" t="s">
        <v>1011</v>
      </c>
      <c r="D92" s="33" t="s">
        <v>159</v>
      </c>
      <c r="E92" s="34">
        <v>-50500</v>
      </c>
      <c r="F92" s="35">
        <v>-487.37549999999999</v>
      </c>
      <c r="G92" s="36">
        <f t="shared" si="0"/>
        <v>-2.0803369133981762E-2</v>
      </c>
      <c r="H92" s="31" t="s">
        <v>152</v>
      </c>
    </row>
    <row r="93" spans="1:8" x14ac:dyDescent="0.2">
      <c r="A93" s="32">
        <v>33</v>
      </c>
      <c r="B93" s="33"/>
      <c r="C93" s="33" t="s">
        <v>1012</v>
      </c>
      <c r="D93" s="33" t="s">
        <v>159</v>
      </c>
      <c r="E93" s="34">
        <v>-58000</v>
      </c>
      <c r="F93" s="35">
        <v>-510.63200000000001</v>
      </c>
      <c r="G93" s="36">
        <f t="shared" si="0"/>
        <v>-2.1796060712168285E-2</v>
      </c>
      <c r="H93" s="31" t="s">
        <v>152</v>
      </c>
    </row>
    <row r="94" spans="1:8" x14ac:dyDescent="0.2">
      <c r="A94" s="32">
        <v>34</v>
      </c>
      <c r="B94" s="33"/>
      <c r="C94" s="33" t="s">
        <v>1013</v>
      </c>
      <c r="D94" s="33" t="s">
        <v>159</v>
      </c>
      <c r="E94" s="34">
        <v>-32900</v>
      </c>
      <c r="F94" s="35">
        <v>-625.1</v>
      </c>
      <c r="G94" s="36">
        <f t="shared" si="0"/>
        <v>-2.6682067616554381E-2</v>
      </c>
      <c r="H94" s="31" t="s">
        <v>152</v>
      </c>
    </row>
    <row r="95" spans="1:8" x14ac:dyDescent="0.2">
      <c r="A95" s="32">
        <v>35</v>
      </c>
      <c r="B95" s="33"/>
      <c r="C95" s="33" t="s">
        <v>1014</v>
      </c>
      <c r="D95" s="33" t="s">
        <v>159</v>
      </c>
      <c r="E95" s="34">
        <v>-18150</v>
      </c>
      <c r="F95" s="35">
        <v>-658.72702500000003</v>
      </c>
      <c r="G95" s="36">
        <f t="shared" si="0"/>
        <v>-2.8117419647899069E-2</v>
      </c>
      <c r="H95" s="31" t="s">
        <v>152</v>
      </c>
    </row>
    <row r="96" spans="1:8" x14ac:dyDescent="0.2">
      <c r="A96" s="32">
        <v>36</v>
      </c>
      <c r="B96" s="33"/>
      <c r="C96" s="33" t="s">
        <v>1015</v>
      </c>
      <c r="D96" s="33" t="s">
        <v>159</v>
      </c>
      <c r="E96" s="34">
        <v>-16975</v>
      </c>
      <c r="F96" s="35">
        <v>-694.74431249999998</v>
      </c>
      <c r="G96" s="36">
        <f t="shared" si="0"/>
        <v>-2.9654798787940466E-2</v>
      </c>
      <c r="H96" s="31" t="s">
        <v>152</v>
      </c>
    </row>
    <row r="97" spans="1:8" x14ac:dyDescent="0.2">
      <c r="A97" s="32">
        <v>37</v>
      </c>
      <c r="B97" s="33"/>
      <c r="C97" s="33" t="s">
        <v>1016</v>
      </c>
      <c r="D97" s="33" t="s">
        <v>159</v>
      </c>
      <c r="E97" s="34">
        <v>-65000</v>
      </c>
      <c r="F97" s="35">
        <v>-697.22249999999997</v>
      </c>
      <c r="G97" s="36">
        <f t="shared" si="0"/>
        <v>-2.9760578929424228E-2</v>
      </c>
      <c r="H97" s="31" t="s">
        <v>152</v>
      </c>
    </row>
    <row r="98" spans="1:8" x14ac:dyDescent="0.2">
      <c r="A98" s="32">
        <v>38</v>
      </c>
      <c r="B98" s="33"/>
      <c r="C98" s="33" t="s">
        <v>1017</v>
      </c>
      <c r="D98" s="33" t="s">
        <v>159</v>
      </c>
      <c r="E98" s="34">
        <v>-27600</v>
      </c>
      <c r="F98" s="35">
        <v>-702.86159999999995</v>
      </c>
      <c r="G98" s="36">
        <f t="shared" si="0"/>
        <v>-3.0001280973091658E-2</v>
      </c>
      <c r="H98" s="31" t="s">
        <v>152</v>
      </c>
    </row>
    <row r="99" spans="1:8" x14ac:dyDescent="0.2">
      <c r="A99" s="32">
        <v>39</v>
      </c>
      <c r="B99" s="33"/>
      <c r="C99" s="33" t="s">
        <v>1018</v>
      </c>
      <c r="D99" s="33" t="s">
        <v>159</v>
      </c>
      <c r="E99" s="34">
        <v>-85800</v>
      </c>
      <c r="F99" s="35">
        <v>-712.91219999999998</v>
      </c>
      <c r="G99" s="36">
        <f t="shared" si="0"/>
        <v>-3.0430285594411355E-2</v>
      </c>
      <c r="H99" s="31" t="s">
        <v>152</v>
      </c>
    </row>
    <row r="100" spans="1:8" x14ac:dyDescent="0.2">
      <c r="A100" s="32">
        <v>40</v>
      </c>
      <c r="B100" s="33"/>
      <c r="C100" s="33" t="s">
        <v>1019</v>
      </c>
      <c r="D100" s="33" t="s">
        <v>159</v>
      </c>
      <c r="E100" s="34">
        <v>-144000</v>
      </c>
      <c r="F100" s="35">
        <v>-775.87199999999996</v>
      </c>
      <c r="G100" s="36">
        <f t="shared" si="0"/>
        <v>-3.3117691834572513E-2</v>
      </c>
      <c r="H100" s="31" t="s">
        <v>152</v>
      </c>
    </row>
    <row r="101" spans="1:8" x14ac:dyDescent="0.2">
      <c r="A101" s="32">
        <v>41</v>
      </c>
      <c r="B101" s="33"/>
      <c r="C101" s="33" t="s">
        <v>1020</v>
      </c>
      <c r="D101" s="33" t="s">
        <v>159</v>
      </c>
      <c r="E101" s="34">
        <v>-118800</v>
      </c>
      <c r="F101" s="35">
        <v>-886.06979999999999</v>
      </c>
      <c r="G101" s="36">
        <f t="shared" si="0"/>
        <v>-3.7821427478142398E-2</v>
      </c>
      <c r="H101" s="31" t="s">
        <v>152</v>
      </c>
    </row>
    <row r="102" spans="1:8" x14ac:dyDescent="0.2">
      <c r="A102" s="32">
        <v>42</v>
      </c>
      <c r="B102" s="33"/>
      <c r="C102" s="33" t="s">
        <v>1021</v>
      </c>
      <c r="D102" s="33" t="s">
        <v>159</v>
      </c>
      <c r="E102" s="34">
        <v>-285600</v>
      </c>
      <c r="F102" s="35">
        <v>-980.46479999999997</v>
      </c>
      <c r="G102" s="36">
        <f t="shared" si="0"/>
        <v>-4.1850628842187591E-2</v>
      </c>
      <c r="H102" s="31" t="s">
        <v>152</v>
      </c>
    </row>
    <row r="103" spans="1:8" x14ac:dyDescent="0.2">
      <c r="A103" s="32">
        <v>43</v>
      </c>
      <c r="B103" s="33"/>
      <c r="C103" s="33" t="s">
        <v>1022</v>
      </c>
      <c r="D103" s="33" t="s">
        <v>159</v>
      </c>
      <c r="E103" s="34">
        <v>-76300</v>
      </c>
      <c r="F103" s="35">
        <v>-985.14745000000005</v>
      </c>
      <c r="G103" s="36">
        <f t="shared" si="0"/>
        <v>-4.2050505316231203E-2</v>
      </c>
      <c r="H103" s="31" t="s">
        <v>152</v>
      </c>
    </row>
    <row r="104" spans="1:8" x14ac:dyDescent="0.2">
      <c r="A104" s="32">
        <v>44</v>
      </c>
      <c r="B104" s="33"/>
      <c r="C104" s="33" t="s">
        <v>1023</v>
      </c>
      <c r="D104" s="33" t="s">
        <v>159</v>
      </c>
      <c r="E104" s="34">
        <v>-1232000</v>
      </c>
      <c r="F104" s="35">
        <v>-1274.3807999999999</v>
      </c>
      <c r="G104" s="36">
        <f t="shared" si="0"/>
        <v>-5.4396280074929866E-2</v>
      </c>
      <c r="H104" s="31" t="s">
        <v>152</v>
      </c>
    </row>
    <row r="105" spans="1:8" x14ac:dyDescent="0.2">
      <c r="A105" s="32">
        <v>45</v>
      </c>
      <c r="B105" s="33"/>
      <c r="C105" s="33" t="s">
        <v>1024</v>
      </c>
      <c r="D105" s="33" t="s">
        <v>159</v>
      </c>
      <c r="E105" s="34">
        <v>-168000</v>
      </c>
      <c r="F105" s="35">
        <v>-2055.732</v>
      </c>
      <c r="G105" s="36">
        <f t="shared" si="0"/>
        <v>-8.7747848705030496E-2</v>
      </c>
      <c r="H105" s="31" t="s">
        <v>152</v>
      </c>
    </row>
    <row r="106" spans="1:8" x14ac:dyDescent="0.2">
      <c r="A106" s="29"/>
      <c r="B106" s="29"/>
      <c r="C106" s="30" t="s">
        <v>151</v>
      </c>
      <c r="D106" s="29"/>
      <c r="E106" s="29" t="s">
        <v>152</v>
      </c>
      <c r="F106" s="37">
        <v>-16914.355777500001</v>
      </c>
      <c r="G106" s="38">
        <v>-0.72198048000000004</v>
      </c>
      <c r="H106" s="31" t="s">
        <v>152</v>
      </c>
    </row>
    <row r="107" spans="1:8" x14ac:dyDescent="0.2">
      <c r="A107" s="29"/>
      <c r="B107" s="29"/>
      <c r="C107" s="39"/>
      <c r="D107" s="29"/>
      <c r="E107" s="29"/>
      <c r="F107" s="40"/>
      <c r="G107" s="40"/>
      <c r="H107" s="31" t="s">
        <v>152</v>
      </c>
    </row>
    <row r="108" spans="1:8" x14ac:dyDescent="0.2">
      <c r="A108" s="29"/>
      <c r="B108" s="29"/>
      <c r="C108" s="30" t="s">
        <v>160</v>
      </c>
      <c r="D108" s="29"/>
      <c r="E108" s="29"/>
      <c r="F108" s="37">
        <f>F46</f>
        <v>16806.321394999999</v>
      </c>
      <c r="G108" s="38">
        <f>G46</f>
        <v>0.71736909000000004</v>
      </c>
      <c r="H108" s="31" t="s">
        <v>152</v>
      </c>
    </row>
    <row r="109" spans="1:8" x14ac:dyDescent="0.2">
      <c r="A109" s="29"/>
      <c r="B109" s="29"/>
      <c r="C109" s="39"/>
      <c r="D109" s="29"/>
      <c r="E109" s="29"/>
      <c r="F109" s="40"/>
      <c r="G109" s="40"/>
      <c r="H109" s="31" t="s">
        <v>152</v>
      </c>
    </row>
    <row r="110" spans="1:8" x14ac:dyDescent="0.2">
      <c r="A110" s="29"/>
      <c r="B110" s="29"/>
      <c r="C110" s="30" t="s">
        <v>161</v>
      </c>
      <c r="D110" s="29"/>
      <c r="E110" s="29"/>
      <c r="F110" s="40"/>
      <c r="G110" s="40"/>
      <c r="H110" s="31" t="s">
        <v>152</v>
      </c>
    </row>
    <row r="111" spans="1:8" x14ac:dyDescent="0.2">
      <c r="A111" s="29"/>
      <c r="B111" s="29"/>
      <c r="C111" s="30" t="s">
        <v>10</v>
      </c>
      <c r="D111" s="29"/>
      <c r="E111" s="29"/>
      <c r="F111" s="40"/>
      <c r="G111" s="40"/>
      <c r="H111" s="31" t="s">
        <v>152</v>
      </c>
    </row>
    <row r="112" spans="1:8" x14ac:dyDescent="0.2">
      <c r="A112" s="29"/>
      <c r="B112" s="29"/>
      <c r="C112" s="30" t="s">
        <v>151</v>
      </c>
      <c r="D112" s="29"/>
      <c r="E112" s="29" t="s">
        <v>152</v>
      </c>
      <c r="F112" s="41" t="s">
        <v>154</v>
      </c>
      <c r="G112" s="38">
        <v>0</v>
      </c>
      <c r="H112" s="31" t="s">
        <v>152</v>
      </c>
    </row>
    <row r="113" spans="1:8" x14ac:dyDescent="0.2">
      <c r="A113" s="29"/>
      <c r="B113" s="29"/>
      <c r="C113" s="39"/>
      <c r="D113" s="29"/>
      <c r="E113" s="29"/>
      <c r="F113" s="40"/>
      <c r="G113" s="40"/>
      <c r="H113" s="31" t="s">
        <v>152</v>
      </c>
    </row>
    <row r="114" spans="1:8" x14ac:dyDescent="0.2">
      <c r="A114" s="29"/>
      <c r="B114" s="29"/>
      <c r="C114" s="30" t="s">
        <v>162</v>
      </c>
      <c r="D114" s="29"/>
      <c r="E114" s="29"/>
      <c r="F114" s="29"/>
      <c r="G114" s="29"/>
      <c r="H114" s="31" t="s">
        <v>152</v>
      </c>
    </row>
    <row r="115" spans="1:8" x14ac:dyDescent="0.2">
      <c r="A115" s="29"/>
      <c r="B115" s="29"/>
      <c r="C115" s="30" t="s">
        <v>151</v>
      </c>
      <c r="D115" s="29"/>
      <c r="E115" s="29" t="s">
        <v>152</v>
      </c>
      <c r="F115" s="41" t="s">
        <v>154</v>
      </c>
      <c r="G115" s="38">
        <v>0</v>
      </c>
      <c r="H115" s="31" t="s">
        <v>152</v>
      </c>
    </row>
    <row r="116" spans="1:8" x14ac:dyDescent="0.2">
      <c r="A116" s="29"/>
      <c r="B116" s="29"/>
      <c r="C116" s="39"/>
      <c r="D116" s="29"/>
      <c r="E116" s="29"/>
      <c r="F116" s="40"/>
      <c r="G116" s="40"/>
      <c r="H116" s="31" t="s">
        <v>152</v>
      </c>
    </row>
    <row r="117" spans="1:8" x14ac:dyDescent="0.2">
      <c r="A117" s="29"/>
      <c r="B117" s="29"/>
      <c r="C117" s="30" t="s">
        <v>163</v>
      </c>
      <c r="D117" s="29"/>
      <c r="E117" s="29"/>
      <c r="F117" s="29"/>
      <c r="G117" s="29"/>
      <c r="H117" s="31" t="s">
        <v>152</v>
      </c>
    </row>
    <row r="118" spans="1:8" x14ac:dyDescent="0.2">
      <c r="A118" s="32">
        <v>1</v>
      </c>
      <c r="B118" s="33" t="s">
        <v>682</v>
      </c>
      <c r="C118" s="33" t="s">
        <v>1094</v>
      </c>
      <c r="D118" s="33" t="s">
        <v>546</v>
      </c>
      <c r="E118" s="34">
        <v>1000000</v>
      </c>
      <c r="F118" s="35">
        <v>1014.713</v>
      </c>
      <c r="G118" s="36">
        <v>4.3312499999999997E-2</v>
      </c>
      <c r="H118" s="31">
        <v>6.8349000000000002</v>
      </c>
    </row>
    <row r="119" spans="1:8" x14ac:dyDescent="0.2">
      <c r="A119" s="29"/>
      <c r="B119" s="29"/>
      <c r="C119" s="30" t="s">
        <v>151</v>
      </c>
      <c r="D119" s="29"/>
      <c r="E119" s="29" t="s">
        <v>152</v>
      </c>
      <c r="F119" s="37">
        <v>1014.713</v>
      </c>
      <c r="G119" s="38">
        <v>4.3312499999999997E-2</v>
      </c>
      <c r="H119" s="31" t="s">
        <v>152</v>
      </c>
    </row>
    <row r="120" spans="1:8" x14ac:dyDescent="0.2">
      <c r="A120" s="29"/>
      <c r="B120" s="29"/>
      <c r="C120" s="39"/>
      <c r="D120" s="29"/>
      <c r="E120" s="29"/>
      <c r="F120" s="40"/>
      <c r="G120" s="40"/>
      <c r="H120" s="31" t="s">
        <v>152</v>
      </c>
    </row>
    <row r="121" spans="1:8" x14ac:dyDescent="0.2">
      <c r="A121" s="29"/>
      <c r="B121" s="29"/>
      <c r="C121" s="30" t="s">
        <v>164</v>
      </c>
      <c r="D121" s="29"/>
      <c r="E121" s="29"/>
      <c r="F121" s="40"/>
      <c r="G121" s="40"/>
      <c r="H121" s="31" t="s">
        <v>152</v>
      </c>
    </row>
    <row r="122" spans="1:8" x14ac:dyDescent="0.2">
      <c r="A122" s="29"/>
      <c r="B122" s="29"/>
      <c r="C122" s="30" t="s">
        <v>151</v>
      </c>
      <c r="D122" s="29"/>
      <c r="E122" s="29" t="s">
        <v>152</v>
      </c>
      <c r="F122" s="41" t="s">
        <v>154</v>
      </c>
      <c r="G122" s="38">
        <v>0</v>
      </c>
      <c r="H122" s="31" t="s">
        <v>152</v>
      </c>
    </row>
    <row r="123" spans="1:8" x14ac:dyDescent="0.2">
      <c r="A123" s="29"/>
      <c r="B123" s="29"/>
      <c r="C123" s="39"/>
      <c r="D123" s="29"/>
      <c r="E123" s="29"/>
      <c r="F123" s="40"/>
      <c r="G123" s="40"/>
      <c r="H123" s="31" t="s">
        <v>152</v>
      </c>
    </row>
    <row r="124" spans="1:8" x14ac:dyDescent="0.2">
      <c r="A124" s="29"/>
      <c r="B124" s="29"/>
      <c r="C124" s="30" t="s">
        <v>165</v>
      </c>
      <c r="D124" s="29"/>
      <c r="E124" s="29"/>
      <c r="F124" s="37">
        <v>1014.713</v>
      </c>
      <c r="G124" s="38">
        <v>4.3312499999999997E-2</v>
      </c>
      <c r="H124" s="31" t="s">
        <v>152</v>
      </c>
    </row>
    <row r="125" spans="1:8" x14ac:dyDescent="0.2">
      <c r="A125" s="29"/>
      <c r="B125" s="29"/>
      <c r="C125" s="39"/>
      <c r="D125" s="29"/>
      <c r="E125" s="29"/>
      <c r="F125" s="40"/>
      <c r="G125" s="40"/>
      <c r="H125" s="31" t="s">
        <v>152</v>
      </c>
    </row>
    <row r="126" spans="1:8" x14ac:dyDescent="0.2">
      <c r="A126" s="29"/>
      <c r="B126" s="29"/>
      <c r="C126" s="30" t="s">
        <v>166</v>
      </c>
      <c r="D126" s="29"/>
      <c r="E126" s="29"/>
      <c r="F126" s="40"/>
      <c r="G126" s="40"/>
      <c r="H126" s="31" t="s">
        <v>152</v>
      </c>
    </row>
    <row r="127" spans="1:8" x14ac:dyDescent="0.2">
      <c r="A127" s="29"/>
      <c r="B127" s="29"/>
      <c r="C127" s="30" t="s">
        <v>167</v>
      </c>
      <c r="D127" s="29"/>
      <c r="E127" s="29"/>
      <c r="F127" s="40"/>
      <c r="G127" s="40"/>
      <c r="H127" s="31" t="s">
        <v>152</v>
      </c>
    </row>
    <row r="128" spans="1:8" x14ac:dyDescent="0.2">
      <c r="A128" s="29"/>
      <c r="B128" s="29"/>
      <c r="C128" s="30" t="s">
        <v>151</v>
      </c>
      <c r="D128" s="29"/>
      <c r="E128" s="29" t="s">
        <v>152</v>
      </c>
      <c r="F128" s="41" t="s">
        <v>154</v>
      </c>
      <c r="G128" s="38">
        <v>0</v>
      </c>
      <c r="H128" s="31" t="s">
        <v>152</v>
      </c>
    </row>
    <row r="129" spans="1:8" x14ac:dyDescent="0.2">
      <c r="A129" s="29"/>
      <c r="B129" s="29"/>
      <c r="C129" s="39"/>
      <c r="D129" s="29"/>
      <c r="E129" s="29"/>
      <c r="F129" s="40"/>
      <c r="G129" s="40"/>
      <c r="H129" s="31" t="s">
        <v>152</v>
      </c>
    </row>
    <row r="130" spans="1:8" x14ac:dyDescent="0.2">
      <c r="A130" s="29"/>
      <c r="B130" s="29"/>
      <c r="C130" s="30" t="s">
        <v>168</v>
      </c>
      <c r="D130" s="29"/>
      <c r="E130" s="29"/>
      <c r="F130" s="40"/>
      <c r="G130" s="40"/>
      <c r="H130" s="31" t="s">
        <v>152</v>
      </c>
    </row>
    <row r="131" spans="1:8" x14ac:dyDescent="0.2">
      <c r="A131" s="29"/>
      <c r="B131" s="29"/>
      <c r="C131" s="30" t="s">
        <v>151</v>
      </c>
      <c r="D131" s="29"/>
      <c r="E131" s="29" t="s">
        <v>152</v>
      </c>
      <c r="F131" s="41" t="s">
        <v>154</v>
      </c>
      <c r="G131" s="38">
        <v>0</v>
      </c>
      <c r="H131" s="31" t="s">
        <v>152</v>
      </c>
    </row>
    <row r="132" spans="1:8" x14ac:dyDescent="0.2">
      <c r="A132" s="29"/>
      <c r="B132" s="29"/>
      <c r="C132" s="39"/>
      <c r="D132" s="29"/>
      <c r="E132" s="29"/>
      <c r="F132" s="40"/>
      <c r="G132" s="40"/>
      <c r="H132" s="31" t="s">
        <v>152</v>
      </c>
    </row>
    <row r="133" spans="1:8" x14ac:dyDescent="0.2">
      <c r="A133" s="29"/>
      <c r="B133" s="29"/>
      <c r="C133" s="30" t="s">
        <v>169</v>
      </c>
      <c r="D133" s="29"/>
      <c r="E133" s="29"/>
      <c r="F133" s="40"/>
      <c r="G133" s="40"/>
      <c r="H133" s="31" t="s">
        <v>152</v>
      </c>
    </row>
    <row r="134" spans="1:8" x14ac:dyDescent="0.2">
      <c r="A134" s="32">
        <v>1</v>
      </c>
      <c r="B134" s="33" t="s">
        <v>684</v>
      </c>
      <c r="C134" s="33" t="s">
        <v>1097</v>
      </c>
      <c r="D134" s="33" t="s">
        <v>546</v>
      </c>
      <c r="E134" s="34">
        <v>500000</v>
      </c>
      <c r="F134" s="35">
        <v>496.2355</v>
      </c>
      <c r="G134" s="36">
        <v>2.118155E-2</v>
      </c>
      <c r="H134" s="31">
        <v>6.44</v>
      </c>
    </row>
    <row r="135" spans="1:8" x14ac:dyDescent="0.2">
      <c r="A135" s="32">
        <v>2</v>
      </c>
      <c r="B135" s="33" t="s">
        <v>685</v>
      </c>
      <c r="C135" s="33" t="s">
        <v>1096</v>
      </c>
      <c r="D135" s="33" t="s">
        <v>546</v>
      </c>
      <c r="E135" s="34">
        <v>500000</v>
      </c>
      <c r="F135" s="35">
        <v>490.44049999999999</v>
      </c>
      <c r="G135" s="36">
        <v>2.09342E-2</v>
      </c>
      <c r="H135" s="31">
        <v>6.6490999999999998</v>
      </c>
    </row>
    <row r="136" spans="1:8" x14ac:dyDescent="0.2">
      <c r="A136" s="32">
        <v>3</v>
      </c>
      <c r="B136" s="33" t="s">
        <v>686</v>
      </c>
      <c r="C136" s="33" t="s">
        <v>1098</v>
      </c>
      <c r="D136" s="33" t="s">
        <v>546</v>
      </c>
      <c r="E136" s="34">
        <v>500000</v>
      </c>
      <c r="F136" s="35">
        <v>489.91500000000002</v>
      </c>
      <c r="G136" s="36">
        <v>2.091177E-2</v>
      </c>
      <c r="H136" s="31">
        <v>6.6490999999999998</v>
      </c>
    </row>
    <row r="137" spans="1:8" x14ac:dyDescent="0.2">
      <c r="A137" s="32">
        <v>4</v>
      </c>
      <c r="B137" s="33" t="s">
        <v>545</v>
      </c>
      <c r="C137" s="33" t="s">
        <v>1090</v>
      </c>
      <c r="D137" s="33" t="s">
        <v>546</v>
      </c>
      <c r="E137" s="34">
        <v>500000</v>
      </c>
      <c r="F137" s="35">
        <v>489.20749999999998</v>
      </c>
      <c r="G137" s="36">
        <v>2.0881569999999999E-2</v>
      </c>
      <c r="H137" s="31">
        <v>6.6550000000000002</v>
      </c>
    </row>
    <row r="138" spans="1:8" x14ac:dyDescent="0.2">
      <c r="A138" s="32">
        <v>5</v>
      </c>
      <c r="B138" s="33" t="s">
        <v>687</v>
      </c>
      <c r="C138" s="33" t="s">
        <v>1099</v>
      </c>
      <c r="D138" s="33" t="s">
        <v>546</v>
      </c>
      <c r="E138" s="34">
        <v>500000</v>
      </c>
      <c r="F138" s="35">
        <v>477.90499999999997</v>
      </c>
      <c r="G138" s="36">
        <v>2.0399130000000001E-2</v>
      </c>
      <c r="H138" s="31">
        <v>6.67</v>
      </c>
    </row>
    <row r="139" spans="1:8" x14ac:dyDescent="0.2">
      <c r="A139" s="29"/>
      <c r="B139" s="29"/>
      <c r="C139" s="30" t="s">
        <v>151</v>
      </c>
      <c r="D139" s="29"/>
      <c r="E139" s="29" t="s">
        <v>152</v>
      </c>
      <c r="F139" s="37">
        <v>2443.7035000000001</v>
      </c>
      <c r="G139" s="38">
        <v>0.10430821999999999</v>
      </c>
      <c r="H139" s="31" t="s">
        <v>152</v>
      </c>
    </row>
    <row r="140" spans="1:8" x14ac:dyDescent="0.2">
      <c r="A140" s="29"/>
      <c r="B140" s="29"/>
      <c r="C140" s="39"/>
      <c r="D140" s="29"/>
      <c r="E140" s="29"/>
      <c r="F140" s="40"/>
      <c r="G140" s="40"/>
      <c r="H140" s="31" t="s">
        <v>152</v>
      </c>
    </row>
    <row r="141" spans="1:8" x14ac:dyDescent="0.2">
      <c r="A141" s="29"/>
      <c r="B141" s="29"/>
      <c r="C141" s="30" t="s">
        <v>170</v>
      </c>
      <c r="D141" s="29"/>
      <c r="E141" s="29"/>
      <c r="F141" s="40"/>
      <c r="G141" s="40"/>
      <c r="H141" s="31" t="s">
        <v>152</v>
      </c>
    </row>
    <row r="142" spans="1:8" x14ac:dyDescent="0.2">
      <c r="A142" s="32">
        <v>1</v>
      </c>
      <c r="B142" s="33"/>
      <c r="C142" s="33" t="s">
        <v>171</v>
      </c>
      <c r="D142" s="33"/>
      <c r="E142" s="42"/>
      <c r="F142" s="35">
        <v>608.04629300099998</v>
      </c>
      <c r="G142" s="36">
        <v>2.5954140000000001E-2</v>
      </c>
      <c r="H142" s="31">
        <v>6.6</v>
      </c>
    </row>
    <row r="143" spans="1:8" x14ac:dyDescent="0.2">
      <c r="A143" s="29"/>
      <c r="B143" s="29"/>
      <c r="C143" s="30" t="s">
        <v>151</v>
      </c>
      <c r="D143" s="29"/>
      <c r="E143" s="29" t="s">
        <v>152</v>
      </c>
      <c r="F143" s="37">
        <v>608.04629300099998</v>
      </c>
      <c r="G143" s="38">
        <v>2.5954140000000001E-2</v>
      </c>
      <c r="H143" s="31" t="s">
        <v>152</v>
      </c>
    </row>
    <row r="144" spans="1:8" x14ac:dyDescent="0.2">
      <c r="A144" s="29"/>
      <c r="B144" s="29"/>
      <c r="C144" s="39"/>
      <c r="D144" s="29"/>
      <c r="E144" s="29"/>
      <c r="F144" s="40"/>
      <c r="G144" s="40"/>
      <c r="H144" s="31" t="s">
        <v>152</v>
      </c>
    </row>
    <row r="145" spans="1:8" x14ac:dyDescent="0.2">
      <c r="A145" s="29"/>
      <c r="B145" s="29"/>
      <c r="C145" s="30" t="s">
        <v>172</v>
      </c>
      <c r="D145" s="29"/>
      <c r="E145" s="29"/>
      <c r="F145" s="37">
        <v>3051.7497930009999</v>
      </c>
      <c r="G145" s="38">
        <v>0.13026235999999999</v>
      </c>
      <c r="H145" s="31" t="s">
        <v>152</v>
      </c>
    </row>
    <row r="146" spans="1:8" x14ac:dyDescent="0.2">
      <c r="A146" s="29"/>
      <c r="B146" s="29"/>
      <c r="C146" s="40"/>
      <c r="D146" s="29"/>
      <c r="E146" s="29"/>
      <c r="F146" s="29"/>
      <c r="G146" s="29"/>
      <c r="H146" s="31" t="s">
        <v>152</v>
      </c>
    </row>
    <row r="147" spans="1:8" x14ac:dyDescent="0.2">
      <c r="A147" s="29"/>
      <c r="B147" s="29"/>
      <c r="C147" s="30" t="s">
        <v>173</v>
      </c>
      <c r="D147" s="29"/>
      <c r="E147" s="29"/>
      <c r="F147" s="29"/>
      <c r="G147" s="29"/>
      <c r="H147" s="31" t="s">
        <v>152</v>
      </c>
    </row>
    <row r="148" spans="1:8" x14ac:dyDescent="0.2">
      <c r="A148" s="29"/>
      <c r="B148" s="29"/>
      <c r="C148" s="30" t="s">
        <v>174</v>
      </c>
      <c r="D148" s="29"/>
      <c r="E148" s="29"/>
      <c r="F148" s="29"/>
      <c r="G148" s="29"/>
      <c r="H148" s="31" t="s">
        <v>152</v>
      </c>
    </row>
    <row r="149" spans="1:8" x14ac:dyDescent="0.2">
      <c r="A149" s="32">
        <v>1</v>
      </c>
      <c r="B149" s="33" t="s">
        <v>342</v>
      </c>
      <c r="C149" s="33" t="s">
        <v>1095</v>
      </c>
      <c r="D149" s="33"/>
      <c r="E149" s="89">
        <v>68088.907000000007</v>
      </c>
      <c r="F149" s="35">
        <v>1531.824465764</v>
      </c>
      <c r="G149" s="36">
        <v>6.538513E-2</v>
      </c>
      <c r="H149" s="31" t="s">
        <v>152</v>
      </c>
    </row>
    <row r="150" spans="1:8" x14ac:dyDescent="0.2">
      <c r="A150" s="32">
        <v>2</v>
      </c>
      <c r="B150" s="33" t="s">
        <v>655</v>
      </c>
      <c r="C150" s="33" t="s">
        <v>1093</v>
      </c>
      <c r="D150" s="33"/>
      <c r="E150" s="89">
        <v>6936582.6076999996</v>
      </c>
      <c r="F150" s="35">
        <v>1005.970956099</v>
      </c>
      <c r="G150" s="36">
        <v>4.2939350000000001E-2</v>
      </c>
      <c r="H150" s="31" t="s">
        <v>152</v>
      </c>
    </row>
    <row r="151" spans="1:8" x14ac:dyDescent="0.2">
      <c r="A151" s="29"/>
      <c r="B151" s="29"/>
      <c r="C151" s="30" t="s">
        <v>151</v>
      </c>
      <c r="D151" s="29"/>
      <c r="E151" s="29" t="s">
        <v>152</v>
      </c>
      <c r="F151" s="37">
        <v>2537.7954218629998</v>
      </c>
      <c r="G151" s="38">
        <v>0.10832448</v>
      </c>
      <c r="H151" s="31" t="s">
        <v>152</v>
      </c>
    </row>
    <row r="152" spans="1:8" x14ac:dyDescent="0.2">
      <c r="A152" s="29"/>
      <c r="B152" s="29"/>
      <c r="C152" s="39"/>
      <c r="D152" s="29"/>
      <c r="E152" s="29"/>
      <c r="F152" s="40"/>
      <c r="G152" s="40"/>
      <c r="H152" s="31" t="s">
        <v>152</v>
      </c>
    </row>
    <row r="153" spans="1:8" x14ac:dyDescent="0.2">
      <c r="A153" s="29"/>
      <c r="B153" s="29"/>
      <c r="C153" s="30" t="s">
        <v>175</v>
      </c>
      <c r="D153" s="29"/>
      <c r="E153" s="29"/>
      <c r="F153" s="29"/>
      <c r="G153" s="29"/>
      <c r="H153" s="31" t="s">
        <v>152</v>
      </c>
    </row>
    <row r="154" spans="1:8" x14ac:dyDescent="0.2">
      <c r="A154" s="29"/>
      <c r="B154" s="29"/>
      <c r="C154" s="30" t="s">
        <v>176</v>
      </c>
      <c r="D154" s="29"/>
      <c r="E154" s="29"/>
      <c r="F154" s="29"/>
      <c r="G154" s="29"/>
      <c r="H154" s="31" t="s">
        <v>152</v>
      </c>
    </row>
    <row r="155" spans="1:8" x14ac:dyDescent="0.2">
      <c r="A155" s="29"/>
      <c r="B155" s="29"/>
      <c r="C155" s="30" t="s">
        <v>151</v>
      </c>
      <c r="D155" s="29"/>
      <c r="E155" s="29" t="s">
        <v>152</v>
      </c>
      <c r="F155" s="41" t="s">
        <v>154</v>
      </c>
      <c r="G155" s="38">
        <v>0</v>
      </c>
      <c r="H155" s="31" t="s">
        <v>152</v>
      </c>
    </row>
    <row r="156" spans="1:8" x14ac:dyDescent="0.2">
      <c r="A156" s="29"/>
      <c r="B156" s="29"/>
      <c r="C156" s="39"/>
      <c r="D156" s="29"/>
      <c r="E156" s="29"/>
      <c r="F156" s="40"/>
      <c r="G156" s="40"/>
      <c r="H156" s="31" t="s">
        <v>152</v>
      </c>
    </row>
    <row r="157" spans="1:8" x14ac:dyDescent="0.2">
      <c r="A157" s="29"/>
      <c r="B157" s="29"/>
      <c r="C157" s="30" t="s">
        <v>177</v>
      </c>
      <c r="D157" s="29"/>
      <c r="E157" s="29"/>
      <c r="F157" s="40"/>
      <c r="G157" s="40"/>
      <c r="H157" s="31" t="s">
        <v>152</v>
      </c>
    </row>
    <row r="158" spans="1:8" x14ac:dyDescent="0.2">
      <c r="A158" s="29"/>
      <c r="B158" s="29"/>
      <c r="C158" s="30" t="s">
        <v>151</v>
      </c>
      <c r="D158" s="29"/>
      <c r="E158" s="29" t="s">
        <v>152</v>
      </c>
      <c r="F158" s="41" t="s">
        <v>154</v>
      </c>
      <c r="G158" s="38">
        <v>0</v>
      </c>
      <c r="H158" s="31" t="s">
        <v>152</v>
      </c>
    </row>
    <row r="159" spans="1:8" x14ac:dyDescent="0.2">
      <c r="A159" s="29"/>
      <c r="B159" s="29"/>
      <c r="C159" s="39"/>
      <c r="D159" s="29"/>
      <c r="E159" s="29"/>
      <c r="F159" s="40"/>
      <c r="G159" s="40"/>
      <c r="H159" s="31" t="s">
        <v>152</v>
      </c>
    </row>
    <row r="160" spans="1:8" x14ac:dyDescent="0.2">
      <c r="A160" s="42"/>
      <c r="B160" s="33"/>
      <c r="C160" s="33" t="s">
        <v>178</v>
      </c>
      <c r="D160" s="33"/>
      <c r="E160" s="42"/>
      <c r="F160" s="35">
        <v>24.977488399999999</v>
      </c>
      <c r="G160" s="36">
        <v>1.0661500000000001E-3</v>
      </c>
      <c r="H160" s="31" t="s">
        <v>152</v>
      </c>
    </row>
    <row r="161" spans="1:17" x14ac:dyDescent="0.2">
      <c r="A161" s="42"/>
      <c r="B161" s="33"/>
      <c r="C161" s="33" t="s">
        <v>938</v>
      </c>
      <c r="D161" s="33"/>
      <c r="E161" s="42"/>
      <c r="F161" s="35">
        <f>16906.51833662+F106</f>
        <v>-7.8374408800009405</v>
      </c>
      <c r="G161" s="36">
        <f>F161/F162</f>
        <v>-3.3453707806900101E-4</v>
      </c>
      <c r="H161" s="31" t="s">
        <v>152</v>
      </c>
    </row>
    <row r="162" spans="1:17" x14ac:dyDescent="0.2">
      <c r="A162" s="39"/>
      <c r="B162" s="39"/>
      <c r="C162" s="30" t="s">
        <v>180</v>
      </c>
      <c r="D162" s="40"/>
      <c r="E162" s="40"/>
      <c r="F162" s="37">
        <f>F161+F160+F151+F145+F124+F108</f>
        <v>23427.719657383997</v>
      </c>
      <c r="G162" s="43">
        <f>G161+G160+G151+G145+G124+G108</f>
        <v>1.0000000429219309</v>
      </c>
      <c r="H162" s="31" t="s">
        <v>152</v>
      </c>
    </row>
    <row r="163" spans="1:17" x14ac:dyDescent="0.2">
      <c r="A163" s="44"/>
      <c r="B163" s="44"/>
      <c r="C163" s="44"/>
      <c r="D163" s="45"/>
      <c r="E163" s="45"/>
      <c r="F163" s="45"/>
      <c r="G163" s="45"/>
    </row>
    <row r="164" spans="1:17" x14ac:dyDescent="0.2">
      <c r="A164" s="4"/>
      <c r="B164" s="234" t="s">
        <v>915</v>
      </c>
      <c r="C164" s="234"/>
      <c r="D164" s="234"/>
      <c r="E164" s="234"/>
      <c r="F164" s="234"/>
      <c r="G164" s="234"/>
      <c r="H164" s="234"/>
      <c r="J164" s="5"/>
    </row>
    <row r="165" spans="1:17" x14ac:dyDescent="0.2">
      <c r="A165" s="4"/>
      <c r="B165" s="234" t="s">
        <v>916</v>
      </c>
      <c r="C165" s="234"/>
      <c r="D165" s="234"/>
      <c r="E165" s="234"/>
      <c r="F165" s="234"/>
      <c r="G165" s="234"/>
      <c r="H165" s="234"/>
      <c r="J165" s="5"/>
    </row>
    <row r="166" spans="1:17" x14ac:dyDescent="0.2">
      <c r="A166" s="4"/>
      <c r="B166" s="234" t="s">
        <v>917</v>
      </c>
      <c r="C166" s="234"/>
      <c r="D166" s="234"/>
      <c r="E166" s="234"/>
      <c r="F166" s="234"/>
      <c r="G166" s="234"/>
      <c r="H166" s="234"/>
      <c r="J166" s="5"/>
    </row>
    <row r="167" spans="1:17" s="7" customFormat="1" ht="68.25" customHeight="1" x14ac:dyDescent="0.25">
      <c r="A167" s="6"/>
      <c r="B167" s="235" t="s">
        <v>918</v>
      </c>
      <c r="C167" s="235"/>
      <c r="D167" s="235"/>
      <c r="E167" s="235"/>
      <c r="F167" s="235"/>
      <c r="G167" s="235"/>
      <c r="H167" s="235"/>
      <c r="I167"/>
      <c r="J167" s="5"/>
      <c r="K167"/>
      <c r="L167"/>
      <c r="M167"/>
      <c r="N167"/>
      <c r="O167"/>
      <c r="P167"/>
      <c r="Q167"/>
    </row>
    <row r="168" spans="1:17" x14ac:dyDescent="0.2">
      <c r="A168" s="4"/>
      <c r="B168" s="234" t="s">
        <v>919</v>
      </c>
      <c r="C168" s="234"/>
      <c r="D168" s="234"/>
      <c r="E168" s="234"/>
      <c r="F168" s="234"/>
      <c r="G168" s="234"/>
      <c r="H168" s="234"/>
      <c r="J168" s="5"/>
    </row>
    <row r="169" spans="1:17" x14ac:dyDescent="0.2">
      <c r="A169" s="4"/>
      <c r="B169" s="4"/>
      <c r="C169" s="4"/>
      <c r="D169" s="46"/>
      <c r="E169" s="46"/>
      <c r="F169" s="46"/>
      <c r="G169" s="46"/>
    </row>
    <row r="170" spans="1:17" x14ac:dyDescent="0.2">
      <c r="A170" s="4"/>
      <c r="B170" s="236" t="s">
        <v>181</v>
      </c>
      <c r="C170" s="237"/>
      <c r="D170" s="238"/>
      <c r="E170" s="47"/>
      <c r="F170" s="46"/>
      <c r="G170" s="46"/>
    </row>
    <row r="171" spans="1:17" x14ac:dyDescent="0.2">
      <c r="A171" s="4"/>
      <c r="B171" s="231" t="s">
        <v>182</v>
      </c>
      <c r="C171" s="232"/>
      <c r="D171" s="117" t="s">
        <v>948</v>
      </c>
      <c r="E171" s="47"/>
      <c r="F171" s="46"/>
      <c r="G171" s="46"/>
    </row>
    <row r="172" spans="1:17" x14ac:dyDescent="0.2">
      <c r="A172" s="4"/>
      <c r="B172" s="231" t="s">
        <v>184</v>
      </c>
      <c r="C172" s="232"/>
      <c r="D172" s="30" t="s">
        <v>183</v>
      </c>
      <c r="E172" s="47"/>
      <c r="F172" s="46"/>
      <c r="G172" s="46"/>
    </row>
    <row r="173" spans="1:17" x14ac:dyDescent="0.2">
      <c r="A173" s="4"/>
      <c r="B173" s="231" t="s">
        <v>185</v>
      </c>
      <c r="C173" s="232"/>
      <c r="D173" s="40" t="s">
        <v>152</v>
      </c>
      <c r="E173" s="47"/>
      <c r="F173" s="46"/>
      <c r="G173" s="46"/>
    </row>
    <row r="174" spans="1:17" x14ac:dyDescent="0.2">
      <c r="A174" s="8"/>
      <c r="B174" s="48" t="s">
        <v>152</v>
      </c>
      <c r="C174" s="48" t="s">
        <v>920</v>
      </c>
      <c r="D174" s="48" t="s">
        <v>186</v>
      </c>
      <c r="E174" s="8"/>
      <c r="F174" s="8"/>
      <c r="G174" s="8"/>
      <c r="H174" s="8"/>
      <c r="J174" s="5"/>
    </row>
    <row r="175" spans="1:17" x14ac:dyDescent="0.2">
      <c r="A175" s="8"/>
      <c r="B175" s="49" t="s">
        <v>187</v>
      </c>
      <c r="C175" s="50">
        <v>45626</v>
      </c>
      <c r="D175" s="50">
        <v>45657</v>
      </c>
      <c r="E175" s="8"/>
      <c r="F175" s="8"/>
      <c r="G175" s="8"/>
      <c r="J175" s="5"/>
    </row>
    <row r="176" spans="1:17" x14ac:dyDescent="0.2">
      <c r="A176" s="8"/>
      <c r="B176" s="33" t="s">
        <v>188</v>
      </c>
      <c r="C176" s="51">
        <v>14.583600000000001</v>
      </c>
      <c r="D176" s="51">
        <v>14.6747</v>
      </c>
      <c r="E176" s="8"/>
      <c r="F176" s="22"/>
      <c r="G176" s="52"/>
    </row>
    <row r="177" spans="1:16" ht="25.5" x14ac:dyDescent="0.2">
      <c r="A177" s="8"/>
      <c r="B177" s="33" t="s">
        <v>949</v>
      </c>
      <c r="C177" s="51">
        <v>12.610799999999999</v>
      </c>
      <c r="D177" s="51">
        <v>12.6896</v>
      </c>
      <c r="E177" s="8"/>
      <c r="F177" s="22"/>
      <c r="G177" s="52"/>
    </row>
    <row r="178" spans="1:16" x14ac:dyDescent="0.2">
      <c r="A178" s="8"/>
      <c r="B178" s="33" t="s">
        <v>190</v>
      </c>
      <c r="C178" s="51">
        <v>13.899699999999999</v>
      </c>
      <c r="D178" s="51">
        <v>13.9779</v>
      </c>
      <c r="E178" s="8"/>
      <c r="F178" s="22"/>
      <c r="G178" s="52"/>
    </row>
    <row r="179" spans="1:16" ht="25.5" x14ac:dyDescent="0.2">
      <c r="A179" s="8"/>
      <c r="B179" s="33" t="s">
        <v>950</v>
      </c>
      <c r="C179" s="51">
        <v>12.2204</v>
      </c>
      <c r="D179" s="51">
        <v>12.289099999999999</v>
      </c>
      <c r="E179" s="8"/>
      <c r="F179" s="22"/>
      <c r="G179" s="52"/>
    </row>
    <row r="180" spans="1:16" x14ac:dyDescent="0.2">
      <c r="A180" s="8"/>
      <c r="B180" s="8"/>
      <c r="C180" s="8"/>
      <c r="D180" s="8"/>
      <c r="E180" s="8"/>
      <c r="F180" s="8"/>
      <c r="G180" s="8"/>
    </row>
    <row r="181" spans="1:16" x14ac:dyDescent="0.2">
      <c r="A181" s="8"/>
      <c r="B181" s="231" t="s">
        <v>921</v>
      </c>
      <c r="C181" s="232"/>
      <c r="D181" s="30" t="s">
        <v>183</v>
      </c>
      <c r="E181" s="8"/>
      <c r="F181" s="8"/>
      <c r="G181" s="8"/>
    </row>
    <row r="182" spans="1:16" x14ac:dyDescent="0.2">
      <c r="A182" s="8"/>
      <c r="B182" s="90"/>
      <c r="C182" s="90"/>
      <c r="D182" s="90"/>
      <c r="E182" s="8"/>
      <c r="F182" s="8"/>
      <c r="G182" s="8"/>
    </row>
    <row r="183" spans="1:16" ht="29.1" customHeight="1" x14ac:dyDescent="0.2">
      <c r="A183" s="8"/>
      <c r="B183" s="231" t="s">
        <v>192</v>
      </c>
      <c r="C183" s="232"/>
      <c r="D183" s="30" t="s">
        <v>951</v>
      </c>
      <c r="E183" s="55"/>
      <c r="F183" s="8"/>
      <c r="G183" s="8"/>
    </row>
    <row r="184" spans="1:16" ht="29.1" customHeight="1" x14ac:dyDescent="0.2">
      <c r="A184" s="8"/>
      <c r="B184" s="231" t="s">
        <v>193</v>
      </c>
      <c r="C184" s="232"/>
      <c r="D184" s="30" t="s">
        <v>183</v>
      </c>
      <c r="E184" s="55"/>
      <c r="F184" s="8"/>
      <c r="G184" s="8"/>
      <c r="I184" s="118"/>
    </row>
    <row r="185" spans="1:16" ht="17.100000000000001" customHeight="1" x14ac:dyDescent="0.2">
      <c r="A185" s="8"/>
      <c r="B185" s="231" t="s">
        <v>194</v>
      </c>
      <c r="C185" s="232"/>
      <c r="D185" s="30" t="s">
        <v>183</v>
      </c>
      <c r="E185" s="55"/>
      <c r="F185" s="8"/>
      <c r="G185" s="8"/>
    </row>
    <row r="186" spans="1:16" ht="17.100000000000001" customHeight="1" x14ac:dyDescent="0.2">
      <c r="A186" s="8"/>
      <c r="B186" s="231" t="s">
        <v>195</v>
      </c>
      <c r="C186" s="232"/>
      <c r="D186" s="56">
        <v>9.8012615929126206</v>
      </c>
      <c r="E186" s="8"/>
      <c r="F186" s="22"/>
      <c r="G186" s="52"/>
    </row>
    <row r="188" spans="1:16" s="94" customFormat="1" x14ac:dyDescent="0.2">
      <c r="B188" s="119" t="s">
        <v>1104</v>
      </c>
      <c r="C188" s="119"/>
      <c r="D188" s="119"/>
      <c r="E188" s="12"/>
      <c r="F188" s="13"/>
      <c r="I188"/>
      <c r="J188"/>
      <c r="K188"/>
      <c r="L188"/>
      <c r="M188"/>
      <c r="N188"/>
    </row>
    <row r="189" spans="1:16" s="94" customFormat="1" ht="63.75" x14ac:dyDescent="0.2">
      <c r="B189" s="97" t="s">
        <v>952</v>
      </c>
      <c r="C189" s="97" t="s">
        <v>953</v>
      </c>
      <c r="D189" s="97" t="s">
        <v>954</v>
      </c>
      <c r="E189" s="97" t="s">
        <v>955</v>
      </c>
      <c r="F189" s="97" t="s">
        <v>956</v>
      </c>
      <c r="I189"/>
      <c r="J189"/>
      <c r="K189"/>
      <c r="L189"/>
      <c r="M189"/>
      <c r="N189"/>
    </row>
    <row r="190" spans="1:16" s="96" customFormat="1" ht="38.25" x14ac:dyDescent="0.2">
      <c r="B190" s="98" t="s">
        <v>957</v>
      </c>
      <c r="C190" s="99" t="s">
        <v>958</v>
      </c>
      <c r="D190" s="100">
        <v>0</v>
      </c>
      <c r="E190" s="11">
        <v>0</v>
      </c>
      <c r="F190" s="101">
        <v>50</v>
      </c>
      <c r="I190"/>
      <c r="J190"/>
      <c r="K190"/>
      <c r="L190"/>
      <c r="M190"/>
      <c r="N190"/>
      <c r="O190" s="94"/>
      <c r="P190" s="94"/>
    </row>
    <row r="191" spans="1:16" s="94" customFormat="1" x14ac:dyDescent="0.2">
      <c r="I191"/>
      <c r="J191"/>
      <c r="K191"/>
      <c r="L191"/>
      <c r="M191"/>
      <c r="N191"/>
      <c r="O191"/>
      <c r="P191"/>
    </row>
    <row r="192" spans="1:16" s="94" customFormat="1" x14ac:dyDescent="0.2">
      <c r="B192" s="260" t="s">
        <v>971</v>
      </c>
      <c r="C192" s="261"/>
      <c r="D192" s="262"/>
      <c r="I192"/>
      <c r="J192"/>
      <c r="K192"/>
      <c r="L192"/>
      <c r="M192"/>
      <c r="N192"/>
      <c r="O192"/>
      <c r="P192"/>
    </row>
    <row r="193" spans="2:16" s="94" customFormat="1" ht="25.5" x14ac:dyDescent="0.2">
      <c r="B193" s="263" t="s">
        <v>972</v>
      </c>
      <c r="C193" s="263"/>
      <c r="D193" s="112" t="s">
        <v>658</v>
      </c>
      <c r="I193"/>
      <c r="J193"/>
      <c r="K193"/>
      <c r="L193"/>
      <c r="M193"/>
      <c r="N193"/>
      <c r="O193"/>
      <c r="P193"/>
    </row>
    <row r="194" spans="2:16" s="94" customFormat="1" x14ac:dyDescent="0.2">
      <c r="B194" s="263" t="s">
        <v>973</v>
      </c>
      <c r="C194" s="263"/>
      <c r="D194" s="120"/>
      <c r="I194"/>
      <c r="J194"/>
      <c r="K194"/>
      <c r="L194"/>
      <c r="M194"/>
      <c r="N194"/>
      <c r="O194"/>
      <c r="P194"/>
    </row>
    <row r="195" spans="2:16" s="94" customFormat="1" x14ac:dyDescent="0.2">
      <c r="B195" s="264"/>
      <c r="C195" s="265"/>
      <c r="D195" s="113"/>
      <c r="I195"/>
      <c r="J195"/>
      <c r="K195"/>
      <c r="L195"/>
      <c r="M195"/>
      <c r="N195"/>
      <c r="O195"/>
      <c r="P195"/>
    </row>
    <row r="196" spans="2:16" s="94" customFormat="1" x14ac:dyDescent="0.2">
      <c r="B196" s="263" t="s">
        <v>974</v>
      </c>
      <c r="C196" s="263"/>
      <c r="D196" s="114">
        <v>5.4210138535298675</v>
      </c>
      <c r="I196"/>
      <c r="J196"/>
      <c r="K196"/>
      <c r="L196"/>
      <c r="M196"/>
      <c r="N196"/>
      <c r="O196"/>
      <c r="P196"/>
    </row>
    <row r="197" spans="2:16" s="94" customFormat="1" x14ac:dyDescent="0.2">
      <c r="B197" s="264"/>
      <c r="C197" s="265"/>
      <c r="D197" s="113"/>
      <c r="I197"/>
      <c r="J197"/>
      <c r="K197"/>
      <c r="L197"/>
      <c r="M197"/>
      <c r="N197"/>
      <c r="O197"/>
      <c r="P197"/>
    </row>
    <row r="198" spans="2:16" s="94" customFormat="1" x14ac:dyDescent="0.2">
      <c r="B198" s="263" t="s">
        <v>975</v>
      </c>
      <c r="C198" s="263"/>
      <c r="D198" s="114">
        <v>0.48215427323394816</v>
      </c>
      <c r="I198"/>
      <c r="J198"/>
      <c r="K198"/>
      <c r="L198"/>
      <c r="M198"/>
      <c r="N198"/>
      <c r="O198"/>
      <c r="P198"/>
    </row>
    <row r="199" spans="2:16" s="94" customFormat="1" x14ac:dyDescent="0.2">
      <c r="B199" s="263" t="s">
        <v>976</v>
      </c>
      <c r="C199" s="263"/>
      <c r="D199" s="114">
        <v>0.50841783889008918</v>
      </c>
      <c r="I199"/>
      <c r="J199"/>
      <c r="K199"/>
      <c r="L199"/>
      <c r="M199"/>
      <c r="N199"/>
      <c r="O199"/>
      <c r="P199"/>
    </row>
    <row r="200" spans="2:16" s="94" customFormat="1" x14ac:dyDescent="0.2">
      <c r="B200" s="264"/>
      <c r="C200" s="265"/>
      <c r="D200" s="113"/>
      <c r="I200"/>
      <c r="J200"/>
      <c r="K200"/>
      <c r="L200"/>
      <c r="M200"/>
      <c r="N200"/>
      <c r="O200"/>
      <c r="P200"/>
    </row>
    <row r="201" spans="2:16" s="94" customFormat="1" x14ac:dyDescent="0.2">
      <c r="B201" s="263" t="s">
        <v>977</v>
      </c>
      <c r="C201" s="263"/>
      <c r="D201" s="116" t="s">
        <v>1106</v>
      </c>
      <c r="I201"/>
      <c r="J201"/>
      <c r="K201"/>
      <c r="L201"/>
      <c r="M201"/>
      <c r="N201"/>
      <c r="O201"/>
      <c r="P201"/>
    </row>
    <row r="202" spans="2:16" s="94" customFormat="1" x14ac:dyDescent="0.2">
      <c r="B202" s="264" t="s">
        <v>978</v>
      </c>
      <c r="C202" s="266"/>
      <c r="D202" s="265"/>
      <c r="I202"/>
      <c r="J202"/>
      <c r="K202"/>
      <c r="L202"/>
      <c r="M202"/>
      <c r="N202"/>
      <c r="O202"/>
      <c r="P202"/>
    </row>
    <row r="204" spans="2:16" x14ac:dyDescent="0.2">
      <c r="B204" s="230" t="s">
        <v>922</v>
      </c>
      <c r="C204" s="230"/>
    </row>
    <row r="206" spans="2:16" ht="153.75" customHeight="1" x14ac:dyDescent="0.2"/>
    <row r="209" spans="2:10" x14ac:dyDescent="0.2">
      <c r="B209" s="9" t="s">
        <v>923</v>
      </c>
      <c r="C209" s="10"/>
      <c r="D209" s="9"/>
    </row>
    <row r="210" spans="2:10" x14ac:dyDescent="0.2">
      <c r="B210" s="9" t="s">
        <v>1025</v>
      </c>
      <c r="D210" s="9"/>
    </row>
    <row r="211" spans="2:10" ht="165" customHeight="1" x14ac:dyDescent="0.2"/>
    <row r="213" spans="2:10" x14ac:dyDescent="0.2">
      <c r="J213" s="3"/>
    </row>
  </sheetData>
  <mergeCells count="29">
    <mergeCell ref="B202:D202"/>
    <mergeCell ref="B204:C204"/>
    <mergeCell ref="B197:C197"/>
    <mergeCell ref="B198:C198"/>
    <mergeCell ref="B199:C199"/>
    <mergeCell ref="B200:C200"/>
    <mergeCell ref="B201:C201"/>
    <mergeCell ref="B192:D192"/>
    <mergeCell ref="B193:C193"/>
    <mergeCell ref="B194:C194"/>
    <mergeCell ref="B195:C195"/>
    <mergeCell ref="B196:C196"/>
    <mergeCell ref="B171:C171"/>
    <mergeCell ref="A1:H1"/>
    <mergeCell ref="A2:H2"/>
    <mergeCell ref="A3:H3"/>
    <mergeCell ref="B164:H164"/>
    <mergeCell ref="B165:H165"/>
    <mergeCell ref="B166:H166"/>
    <mergeCell ref="B167:H167"/>
    <mergeCell ref="B168:H168"/>
    <mergeCell ref="B170:D170"/>
    <mergeCell ref="B172:C172"/>
    <mergeCell ref="B173:C173"/>
    <mergeCell ref="B181:C181"/>
    <mergeCell ref="B185:C185"/>
    <mergeCell ref="B186:C186"/>
    <mergeCell ref="B183:C183"/>
    <mergeCell ref="B184:C184"/>
  </mergeCells>
  <hyperlinks>
    <hyperlink ref="I1" location="Index!B2" display="Index" xr:uid="{1D5A347E-391B-4CDA-B257-ED0931A424CF}"/>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BA83D-9F4B-44D7-B46D-8986A917DCB9}">
  <sheetPr>
    <outlinePr summaryBelow="0" summaryRight="0"/>
  </sheetPr>
  <dimension ref="A1:Q223"/>
  <sheetViews>
    <sheetView showGridLines="0" workbookViewId="0">
      <selection sqref="A1:H1"/>
    </sheetView>
  </sheetViews>
  <sheetFormatPr defaultColWidth="7" defaultRowHeight="12.75" x14ac:dyDescent="0.2"/>
  <cols>
    <col min="1" max="1" width="5.85546875" bestFit="1" customWidth="1"/>
    <col min="2" max="2" width="18.42578125" bestFit="1" customWidth="1"/>
    <col min="3" max="3" width="43" customWidth="1"/>
    <col min="4" max="4" width="17.7109375" bestFit="1" customWidth="1"/>
    <col min="5" max="5" width="11.42578125" bestFit="1" customWidth="1"/>
    <col min="6" max="6" width="10.140625" bestFit="1" customWidth="1"/>
    <col min="7" max="7" width="12" bestFit="1" customWidth="1"/>
    <col min="8" max="8" width="8.85546875" customWidth="1"/>
    <col min="9" max="9" width="5.7109375" bestFit="1" customWidth="1"/>
  </cols>
  <sheetData>
    <row r="1" spans="1:9" ht="15" x14ac:dyDescent="0.2">
      <c r="A1" s="233" t="s">
        <v>0</v>
      </c>
      <c r="B1" s="233"/>
      <c r="C1" s="233"/>
      <c r="D1" s="233"/>
      <c r="E1" s="233"/>
      <c r="F1" s="233"/>
      <c r="G1" s="233"/>
      <c r="H1" s="233"/>
      <c r="I1" s="2" t="s">
        <v>910</v>
      </c>
    </row>
    <row r="2" spans="1:9" ht="15" x14ac:dyDescent="0.2">
      <c r="A2" s="233" t="s">
        <v>688</v>
      </c>
      <c r="B2" s="233"/>
      <c r="C2" s="233"/>
      <c r="D2" s="233"/>
      <c r="E2" s="233"/>
      <c r="F2" s="233"/>
      <c r="G2" s="233"/>
      <c r="H2" s="233"/>
    </row>
    <row r="3" spans="1:9" ht="15" x14ac:dyDescent="0.2">
      <c r="A3" s="233" t="s">
        <v>912</v>
      </c>
      <c r="B3" s="233"/>
      <c r="C3" s="233"/>
      <c r="D3" s="233"/>
      <c r="E3" s="233"/>
      <c r="F3" s="233"/>
      <c r="G3" s="233"/>
      <c r="H3" s="233"/>
    </row>
    <row r="4" spans="1:9" s="3" customFormat="1" ht="30" x14ac:dyDescent="0.2">
      <c r="A4" s="28" t="s">
        <v>2</v>
      </c>
      <c r="B4" s="28" t="s">
        <v>3</v>
      </c>
      <c r="C4" s="28" t="s">
        <v>4</v>
      </c>
      <c r="D4" s="28" t="s">
        <v>5</v>
      </c>
      <c r="E4" s="28" t="s">
        <v>6</v>
      </c>
      <c r="F4" s="28" t="s">
        <v>7</v>
      </c>
      <c r="G4" s="28" t="s">
        <v>8</v>
      </c>
      <c r="H4" s="28" t="s">
        <v>911</v>
      </c>
    </row>
    <row r="5" spans="1:9" x14ac:dyDescent="0.2">
      <c r="A5" s="29"/>
      <c r="B5" s="29"/>
      <c r="C5" s="30" t="s">
        <v>9</v>
      </c>
      <c r="D5" s="29"/>
      <c r="E5" s="29"/>
      <c r="F5" s="29"/>
      <c r="G5" s="29"/>
      <c r="H5" s="31" t="s">
        <v>152</v>
      </c>
    </row>
    <row r="6" spans="1:9" x14ac:dyDescent="0.2">
      <c r="A6" s="29"/>
      <c r="B6" s="29"/>
      <c r="C6" s="30" t="s">
        <v>10</v>
      </c>
      <c r="D6" s="29"/>
      <c r="E6" s="29"/>
      <c r="F6" s="29"/>
      <c r="G6" s="29"/>
      <c r="H6" s="31" t="s">
        <v>152</v>
      </c>
    </row>
    <row r="7" spans="1:9" x14ac:dyDescent="0.2">
      <c r="A7" s="32">
        <v>1</v>
      </c>
      <c r="B7" s="33" t="s">
        <v>17</v>
      </c>
      <c r="C7" s="33" t="s">
        <v>18</v>
      </c>
      <c r="D7" s="33" t="s">
        <v>19</v>
      </c>
      <c r="E7" s="34">
        <v>682092</v>
      </c>
      <c r="F7" s="35">
        <v>8290.4872140000007</v>
      </c>
      <c r="G7" s="36">
        <v>5.4066160000000002E-2</v>
      </c>
      <c r="H7" s="31" t="s">
        <v>152</v>
      </c>
    </row>
    <row r="8" spans="1:9" x14ac:dyDescent="0.2">
      <c r="A8" s="32">
        <v>2</v>
      </c>
      <c r="B8" s="33" t="s">
        <v>344</v>
      </c>
      <c r="C8" s="33" t="s">
        <v>345</v>
      </c>
      <c r="D8" s="33" t="s">
        <v>42</v>
      </c>
      <c r="E8" s="34">
        <v>458640</v>
      </c>
      <c r="F8" s="35">
        <v>8130.9992400000001</v>
      </c>
      <c r="G8" s="36">
        <v>5.302606E-2</v>
      </c>
      <c r="H8" s="31" t="s">
        <v>152</v>
      </c>
    </row>
    <row r="9" spans="1:9" x14ac:dyDescent="0.2">
      <c r="A9" s="32">
        <v>3</v>
      </c>
      <c r="B9" s="33" t="s">
        <v>40</v>
      </c>
      <c r="C9" s="33" t="s">
        <v>41</v>
      </c>
      <c r="D9" s="33" t="s">
        <v>42</v>
      </c>
      <c r="E9" s="34">
        <v>568930</v>
      </c>
      <c r="F9" s="35">
        <v>7291.6913450000002</v>
      </c>
      <c r="G9" s="36">
        <v>4.7552539999999997E-2</v>
      </c>
      <c r="H9" s="31" t="s">
        <v>152</v>
      </c>
    </row>
    <row r="10" spans="1:9" x14ac:dyDescent="0.2">
      <c r="A10" s="32">
        <v>4</v>
      </c>
      <c r="B10" s="33" t="s">
        <v>348</v>
      </c>
      <c r="C10" s="33" t="s">
        <v>349</v>
      </c>
      <c r="D10" s="33" t="s">
        <v>1114</v>
      </c>
      <c r="E10" s="34">
        <v>344400</v>
      </c>
      <c r="F10" s="35">
        <v>6474.72</v>
      </c>
      <c r="G10" s="36">
        <v>4.2224690000000002E-2</v>
      </c>
      <c r="H10" s="31" t="s">
        <v>152</v>
      </c>
    </row>
    <row r="11" spans="1:9" x14ac:dyDescent="0.2">
      <c r="A11" s="32">
        <v>5</v>
      </c>
      <c r="B11" s="33" t="s">
        <v>14</v>
      </c>
      <c r="C11" s="33" t="s">
        <v>15</v>
      </c>
      <c r="D11" s="33" t="s">
        <v>16</v>
      </c>
      <c r="E11" s="34">
        <v>351350</v>
      </c>
      <c r="F11" s="35">
        <v>5578.5596249999999</v>
      </c>
      <c r="G11" s="36">
        <v>3.6380410000000002E-2</v>
      </c>
      <c r="H11" s="31" t="s">
        <v>152</v>
      </c>
    </row>
    <row r="12" spans="1:9" x14ac:dyDescent="0.2">
      <c r="A12" s="32">
        <v>6</v>
      </c>
      <c r="B12" s="33" t="s">
        <v>350</v>
      </c>
      <c r="C12" s="33" t="s">
        <v>351</v>
      </c>
      <c r="D12" s="33" t="s">
        <v>42</v>
      </c>
      <c r="E12" s="34">
        <v>223520</v>
      </c>
      <c r="F12" s="35">
        <v>3992.1789600000002</v>
      </c>
      <c r="G12" s="36">
        <v>2.6034870000000002E-2</v>
      </c>
      <c r="H12" s="31" t="s">
        <v>152</v>
      </c>
    </row>
    <row r="13" spans="1:9" x14ac:dyDescent="0.2">
      <c r="A13" s="32">
        <v>7</v>
      </c>
      <c r="B13" s="33" t="s">
        <v>11</v>
      </c>
      <c r="C13" s="33" t="s">
        <v>12</v>
      </c>
      <c r="D13" s="33" t="s">
        <v>13</v>
      </c>
      <c r="E13" s="34">
        <v>92500</v>
      </c>
      <c r="F13" s="35">
        <v>3337.0762500000001</v>
      </c>
      <c r="G13" s="36">
        <v>2.176264E-2</v>
      </c>
      <c r="H13" s="31" t="s">
        <v>152</v>
      </c>
    </row>
    <row r="14" spans="1:9" x14ac:dyDescent="0.2">
      <c r="A14" s="32">
        <v>8</v>
      </c>
      <c r="B14" s="33" t="s">
        <v>58</v>
      </c>
      <c r="C14" s="33" t="s">
        <v>59</v>
      </c>
      <c r="D14" s="33" t="s">
        <v>42</v>
      </c>
      <c r="E14" s="34">
        <v>375270</v>
      </c>
      <c r="F14" s="35">
        <v>2983.2088650000001</v>
      </c>
      <c r="G14" s="36">
        <v>1.9454909999999999E-2</v>
      </c>
      <c r="H14" s="31" t="s">
        <v>152</v>
      </c>
    </row>
    <row r="15" spans="1:9" x14ac:dyDescent="0.2">
      <c r="A15" s="32">
        <v>9</v>
      </c>
      <c r="B15" s="33" t="s">
        <v>197</v>
      </c>
      <c r="C15" s="33" t="s">
        <v>198</v>
      </c>
      <c r="D15" s="33" t="s">
        <v>30</v>
      </c>
      <c r="E15" s="34">
        <v>375000</v>
      </c>
      <c r="F15" s="35">
        <v>2873.4375</v>
      </c>
      <c r="G15" s="36">
        <v>1.8739039999999998E-2</v>
      </c>
      <c r="H15" s="31" t="s">
        <v>152</v>
      </c>
    </row>
    <row r="16" spans="1:9" x14ac:dyDescent="0.2">
      <c r="A16" s="32">
        <v>10</v>
      </c>
      <c r="B16" s="33" t="s">
        <v>464</v>
      </c>
      <c r="C16" s="33" t="s">
        <v>465</v>
      </c>
      <c r="D16" s="33" t="s">
        <v>42</v>
      </c>
      <c r="E16" s="34">
        <v>289000</v>
      </c>
      <c r="F16" s="35">
        <v>2774.8335000000002</v>
      </c>
      <c r="G16" s="36">
        <v>1.8095989999999999E-2</v>
      </c>
      <c r="H16" s="31" t="s">
        <v>152</v>
      </c>
    </row>
    <row r="17" spans="1:8" x14ac:dyDescent="0.2">
      <c r="A17" s="32">
        <v>11</v>
      </c>
      <c r="B17" s="33" t="s">
        <v>1026</v>
      </c>
      <c r="C17" s="33" t="s">
        <v>1027</v>
      </c>
      <c r="D17" s="33" t="s">
        <v>55</v>
      </c>
      <c r="E17" s="34">
        <v>700000</v>
      </c>
      <c r="F17" s="35">
        <f>258657000/10^5</f>
        <v>2586.5700000000002</v>
      </c>
      <c r="G17" s="121">
        <f>F17/F173</f>
        <v>1.6868237471714412E-2</v>
      </c>
      <c r="H17" s="31" t="s">
        <v>152</v>
      </c>
    </row>
    <row r="18" spans="1:8" x14ac:dyDescent="0.2">
      <c r="A18" s="32">
        <v>12</v>
      </c>
      <c r="B18" s="33" t="s">
        <v>358</v>
      </c>
      <c r="C18" s="33" t="s">
        <v>359</v>
      </c>
      <c r="D18" s="33" t="s">
        <v>42</v>
      </c>
      <c r="E18" s="34">
        <v>219385</v>
      </c>
      <c r="F18" s="35">
        <v>2335.7920949999998</v>
      </c>
      <c r="G18" s="36">
        <v>1.5232799999999999E-2</v>
      </c>
      <c r="H18" s="31" t="s">
        <v>152</v>
      </c>
    </row>
    <row r="19" spans="1:8" x14ac:dyDescent="0.2">
      <c r="A19" s="32">
        <v>13</v>
      </c>
      <c r="B19" s="33" t="s">
        <v>360</v>
      </c>
      <c r="C19" s="33" t="s">
        <v>361</v>
      </c>
      <c r="D19" s="33" t="s">
        <v>42</v>
      </c>
      <c r="E19" s="34">
        <v>930150</v>
      </c>
      <c r="F19" s="35">
        <v>2237.475825</v>
      </c>
      <c r="G19" s="36">
        <v>1.459163E-2</v>
      </c>
      <c r="H19" s="31" t="s">
        <v>152</v>
      </c>
    </row>
    <row r="20" spans="1:8" x14ac:dyDescent="0.2">
      <c r="A20" s="32">
        <v>14</v>
      </c>
      <c r="B20" s="33" t="s">
        <v>556</v>
      </c>
      <c r="C20" s="33" t="s">
        <v>557</v>
      </c>
      <c r="D20" s="33" t="s">
        <v>277</v>
      </c>
      <c r="E20" s="34">
        <v>73850</v>
      </c>
      <c r="F20" s="35">
        <v>2220.7433500000002</v>
      </c>
      <c r="G20" s="36">
        <v>1.4482510000000001E-2</v>
      </c>
      <c r="H20" s="31" t="s">
        <v>152</v>
      </c>
    </row>
    <row r="21" spans="1:8" x14ac:dyDescent="0.2">
      <c r="A21" s="32">
        <v>15</v>
      </c>
      <c r="B21" s="33" t="s">
        <v>452</v>
      </c>
      <c r="C21" s="33" t="s">
        <v>453</v>
      </c>
      <c r="D21" s="33" t="s">
        <v>1114</v>
      </c>
      <c r="E21" s="34">
        <v>103100</v>
      </c>
      <c r="F21" s="35">
        <v>1976.8394000000001</v>
      </c>
      <c r="G21" s="36">
        <v>1.28919E-2</v>
      </c>
      <c r="H21" s="31" t="s">
        <v>152</v>
      </c>
    </row>
    <row r="22" spans="1:8" ht="25.5" x14ac:dyDescent="0.2">
      <c r="A22" s="32">
        <v>16</v>
      </c>
      <c r="B22" s="33" t="s">
        <v>456</v>
      </c>
      <c r="C22" s="33" t="s">
        <v>457</v>
      </c>
      <c r="D22" s="33" t="s">
        <v>209</v>
      </c>
      <c r="E22" s="34">
        <v>128700</v>
      </c>
      <c r="F22" s="35">
        <v>1967.8230000000001</v>
      </c>
      <c r="G22" s="36">
        <v>1.28331E-2</v>
      </c>
      <c r="H22" s="31" t="s">
        <v>152</v>
      </c>
    </row>
    <row r="23" spans="1:8" x14ac:dyDescent="0.2">
      <c r="A23" s="32">
        <v>17</v>
      </c>
      <c r="B23" s="33" t="s">
        <v>670</v>
      </c>
      <c r="C23" s="33" t="s">
        <v>671</v>
      </c>
      <c r="D23" s="33" t="s">
        <v>42</v>
      </c>
      <c r="E23" s="34">
        <v>1917000</v>
      </c>
      <c r="F23" s="35">
        <v>1919.3004000000001</v>
      </c>
      <c r="G23" s="36">
        <v>1.2516660000000001E-2</v>
      </c>
      <c r="H23" s="31" t="s">
        <v>152</v>
      </c>
    </row>
    <row r="24" spans="1:8" x14ac:dyDescent="0.2">
      <c r="A24" s="32">
        <v>18</v>
      </c>
      <c r="B24" s="33" t="s">
        <v>354</v>
      </c>
      <c r="C24" s="33" t="s">
        <v>355</v>
      </c>
      <c r="D24" s="33" t="s">
        <v>1114</v>
      </c>
      <c r="E24" s="34">
        <v>43000</v>
      </c>
      <c r="F24" s="35">
        <v>1760.7639999999999</v>
      </c>
      <c r="G24" s="36">
        <v>1.148277E-2</v>
      </c>
      <c r="H24" s="31" t="s">
        <v>152</v>
      </c>
    </row>
    <row r="25" spans="1:8" ht="25.5" x14ac:dyDescent="0.2">
      <c r="A25" s="32">
        <v>19</v>
      </c>
      <c r="B25" s="33" t="s">
        <v>352</v>
      </c>
      <c r="C25" s="33" t="s">
        <v>353</v>
      </c>
      <c r="D25" s="33" t="s">
        <v>209</v>
      </c>
      <c r="E25" s="34">
        <v>92700</v>
      </c>
      <c r="F25" s="35">
        <v>1748.64645</v>
      </c>
      <c r="G25" s="36">
        <v>1.1403750000000001E-2</v>
      </c>
      <c r="H25" s="31" t="s">
        <v>152</v>
      </c>
    </row>
    <row r="26" spans="1:8" x14ac:dyDescent="0.2">
      <c r="A26" s="32">
        <v>20</v>
      </c>
      <c r="B26" s="33" t="s">
        <v>266</v>
      </c>
      <c r="C26" s="33" t="s">
        <v>267</v>
      </c>
      <c r="D26" s="33" t="s">
        <v>113</v>
      </c>
      <c r="E26" s="34">
        <v>60000</v>
      </c>
      <c r="F26" s="35">
        <v>1733.49</v>
      </c>
      <c r="G26" s="36">
        <v>1.13049E-2</v>
      </c>
      <c r="H26" s="31" t="s">
        <v>152</v>
      </c>
    </row>
    <row r="27" spans="1:8" x14ac:dyDescent="0.2">
      <c r="A27" s="32">
        <v>21</v>
      </c>
      <c r="B27" s="33" t="s">
        <v>548</v>
      </c>
      <c r="C27" s="33" t="s">
        <v>549</v>
      </c>
      <c r="D27" s="33" t="s">
        <v>242</v>
      </c>
      <c r="E27" s="34">
        <v>105600</v>
      </c>
      <c r="F27" s="35">
        <v>1716.4752000000001</v>
      </c>
      <c r="G27" s="36">
        <v>1.1193939999999999E-2</v>
      </c>
      <c r="H27" s="31" t="s">
        <v>152</v>
      </c>
    </row>
    <row r="28" spans="1:8" x14ac:dyDescent="0.2">
      <c r="A28" s="32">
        <v>22</v>
      </c>
      <c r="B28" s="33" t="s">
        <v>220</v>
      </c>
      <c r="C28" s="33" t="s">
        <v>221</v>
      </c>
      <c r="D28" s="33" t="s">
        <v>79</v>
      </c>
      <c r="E28" s="34">
        <v>42000</v>
      </c>
      <c r="F28" s="35">
        <v>1502.0250000000001</v>
      </c>
      <c r="G28" s="36">
        <v>9.7954099999999992E-3</v>
      </c>
      <c r="H28" s="31" t="s">
        <v>152</v>
      </c>
    </row>
    <row r="29" spans="1:8" x14ac:dyDescent="0.2">
      <c r="A29" s="32">
        <v>23</v>
      </c>
      <c r="B29" s="33" t="s">
        <v>550</v>
      </c>
      <c r="C29" s="33" t="s">
        <v>551</v>
      </c>
      <c r="D29" s="33" t="s">
        <v>277</v>
      </c>
      <c r="E29" s="34">
        <v>13100</v>
      </c>
      <c r="F29" s="35">
        <v>1422.4503999999999</v>
      </c>
      <c r="G29" s="36">
        <v>9.2764700000000002E-3</v>
      </c>
      <c r="H29" s="31" t="s">
        <v>152</v>
      </c>
    </row>
    <row r="30" spans="1:8" x14ac:dyDescent="0.2">
      <c r="A30" s="32">
        <v>24</v>
      </c>
      <c r="B30" s="33" t="s">
        <v>552</v>
      </c>
      <c r="C30" s="33" t="s">
        <v>553</v>
      </c>
      <c r="D30" s="33" t="s">
        <v>277</v>
      </c>
      <c r="E30" s="34">
        <v>16137</v>
      </c>
      <c r="F30" s="35">
        <v>1419.8300819999999</v>
      </c>
      <c r="G30" s="36">
        <v>9.2593799999999993E-3</v>
      </c>
      <c r="H30" s="31" t="s">
        <v>152</v>
      </c>
    </row>
    <row r="31" spans="1:8" ht="25.5" x14ac:dyDescent="0.2">
      <c r="A31" s="32">
        <v>25</v>
      </c>
      <c r="B31" s="33" t="s">
        <v>238</v>
      </c>
      <c r="C31" s="33" t="s">
        <v>239</v>
      </c>
      <c r="D31" s="33" t="s">
        <v>209</v>
      </c>
      <c r="E31" s="34">
        <v>25000</v>
      </c>
      <c r="F31" s="35">
        <v>1408.4749999999999</v>
      </c>
      <c r="G31" s="36">
        <v>9.1853300000000002E-3</v>
      </c>
      <c r="H31" s="31" t="s">
        <v>152</v>
      </c>
    </row>
    <row r="32" spans="1:8" x14ac:dyDescent="0.2">
      <c r="A32" s="32">
        <v>26</v>
      </c>
      <c r="B32" s="33" t="s">
        <v>47</v>
      </c>
      <c r="C32" s="33" t="s">
        <v>48</v>
      </c>
      <c r="D32" s="33" t="s">
        <v>19</v>
      </c>
      <c r="E32" s="34">
        <v>475000</v>
      </c>
      <c r="F32" s="35">
        <v>1389.1375</v>
      </c>
      <c r="G32" s="36">
        <v>9.0592199999999998E-3</v>
      </c>
      <c r="H32" s="31" t="s">
        <v>152</v>
      </c>
    </row>
    <row r="33" spans="1:8" ht="25.5" x14ac:dyDescent="0.2">
      <c r="A33" s="32">
        <v>27</v>
      </c>
      <c r="B33" s="33" t="s">
        <v>23</v>
      </c>
      <c r="C33" s="33" t="s">
        <v>24</v>
      </c>
      <c r="D33" s="33" t="s">
        <v>25</v>
      </c>
      <c r="E33" s="34">
        <v>11380</v>
      </c>
      <c r="F33" s="35">
        <v>1300.31863</v>
      </c>
      <c r="G33" s="36">
        <v>8.4799899999999998E-3</v>
      </c>
      <c r="H33" s="31" t="s">
        <v>152</v>
      </c>
    </row>
    <row r="34" spans="1:8" x14ac:dyDescent="0.2">
      <c r="A34" s="32">
        <v>28</v>
      </c>
      <c r="B34" s="33" t="s">
        <v>226</v>
      </c>
      <c r="C34" s="33" t="s">
        <v>227</v>
      </c>
      <c r="D34" s="33" t="s">
        <v>228</v>
      </c>
      <c r="E34" s="34">
        <v>176750</v>
      </c>
      <c r="F34" s="35">
        <v>1269.2417499999999</v>
      </c>
      <c r="G34" s="36">
        <v>8.2773199999999995E-3</v>
      </c>
      <c r="H34" s="31" t="s">
        <v>152</v>
      </c>
    </row>
    <row r="35" spans="1:8" x14ac:dyDescent="0.2">
      <c r="A35" s="32">
        <v>29</v>
      </c>
      <c r="B35" s="33" t="s">
        <v>376</v>
      </c>
      <c r="C35" s="33" t="s">
        <v>377</v>
      </c>
      <c r="D35" s="33" t="s">
        <v>277</v>
      </c>
      <c r="E35" s="34">
        <v>166790</v>
      </c>
      <c r="F35" s="35">
        <v>1234.496185</v>
      </c>
      <c r="G35" s="36">
        <v>8.0507300000000007E-3</v>
      </c>
      <c r="H35" s="31" t="s">
        <v>152</v>
      </c>
    </row>
    <row r="36" spans="1:8" x14ac:dyDescent="0.2">
      <c r="A36" s="32">
        <v>30</v>
      </c>
      <c r="B36" s="33" t="s">
        <v>254</v>
      </c>
      <c r="C36" s="33" t="s">
        <v>255</v>
      </c>
      <c r="D36" s="33" t="s">
        <v>247</v>
      </c>
      <c r="E36" s="34">
        <v>24000</v>
      </c>
      <c r="F36" s="35">
        <v>1218.096</v>
      </c>
      <c r="G36" s="36">
        <v>7.9437799999999992E-3</v>
      </c>
      <c r="H36" s="31" t="s">
        <v>152</v>
      </c>
    </row>
    <row r="37" spans="1:8" ht="25.5" x14ac:dyDescent="0.2">
      <c r="A37" s="32">
        <v>31</v>
      </c>
      <c r="B37" s="33" t="s">
        <v>367</v>
      </c>
      <c r="C37" s="33" t="s">
        <v>368</v>
      </c>
      <c r="D37" s="33" t="s">
        <v>209</v>
      </c>
      <c r="E37" s="34">
        <v>86900</v>
      </c>
      <c r="F37" s="35">
        <v>1206.6065000000001</v>
      </c>
      <c r="G37" s="36">
        <v>7.8688500000000001E-3</v>
      </c>
      <c r="H37" s="31" t="s">
        <v>152</v>
      </c>
    </row>
    <row r="38" spans="1:8" x14ac:dyDescent="0.2">
      <c r="A38" s="32">
        <v>32</v>
      </c>
      <c r="B38" s="33" t="s">
        <v>554</v>
      </c>
      <c r="C38" s="33" t="s">
        <v>555</v>
      </c>
      <c r="D38" s="33" t="s">
        <v>1114</v>
      </c>
      <c r="E38" s="34">
        <v>70600</v>
      </c>
      <c r="F38" s="35">
        <v>1204.5771999999999</v>
      </c>
      <c r="G38" s="36">
        <v>7.8556100000000007E-3</v>
      </c>
      <c r="H38" s="31" t="s">
        <v>152</v>
      </c>
    </row>
    <row r="39" spans="1:8" x14ac:dyDescent="0.2">
      <c r="A39" s="32">
        <v>33</v>
      </c>
      <c r="B39" s="33" t="s">
        <v>676</v>
      </c>
      <c r="C39" s="33" t="s">
        <v>677</v>
      </c>
      <c r="D39" s="33" t="s">
        <v>113</v>
      </c>
      <c r="E39" s="34">
        <v>76000</v>
      </c>
      <c r="F39" s="35">
        <v>1191.7560000000001</v>
      </c>
      <c r="G39" s="36">
        <v>7.7720000000000003E-3</v>
      </c>
      <c r="H39" s="31" t="s">
        <v>152</v>
      </c>
    </row>
    <row r="40" spans="1:8" x14ac:dyDescent="0.2">
      <c r="A40" s="32">
        <v>34</v>
      </c>
      <c r="B40" s="33" t="s">
        <v>666</v>
      </c>
      <c r="C40" s="33" t="s">
        <v>667</v>
      </c>
      <c r="D40" s="33" t="s">
        <v>113</v>
      </c>
      <c r="E40" s="34">
        <v>17250</v>
      </c>
      <c r="F40" s="35">
        <v>1176.9675</v>
      </c>
      <c r="G40" s="36">
        <v>7.6755599999999997E-3</v>
      </c>
      <c r="H40" s="31" t="s">
        <v>152</v>
      </c>
    </row>
    <row r="41" spans="1:8" x14ac:dyDescent="0.2">
      <c r="A41" s="32">
        <v>35</v>
      </c>
      <c r="B41" s="33" t="s">
        <v>250</v>
      </c>
      <c r="C41" s="33" t="s">
        <v>251</v>
      </c>
      <c r="D41" s="33" t="s">
        <v>79</v>
      </c>
      <c r="E41" s="34">
        <v>216200</v>
      </c>
      <c r="F41" s="35">
        <v>1144.5627999999999</v>
      </c>
      <c r="G41" s="36">
        <v>7.4642299999999996E-3</v>
      </c>
      <c r="H41" s="31" t="s">
        <v>152</v>
      </c>
    </row>
    <row r="42" spans="1:8" x14ac:dyDescent="0.2">
      <c r="A42" s="32">
        <v>36</v>
      </c>
      <c r="B42" s="33" t="s">
        <v>20</v>
      </c>
      <c r="C42" s="33" t="s">
        <v>21</v>
      </c>
      <c r="D42" s="33" t="s">
        <v>22</v>
      </c>
      <c r="E42" s="34">
        <v>330000</v>
      </c>
      <c r="F42" s="35">
        <v>1100.0550000000001</v>
      </c>
      <c r="G42" s="36">
        <v>7.1739799999999999E-3</v>
      </c>
      <c r="H42" s="31" t="s">
        <v>152</v>
      </c>
    </row>
    <row r="43" spans="1:8" ht="25.5" x14ac:dyDescent="0.2">
      <c r="A43" s="32">
        <v>37</v>
      </c>
      <c r="B43" s="33" t="s">
        <v>234</v>
      </c>
      <c r="C43" s="33" t="s">
        <v>235</v>
      </c>
      <c r="D43" s="33" t="s">
        <v>209</v>
      </c>
      <c r="E43" s="34">
        <v>111300</v>
      </c>
      <c r="F43" s="35">
        <v>1081.5020999999999</v>
      </c>
      <c r="G43" s="36">
        <v>7.0529800000000004E-3</v>
      </c>
      <c r="H43" s="31" t="s">
        <v>152</v>
      </c>
    </row>
    <row r="44" spans="1:8" x14ac:dyDescent="0.2">
      <c r="A44" s="32">
        <v>38</v>
      </c>
      <c r="B44" s="33" t="s">
        <v>290</v>
      </c>
      <c r="C44" s="33" t="s">
        <v>291</v>
      </c>
      <c r="D44" s="33" t="s">
        <v>292</v>
      </c>
      <c r="E44" s="34">
        <v>164550</v>
      </c>
      <c r="F44" s="35">
        <v>1077.5556750000001</v>
      </c>
      <c r="G44" s="36">
        <v>7.0272499999999996E-3</v>
      </c>
      <c r="H44" s="31" t="s">
        <v>152</v>
      </c>
    </row>
    <row r="45" spans="1:8" ht="25.5" x14ac:dyDescent="0.2">
      <c r="A45" s="32">
        <v>39</v>
      </c>
      <c r="B45" s="33" t="s">
        <v>204</v>
      </c>
      <c r="C45" s="33" t="s">
        <v>205</v>
      </c>
      <c r="D45" s="33" t="s">
        <v>206</v>
      </c>
      <c r="E45" s="34">
        <v>56000</v>
      </c>
      <c r="F45" s="35">
        <v>1052.7719999999999</v>
      </c>
      <c r="G45" s="36">
        <v>6.8656200000000002E-3</v>
      </c>
      <c r="H45" s="31" t="s">
        <v>152</v>
      </c>
    </row>
    <row r="46" spans="1:8" x14ac:dyDescent="0.2">
      <c r="A46" s="32">
        <v>40</v>
      </c>
      <c r="B46" s="33" t="s">
        <v>300</v>
      </c>
      <c r="C46" s="33" t="s">
        <v>301</v>
      </c>
      <c r="D46" s="33" t="s">
        <v>30</v>
      </c>
      <c r="E46" s="34">
        <v>58250</v>
      </c>
      <c r="F46" s="35">
        <v>1042.6458749999999</v>
      </c>
      <c r="G46" s="36">
        <v>6.7995800000000004E-3</v>
      </c>
      <c r="H46" s="31" t="s">
        <v>152</v>
      </c>
    </row>
    <row r="47" spans="1:8" x14ac:dyDescent="0.2">
      <c r="A47" s="32">
        <v>41</v>
      </c>
      <c r="B47" s="33" t="s">
        <v>28</v>
      </c>
      <c r="C47" s="33" t="s">
        <v>29</v>
      </c>
      <c r="D47" s="33" t="s">
        <v>30</v>
      </c>
      <c r="E47" s="34">
        <v>14000</v>
      </c>
      <c r="F47" s="35">
        <v>1034.2570000000001</v>
      </c>
      <c r="G47" s="36">
        <v>6.74488E-3</v>
      </c>
      <c r="H47" s="31" t="s">
        <v>152</v>
      </c>
    </row>
    <row r="48" spans="1:8" x14ac:dyDescent="0.2">
      <c r="A48" s="32">
        <v>42</v>
      </c>
      <c r="B48" s="33" t="s">
        <v>68</v>
      </c>
      <c r="C48" s="33" t="s">
        <v>69</v>
      </c>
      <c r="D48" s="33" t="s">
        <v>22</v>
      </c>
      <c r="E48" s="34">
        <v>250000</v>
      </c>
      <c r="F48" s="35">
        <v>981</v>
      </c>
      <c r="G48" s="36">
        <v>6.3975600000000001E-3</v>
      </c>
      <c r="H48" s="31" t="s">
        <v>152</v>
      </c>
    </row>
    <row r="49" spans="1:8" x14ac:dyDescent="0.2">
      <c r="A49" s="32">
        <v>43</v>
      </c>
      <c r="B49" s="33" t="s">
        <v>369</v>
      </c>
      <c r="C49" s="33" t="s">
        <v>370</v>
      </c>
      <c r="D49" s="33" t="s">
        <v>371</v>
      </c>
      <c r="E49" s="34">
        <v>199200</v>
      </c>
      <c r="F49" s="35">
        <v>963.43079999999998</v>
      </c>
      <c r="G49" s="36">
        <v>6.2829899999999996E-3</v>
      </c>
      <c r="H49" s="31" t="s">
        <v>152</v>
      </c>
    </row>
    <row r="50" spans="1:8" x14ac:dyDescent="0.2">
      <c r="A50" s="32">
        <v>44</v>
      </c>
      <c r="B50" s="33" t="s">
        <v>260</v>
      </c>
      <c r="C50" s="33" t="s">
        <v>261</v>
      </c>
      <c r="D50" s="33" t="s">
        <v>39</v>
      </c>
      <c r="E50" s="34">
        <v>13200</v>
      </c>
      <c r="F50" s="35">
        <v>959.9502</v>
      </c>
      <c r="G50" s="36">
        <v>6.26029E-3</v>
      </c>
      <c r="H50" s="31" t="s">
        <v>152</v>
      </c>
    </row>
    <row r="51" spans="1:8" x14ac:dyDescent="0.2">
      <c r="A51" s="32">
        <v>45</v>
      </c>
      <c r="B51" s="33" t="s">
        <v>356</v>
      </c>
      <c r="C51" s="33" t="s">
        <v>357</v>
      </c>
      <c r="D51" s="33" t="s">
        <v>242</v>
      </c>
      <c r="E51" s="34">
        <v>150000</v>
      </c>
      <c r="F51" s="35">
        <v>957.75</v>
      </c>
      <c r="G51" s="36">
        <v>6.2459400000000002E-3</v>
      </c>
      <c r="H51" s="31" t="s">
        <v>152</v>
      </c>
    </row>
    <row r="52" spans="1:8" ht="25.5" x14ac:dyDescent="0.2">
      <c r="A52" s="32">
        <v>46</v>
      </c>
      <c r="B52" s="33" t="s">
        <v>460</v>
      </c>
      <c r="C52" s="33" t="s">
        <v>461</v>
      </c>
      <c r="D52" s="33" t="s">
        <v>233</v>
      </c>
      <c r="E52" s="34">
        <v>93437</v>
      </c>
      <c r="F52" s="35">
        <v>854.66823899999997</v>
      </c>
      <c r="G52" s="36">
        <v>5.5736900000000001E-3</v>
      </c>
      <c r="H52" s="31" t="s">
        <v>152</v>
      </c>
    </row>
    <row r="53" spans="1:8" x14ac:dyDescent="0.2">
      <c r="A53" s="32">
        <v>47</v>
      </c>
      <c r="B53" s="33" t="s">
        <v>1028</v>
      </c>
      <c r="C53" s="33" t="s">
        <v>1029</v>
      </c>
      <c r="D53" s="33" t="s">
        <v>22</v>
      </c>
      <c r="E53" s="34">
        <v>998132</v>
      </c>
      <c r="F53" s="35">
        <f>84551761.72/10^5</f>
        <v>845.51761720000002</v>
      </c>
      <c r="G53" s="36">
        <f>F53/F173</f>
        <v>5.5140173872919428E-3</v>
      </c>
      <c r="H53" s="31" t="s">
        <v>152</v>
      </c>
    </row>
    <row r="54" spans="1:8" ht="25.5" x14ac:dyDescent="0.2">
      <c r="A54" s="32">
        <v>48</v>
      </c>
      <c r="B54" s="33" t="s">
        <v>231</v>
      </c>
      <c r="C54" s="33" t="s">
        <v>232</v>
      </c>
      <c r="D54" s="33" t="s">
        <v>233</v>
      </c>
      <c r="E54" s="34">
        <v>129000</v>
      </c>
      <c r="F54" s="35">
        <v>824.95500000000004</v>
      </c>
      <c r="G54" s="36">
        <v>5.3799199999999998E-3</v>
      </c>
      <c r="H54" s="31" t="s">
        <v>152</v>
      </c>
    </row>
    <row r="55" spans="1:8" ht="25.5" x14ac:dyDescent="0.2">
      <c r="A55" s="32">
        <v>49</v>
      </c>
      <c r="B55" s="33" t="s">
        <v>207</v>
      </c>
      <c r="C55" s="33" t="s">
        <v>208</v>
      </c>
      <c r="D55" s="33" t="s">
        <v>209</v>
      </c>
      <c r="E55" s="34">
        <v>35000</v>
      </c>
      <c r="F55" s="35">
        <v>824.495</v>
      </c>
      <c r="G55" s="36">
        <v>5.3769200000000003E-3</v>
      </c>
      <c r="H55" s="31" t="s">
        <v>152</v>
      </c>
    </row>
    <row r="56" spans="1:8" x14ac:dyDescent="0.2">
      <c r="A56" s="32">
        <v>50</v>
      </c>
      <c r="B56" s="33" t="s">
        <v>214</v>
      </c>
      <c r="C56" s="33" t="s">
        <v>215</v>
      </c>
      <c r="D56" s="33" t="s">
        <v>216</v>
      </c>
      <c r="E56" s="34">
        <v>114500</v>
      </c>
      <c r="F56" s="35">
        <v>824.22825</v>
      </c>
      <c r="G56" s="36">
        <v>5.3751800000000002E-3</v>
      </c>
      <c r="H56" s="31" t="s">
        <v>152</v>
      </c>
    </row>
    <row r="57" spans="1:8" ht="25.5" x14ac:dyDescent="0.2">
      <c r="A57" s="32">
        <v>51</v>
      </c>
      <c r="B57" s="33" t="s">
        <v>389</v>
      </c>
      <c r="C57" s="33" t="s">
        <v>390</v>
      </c>
      <c r="D57" s="33" t="s">
        <v>25</v>
      </c>
      <c r="E57" s="34">
        <v>33500</v>
      </c>
      <c r="F57" s="35">
        <v>818.30449999999996</v>
      </c>
      <c r="G57" s="36">
        <v>5.3365499999999998E-3</v>
      </c>
      <c r="H57" s="31" t="s">
        <v>152</v>
      </c>
    </row>
    <row r="58" spans="1:8" x14ac:dyDescent="0.2">
      <c r="A58" s="32">
        <v>52</v>
      </c>
      <c r="B58" s="33" t="s">
        <v>116</v>
      </c>
      <c r="C58" s="33" t="s">
        <v>117</v>
      </c>
      <c r="D58" s="33" t="s">
        <v>39</v>
      </c>
      <c r="E58" s="34">
        <v>38470</v>
      </c>
      <c r="F58" s="35">
        <v>738.58552999999995</v>
      </c>
      <c r="G58" s="36">
        <v>4.8166600000000004E-3</v>
      </c>
      <c r="H58" s="31" t="s">
        <v>152</v>
      </c>
    </row>
    <row r="59" spans="1:8" x14ac:dyDescent="0.2">
      <c r="A59" s="32">
        <v>53</v>
      </c>
      <c r="B59" s="33" t="s">
        <v>34</v>
      </c>
      <c r="C59" s="33" t="s">
        <v>35</v>
      </c>
      <c r="D59" s="33" t="s">
        <v>36</v>
      </c>
      <c r="E59" s="34">
        <v>228000</v>
      </c>
      <c r="F59" s="35">
        <v>668.38199999999995</v>
      </c>
      <c r="G59" s="36">
        <v>4.3588300000000002E-3</v>
      </c>
      <c r="H59" s="31" t="s">
        <v>152</v>
      </c>
    </row>
    <row r="60" spans="1:8" x14ac:dyDescent="0.2">
      <c r="A60" s="32">
        <v>54</v>
      </c>
      <c r="B60" s="33" t="s">
        <v>293</v>
      </c>
      <c r="C60" s="33" t="s">
        <v>294</v>
      </c>
      <c r="D60" s="33" t="s">
        <v>295</v>
      </c>
      <c r="E60" s="34">
        <v>64500</v>
      </c>
      <c r="F60" s="35">
        <v>648.03150000000005</v>
      </c>
      <c r="G60" s="36">
        <v>4.2261199999999999E-3</v>
      </c>
      <c r="H60" s="31" t="s">
        <v>152</v>
      </c>
    </row>
    <row r="61" spans="1:8" x14ac:dyDescent="0.2">
      <c r="A61" s="32">
        <v>55</v>
      </c>
      <c r="B61" s="33" t="s">
        <v>364</v>
      </c>
      <c r="C61" s="33" t="s">
        <v>365</v>
      </c>
      <c r="D61" s="33" t="s">
        <v>366</v>
      </c>
      <c r="E61" s="34">
        <v>98000</v>
      </c>
      <c r="F61" s="35">
        <v>590.40099999999995</v>
      </c>
      <c r="G61" s="36">
        <v>3.8502800000000002E-3</v>
      </c>
      <c r="H61" s="31" t="s">
        <v>152</v>
      </c>
    </row>
    <row r="62" spans="1:8" x14ac:dyDescent="0.2">
      <c r="A62" s="32">
        <v>56</v>
      </c>
      <c r="B62" s="33" t="s">
        <v>102</v>
      </c>
      <c r="C62" s="33" t="s">
        <v>103</v>
      </c>
      <c r="D62" s="33" t="s">
        <v>104</v>
      </c>
      <c r="E62" s="34">
        <v>293425</v>
      </c>
      <c r="F62" s="35">
        <v>560.38306499999999</v>
      </c>
      <c r="G62" s="36">
        <v>3.6545200000000001E-3</v>
      </c>
      <c r="H62" s="31" t="s">
        <v>152</v>
      </c>
    </row>
    <row r="63" spans="1:8" ht="25.5" x14ac:dyDescent="0.2">
      <c r="A63" s="32">
        <v>57</v>
      </c>
      <c r="B63" s="33" t="s">
        <v>66</v>
      </c>
      <c r="C63" s="33" t="s">
        <v>67</v>
      </c>
      <c r="D63" s="33" t="s">
        <v>25</v>
      </c>
      <c r="E63" s="34">
        <v>12000</v>
      </c>
      <c r="F63" s="35">
        <v>551.44799999999998</v>
      </c>
      <c r="G63" s="36">
        <v>3.5962500000000001E-3</v>
      </c>
      <c r="H63" s="31" t="s">
        <v>152</v>
      </c>
    </row>
    <row r="64" spans="1:8" x14ac:dyDescent="0.2">
      <c r="A64" s="32">
        <v>58</v>
      </c>
      <c r="B64" s="33" t="s">
        <v>77</v>
      </c>
      <c r="C64" s="33" t="s">
        <v>78</v>
      </c>
      <c r="D64" s="33" t="s">
        <v>79</v>
      </c>
      <c r="E64" s="34">
        <v>9400</v>
      </c>
      <c r="F64" s="35">
        <v>506.19940000000003</v>
      </c>
      <c r="G64" s="36">
        <v>3.30116E-3</v>
      </c>
      <c r="H64" s="31" t="s">
        <v>152</v>
      </c>
    </row>
    <row r="65" spans="1:8" x14ac:dyDescent="0.2">
      <c r="A65" s="32">
        <v>59</v>
      </c>
      <c r="B65" s="33" t="s">
        <v>132</v>
      </c>
      <c r="C65" s="33" t="s">
        <v>133</v>
      </c>
      <c r="D65" s="33" t="s">
        <v>88</v>
      </c>
      <c r="E65" s="34">
        <v>110100</v>
      </c>
      <c r="F65" s="35">
        <v>381.11115000000001</v>
      </c>
      <c r="G65" s="36">
        <v>2.48541E-3</v>
      </c>
      <c r="H65" s="31" t="s">
        <v>152</v>
      </c>
    </row>
    <row r="66" spans="1:8" x14ac:dyDescent="0.2">
      <c r="A66" s="32">
        <v>60</v>
      </c>
      <c r="B66" s="33" t="s">
        <v>346</v>
      </c>
      <c r="C66" s="33" t="s">
        <v>347</v>
      </c>
      <c r="D66" s="33" t="s">
        <v>203</v>
      </c>
      <c r="E66" s="34">
        <v>126872</v>
      </c>
      <c r="F66" s="35">
        <v>352.76759600000003</v>
      </c>
      <c r="G66" s="36">
        <v>2.3005600000000001E-3</v>
      </c>
      <c r="H66" s="31" t="s">
        <v>152</v>
      </c>
    </row>
    <row r="67" spans="1:8" x14ac:dyDescent="0.2">
      <c r="A67" s="32">
        <v>61</v>
      </c>
      <c r="B67" s="33" t="s">
        <v>222</v>
      </c>
      <c r="C67" s="33" t="s">
        <v>223</v>
      </c>
      <c r="D67" s="33" t="s">
        <v>42</v>
      </c>
      <c r="E67" s="34">
        <v>52200</v>
      </c>
      <c r="F67" s="35">
        <v>276.63389999999998</v>
      </c>
      <c r="G67" s="36">
        <v>1.8040599999999999E-3</v>
      </c>
      <c r="H67" s="31" t="s">
        <v>152</v>
      </c>
    </row>
    <row r="68" spans="1:8" x14ac:dyDescent="0.2">
      <c r="A68" s="32">
        <v>62</v>
      </c>
      <c r="B68" s="33" t="s">
        <v>515</v>
      </c>
      <c r="C68" s="33" t="s">
        <v>516</v>
      </c>
      <c r="D68" s="33" t="s">
        <v>42</v>
      </c>
      <c r="E68" s="34">
        <v>225505</v>
      </c>
      <c r="F68" s="35">
        <v>229.78959499999999</v>
      </c>
      <c r="G68" s="36">
        <v>1.4985700000000001E-3</v>
      </c>
      <c r="H68" s="31" t="s">
        <v>152</v>
      </c>
    </row>
    <row r="69" spans="1:8" x14ac:dyDescent="0.2">
      <c r="A69" s="32">
        <v>63</v>
      </c>
      <c r="B69" s="33" t="s">
        <v>84</v>
      </c>
      <c r="C69" s="33" t="s">
        <v>85</v>
      </c>
      <c r="D69" s="33" t="s">
        <v>39</v>
      </c>
      <c r="E69" s="34">
        <v>20000</v>
      </c>
      <c r="F69" s="35">
        <v>205.43</v>
      </c>
      <c r="G69" s="36">
        <v>1.33971E-3</v>
      </c>
      <c r="H69" s="31" t="s">
        <v>152</v>
      </c>
    </row>
    <row r="70" spans="1:8" x14ac:dyDescent="0.2">
      <c r="A70" s="32">
        <v>64</v>
      </c>
      <c r="B70" s="33" t="s">
        <v>387</v>
      </c>
      <c r="C70" s="33" t="s">
        <v>388</v>
      </c>
      <c r="D70" s="33" t="s">
        <v>30</v>
      </c>
      <c r="E70" s="34">
        <v>3500</v>
      </c>
      <c r="F70" s="35">
        <v>113.86024999999999</v>
      </c>
      <c r="G70" s="36">
        <v>7.4253999999999998E-4</v>
      </c>
      <c r="H70" s="31" t="s">
        <v>152</v>
      </c>
    </row>
    <row r="71" spans="1:8" x14ac:dyDescent="0.2">
      <c r="A71" s="32">
        <v>65</v>
      </c>
      <c r="B71" s="33" t="s">
        <v>689</v>
      </c>
      <c r="C71" s="33" t="s">
        <v>690</v>
      </c>
      <c r="D71" s="33" t="s">
        <v>104</v>
      </c>
      <c r="E71" s="34">
        <v>4400</v>
      </c>
      <c r="F71" s="35">
        <v>56.513599999999997</v>
      </c>
      <c r="G71" s="36">
        <v>3.6854999999999999E-4</v>
      </c>
      <c r="H71" s="31" t="s">
        <v>152</v>
      </c>
    </row>
    <row r="72" spans="1:8" x14ac:dyDescent="0.2">
      <c r="A72" s="29"/>
      <c r="B72" s="29"/>
      <c r="C72" s="30" t="s">
        <v>151</v>
      </c>
      <c r="D72" s="29"/>
      <c r="E72" s="29" t="s">
        <v>152</v>
      </c>
      <c r="F72" s="37">
        <f>SUM(F7:F71)</f>
        <v>113142.27660819996</v>
      </c>
      <c r="G72" s="38">
        <f>SUM(G7:G71)</f>
        <v>0.73785395485900651</v>
      </c>
      <c r="H72" s="31" t="s">
        <v>152</v>
      </c>
    </row>
    <row r="73" spans="1:8" x14ac:dyDescent="0.2">
      <c r="A73" s="29"/>
      <c r="B73" s="29"/>
      <c r="C73" s="39"/>
      <c r="D73" s="29"/>
      <c r="E73" s="29"/>
      <c r="F73" s="40"/>
      <c r="G73" s="40"/>
      <c r="H73" s="31" t="s">
        <v>152</v>
      </c>
    </row>
    <row r="74" spans="1:8" x14ac:dyDescent="0.2">
      <c r="A74" s="29"/>
      <c r="B74" s="29"/>
      <c r="C74" s="30" t="s">
        <v>153</v>
      </c>
      <c r="D74" s="29"/>
      <c r="E74" s="29"/>
      <c r="F74" s="29"/>
      <c r="G74" s="29"/>
      <c r="H74" s="31" t="s">
        <v>152</v>
      </c>
    </row>
    <row r="75" spans="1:8" x14ac:dyDescent="0.2">
      <c r="A75" s="29"/>
      <c r="B75" s="29"/>
      <c r="C75" s="30" t="s">
        <v>151</v>
      </c>
      <c r="D75" s="29"/>
      <c r="E75" s="29" t="s">
        <v>152</v>
      </c>
      <c r="F75" s="41" t="s">
        <v>154</v>
      </c>
      <c r="G75" s="38">
        <v>0</v>
      </c>
      <c r="H75" s="31" t="s">
        <v>152</v>
      </c>
    </row>
    <row r="76" spans="1:8" x14ac:dyDescent="0.2">
      <c r="A76" s="29"/>
      <c r="B76" s="29"/>
      <c r="C76" s="39"/>
      <c r="D76" s="29"/>
      <c r="E76" s="29"/>
      <c r="F76" s="40"/>
      <c r="G76" s="40"/>
      <c r="H76" s="31" t="s">
        <v>152</v>
      </c>
    </row>
    <row r="77" spans="1:8" x14ac:dyDescent="0.2">
      <c r="A77" s="29"/>
      <c r="B77" s="29"/>
      <c r="C77" s="30" t="s">
        <v>155</v>
      </c>
      <c r="D77" s="29"/>
      <c r="E77" s="29"/>
      <c r="F77" s="29"/>
      <c r="G77" s="29"/>
      <c r="H77" s="31" t="s">
        <v>152</v>
      </c>
    </row>
    <row r="78" spans="1:8" x14ac:dyDescent="0.2">
      <c r="A78" s="29"/>
      <c r="B78" s="29"/>
      <c r="C78" s="30" t="s">
        <v>151</v>
      </c>
      <c r="D78" s="29"/>
      <c r="E78" s="29" t="s">
        <v>152</v>
      </c>
      <c r="F78" s="41" t="s">
        <v>154</v>
      </c>
      <c r="G78" s="38">
        <v>0</v>
      </c>
      <c r="H78" s="31" t="s">
        <v>152</v>
      </c>
    </row>
    <row r="79" spans="1:8" x14ac:dyDescent="0.2">
      <c r="A79" s="29"/>
      <c r="B79" s="29"/>
      <c r="C79" s="39"/>
      <c r="D79" s="29"/>
      <c r="E79" s="29"/>
      <c r="F79" s="40"/>
      <c r="G79" s="40"/>
      <c r="H79" s="31" t="s">
        <v>152</v>
      </c>
    </row>
    <row r="80" spans="1:8" x14ac:dyDescent="0.2">
      <c r="A80" s="29"/>
      <c r="B80" s="29"/>
      <c r="C80" s="30" t="s">
        <v>156</v>
      </c>
      <c r="D80" s="29"/>
      <c r="E80" s="29"/>
      <c r="F80" s="29"/>
      <c r="G80" s="29"/>
      <c r="H80" s="31" t="s">
        <v>152</v>
      </c>
    </row>
    <row r="81" spans="1:8" x14ac:dyDescent="0.2">
      <c r="A81" s="29"/>
      <c r="B81" s="29"/>
      <c r="C81" s="30" t="s">
        <v>151</v>
      </c>
      <c r="D81" s="29"/>
      <c r="E81" s="29" t="s">
        <v>152</v>
      </c>
      <c r="F81" s="41" t="s">
        <v>154</v>
      </c>
      <c r="G81" s="38">
        <v>0</v>
      </c>
      <c r="H81" s="31" t="s">
        <v>152</v>
      </c>
    </row>
    <row r="82" spans="1:8" x14ac:dyDescent="0.2">
      <c r="A82" s="29"/>
      <c r="B82" s="29"/>
      <c r="C82" s="39"/>
      <c r="D82" s="29"/>
      <c r="E82" s="29"/>
      <c r="F82" s="40"/>
      <c r="G82" s="40"/>
      <c r="H82" s="31" t="s">
        <v>152</v>
      </c>
    </row>
    <row r="83" spans="1:8" x14ac:dyDescent="0.2">
      <c r="A83" s="29"/>
      <c r="B83" s="29"/>
      <c r="C83" s="30" t="s">
        <v>157</v>
      </c>
      <c r="D83" s="29"/>
      <c r="E83" s="29"/>
      <c r="F83" s="40"/>
      <c r="G83" s="40"/>
      <c r="H83" s="31" t="s">
        <v>152</v>
      </c>
    </row>
    <row r="84" spans="1:8" x14ac:dyDescent="0.2">
      <c r="A84" s="29"/>
      <c r="B84" s="29"/>
      <c r="C84" s="30" t="s">
        <v>151</v>
      </c>
      <c r="D84" s="29"/>
      <c r="E84" s="29" t="s">
        <v>152</v>
      </c>
      <c r="F84" s="41" t="s">
        <v>154</v>
      </c>
      <c r="G84" s="38">
        <v>0</v>
      </c>
      <c r="H84" s="31" t="s">
        <v>152</v>
      </c>
    </row>
    <row r="85" spans="1:8" x14ac:dyDescent="0.2">
      <c r="A85" s="29"/>
      <c r="B85" s="29"/>
      <c r="C85" s="39"/>
      <c r="D85" s="29"/>
      <c r="E85" s="29"/>
      <c r="F85" s="40"/>
      <c r="G85" s="40"/>
      <c r="H85" s="31" t="s">
        <v>152</v>
      </c>
    </row>
    <row r="86" spans="1:8" x14ac:dyDescent="0.2">
      <c r="A86" s="29"/>
      <c r="B86" s="29"/>
      <c r="C86" s="30" t="s">
        <v>943</v>
      </c>
      <c r="D86" s="29"/>
      <c r="E86" s="29"/>
      <c r="F86" s="29"/>
      <c r="G86" s="29"/>
      <c r="H86" s="31" t="s">
        <v>152</v>
      </c>
    </row>
    <row r="87" spans="1:8" ht="25.5" x14ac:dyDescent="0.2">
      <c r="A87" s="32">
        <v>1</v>
      </c>
      <c r="B87" s="33" t="s">
        <v>944</v>
      </c>
      <c r="C87" s="33" t="s">
        <v>945</v>
      </c>
      <c r="D87" s="33" t="s">
        <v>946</v>
      </c>
      <c r="E87" s="34">
        <v>750</v>
      </c>
      <c r="F87" s="35">
        <f>74642965.8/10^5</f>
        <v>746.42965800000002</v>
      </c>
      <c r="G87" s="36">
        <f>F87/F173</f>
        <v>4.8678182794490666E-3</v>
      </c>
      <c r="H87" s="31">
        <v>8.2899999999999991</v>
      </c>
    </row>
    <row r="88" spans="1:8" x14ac:dyDescent="0.2">
      <c r="A88" s="29"/>
      <c r="B88" s="29"/>
      <c r="C88" s="30" t="s">
        <v>151</v>
      </c>
      <c r="D88" s="29"/>
      <c r="E88" s="29" t="s">
        <v>152</v>
      </c>
      <c r="F88" s="37">
        <f>SUM(F87)</f>
        <v>746.42965800000002</v>
      </c>
      <c r="G88" s="38">
        <f>SUM(G87)</f>
        <v>4.8678182794490666E-3</v>
      </c>
      <c r="H88" s="31" t="s">
        <v>152</v>
      </c>
    </row>
    <row r="89" spans="1:8" x14ac:dyDescent="0.2">
      <c r="A89" s="29"/>
      <c r="B89" s="29"/>
      <c r="C89" s="39"/>
      <c r="D89" s="29"/>
      <c r="E89" s="29"/>
      <c r="F89" s="40"/>
      <c r="G89" s="40"/>
      <c r="H89" s="31" t="s">
        <v>152</v>
      </c>
    </row>
    <row r="90" spans="1:8" x14ac:dyDescent="0.2">
      <c r="A90" s="29"/>
      <c r="B90" s="29"/>
      <c r="C90" s="30" t="s">
        <v>158</v>
      </c>
      <c r="D90" s="29"/>
      <c r="E90" s="29"/>
      <c r="F90" s="40"/>
      <c r="G90" s="40"/>
      <c r="H90" s="31" t="s">
        <v>152</v>
      </c>
    </row>
    <row r="91" spans="1:8" x14ac:dyDescent="0.2">
      <c r="A91" s="32">
        <v>1</v>
      </c>
      <c r="B91" s="33"/>
      <c r="C91" s="33" t="s">
        <v>1030</v>
      </c>
      <c r="D91" s="33" t="s">
        <v>159</v>
      </c>
      <c r="E91" s="34">
        <v>-4400</v>
      </c>
      <c r="F91" s="35">
        <v>-56.936</v>
      </c>
      <c r="G91" s="36">
        <f>F91/$F$173</f>
        <v>-3.7130638980948966E-4</v>
      </c>
      <c r="H91" s="31" t="s">
        <v>152</v>
      </c>
    </row>
    <row r="92" spans="1:8" x14ac:dyDescent="0.2">
      <c r="A92" s="32">
        <v>2</v>
      </c>
      <c r="B92" s="33"/>
      <c r="C92" s="33" t="s">
        <v>1031</v>
      </c>
      <c r="D92" s="33" t="s">
        <v>159</v>
      </c>
      <c r="E92" s="34">
        <v>-3500</v>
      </c>
      <c r="F92" s="35">
        <v>-114.7195</v>
      </c>
      <c r="G92" s="36">
        <f t="shared" ref="G92:G106" si="0">F92/$F$173</f>
        <v>-7.4813972505532078E-4</v>
      </c>
      <c r="H92" s="31" t="s">
        <v>152</v>
      </c>
    </row>
    <row r="93" spans="1:8" x14ac:dyDescent="0.2">
      <c r="A93" s="32">
        <v>3</v>
      </c>
      <c r="B93" s="33"/>
      <c r="C93" s="33" t="s">
        <v>1032</v>
      </c>
      <c r="D93" s="33" t="s">
        <v>159</v>
      </c>
      <c r="E93" s="34">
        <v>-70500</v>
      </c>
      <c r="F93" s="35">
        <v>-135.66315</v>
      </c>
      <c r="G93" s="36">
        <f t="shared" si="0"/>
        <v>-8.8472310061618771E-4</v>
      </c>
      <c r="H93" s="31" t="s">
        <v>152</v>
      </c>
    </row>
    <row r="94" spans="1:8" x14ac:dyDescent="0.2">
      <c r="A94" s="32">
        <v>4</v>
      </c>
      <c r="B94" s="33"/>
      <c r="C94" s="33" t="s">
        <v>1016</v>
      </c>
      <c r="D94" s="33" t="s">
        <v>159</v>
      </c>
      <c r="E94" s="34">
        <v>-25625</v>
      </c>
      <c r="F94" s="35">
        <v>-274.86656249999999</v>
      </c>
      <c r="G94" s="36">
        <f t="shared" si="0"/>
        <v>-1.792533915294707E-3</v>
      </c>
      <c r="H94" s="31" t="s">
        <v>152</v>
      </c>
    </row>
    <row r="95" spans="1:8" x14ac:dyDescent="0.2">
      <c r="A95" s="32">
        <v>5</v>
      </c>
      <c r="B95" s="33"/>
      <c r="C95" s="33" t="s">
        <v>1020</v>
      </c>
      <c r="D95" s="33" t="s">
        <v>159</v>
      </c>
      <c r="E95" s="34">
        <v>-62700</v>
      </c>
      <c r="F95" s="35">
        <v>-467.64794999999998</v>
      </c>
      <c r="G95" s="36">
        <f t="shared" si="0"/>
        <v>-3.0497518620259362E-3</v>
      </c>
      <c r="H95" s="31" t="s">
        <v>152</v>
      </c>
    </row>
    <row r="96" spans="1:8" x14ac:dyDescent="0.2">
      <c r="A96" s="32">
        <v>6</v>
      </c>
      <c r="B96" s="33"/>
      <c r="C96" s="33" t="s">
        <v>1033</v>
      </c>
      <c r="D96" s="33" t="s">
        <v>159</v>
      </c>
      <c r="E96" s="34">
        <v>-40400</v>
      </c>
      <c r="F96" s="35">
        <v>-763.43880000000001</v>
      </c>
      <c r="G96" s="36">
        <f t="shared" si="0"/>
        <v>-4.9787428809275154E-3</v>
      </c>
      <c r="H96" s="31" t="s">
        <v>152</v>
      </c>
    </row>
    <row r="97" spans="1:8" x14ac:dyDescent="0.2">
      <c r="A97" s="32">
        <v>7</v>
      </c>
      <c r="B97" s="33"/>
      <c r="C97" s="33" t="s">
        <v>1006</v>
      </c>
      <c r="D97" s="33" t="s">
        <v>159</v>
      </c>
      <c r="E97" s="34">
        <v>-17250</v>
      </c>
      <c r="F97" s="35">
        <v>-1185.7563749999999</v>
      </c>
      <c r="G97" s="36">
        <f t="shared" si="0"/>
        <v>-7.7328740830904406E-3</v>
      </c>
      <c r="H97" s="31" t="s">
        <v>152</v>
      </c>
    </row>
    <row r="98" spans="1:8" x14ac:dyDescent="0.2">
      <c r="A98" s="32">
        <v>8</v>
      </c>
      <c r="B98" s="33"/>
      <c r="C98" s="33" t="s">
        <v>985</v>
      </c>
      <c r="D98" s="33" t="s">
        <v>159</v>
      </c>
      <c r="E98" s="34">
        <v>-76000</v>
      </c>
      <c r="F98" s="35">
        <v>-1200.7619999999999</v>
      </c>
      <c r="G98" s="36">
        <f t="shared" si="0"/>
        <v>-7.8307328094777001E-3</v>
      </c>
      <c r="H98" s="31" t="s">
        <v>152</v>
      </c>
    </row>
    <row r="99" spans="1:8" x14ac:dyDescent="0.2">
      <c r="A99" s="32">
        <v>9</v>
      </c>
      <c r="B99" s="33"/>
      <c r="C99" s="33" t="s">
        <v>998</v>
      </c>
      <c r="D99" s="33" t="s">
        <v>159</v>
      </c>
      <c r="E99" s="34">
        <v>-1917000</v>
      </c>
      <c r="F99" s="35">
        <v>-1933.1027999999999</v>
      </c>
      <c r="G99" s="36">
        <f t="shared" si="0"/>
        <v>-1.2606671030606573E-2</v>
      </c>
      <c r="H99" s="31" t="s">
        <v>152</v>
      </c>
    </row>
    <row r="100" spans="1:8" x14ac:dyDescent="0.2">
      <c r="A100" s="32">
        <v>10</v>
      </c>
      <c r="B100" s="33"/>
      <c r="C100" s="33" t="s">
        <v>1003</v>
      </c>
      <c r="D100" s="33" t="s">
        <v>159</v>
      </c>
      <c r="E100" s="34">
        <v>-128700</v>
      </c>
      <c r="F100" s="35">
        <v>-1977.2181</v>
      </c>
      <c r="G100" s="36">
        <f t="shared" si="0"/>
        <v>-1.2894367615866559E-2</v>
      </c>
      <c r="H100" s="31" t="s">
        <v>152</v>
      </c>
    </row>
    <row r="101" spans="1:8" x14ac:dyDescent="0.2">
      <c r="A101" s="32">
        <v>11</v>
      </c>
      <c r="B101" s="33"/>
      <c r="C101" s="33" t="s">
        <v>1005</v>
      </c>
      <c r="D101" s="33" t="s">
        <v>159</v>
      </c>
      <c r="E101" s="34">
        <v>-111600</v>
      </c>
      <c r="F101" s="35">
        <v>-2007.5724</v>
      </c>
      <c r="G101" s="36">
        <f t="shared" si="0"/>
        <v>-1.3092322258767259E-2</v>
      </c>
      <c r="H101" s="31" t="s">
        <v>152</v>
      </c>
    </row>
    <row r="102" spans="1:8" x14ac:dyDescent="0.2">
      <c r="A102" s="32">
        <v>12</v>
      </c>
      <c r="B102" s="33"/>
      <c r="C102" s="33" t="s">
        <v>1008</v>
      </c>
      <c r="D102" s="33" t="s">
        <v>159</v>
      </c>
      <c r="E102" s="34">
        <v>-126350</v>
      </c>
      <c r="F102" s="35">
        <v>-2020.0838000000001</v>
      </c>
      <c r="G102" s="36">
        <f t="shared" si="0"/>
        <v>-1.3173914972787606E-2</v>
      </c>
      <c r="H102" s="31" t="s">
        <v>152</v>
      </c>
    </row>
    <row r="103" spans="1:8" x14ac:dyDescent="0.2">
      <c r="A103" s="32">
        <v>13</v>
      </c>
      <c r="B103" s="33"/>
      <c r="C103" s="33" t="s">
        <v>993</v>
      </c>
      <c r="D103" s="33" t="s">
        <v>159</v>
      </c>
      <c r="E103" s="34">
        <v>-73850</v>
      </c>
      <c r="F103" s="35">
        <v>-2238.2088749999998</v>
      </c>
      <c r="G103" s="36">
        <f t="shared" si="0"/>
        <v>-1.4596411005616995E-2</v>
      </c>
      <c r="H103" s="31" t="s">
        <v>152</v>
      </c>
    </row>
    <row r="104" spans="1:8" x14ac:dyDescent="0.2">
      <c r="A104" s="32">
        <v>14</v>
      </c>
      <c r="B104" s="33"/>
      <c r="C104" s="33" t="s">
        <v>1009</v>
      </c>
      <c r="D104" s="33" t="s">
        <v>159</v>
      </c>
      <c r="E104" s="34">
        <v>-930150</v>
      </c>
      <c r="F104" s="35">
        <v>-2253.8464650000001</v>
      </c>
      <c r="G104" s="36">
        <f t="shared" si="0"/>
        <v>-1.469839107250299E-2</v>
      </c>
      <c r="H104" s="31" t="s">
        <v>152</v>
      </c>
    </row>
    <row r="105" spans="1:8" x14ac:dyDescent="0.2">
      <c r="A105" s="32">
        <v>15</v>
      </c>
      <c r="B105" s="33"/>
      <c r="C105" s="33" t="s">
        <v>1024</v>
      </c>
      <c r="D105" s="33" t="s">
        <v>159</v>
      </c>
      <c r="E105" s="34">
        <v>-191000</v>
      </c>
      <c r="F105" s="35">
        <v>-2337.1714999999999</v>
      </c>
      <c r="G105" s="36">
        <f t="shared" si="0"/>
        <v>-1.5241792750292076E-2</v>
      </c>
      <c r="H105" s="31" t="s">
        <v>152</v>
      </c>
    </row>
    <row r="106" spans="1:8" x14ac:dyDescent="0.2">
      <c r="A106" s="32">
        <v>16</v>
      </c>
      <c r="B106" s="33"/>
      <c r="C106" s="33" t="s">
        <v>1011</v>
      </c>
      <c r="D106" s="33" t="s">
        <v>159</v>
      </c>
      <c r="E106" s="34">
        <v>-289000</v>
      </c>
      <c r="F106" s="35">
        <v>-2789.1390000000001</v>
      </c>
      <c r="G106" s="36">
        <f t="shared" si="0"/>
        <v>-1.8189285035247475E-2</v>
      </c>
      <c r="H106" s="31" t="s">
        <v>152</v>
      </c>
    </row>
    <row r="107" spans="1:8" x14ac:dyDescent="0.2">
      <c r="A107" s="29"/>
      <c r="B107" s="29"/>
      <c r="C107" s="30" t="s">
        <v>151</v>
      </c>
      <c r="D107" s="29"/>
      <c r="E107" s="29" t="s">
        <v>152</v>
      </c>
      <c r="F107" s="37">
        <v>-21756.133277500001</v>
      </c>
      <c r="G107" s="38">
        <v>-0.14188195000000001</v>
      </c>
      <c r="H107" s="31" t="s">
        <v>152</v>
      </c>
    </row>
    <row r="108" spans="1:8" x14ac:dyDescent="0.2">
      <c r="A108" s="29"/>
      <c r="B108" s="29"/>
      <c r="C108" s="39"/>
      <c r="D108" s="29"/>
      <c r="E108" s="29"/>
      <c r="F108" s="40"/>
      <c r="G108" s="40"/>
      <c r="H108" s="31" t="s">
        <v>152</v>
      </c>
    </row>
    <row r="109" spans="1:8" x14ac:dyDescent="0.2">
      <c r="A109" s="29"/>
      <c r="B109" s="29"/>
      <c r="C109" s="30" t="s">
        <v>160</v>
      </c>
      <c r="D109" s="29"/>
      <c r="E109" s="29"/>
      <c r="F109" s="37">
        <f>F72+F88</f>
        <v>113888.70626619995</v>
      </c>
      <c r="G109" s="38">
        <f>G88+G72</f>
        <v>0.74272177313845555</v>
      </c>
      <c r="H109" s="31" t="s">
        <v>152</v>
      </c>
    </row>
    <row r="110" spans="1:8" x14ac:dyDescent="0.2">
      <c r="A110" s="29"/>
      <c r="B110" s="29"/>
      <c r="C110" s="39"/>
      <c r="D110" s="29"/>
      <c r="E110" s="29"/>
      <c r="F110" s="40"/>
      <c r="G110" s="40"/>
      <c r="H110" s="31" t="s">
        <v>152</v>
      </c>
    </row>
    <row r="111" spans="1:8" x14ac:dyDescent="0.2">
      <c r="A111" s="29"/>
      <c r="B111" s="29"/>
      <c r="C111" s="30" t="s">
        <v>161</v>
      </c>
      <c r="D111" s="29"/>
      <c r="E111" s="29"/>
      <c r="F111" s="40"/>
      <c r="G111" s="40"/>
      <c r="H111" s="31" t="s">
        <v>152</v>
      </c>
    </row>
    <row r="112" spans="1:8" x14ac:dyDescent="0.2">
      <c r="A112" s="29"/>
      <c r="B112" s="29"/>
      <c r="C112" s="30" t="s">
        <v>10</v>
      </c>
      <c r="D112" s="29"/>
      <c r="E112" s="29"/>
      <c r="F112" s="40"/>
      <c r="G112" s="40"/>
      <c r="H112" s="31" t="s">
        <v>152</v>
      </c>
    </row>
    <row r="113" spans="1:8" x14ac:dyDescent="0.2">
      <c r="A113" s="32">
        <v>1</v>
      </c>
      <c r="B113" s="33" t="s">
        <v>691</v>
      </c>
      <c r="C113" s="33" t="s">
        <v>692</v>
      </c>
      <c r="D113" s="33" t="s">
        <v>565</v>
      </c>
      <c r="E113" s="34">
        <v>2500</v>
      </c>
      <c r="F113" s="35">
        <v>2510.6275000000001</v>
      </c>
      <c r="G113" s="36">
        <v>1.6372979999999999E-2</v>
      </c>
      <c r="H113" s="31">
        <v>7.4450000000000003</v>
      </c>
    </row>
    <row r="114" spans="1:8" x14ac:dyDescent="0.2">
      <c r="A114" s="32">
        <v>2</v>
      </c>
      <c r="B114" s="33" t="s">
        <v>578</v>
      </c>
      <c r="C114" s="33" t="s">
        <v>579</v>
      </c>
      <c r="D114" s="33" t="s">
        <v>568</v>
      </c>
      <c r="E114" s="34">
        <v>150</v>
      </c>
      <c r="F114" s="35">
        <v>1549.9815000000001</v>
      </c>
      <c r="G114" s="36">
        <v>1.010816E-2</v>
      </c>
      <c r="H114" s="31">
        <v>7.46</v>
      </c>
    </row>
    <row r="115" spans="1:8" ht="25.5" x14ac:dyDescent="0.2">
      <c r="A115" s="32">
        <v>3</v>
      </c>
      <c r="B115" s="33" t="s">
        <v>586</v>
      </c>
      <c r="C115" s="33" t="s">
        <v>587</v>
      </c>
      <c r="D115" s="33" t="s">
        <v>565</v>
      </c>
      <c r="E115" s="34">
        <v>1500</v>
      </c>
      <c r="F115" s="35">
        <v>1504.4594999999999</v>
      </c>
      <c r="G115" s="36">
        <v>9.8112900000000003E-3</v>
      </c>
      <c r="H115" s="31">
        <v>7.5007000000000001</v>
      </c>
    </row>
    <row r="116" spans="1:8" ht="25.5" x14ac:dyDescent="0.2">
      <c r="A116" s="32">
        <v>4</v>
      </c>
      <c r="B116" s="33" t="s">
        <v>566</v>
      </c>
      <c r="C116" s="33" t="s">
        <v>567</v>
      </c>
      <c r="D116" s="33" t="s">
        <v>568</v>
      </c>
      <c r="E116" s="34">
        <v>1500</v>
      </c>
      <c r="F116" s="35">
        <v>1497.9059999999999</v>
      </c>
      <c r="G116" s="36">
        <v>9.7685500000000008E-3</v>
      </c>
      <c r="H116" s="31">
        <v>7.63</v>
      </c>
    </row>
    <row r="117" spans="1:8" ht="25.5" x14ac:dyDescent="0.2">
      <c r="A117" s="32">
        <v>5</v>
      </c>
      <c r="B117" s="33" t="s">
        <v>603</v>
      </c>
      <c r="C117" s="33" t="s">
        <v>604</v>
      </c>
      <c r="D117" s="33" t="s">
        <v>568</v>
      </c>
      <c r="E117" s="34">
        <v>1000</v>
      </c>
      <c r="F117" s="35">
        <v>1053.2919999999999</v>
      </c>
      <c r="G117" s="36">
        <v>6.86901E-3</v>
      </c>
      <c r="H117" s="31">
        <v>7.1050000000000004</v>
      </c>
    </row>
    <row r="118" spans="1:8" ht="25.5" x14ac:dyDescent="0.2">
      <c r="A118" s="32">
        <v>6</v>
      </c>
      <c r="B118" s="33" t="s">
        <v>605</v>
      </c>
      <c r="C118" s="33" t="s">
        <v>606</v>
      </c>
      <c r="D118" s="33" t="s">
        <v>568</v>
      </c>
      <c r="E118" s="34">
        <v>1000</v>
      </c>
      <c r="F118" s="35">
        <v>1019.193</v>
      </c>
      <c r="G118" s="36">
        <v>6.6466399999999997E-3</v>
      </c>
      <c r="H118" s="31">
        <v>7.4720000000000004</v>
      </c>
    </row>
    <row r="119" spans="1:8" x14ac:dyDescent="0.2">
      <c r="A119" s="32">
        <v>7</v>
      </c>
      <c r="B119" s="33" t="s">
        <v>693</v>
      </c>
      <c r="C119" s="33" t="s">
        <v>694</v>
      </c>
      <c r="D119" s="33" t="s">
        <v>568</v>
      </c>
      <c r="E119" s="34">
        <v>100</v>
      </c>
      <c r="F119" s="35">
        <v>999.47500000000002</v>
      </c>
      <c r="G119" s="36">
        <v>6.5180500000000001E-3</v>
      </c>
      <c r="H119" s="31">
        <v>7.8250000000000002</v>
      </c>
    </row>
    <row r="120" spans="1:8" x14ac:dyDescent="0.2">
      <c r="A120" s="32">
        <v>8</v>
      </c>
      <c r="B120" s="33" t="s">
        <v>626</v>
      </c>
      <c r="C120" s="33" t="s">
        <v>627</v>
      </c>
      <c r="D120" s="33" t="s">
        <v>568</v>
      </c>
      <c r="E120" s="34">
        <v>1000</v>
      </c>
      <c r="F120" s="35">
        <v>997.60500000000002</v>
      </c>
      <c r="G120" s="36">
        <v>6.5058499999999997E-3</v>
      </c>
      <c r="H120" s="31">
        <v>7.63</v>
      </c>
    </row>
    <row r="121" spans="1:8" x14ac:dyDescent="0.2">
      <c r="A121" s="32">
        <v>9</v>
      </c>
      <c r="B121" s="33" t="s">
        <v>619</v>
      </c>
      <c r="C121" s="33" t="s">
        <v>620</v>
      </c>
      <c r="D121" s="33" t="s">
        <v>568</v>
      </c>
      <c r="E121" s="34">
        <v>50</v>
      </c>
      <c r="F121" s="35">
        <v>487.64350000000002</v>
      </c>
      <c r="G121" s="36">
        <v>3.1801500000000001E-3</v>
      </c>
      <c r="H121" s="31">
        <v>7.77</v>
      </c>
    </row>
    <row r="122" spans="1:8" x14ac:dyDescent="0.2">
      <c r="A122" s="29"/>
      <c r="B122" s="29"/>
      <c r="C122" s="30" t="s">
        <v>151</v>
      </c>
      <c r="D122" s="29"/>
      <c r="E122" s="29" t="s">
        <v>152</v>
      </c>
      <c r="F122" s="37">
        <v>11620.183000000001</v>
      </c>
      <c r="G122" s="38">
        <v>7.5780680000000003E-2</v>
      </c>
      <c r="H122" s="31" t="s">
        <v>152</v>
      </c>
    </row>
    <row r="123" spans="1:8" x14ac:dyDescent="0.2">
      <c r="A123" s="29"/>
      <c r="B123" s="29"/>
      <c r="C123" s="39"/>
      <c r="D123" s="29"/>
      <c r="E123" s="29"/>
      <c r="F123" s="40"/>
      <c r="G123" s="40"/>
      <c r="H123" s="31" t="s">
        <v>152</v>
      </c>
    </row>
    <row r="124" spans="1:8" x14ac:dyDescent="0.2">
      <c r="A124" s="29"/>
      <c r="B124" s="29"/>
      <c r="C124" s="30" t="s">
        <v>162</v>
      </c>
      <c r="D124" s="29"/>
      <c r="E124" s="29"/>
      <c r="F124" s="29"/>
      <c r="G124" s="29"/>
      <c r="H124" s="31" t="s">
        <v>152</v>
      </c>
    </row>
    <row r="125" spans="1:8" x14ac:dyDescent="0.2">
      <c r="A125" s="29"/>
      <c r="B125" s="29"/>
      <c r="C125" s="30" t="s">
        <v>151</v>
      </c>
      <c r="D125" s="29"/>
      <c r="E125" s="29" t="s">
        <v>152</v>
      </c>
      <c r="F125" s="41" t="s">
        <v>154</v>
      </c>
      <c r="G125" s="38">
        <v>0</v>
      </c>
      <c r="H125" s="31" t="s">
        <v>152</v>
      </c>
    </row>
    <row r="126" spans="1:8" x14ac:dyDescent="0.2">
      <c r="A126" s="29"/>
      <c r="B126" s="29"/>
      <c r="C126" s="39"/>
      <c r="D126" s="29"/>
      <c r="E126" s="29"/>
      <c r="F126" s="40"/>
      <c r="G126" s="40"/>
      <c r="H126" s="31" t="s">
        <v>152</v>
      </c>
    </row>
    <row r="127" spans="1:8" x14ac:dyDescent="0.2">
      <c r="A127" s="29"/>
      <c r="B127" s="29"/>
      <c r="C127" s="30" t="s">
        <v>163</v>
      </c>
      <c r="D127" s="29"/>
      <c r="E127" s="29"/>
      <c r="F127" s="29"/>
      <c r="G127" s="29"/>
      <c r="H127" s="31" t="s">
        <v>152</v>
      </c>
    </row>
    <row r="128" spans="1:8" x14ac:dyDescent="0.2">
      <c r="A128" s="32">
        <v>1</v>
      </c>
      <c r="B128" s="33" t="s">
        <v>632</v>
      </c>
      <c r="C128" s="33" t="s">
        <v>1101</v>
      </c>
      <c r="D128" s="33" t="s">
        <v>546</v>
      </c>
      <c r="E128" s="34">
        <v>8500000</v>
      </c>
      <c r="F128" s="35">
        <v>8677.3695000000007</v>
      </c>
      <c r="G128" s="36">
        <v>5.6589199999999999E-2</v>
      </c>
      <c r="H128" s="31">
        <v>6.9061000000000003</v>
      </c>
    </row>
    <row r="129" spans="1:8" x14ac:dyDescent="0.2">
      <c r="A129" s="32">
        <v>2</v>
      </c>
      <c r="B129" s="33" t="s">
        <v>634</v>
      </c>
      <c r="C129" s="33" t="s">
        <v>1092</v>
      </c>
      <c r="D129" s="33" t="s">
        <v>546</v>
      </c>
      <c r="E129" s="34">
        <v>3000000</v>
      </c>
      <c r="F129" s="35">
        <v>3096.2130000000002</v>
      </c>
      <c r="G129" s="36">
        <v>2.0191859999999999E-2</v>
      </c>
      <c r="H129" s="31">
        <v>6.9904999999999999</v>
      </c>
    </row>
    <row r="130" spans="1:8" x14ac:dyDescent="0.2">
      <c r="A130" s="32">
        <v>3</v>
      </c>
      <c r="B130" s="33" t="s">
        <v>695</v>
      </c>
      <c r="C130" s="33" t="s">
        <v>1100</v>
      </c>
      <c r="D130" s="33" t="s">
        <v>546</v>
      </c>
      <c r="E130" s="34">
        <v>3000000</v>
      </c>
      <c r="F130" s="35">
        <v>3077.8380000000002</v>
      </c>
      <c r="G130" s="36">
        <v>2.0072030000000001E-2</v>
      </c>
      <c r="H130" s="31">
        <v>6.8888999999999996</v>
      </c>
    </row>
    <row r="131" spans="1:8" x14ac:dyDescent="0.2">
      <c r="A131" s="32">
        <v>4</v>
      </c>
      <c r="B131" s="33" t="s">
        <v>682</v>
      </c>
      <c r="C131" s="33" t="s">
        <v>683</v>
      </c>
      <c r="D131" s="33" t="s">
        <v>546</v>
      </c>
      <c r="E131" s="34">
        <v>3000000</v>
      </c>
      <c r="F131" s="35">
        <v>3044.1390000000001</v>
      </c>
      <c r="G131" s="36">
        <v>1.985226E-2</v>
      </c>
      <c r="H131" s="31">
        <v>6.8349000000000002</v>
      </c>
    </row>
    <row r="132" spans="1:8" x14ac:dyDescent="0.2">
      <c r="A132" s="32">
        <v>5</v>
      </c>
      <c r="B132" s="33" t="s">
        <v>637</v>
      </c>
      <c r="C132" s="33" t="s">
        <v>638</v>
      </c>
      <c r="D132" s="33" t="s">
        <v>546</v>
      </c>
      <c r="E132" s="34">
        <v>1500000</v>
      </c>
      <c r="F132" s="35">
        <v>1558.5165</v>
      </c>
      <c r="G132" s="36">
        <v>1.016382E-2</v>
      </c>
      <c r="H132" s="31">
        <v>7.1688000000000001</v>
      </c>
    </row>
    <row r="133" spans="1:8" x14ac:dyDescent="0.2">
      <c r="A133" s="32">
        <v>6</v>
      </c>
      <c r="B133" s="33" t="s">
        <v>696</v>
      </c>
      <c r="C133" s="33" t="s">
        <v>697</v>
      </c>
      <c r="D133" s="33" t="s">
        <v>546</v>
      </c>
      <c r="E133" s="34">
        <v>1000000</v>
      </c>
      <c r="F133" s="35">
        <v>1017.306</v>
      </c>
      <c r="G133" s="36">
        <v>6.6343299999999999E-3</v>
      </c>
      <c r="H133" s="31">
        <v>6.8869999999999996</v>
      </c>
    </row>
    <row r="134" spans="1:8" ht="25.5" x14ac:dyDescent="0.2">
      <c r="A134" s="32">
        <v>7</v>
      </c>
      <c r="B134" s="33" t="s">
        <v>645</v>
      </c>
      <c r="C134" s="33" t="s">
        <v>646</v>
      </c>
      <c r="D134" s="33" t="s">
        <v>546</v>
      </c>
      <c r="E134" s="34">
        <v>500000</v>
      </c>
      <c r="F134" s="35">
        <v>510.43299999999999</v>
      </c>
      <c r="G134" s="36">
        <v>3.32877E-3</v>
      </c>
      <c r="H134" s="31">
        <v>7.2519999999999998</v>
      </c>
    </row>
    <row r="135" spans="1:8" ht="25.5" x14ac:dyDescent="0.2">
      <c r="A135" s="32">
        <v>8</v>
      </c>
      <c r="B135" s="33" t="s">
        <v>644</v>
      </c>
      <c r="C135" s="33" t="s">
        <v>947</v>
      </c>
      <c r="D135" s="33" t="s">
        <v>546</v>
      </c>
      <c r="E135" s="34">
        <v>500000</v>
      </c>
      <c r="F135" s="35">
        <v>502</v>
      </c>
      <c r="G135" s="36">
        <v>3.27378E-3</v>
      </c>
      <c r="H135" s="31">
        <v>7.1453624476944784</v>
      </c>
    </row>
    <row r="136" spans="1:8" x14ac:dyDescent="0.2">
      <c r="A136" s="29"/>
      <c r="B136" s="29"/>
      <c r="C136" s="30" t="s">
        <v>151</v>
      </c>
      <c r="D136" s="29"/>
      <c r="E136" s="29" t="s">
        <v>152</v>
      </c>
      <c r="F136" s="37">
        <v>21483.814999999999</v>
      </c>
      <c r="G136" s="38">
        <v>0.14010605000000001</v>
      </c>
      <c r="H136" s="31" t="s">
        <v>152</v>
      </c>
    </row>
    <row r="137" spans="1:8" x14ac:dyDescent="0.2">
      <c r="A137" s="29"/>
      <c r="B137" s="29"/>
      <c r="C137" s="39"/>
      <c r="D137" s="29"/>
      <c r="E137" s="29"/>
      <c r="F137" s="40"/>
      <c r="G137" s="40"/>
      <c r="H137" s="31" t="s">
        <v>152</v>
      </c>
    </row>
    <row r="138" spans="1:8" x14ac:dyDescent="0.2">
      <c r="A138" s="29"/>
      <c r="B138" s="29"/>
      <c r="C138" s="30" t="s">
        <v>164</v>
      </c>
      <c r="D138" s="29"/>
      <c r="E138" s="29"/>
      <c r="F138" s="40"/>
      <c r="G138" s="40"/>
      <c r="H138" s="31" t="s">
        <v>152</v>
      </c>
    </row>
    <row r="139" spans="1:8" x14ac:dyDescent="0.2">
      <c r="A139" s="29"/>
      <c r="B139" s="29"/>
      <c r="C139" s="30" t="s">
        <v>151</v>
      </c>
      <c r="D139" s="29"/>
      <c r="E139" s="29" t="s">
        <v>152</v>
      </c>
      <c r="F139" s="41" t="s">
        <v>154</v>
      </c>
      <c r="G139" s="38">
        <v>0</v>
      </c>
      <c r="H139" s="31" t="s">
        <v>152</v>
      </c>
    </row>
    <row r="140" spans="1:8" x14ac:dyDescent="0.2">
      <c r="A140" s="29"/>
      <c r="B140" s="29"/>
      <c r="C140" s="39"/>
      <c r="D140" s="29"/>
      <c r="E140" s="29"/>
      <c r="F140" s="40"/>
      <c r="G140" s="40"/>
      <c r="H140" s="31" t="s">
        <v>152</v>
      </c>
    </row>
    <row r="141" spans="1:8" x14ac:dyDescent="0.2">
      <c r="A141" s="29"/>
      <c r="B141" s="29"/>
      <c r="C141" s="30" t="s">
        <v>165</v>
      </c>
      <c r="D141" s="29"/>
      <c r="E141" s="29"/>
      <c r="F141" s="37">
        <v>33103.998</v>
      </c>
      <c r="G141" s="38">
        <v>0.21588673</v>
      </c>
      <c r="H141" s="31" t="s">
        <v>152</v>
      </c>
    </row>
    <row r="142" spans="1:8" x14ac:dyDescent="0.2">
      <c r="A142" s="29"/>
      <c r="B142" s="29"/>
      <c r="C142" s="39"/>
      <c r="D142" s="29"/>
      <c r="E142" s="29"/>
      <c r="F142" s="40"/>
      <c r="G142" s="40"/>
      <c r="H142" s="31" t="s">
        <v>152</v>
      </c>
    </row>
    <row r="143" spans="1:8" x14ac:dyDescent="0.2">
      <c r="A143" s="29"/>
      <c r="B143" s="29"/>
      <c r="C143" s="30" t="s">
        <v>166</v>
      </c>
      <c r="D143" s="29"/>
      <c r="E143" s="29"/>
      <c r="F143" s="40"/>
      <c r="G143" s="40"/>
      <c r="H143" s="31" t="s">
        <v>152</v>
      </c>
    </row>
    <row r="144" spans="1:8" x14ac:dyDescent="0.2">
      <c r="A144" s="29"/>
      <c r="B144" s="29"/>
      <c r="C144" s="30" t="s">
        <v>167</v>
      </c>
      <c r="D144" s="29"/>
      <c r="E144" s="29"/>
      <c r="F144" s="40"/>
      <c r="G144" s="40"/>
      <c r="H144" s="31" t="s">
        <v>152</v>
      </c>
    </row>
    <row r="145" spans="1:8" x14ac:dyDescent="0.2">
      <c r="A145" s="29"/>
      <c r="B145" s="29"/>
      <c r="C145" s="30" t="s">
        <v>151</v>
      </c>
      <c r="D145" s="29"/>
      <c r="E145" s="29" t="s">
        <v>152</v>
      </c>
      <c r="F145" s="41" t="s">
        <v>154</v>
      </c>
      <c r="G145" s="38">
        <v>0</v>
      </c>
      <c r="H145" s="31" t="s">
        <v>152</v>
      </c>
    </row>
    <row r="146" spans="1:8" x14ac:dyDescent="0.2">
      <c r="A146" s="29"/>
      <c r="B146" s="29"/>
      <c r="C146" s="39"/>
      <c r="D146" s="29"/>
      <c r="E146" s="29"/>
      <c r="F146" s="40"/>
      <c r="G146" s="40"/>
      <c r="H146" s="31" t="s">
        <v>152</v>
      </c>
    </row>
    <row r="147" spans="1:8" x14ac:dyDescent="0.2">
      <c r="A147" s="29"/>
      <c r="B147" s="29"/>
      <c r="C147" s="30" t="s">
        <v>168</v>
      </c>
      <c r="D147" s="29"/>
      <c r="E147" s="29"/>
      <c r="F147" s="40"/>
      <c r="G147" s="40"/>
      <c r="H147" s="31" t="s">
        <v>152</v>
      </c>
    </row>
    <row r="148" spans="1:8" x14ac:dyDescent="0.2">
      <c r="A148" s="29"/>
      <c r="B148" s="29"/>
      <c r="C148" s="30" t="s">
        <v>151</v>
      </c>
      <c r="D148" s="29"/>
      <c r="E148" s="29" t="s">
        <v>152</v>
      </c>
      <c r="F148" s="41" t="s">
        <v>154</v>
      </c>
      <c r="G148" s="38">
        <v>0</v>
      </c>
      <c r="H148" s="31" t="s">
        <v>152</v>
      </c>
    </row>
    <row r="149" spans="1:8" x14ac:dyDescent="0.2">
      <c r="A149" s="29"/>
      <c r="B149" s="29"/>
      <c r="C149" s="39"/>
      <c r="D149" s="29"/>
      <c r="E149" s="29"/>
      <c r="F149" s="40"/>
      <c r="G149" s="40"/>
      <c r="H149" s="31" t="s">
        <v>152</v>
      </c>
    </row>
    <row r="150" spans="1:8" x14ac:dyDescent="0.2">
      <c r="A150" s="29"/>
      <c r="B150" s="29"/>
      <c r="C150" s="30" t="s">
        <v>169</v>
      </c>
      <c r="D150" s="29"/>
      <c r="E150" s="29"/>
      <c r="F150" s="40"/>
      <c r="G150" s="40"/>
      <c r="H150" s="31" t="s">
        <v>152</v>
      </c>
    </row>
    <row r="151" spans="1:8" x14ac:dyDescent="0.2">
      <c r="A151" s="29"/>
      <c r="B151" s="29"/>
      <c r="C151" s="30" t="s">
        <v>151</v>
      </c>
      <c r="D151" s="29"/>
      <c r="E151" s="29" t="s">
        <v>152</v>
      </c>
      <c r="F151" s="41" t="s">
        <v>154</v>
      </c>
      <c r="G151" s="38">
        <v>0</v>
      </c>
      <c r="H151" s="31" t="s">
        <v>152</v>
      </c>
    </row>
    <row r="152" spans="1:8" x14ac:dyDescent="0.2">
      <c r="A152" s="29"/>
      <c r="B152" s="29"/>
      <c r="C152" s="39"/>
      <c r="D152" s="29"/>
      <c r="E152" s="29"/>
      <c r="F152" s="40"/>
      <c r="G152" s="40"/>
      <c r="H152" s="31" t="s">
        <v>152</v>
      </c>
    </row>
    <row r="153" spans="1:8" x14ac:dyDescent="0.2">
      <c r="A153" s="29"/>
      <c r="B153" s="29"/>
      <c r="C153" s="30" t="s">
        <v>170</v>
      </c>
      <c r="D153" s="29"/>
      <c r="E153" s="29"/>
      <c r="F153" s="40"/>
      <c r="G153" s="40"/>
      <c r="H153" s="31" t="s">
        <v>152</v>
      </c>
    </row>
    <row r="154" spans="1:8" x14ac:dyDescent="0.2">
      <c r="A154" s="32">
        <v>1</v>
      </c>
      <c r="B154" s="33"/>
      <c r="C154" s="33" t="s">
        <v>171</v>
      </c>
      <c r="D154" s="33"/>
      <c r="E154" s="42"/>
      <c r="F154" s="35">
        <v>2279.5577899929999</v>
      </c>
      <c r="G154" s="36">
        <v>1.486607E-2</v>
      </c>
      <c r="H154" s="31">
        <v>6.6</v>
      </c>
    </row>
    <row r="155" spans="1:8" x14ac:dyDescent="0.2">
      <c r="A155" s="29"/>
      <c r="B155" s="29"/>
      <c r="C155" s="30" t="s">
        <v>151</v>
      </c>
      <c r="D155" s="29"/>
      <c r="E155" s="29" t="s">
        <v>152</v>
      </c>
      <c r="F155" s="37">
        <v>2279.5577899929999</v>
      </c>
      <c r="G155" s="38">
        <v>1.486607E-2</v>
      </c>
      <c r="H155" s="31" t="s">
        <v>152</v>
      </c>
    </row>
    <row r="156" spans="1:8" x14ac:dyDescent="0.2">
      <c r="A156" s="29"/>
      <c r="B156" s="29"/>
      <c r="C156" s="39"/>
      <c r="D156" s="29"/>
      <c r="E156" s="29"/>
      <c r="F156" s="40"/>
      <c r="G156" s="40"/>
      <c r="H156" s="31" t="s">
        <v>152</v>
      </c>
    </row>
    <row r="157" spans="1:8" x14ac:dyDescent="0.2">
      <c r="A157" s="29"/>
      <c r="B157" s="29"/>
      <c r="C157" s="30" t="s">
        <v>172</v>
      </c>
      <c r="D157" s="29"/>
      <c r="E157" s="29"/>
      <c r="F157" s="37">
        <v>2279.5577899929999</v>
      </c>
      <c r="G157" s="38">
        <v>1.486607E-2</v>
      </c>
      <c r="H157" s="31" t="s">
        <v>152</v>
      </c>
    </row>
    <row r="158" spans="1:8" x14ac:dyDescent="0.2">
      <c r="A158" s="29"/>
      <c r="B158" s="29"/>
      <c r="C158" s="40"/>
      <c r="D158" s="29"/>
      <c r="E158" s="29"/>
      <c r="F158" s="29"/>
      <c r="G158" s="29"/>
      <c r="H158" s="31" t="s">
        <v>152</v>
      </c>
    </row>
    <row r="159" spans="1:8" x14ac:dyDescent="0.2">
      <c r="A159" s="29"/>
      <c r="B159" s="29"/>
      <c r="C159" s="30" t="s">
        <v>173</v>
      </c>
      <c r="D159" s="29"/>
      <c r="E159" s="29"/>
      <c r="F159" s="29"/>
      <c r="G159" s="29"/>
      <c r="H159" s="31" t="s">
        <v>152</v>
      </c>
    </row>
    <row r="160" spans="1:8" x14ac:dyDescent="0.2">
      <c r="A160" s="29"/>
      <c r="B160" s="29"/>
      <c r="C160" s="30" t="s">
        <v>174</v>
      </c>
      <c r="D160" s="29"/>
      <c r="E160" s="29"/>
      <c r="F160" s="29"/>
      <c r="G160" s="29"/>
      <c r="H160" s="31" t="s">
        <v>152</v>
      </c>
    </row>
    <row r="161" spans="1:10" x14ac:dyDescent="0.2">
      <c r="A161" s="32">
        <v>1</v>
      </c>
      <c r="B161" s="33" t="s">
        <v>342</v>
      </c>
      <c r="C161" s="33" t="s">
        <v>343</v>
      </c>
      <c r="D161" s="33"/>
      <c r="E161" s="89">
        <v>111324.876</v>
      </c>
      <c r="F161" s="35">
        <v>2504.52204652</v>
      </c>
      <c r="G161" s="36">
        <v>1.6333159999999999E-2</v>
      </c>
      <c r="H161" s="31" t="s">
        <v>152</v>
      </c>
    </row>
    <row r="162" spans="1:10" x14ac:dyDescent="0.2">
      <c r="A162" s="29"/>
      <c r="B162" s="29"/>
      <c r="C162" s="30" t="s">
        <v>151</v>
      </c>
      <c r="D162" s="29"/>
      <c r="E162" s="29" t="s">
        <v>152</v>
      </c>
      <c r="F162" s="37">
        <v>2504.52204652</v>
      </c>
      <c r="G162" s="38">
        <v>1.6333159999999999E-2</v>
      </c>
      <c r="H162" s="31" t="s">
        <v>152</v>
      </c>
    </row>
    <row r="163" spans="1:10" x14ac:dyDescent="0.2">
      <c r="A163" s="29"/>
      <c r="B163" s="29"/>
      <c r="C163" s="39"/>
      <c r="D163" s="29"/>
      <c r="E163" s="29"/>
      <c r="F163" s="40"/>
      <c r="G163" s="40"/>
      <c r="H163" s="31" t="s">
        <v>152</v>
      </c>
    </row>
    <row r="164" spans="1:10" x14ac:dyDescent="0.2">
      <c r="A164" s="29"/>
      <c r="B164" s="29"/>
      <c r="C164" s="30" t="s">
        <v>175</v>
      </c>
      <c r="D164" s="29"/>
      <c r="E164" s="29"/>
      <c r="F164" s="29"/>
      <c r="G164" s="29"/>
      <c r="H164" s="31" t="s">
        <v>152</v>
      </c>
    </row>
    <row r="165" spans="1:10" x14ac:dyDescent="0.2">
      <c r="A165" s="29"/>
      <c r="B165" s="29"/>
      <c r="C165" s="30" t="s">
        <v>176</v>
      </c>
      <c r="D165" s="29"/>
      <c r="E165" s="29"/>
      <c r="F165" s="29"/>
      <c r="G165" s="29"/>
      <c r="H165" s="31" t="s">
        <v>152</v>
      </c>
    </row>
    <row r="166" spans="1:10" x14ac:dyDescent="0.2">
      <c r="A166" s="29"/>
      <c r="B166" s="29"/>
      <c r="C166" s="30" t="s">
        <v>151</v>
      </c>
      <c r="D166" s="29"/>
      <c r="E166" s="29" t="s">
        <v>152</v>
      </c>
      <c r="F166" s="41" t="s">
        <v>154</v>
      </c>
      <c r="G166" s="38">
        <v>0</v>
      </c>
      <c r="H166" s="31" t="s">
        <v>152</v>
      </c>
    </row>
    <row r="167" spans="1:10" x14ac:dyDescent="0.2">
      <c r="A167" s="29"/>
      <c r="B167" s="29"/>
      <c r="C167" s="39"/>
      <c r="D167" s="29"/>
      <c r="E167" s="29"/>
      <c r="F167" s="40"/>
      <c r="G167" s="40"/>
      <c r="H167" s="31" t="s">
        <v>152</v>
      </c>
    </row>
    <row r="168" spans="1:10" x14ac:dyDescent="0.2">
      <c r="A168" s="29"/>
      <c r="B168" s="29"/>
      <c r="C168" s="30" t="s">
        <v>177</v>
      </c>
      <c r="D168" s="29"/>
      <c r="E168" s="29"/>
      <c r="F168" s="40"/>
      <c r="G168" s="40"/>
      <c r="H168" s="31" t="s">
        <v>152</v>
      </c>
    </row>
    <row r="169" spans="1:10" x14ac:dyDescent="0.2">
      <c r="A169" s="29"/>
      <c r="B169" s="29"/>
      <c r="C169" s="30" t="s">
        <v>151</v>
      </c>
      <c r="D169" s="29"/>
      <c r="E169" s="29" t="s">
        <v>152</v>
      </c>
      <c r="F169" s="41" t="s">
        <v>154</v>
      </c>
      <c r="G169" s="38">
        <v>0</v>
      </c>
      <c r="H169" s="31" t="s">
        <v>152</v>
      </c>
    </row>
    <row r="170" spans="1:10" x14ac:dyDescent="0.2">
      <c r="A170" s="29"/>
      <c r="B170" s="29"/>
      <c r="C170" s="39"/>
      <c r="D170" s="29"/>
      <c r="E170" s="29"/>
      <c r="F170" s="40"/>
      <c r="G170" s="40"/>
      <c r="H170" s="31" t="s">
        <v>152</v>
      </c>
    </row>
    <row r="171" spans="1:10" x14ac:dyDescent="0.2">
      <c r="A171" s="42"/>
      <c r="B171" s="33"/>
      <c r="C171" s="33" t="s">
        <v>178</v>
      </c>
      <c r="D171" s="33"/>
      <c r="E171" s="42"/>
      <c r="F171" s="35">
        <v>1119.5696310000001</v>
      </c>
      <c r="G171" s="36">
        <v>7.3012399999999996E-3</v>
      </c>
      <c r="H171" s="31" t="s">
        <v>152</v>
      </c>
    </row>
    <row r="172" spans="1:10" x14ac:dyDescent="0.2">
      <c r="A172" s="42"/>
      <c r="B172" s="33"/>
      <c r="C172" s="33" t="s">
        <v>938</v>
      </c>
      <c r="D172" s="33"/>
      <c r="E172" s="42"/>
      <c r="F172" s="35">
        <f>22199.45147675+F107</f>
        <v>443.31819924999945</v>
      </c>
      <c r="G172" s="36">
        <f>F172/F173</f>
        <v>2.8910861335598092E-3</v>
      </c>
      <c r="H172" s="31" t="s">
        <v>152</v>
      </c>
    </row>
    <row r="173" spans="1:10" x14ac:dyDescent="0.2">
      <c r="A173" s="39"/>
      <c r="B173" s="39"/>
      <c r="C173" s="30" t="s">
        <v>180</v>
      </c>
      <c r="D173" s="40"/>
      <c r="E173" s="40"/>
      <c r="F173" s="37">
        <f>F172+F171+F162+F157+F141+F109</f>
        <v>153339.67193296296</v>
      </c>
      <c r="G173" s="43">
        <f>G172+G171+G162+G157+G141+G109</f>
        <v>1.0000000592720153</v>
      </c>
      <c r="H173" s="31" t="s">
        <v>152</v>
      </c>
    </row>
    <row r="174" spans="1:10" x14ac:dyDescent="0.2">
      <c r="A174" s="44"/>
      <c r="B174" s="44"/>
      <c r="C174" s="44"/>
      <c r="D174" s="45"/>
      <c r="E174" s="45"/>
      <c r="F174" s="45"/>
      <c r="G174" s="45"/>
    </row>
    <row r="175" spans="1:10" x14ac:dyDescent="0.2">
      <c r="A175" s="4"/>
      <c r="B175" s="234" t="s">
        <v>915</v>
      </c>
      <c r="C175" s="234"/>
      <c r="D175" s="234"/>
      <c r="E175" s="234"/>
      <c r="F175" s="234"/>
      <c r="G175" s="234"/>
      <c r="H175" s="234"/>
      <c r="J175" s="5"/>
    </row>
    <row r="176" spans="1:10" x14ac:dyDescent="0.2">
      <c r="A176" s="4"/>
      <c r="B176" s="234" t="s">
        <v>916</v>
      </c>
      <c r="C176" s="234"/>
      <c r="D176" s="234"/>
      <c r="E176" s="234"/>
      <c r="F176" s="234"/>
      <c r="G176" s="234"/>
      <c r="H176" s="234"/>
      <c r="J176" s="5"/>
    </row>
    <row r="177" spans="1:17" x14ac:dyDescent="0.2">
      <c r="A177" s="4"/>
      <c r="B177" s="234" t="s">
        <v>917</v>
      </c>
      <c r="C177" s="234"/>
      <c r="D177" s="234"/>
      <c r="E177" s="234"/>
      <c r="F177" s="234"/>
      <c r="G177" s="234"/>
      <c r="H177" s="234"/>
      <c r="J177" s="5"/>
    </row>
    <row r="178" spans="1:17" s="7" customFormat="1" ht="67.5" customHeight="1" x14ac:dyDescent="0.25">
      <c r="A178" s="6"/>
      <c r="B178" s="235" t="s">
        <v>918</v>
      </c>
      <c r="C178" s="235"/>
      <c r="D178" s="235"/>
      <c r="E178" s="235"/>
      <c r="F178" s="235"/>
      <c r="G178" s="235"/>
      <c r="H178" s="235"/>
      <c r="I178"/>
      <c r="J178" s="5"/>
      <c r="K178"/>
      <c r="L178"/>
      <c r="M178"/>
      <c r="N178"/>
      <c r="O178"/>
      <c r="P178"/>
      <c r="Q178"/>
    </row>
    <row r="179" spans="1:17" x14ac:dyDescent="0.2">
      <c r="A179" s="4"/>
      <c r="B179" s="234" t="s">
        <v>919</v>
      </c>
      <c r="C179" s="234"/>
      <c r="D179" s="234"/>
      <c r="E179" s="234"/>
      <c r="F179" s="234"/>
      <c r="G179" s="234"/>
      <c r="H179" s="234"/>
      <c r="J179" s="5"/>
    </row>
    <row r="180" spans="1:17" x14ac:dyDescent="0.2">
      <c r="A180" s="4"/>
      <c r="B180" s="4"/>
      <c r="C180" s="4"/>
      <c r="D180" s="46"/>
      <c r="E180" s="46"/>
      <c r="F180" s="46"/>
      <c r="G180" s="46"/>
    </row>
    <row r="181" spans="1:17" x14ac:dyDescent="0.2">
      <c r="A181" s="4"/>
      <c r="B181" s="236" t="s">
        <v>181</v>
      </c>
      <c r="C181" s="237"/>
      <c r="D181" s="238"/>
      <c r="E181" s="47"/>
      <c r="F181" s="46"/>
      <c r="G181" s="46"/>
    </row>
    <row r="182" spans="1:17" x14ac:dyDescent="0.2">
      <c r="A182" s="4"/>
      <c r="B182" s="231" t="s">
        <v>182</v>
      </c>
      <c r="C182" s="232"/>
      <c r="D182" s="30" t="s">
        <v>183</v>
      </c>
      <c r="E182" s="47"/>
      <c r="F182" s="46"/>
      <c r="G182" s="46"/>
    </row>
    <row r="183" spans="1:17" x14ac:dyDescent="0.2">
      <c r="A183" s="4"/>
      <c r="B183" s="231" t="s">
        <v>184</v>
      </c>
      <c r="C183" s="232"/>
      <c r="D183" s="30" t="s">
        <v>183</v>
      </c>
      <c r="E183" s="47"/>
      <c r="F183" s="46"/>
      <c r="G183" s="46"/>
    </row>
    <row r="184" spans="1:17" x14ac:dyDescent="0.2">
      <c r="A184" s="4"/>
      <c r="B184" s="231" t="s">
        <v>185</v>
      </c>
      <c r="C184" s="232"/>
      <c r="D184" s="40" t="s">
        <v>152</v>
      </c>
      <c r="E184" s="47"/>
      <c r="F184" s="46"/>
      <c r="G184" s="46"/>
    </row>
    <row r="185" spans="1:17" x14ac:dyDescent="0.2">
      <c r="A185" s="8"/>
      <c r="B185" s="48" t="s">
        <v>152</v>
      </c>
      <c r="C185" s="48" t="s">
        <v>920</v>
      </c>
      <c r="D185" s="48" t="s">
        <v>186</v>
      </c>
      <c r="E185" s="8"/>
      <c r="F185" s="8"/>
      <c r="G185" s="8"/>
      <c r="H185" s="8"/>
      <c r="J185" s="5"/>
    </row>
    <row r="186" spans="1:17" x14ac:dyDescent="0.2">
      <c r="A186" s="8"/>
      <c r="B186" s="49" t="s">
        <v>187</v>
      </c>
      <c r="C186" s="50">
        <v>45626</v>
      </c>
      <c r="D186" s="50">
        <v>45657</v>
      </c>
      <c r="E186" s="8"/>
      <c r="F186" s="8"/>
      <c r="G186" s="8"/>
      <c r="J186" s="5"/>
    </row>
    <row r="187" spans="1:17" x14ac:dyDescent="0.2">
      <c r="A187" s="8"/>
      <c r="B187" s="33" t="s">
        <v>188</v>
      </c>
      <c r="C187" s="51">
        <v>39.9422</v>
      </c>
      <c r="D187" s="51">
        <v>39.862200000000001</v>
      </c>
      <c r="E187" s="8"/>
      <c r="F187" s="22"/>
      <c r="G187" s="52"/>
    </row>
    <row r="188" spans="1:17" ht="25.5" x14ac:dyDescent="0.2">
      <c r="A188" s="8"/>
      <c r="B188" s="33" t="s">
        <v>949</v>
      </c>
      <c r="C188" s="51">
        <v>19.598700000000001</v>
      </c>
      <c r="D188" s="51">
        <v>19.4207</v>
      </c>
      <c r="E188" s="8"/>
      <c r="F188" s="22"/>
      <c r="G188" s="52"/>
    </row>
    <row r="189" spans="1:17" x14ac:dyDescent="0.2">
      <c r="A189" s="8"/>
      <c r="B189" s="33" t="s">
        <v>190</v>
      </c>
      <c r="C189" s="51">
        <v>34.358800000000002</v>
      </c>
      <c r="D189" s="51">
        <v>34.247599999999998</v>
      </c>
      <c r="E189" s="8"/>
      <c r="F189" s="22"/>
      <c r="G189" s="52"/>
    </row>
    <row r="190" spans="1:17" ht="25.5" x14ac:dyDescent="0.2">
      <c r="A190" s="8"/>
      <c r="B190" s="33" t="s">
        <v>950</v>
      </c>
      <c r="C190" s="51">
        <v>16.177900000000001</v>
      </c>
      <c r="D190" s="51">
        <v>16.011700000000001</v>
      </c>
      <c r="E190" s="8"/>
      <c r="F190" s="22"/>
      <c r="G190" s="52"/>
    </row>
    <row r="191" spans="1:17" x14ac:dyDescent="0.2">
      <c r="A191" s="8"/>
      <c r="B191" s="8"/>
      <c r="C191" s="8"/>
      <c r="D191" s="8"/>
      <c r="E191" s="8"/>
      <c r="F191" s="8"/>
      <c r="G191" s="8"/>
    </row>
    <row r="192" spans="1:17" x14ac:dyDescent="0.2">
      <c r="A192" s="8"/>
      <c r="B192" s="231" t="s">
        <v>921</v>
      </c>
      <c r="C192" s="232"/>
      <c r="D192" s="30" t="s">
        <v>152</v>
      </c>
      <c r="E192" s="8"/>
      <c r="F192" s="8"/>
      <c r="G192" s="8"/>
    </row>
    <row r="193" spans="1:7" x14ac:dyDescent="0.2">
      <c r="A193" s="8"/>
      <c r="B193" s="91" t="s">
        <v>187</v>
      </c>
      <c r="C193" s="92" t="s">
        <v>656</v>
      </c>
      <c r="D193" s="92" t="s">
        <v>657</v>
      </c>
      <c r="E193" s="8"/>
      <c r="F193" s="8"/>
      <c r="G193" s="8"/>
    </row>
    <row r="194" spans="1:7" ht="25.5" x14ac:dyDescent="0.2">
      <c r="A194" s="8"/>
      <c r="B194" s="33" t="s">
        <v>949</v>
      </c>
      <c r="C194" s="93">
        <v>0.14000000000000001</v>
      </c>
      <c r="D194" s="42" t="s">
        <v>698</v>
      </c>
      <c r="E194" s="8"/>
      <c r="F194" s="22"/>
      <c r="G194" s="52"/>
    </row>
    <row r="195" spans="1:7" ht="25.5" x14ac:dyDescent="0.2">
      <c r="A195" s="8"/>
      <c r="B195" s="33" t="s">
        <v>950</v>
      </c>
      <c r="C195" s="93">
        <v>0.115</v>
      </c>
      <c r="D195" s="93">
        <v>0.115</v>
      </c>
      <c r="E195" s="8"/>
      <c r="F195" s="22"/>
      <c r="G195" s="52"/>
    </row>
    <row r="196" spans="1:7" x14ac:dyDescent="0.2">
      <c r="A196" s="8"/>
      <c r="B196" s="53"/>
      <c r="C196" s="53"/>
      <c r="D196" s="54"/>
      <c r="E196" s="8"/>
      <c r="F196" s="22"/>
      <c r="G196" s="52"/>
    </row>
    <row r="197" spans="1:7" ht="29.1" customHeight="1" x14ac:dyDescent="0.2">
      <c r="A197" s="8"/>
      <c r="B197" s="231" t="s">
        <v>192</v>
      </c>
      <c r="C197" s="232"/>
      <c r="D197" s="30" t="s">
        <v>951</v>
      </c>
      <c r="E197" s="55"/>
      <c r="F197" s="8"/>
      <c r="G197" s="8"/>
    </row>
    <row r="198" spans="1:7" ht="29.1" customHeight="1" x14ac:dyDescent="0.2">
      <c r="A198" s="8"/>
      <c r="B198" s="231" t="s">
        <v>193</v>
      </c>
      <c r="C198" s="232"/>
      <c r="D198" s="30" t="s">
        <v>183</v>
      </c>
      <c r="E198" s="55"/>
      <c r="F198" s="8"/>
      <c r="G198" s="8"/>
    </row>
    <row r="199" spans="1:7" ht="17.100000000000001" customHeight="1" x14ac:dyDescent="0.2">
      <c r="A199" s="8"/>
      <c r="B199" s="231" t="s">
        <v>194</v>
      </c>
      <c r="C199" s="232"/>
      <c r="D199" s="30" t="s">
        <v>183</v>
      </c>
      <c r="E199" s="55"/>
      <c r="F199" s="8"/>
      <c r="G199" s="8"/>
    </row>
    <row r="200" spans="1:7" ht="17.100000000000001" customHeight="1" x14ac:dyDescent="0.2">
      <c r="A200" s="8"/>
      <c r="B200" s="231" t="s">
        <v>195</v>
      </c>
      <c r="C200" s="232"/>
      <c r="D200" s="56">
        <v>2.7392538462779892</v>
      </c>
      <c r="E200" s="8"/>
      <c r="F200" s="22"/>
      <c r="G200" s="52"/>
    </row>
    <row r="202" spans="1:7" x14ac:dyDescent="0.2">
      <c r="B202" s="260" t="s">
        <v>971</v>
      </c>
      <c r="C202" s="261"/>
      <c r="D202" s="262"/>
      <c r="F202" s="8"/>
      <c r="G202" s="8"/>
    </row>
    <row r="203" spans="1:7" ht="25.5" x14ac:dyDescent="0.2">
      <c r="B203" s="263" t="s">
        <v>972</v>
      </c>
      <c r="C203" s="263"/>
      <c r="D203" s="112" t="s">
        <v>688</v>
      </c>
    </row>
    <row r="204" spans="1:7" x14ac:dyDescent="0.2">
      <c r="B204" s="263" t="s">
        <v>973</v>
      </c>
      <c r="C204" s="263"/>
      <c r="D204" s="120"/>
    </row>
    <row r="205" spans="1:7" x14ac:dyDescent="0.2">
      <c r="B205" s="264"/>
      <c r="C205" s="265"/>
      <c r="D205" s="113"/>
    </row>
    <row r="206" spans="1:7" x14ac:dyDescent="0.2">
      <c r="B206" s="263" t="s">
        <v>974</v>
      </c>
      <c r="C206" s="263"/>
      <c r="D206" s="114">
        <v>7.0350010537922527</v>
      </c>
    </row>
    <row r="207" spans="1:7" x14ac:dyDescent="0.2">
      <c r="B207" s="264"/>
      <c r="C207" s="265"/>
      <c r="D207" s="113"/>
    </row>
    <row r="208" spans="1:7" x14ac:dyDescent="0.2">
      <c r="B208" s="263" t="s">
        <v>975</v>
      </c>
      <c r="C208" s="263"/>
      <c r="D208" s="114">
        <v>4.6649441387293749</v>
      </c>
    </row>
    <row r="209" spans="2:10" x14ac:dyDescent="0.2">
      <c r="B209" s="263" t="s">
        <v>976</v>
      </c>
      <c r="C209" s="263"/>
      <c r="D209" s="114">
        <v>7.1436596262965146</v>
      </c>
    </row>
    <row r="210" spans="2:10" x14ac:dyDescent="0.2">
      <c r="B210" s="264"/>
      <c r="C210" s="265"/>
      <c r="D210" s="113"/>
    </row>
    <row r="211" spans="2:10" x14ac:dyDescent="0.2">
      <c r="B211" s="263" t="s">
        <v>977</v>
      </c>
      <c r="C211" s="263"/>
      <c r="D211" s="116" t="s">
        <v>1106</v>
      </c>
    </row>
    <row r="212" spans="2:10" x14ac:dyDescent="0.2">
      <c r="B212" s="264" t="s">
        <v>978</v>
      </c>
      <c r="C212" s="266"/>
      <c r="D212" s="265"/>
    </row>
    <row r="214" spans="2:10" x14ac:dyDescent="0.2">
      <c r="B214" s="230" t="s">
        <v>922</v>
      </c>
      <c r="C214" s="230"/>
    </row>
    <row r="216" spans="2:10" ht="153.75" customHeight="1" x14ac:dyDescent="0.2"/>
    <row r="219" spans="2:10" x14ac:dyDescent="0.2">
      <c r="B219" s="9" t="s">
        <v>923</v>
      </c>
      <c r="C219" s="10"/>
      <c r="D219" s="9"/>
    </row>
    <row r="220" spans="2:10" x14ac:dyDescent="0.2">
      <c r="B220" s="9" t="s">
        <v>1034</v>
      </c>
      <c r="D220" s="9"/>
    </row>
    <row r="221" spans="2:10" ht="165" customHeight="1" x14ac:dyDescent="0.2"/>
    <row r="223" spans="2:10" x14ac:dyDescent="0.2">
      <c r="J223" s="3"/>
    </row>
  </sheetData>
  <mergeCells count="29">
    <mergeCell ref="B214:C214"/>
    <mergeCell ref="B208:C208"/>
    <mergeCell ref="B209:C209"/>
    <mergeCell ref="B210:C210"/>
    <mergeCell ref="B211:C211"/>
    <mergeCell ref="B212:D212"/>
    <mergeCell ref="B203:C203"/>
    <mergeCell ref="B204:C204"/>
    <mergeCell ref="B205:C205"/>
    <mergeCell ref="B206:C206"/>
    <mergeCell ref="B207:C207"/>
    <mergeCell ref="B182:C182"/>
    <mergeCell ref="A1:H1"/>
    <mergeCell ref="A2:H2"/>
    <mergeCell ref="A3:H3"/>
    <mergeCell ref="B175:H175"/>
    <mergeCell ref="B176:H176"/>
    <mergeCell ref="B177:H177"/>
    <mergeCell ref="B178:H178"/>
    <mergeCell ref="B179:H179"/>
    <mergeCell ref="B181:D181"/>
    <mergeCell ref="B200:C200"/>
    <mergeCell ref="B197:C197"/>
    <mergeCell ref="B202:D202"/>
    <mergeCell ref="B183:C183"/>
    <mergeCell ref="B184:C184"/>
    <mergeCell ref="B192:C192"/>
    <mergeCell ref="B198:C198"/>
    <mergeCell ref="B199:C199"/>
  </mergeCells>
  <hyperlinks>
    <hyperlink ref="I1" location="Index!B2" display="Index" xr:uid="{08B3FFE1-E32E-4334-9E7E-9D6D777CC3B0}"/>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308C6-D209-42A7-9D35-59242BD5D945}">
  <sheetPr>
    <outlinePr summaryBelow="0" summaryRight="0"/>
  </sheetPr>
  <dimension ref="A1:S173"/>
  <sheetViews>
    <sheetView showGridLines="0" workbookViewId="0">
      <selection sqref="A1:H1"/>
    </sheetView>
  </sheetViews>
  <sheetFormatPr defaultRowHeight="12.75" x14ac:dyDescent="0.2"/>
  <cols>
    <col min="1" max="1" width="5.85546875" bestFit="1" customWidth="1"/>
    <col min="2" max="2" width="19.5703125" bestFit="1" customWidth="1"/>
    <col min="3" max="3" width="37.85546875" customWidth="1"/>
    <col min="4" max="4" width="17.7109375" bestFit="1" customWidth="1"/>
    <col min="5" max="5" width="8.7109375" bestFit="1" customWidth="1"/>
    <col min="6" max="6" width="10.140625" bestFit="1" customWidth="1"/>
    <col min="7" max="7" width="14" bestFit="1" customWidth="1"/>
    <col min="8" max="8" width="8.42578125" bestFit="1" customWidth="1"/>
    <col min="9" max="9" width="5.7109375" bestFit="1" customWidth="1"/>
  </cols>
  <sheetData>
    <row r="1" spans="1:9" ht="15" x14ac:dyDescent="0.2">
      <c r="A1" s="233" t="s">
        <v>0</v>
      </c>
      <c r="B1" s="233"/>
      <c r="C1" s="233"/>
      <c r="D1" s="233"/>
      <c r="E1" s="233"/>
      <c r="F1" s="233"/>
      <c r="G1" s="233"/>
      <c r="H1" s="233"/>
      <c r="I1" s="2" t="s">
        <v>910</v>
      </c>
    </row>
    <row r="2" spans="1:9" ht="15" x14ac:dyDescent="0.2">
      <c r="A2" s="233" t="s">
        <v>1110</v>
      </c>
      <c r="B2" s="233"/>
      <c r="C2" s="233"/>
      <c r="D2" s="233"/>
      <c r="E2" s="233"/>
      <c r="F2" s="233"/>
      <c r="G2" s="233"/>
      <c r="H2" s="233"/>
    </row>
    <row r="3" spans="1:9" ht="15" x14ac:dyDescent="0.2">
      <c r="A3" s="233" t="s">
        <v>912</v>
      </c>
      <c r="B3" s="233"/>
      <c r="C3" s="233"/>
      <c r="D3" s="233"/>
      <c r="E3" s="233"/>
      <c r="F3" s="233"/>
      <c r="G3" s="233"/>
      <c r="H3" s="233"/>
    </row>
    <row r="4" spans="1:9" s="3" customFormat="1" ht="30" x14ac:dyDescent="0.2">
      <c r="A4" s="28" t="s">
        <v>2</v>
      </c>
      <c r="B4" s="28" t="s">
        <v>3</v>
      </c>
      <c r="C4" s="28" t="s">
        <v>4</v>
      </c>
      <c r="D4" s="28" t="s">
        <v>5</v>
      </c>
      <c r="E4" s="28" t="s">
        <v>6</v>
      </c>
      <c r="F4" s="28" t="s">
        <v>7</v>
      </c>
      <c r="G4" s="28" t="s">
        <v>8</v>
      </c>
      <c r="H4" s="28" t="s">
        <v>911</v>
      </c>
    </row>
    <row r="5" spans="1:9" x14ac:dyDescent="0.2">
      <c r="A5" s="29"/>
      <c r="B5" s="29"/>
      <c r="C5" s="30" t="s">
        <v>9</v>
      </c>
      <c r="D5" s="29"/>
      <c r="E5" s="29"/>
      <c r="F5" s="29"/>
      <c r="G5" s="29"/>
      <c r="H5" s="31" t="s">
        <v>152</v>
      </c>
    </row>
    <row r="6" spans="1:9" x14ac:dyDescent="0.2">
      <c r="A6" s="29"/>
      <c r="B6" s="29"/>
      <c r="C6" s="30" t="s">
        <v>10</v>
      </c>
      <c r="D6" s="29"/>
      <c r="E6" s="29"/>
      <c r="F6" s="29"/>
      <c r="G6" s="29"/>
      <c r="H6" s="31" t="s">
        <v>152</v>
      </c>
    </row>
    <row r="7" spans="1:9" x14ac:dyDescent="0.2">
      <c r="A7" s="32">
        <v>1</v>
      </c>
      <c r="B7" s="33" t="s">
        <v>344</v>
      </c>
      <c r="C7" s="33" t="s">
        <v>345</v>
      </c>
      <c r="D7" s="33" t="s">
        <v>42</v>
      </c>
      <c r="E7" s="34">
        <v>325000</v>
      </c>
      <c r="F7" s="35">
        <v>5761.7624999999998</v>
      </c>
      <c r="G7" s="36">
        <v>6.2015260000000003E-2</v>
      </c>
      <c r="H7" s="31" t="s">
        <v>152</v>
      </c>
    </row>
    <row r="8" spans="1:9" x14ac:dyDescent="0.2">
      <c r="A8" s="32">
        <v>2</v>
      </c>
      <c r="B8" s="33" t="s">
        <v>348</v>
      </c>
      <c r="C8" s="33" t="s">
        <v>349</v>
      </c>
      <c r="D8" s="33" t="s">
        <v>1114</v>
      </c>
      <c r="E8" s="34">
        <v>215000</v>
      </c>
      <c r="F8" s="35">
        <v>4042</v>
      </c>
      <c r="G8" s="36">
        <v>4.350503E-2</v>
      </c>
      <c r="H8" s="31" t="s">
        <v>152</v>
      </c>
    </row>
    <row r="9" spans="1:9" x14ac:dyDescent="0.2">
      <c r="A9" s="32">
        <v>3</v>
      </c>
      <c r="B9" s="33" t="s">
        <v>40</v>
      </c>
      <c r="C9" s="33" t="s">
        <v>41</v>
      </c>
      <c r="D9" s="33" t="s">
        <v>42</v>
      </c>
      <c r="E9" s="34">
        <v>300000</v>
      </c>
      <c r="F9" s="35">
        <v>3844.95</v>
      </c>
      <c r="G9" s="36">
        <v>4.138414E-2</v>
      </c>
      <c r="H9" s="31" t="s">
        <v>152</v>
      </c>
    </row>
    <row r="10" spans="1:9" x14ac:dyDescent="0.2">
      <c r="A10" s="32">
        <v>4</v>
      </c>
      <c r="B10" s="33" t="s">
        <v>20</v>
      </c>
      <c r="C10" s="33" t="s">
        <v>21</v>
      </c>
      <c r="D10" s="33" t="s">
        <v>22</v>
      </c>
      <c r="E10" s="34">
        <v>840000</v>
      </c>
      <c r="F10" s="35">
        <v>2800.14</v>
      </c>
      <c r="G10" s="36">
        <v>3.013859E-2</v>
      </c>
      <c r="H10" s="31" t="s">
        <v>152</v>
      </c>
    </row>
    <row r="11" spans="1:9" x14ac:dyDescent="0.2">
      <c r="A11" s="32">
        <v>5</v>
      </c>
      <c r="B11" s="33" t="s">
        <v>354</v>
      </c>
      <c r="C11" s="33" t="s">
        <v>355</v>
      </c>
      <c r="D11" s="33" t="s">
        <v>1114</v>
      </c>
      <c r="E11" s="34">
        <v>60000</v>
      </c>
      <c r="F11" s="35">
        <v>2456.88</v>
      </c>
      <c r="G11" s="36">
        <v>2.6443999999999999E-2</v>
      </c>
      <c r="H11" s="31" t="s">
        <v>152</v>
      </c>
    </row>
    <row r="12" spans="1:9" x14ac:dyDescent="0.2">
      <c r="A12" s="32">
        <v>6</v>
      </c>
      <c r="B12" s="33" t="s">
        <v>58</v>
      </c>
      <c r="C12" s="33" t="s">
        <v>59</v>
      </c>
      <c r="D12" s="33" t="s">
        <v>42</v>
      </c>
      <c r="E12" s="34">
        <v>280000</v>
      </c>
      <c r="F12" s="35">
        <v>2225.86</v>
      </c>
      <c r="G12" s="36">
        <v>2.395748E-2</v>
      </c>
      <c r="H12" s="31" t="s">
        <v>152</v>
      </c>
    </row>
    <row r="13" spans="1:9" x14ac:dyDescent="0.2">
      <c r="A13" s="32">
        <v>7</v>
      </c>
      <c r="B13" s="33" t="s">
        <v>369</v>
      </c>
      <c r="C13" s="33" t="s">
        <v>370</v>
      </c>
      <c r="D13" s="33" t="s">
        <v>371</v>
      </c>
      <c r="E13" s="34">
        <v>455000</v>
      </c>
      <c r="F13" s="35">
        <v>2200.6075000000001</v>
      </c>
      <c r="G13" s="36">
        <v>2.3685680000000001E-2</v>
      </c>
      <c r="H13" s="31" t="s">
        <v>152</v>
      </c>
    </row>
    <row r="14" spans="1:9" x14ac:dyDescent="0.2">
      <c r="A14" s="32">
        <v>8</v>
      </c>
      <c r="B14" s="33" t="s">
        <v>17</v>
      </c>
      <c r="C14" s="33" t="s">
        <v>18</v>
      </c>
      <c r="D14" s="33" t="s">
        <v>19</v>
      </c>
      <c r="E14" s="34">
        <v>178000</v>
      </c>
      <c r="F14" s="35">
        <v>2163.5010000000002</v>
      </c>
      <c r="G14" s="36">
        <v>2.3286290000000001E-2</v>
      </c>
      <c r="H14" s="31" t="s">
        <v>152</v>
      </c>
    </row>
    <row r="15" spans="1:9" x14ac:dyDescent="0.2">
      <c r="A15" s="32">
        <v>9</v>
      </c>
      <c r="B15" s="33" t="s">
        <v>452</v>
      </c>
      <c r="C15" s="33" t="s">
        <v>453</v>
      </c>
      <c r="D15" s="33" t="s">
        <v>1114</v>
      </c>
      <c r="E15" s="34">
        <v>110000</v>
      </c>
      <c r="F15" s="35">
        <v>2109.14</v>
      </c>
      <c r="G15" s="36">
        <v>2.270119E-2</v>
      </c>
      <c r="H15" s="31" t="s">
        <v>152</v>
      </c>
    </row>
    <row r="16" spans="1:9" x14ac:dyDescent="0.2">
      <c r="A16" s="32">
        <v>10</v>
      </c>
      <c r="B16" s="33" t="s">
        <v>26</v>
      </c>
      <c r="C16" s="33" t="s">
        <v>27</v>
      </c>
      <c r="D16" s="33" t="s">
        <v>22</v>
      </c>
      <c r="E16" s="34">
        <v>675000</v>
      </c>
      <c r="F16" s="35">
        <v>2083.7249999999999</v>
      </c>
      <c r="G16" s="36">
        <v>2.2427639999999999E-2</v>
      </c>
      <c r="H16" s="31" t="s">
        <v>152</v>
      </c>
    </row>
    <row r="17" spans="1:8" x14ac:dyDescent="0.2">
      <c r="A17" s="32">
        <v>11</v>
      </c>
      <c r="B17" s="33" t="s">
        <v>11</v>
      </c>
      <c r="C17" s="33" t="s">
        <v>12</v>
      </c>
      <c r="D17" s="33" t="s">
        <v>13</v>
      </c>
      <c r="E17" s="34">
        <v>57000</v>
      </c>
      <c r="F17" s="35">
        <v>2056.3604999999998</v>
      </c>
      <c r="G17" s="36">
        <v>2.2133110000000001E-2</v>
      </c>
      <c r="H17" s="31" t="s">
        <v>152</v>
      </c>
    </row>
    <row r="18" spans="1:8" x14ac:dyDescent="0.2">
      <c r="A18" s="32">
        <v>12</v>
      </c>
      <c r="B18" s="33" t="s">
        <v>14</v>
      </c>
      <c r="C18" s="33" t="s">
        <v>15</v>
      </c>
      <c r="D18" s="33" t="s">
        <v>16</v>
      </c>
      <c r="E18" s="34">
        <v>125000</v>
      </c>
      <c r="F18" s="35">
        <v>1984.6875</v>
      </c>
      <c r="G18" s="36">
        <v>2.1361680000000001E-2</v>
      </c>
      <c r="H18" s="31" t="s">
        <v>152</v>
      </c>
    </row>
    <row r="19" spans="1:8" x14ac:dyDescent="0.2">
      <c r="A19" s="32">
        <v>13</v>
      </c>
      <c r="B19" s="33" t="s">
        <v>34</v>
      </c>
      <c r="C19" s="33" t="s">
        <v>35</v>
      </c>
      <c r="D19" s="33" t="s">
        <v>36</v>
      </c>
      <c r="E19" s="34">
        <v>625000</v>
      </c>
      <c r="F19" s="35">
        <v>1832.1875</v>
      </c>
      <c r="G19" s="36">
        <v>1.972028E-2</v>
      </c>
      <c r="H19" s="31" t="s">
        <v>152</v>
      </c>
    </row>
    <row r="20" spans="1:8" x14ac:dyDescent="0.2">
      <c r="A20" s="32">
        <v>14</v>
      </c>
      <c r="B20" s="33" t="s">
        <v>396</v>
      </c>
      <c r="C20" s="33" t="s">
        <v>397</v>
      </c>
      <c r="D20" s="33" t="s">
        <v>216</v>
      </c>
      <c r="E20" s="34">
        <v>345000</v>
      </c>
      <c r="F20" s="35">
        <v>1773.1275000000001</v>
      </c>
      <c r="G20" s="36">
        <v>1.9084609999999998E-2</v>
      </c>
      <c r="H20" s="31" t="s">
        <v>152</v>
      </c>
    </row>
    <row r="21" spans="1:8" x14ac:dyDescent="0.2">
      <c r="A21" s="32">
        <v>15</v>
      </c>
      <c r="B21" s="33" t="s">
        <v>554</v>
      </c>
      <c r="C21" s="33" t="s">
        <v>555</v>
      </c>
      <c r="D21" s="33" t="s">
        <v>1114</v>
      </c>
      <c r="E21" s="34">
        <v>100000</v>
      </c>
      <c r="F21" s="35">
        <v>1706.2</v>
      </c>
      <c r="G21" s="36">
        <v>1.8364249999999999E-2</v>
      </c>
      <c r="H21" s="31" t="s">
        <v>152</v>
      </c>
    </row>
    <row r="22" spans="1:8" x14ac:dyDescent="0.2">
      <c r="A22" s="32">
        <v>16</v>
      </c>
      <c r="B22" s="33" t="s">
        <v>699</v>
      </c>
      <c r="C22" s="33" t="s">
        <v>700</v>
      </c>
      <c r="D22" s="33" t="s">
        <v>22</v>
      </c>
      <c r="E22" s="34">
        <v>900000</v>
      </c>
      <c r="F22" s="35">
        <v>1673.37</v>
      </c>
      <c r="G22" s="36">
        <v>1.8010890000000002E-2</v>
      </c>
      <c r="H22" s="31" t="s">
        <v>152</v>
      </c>
    </row>
    <row r="23" spans="1:8" x14ac:dyDescent="0.2">
      <c r="A23" s="32">
        <v>17</v>
      </c>
      <c r="B23" s="33" t="s">
        <v>360</v>
      </c>
      <c r="C23" s="33" t="s">
        <v>361</v>
      </c>
      <c r="D23" s="33" t="s">
        <v>42</v>
      </c>
      <c r="E23" s="34">
        <v>650000</v>
      </c>
      <c r="F23" s="35">
        <v>1563.575</v>
      </c>
      <c r="G23" s="36">
        <v>1.6829139999999999E-2</v>
      </c>
      <c r="H23" s="31" t="s">
        <v>152</v>
      </c>
    </row>
    <row r="24" spans="1:8" x14ac:dyDescent="0.2">
      <c r="A24" s="32">
        <v>18</v>
      </c>
      <c r="B24" s="33" t="s">
        <v>340</v>
      </c>
      <c r="C24" s="33" t="s">
        <v>341</v>
      </c>
      <c r="D24" s="33" t="s">
        <v>30</v>
      </c>
      <c r="E24" s="34">
        <v>73000</v>
      </c>
      <c r="F24" s="35">
        <v>1561.5795000000001</v>
      </c>
      <c r="G24" s="36">
        <v>1.6807659999999999E-2</v>
      </c>
      <c r="H24" s="31" t="s">
        <v>152</v>
      </c>
    </row>
    <row r="25" spans="1:8" x14ac:dyDescent="0.2">
      <c r="A25" s="32">
        <v>19</v>
      </c>
      <c r="B25" s="33" t="s">
        <v>31</v>
      </c>
      <c r="C25" s="33" t="s">
        <v>32</v>
      </c>
      <c r="D25" s="33" t="s">
        <v>33</v>
      </c>
      <c r="E25" s="34">
        <v>73000</v>
      </c>
      <c r="F25" s="35">
        <v>1515.4069999999999</v>
      </c>
      <c r="G25" s="36">
        <v>1.6310700000000001E-2</v>
      </c>
      <c r="H25" s="31" t="s">
        <v>152</v>
      </c>
    </row>
    <row r="26" spans="1:8" ht="25.5" x14ac:dyDescent="0.2">
      <c r="A26" s="32">
        <v>20</v>
      </c>
      <c r="B26" s="33" t="s">
        <v>352</v>
      </c>
      <c r="C26" s="33" t="s">
        <v>353</v>
      </c>
      <c r="D26" s="33" t="s">
        <v>209</v>
      </c>
      <c r="E26" s="34">
        <v>80000</v>
      </c>
      <c r="F26" s="35">
        <v>1509.08</v>
      </c>
      <c r="G26" s="36">
        <v>1.6242599999999999E-2</v>
      </c>
      <c r="H26" s="31" t="s">
        <v>152</v>
      </c>
    </row>
    <row r="27" spans="1:8" x14ac:dyDescent="0.2">
      <c r="A27" s="32">
        <v>21</v>
      </c>
      <c r="B27" s="33" t="s">
        <v>391</v>
      </c>
      <c r="C27" s="33" t="s">
        <v>392</v>
      </c>
      <c r="D27" s="33" t="s">
        <v>393</v>
      </c>
      <c r="E27" s="34">
        <v>375000</v>
      </c>
      <c r="F27" s="35">
        <v>1440.5625</v>
      </c>
      <c r="G27" s="36">
        <v>1.5505130000000001E-2</v>
      </c>
      <c r="H27" s="31" t="s">
        <v>152</v>
      </c>
    </row>
    <row r="28" spans="1:8" x14ac:dyDescent="0.2">
      <c r="A28" s="32">
        <v>22</v>
      </c>
      <c r="B28" s="33" t="s">
        <v>49</v>
      </c>
      <c r="C28" s="33" t="s">
        <v>50</v>
      </c>
      <c r="D28" s="33" t="s">
        <v>33</v>
      </c>
      <c r="E28" s="34">
        <v>315000</v>
      </c>
      <c r="F28" s="35">
        <v>1420.8074999999999</v>
      </c>
      <c r="G28" s="36">
        <v>1.5292500000000001E-2</v>
      </c>
      <c r="H28" s="31" t="s">
        <v>152</v>
      </c>
    </row>
    <row r="29" spans="1:8" x14ac:dyDescent="0.2">
      <c r="A29" s="32">
        <v>23</v>
      </c>
      <c r="B29" s="33" t="s">
        <v>462</v>
      </c>
      <c r="C29" s="33" t="s">
        <v>463</v>
      </c>
      <c r="D29" s="33" t="s">
        <v>371</v>
      </c>
      <c r="E29" s="34">
        <v>60000</v>
      </c>
      <c r="F29" s="35">
        <v>1396.11</v>
      </c>
      <c r="G29" s="36">
        <v>1.5026670000000001E-2</v>
      </c>
      <c r="H29" s="31" t="s">
        <v>152</v>
      </c>
    </row>
    <row r="30" spans="1:8" x14ac:dyDescent="0.2">
      <c r="A30" s="32">
        <v>24</v>
      </c>
      <c r="B30" s="33" t="s">
        <v>74</v>
      </c>
      <c r="C30" s="33" t="s">
        <v>75</v>
      </c>
      <c r="D30" s="33" t="s">
        <v>76</v>
      </c>
      <c r="E30" s="34">
        <v>575000</v>
      </c>
      <c r="F30" s="35">
        <v>1375.6875</v>
      </c>
      <c r="G30" s="36">
        <v>1.480686E-2</v>
      </c>
      <c r="H30" s="31" t="s">
        <v>152</v>
      </c>
    </row>
    <row r="31" spans="1:8" ht="25.5" x14ac:dyDescent="0.2">
      <c r="A31" s="32">
        <v>25</v>
      </c>
      <c r="B31" s="33" t="s">
        <v>23</v>
      </c>
      <c r="C31" s="33" t="s">
        <v>24</v>
      </c>
      <c r="D31" s="33" t="s">
        <v>25</v>
      </c>
      <c r="E31" s="34">
        <v>12000</v>
      </c>
      <c r="F31" s="35">
        <v>1371.162</v>
      </c>
      <c r="G31" s="36">
        <v>1.4758149999999999E-2</v>
      </c>
      <c r="H31" s="31" t="s">
        <v>152</v>
      </c>
    </row>
    <row r="32" spans="1:8" x14ac:dyDescent="0.2">
      <c r="A32" s="32">
        <v>26</v>
      </c>
      <c r="B32" s="33" t="s">
        <v>556</v>
      </c>
      <c r="C32" s="33" t="s">
        <v>557</v>
      </c>
      <c r="D32" s="33" t="s">
        <v>277</v>
      </c>
      <c r="E32" s="34">
        <v>45000</v>
      </c>
      <c r="F32" s="35">
        <v>1353.1949999999999</v>
      </c>
      <c r="G32" s="36">
        <v>1.4564769999999999E-2</v>
      </c>
      <c r="H32" s="31" t="s">
        <v>152</v>
      </c>
    </row>
    <row r="33" spans="1:8" x14ac:dyDescent="0.2">
      <c r="A33" s="32">
        <v>27</v>
      </c>
      <c r="B33" s="33" t="s">
        <v>290</v>
      </c>
      <c r="C33" s="33" t="s">
        <v>291</v>
      </c>
      <c r="D33" s="33" t="s">
        <v>292</v>
      </c>
      <c r="E33" s="34">
        <v>200000</v>
      </c>
      <c r="F33" s="35">
        <v>1309.7</v>
      </c>
      <c r="G33" s="36">
        <v>1.4096620000000001E-2</v>
      </c>
      <c r="H33" s="31" t="s">
        <v>152</v>
      </c>
    </row>
    <row r="34" spans="1:8" x14ac:dyDescent="0.2">
      <c r="A34" s="32">
        <v>28</v>
      </c>
      <c r="B34" s="33" t="s">
        <v>678</v>
      </c>
      <c r="C34" s="33" t="s">
        <v>679</v>
      </c>
      <c r="D34" s="33" t="s">
        <v>19</v>
      </c>
      <c r="E34" s="34">
        <v>950000</v>
      </c>
      <c r="F34" s="35">
        <v>1295.895</v>
      </c>
      <c r="G34" s="36">
        <v>1.394804E-2</v>
      </c>
      <c r="H34" s="31" t="s">
        <v>152</v>
      </c>
    </row>
    <row r="35" spans="1:8" x14ac:dyDescent="0.2">
      <c r="A35" s="32">
        <v>29</v>
      </c>
      <c r="B35" s="33" t="s">
        <v>701</v>
      </c>
      <c r="C35" s="33" t="s">
        <v>702</v>
      </c>
      <c r="D35" s="33" t="s">
        <v>22</v>
      </c>
      <c r="E35" s="34">
        <v>1550000</v>
      </c>
      <c r="F35" s="35">
        <v>1250.6949999999999</v>
      </c>
      <c r="G35" s="36">
        <v>1.3461539999999999E-2</v>
      </c>
      <c r="H35" s="31" t="s">
        <v>152</v>
      </c>
    </row>
    <row r="36" spans="1:8" x14ac:dyDescent="0.2">
      <c r="A36" s="32">
        <v>30</v>
      </c>
      <c r="B36" s="33" t="s">
        <v>250</v>
      </c>
      <c r="C36" s="33" t="s">
        <v>251</v>
      </c>
      <c r="D36" s="33" t="s">
        <v>79</v>
      </c>
      <c r="E36" s="34">
        <v>225000</v>
      </c>
      <c r="F36" s="35">
        <v>1191.1500000000001</v>
      </c>
      <c r="G36" s="36">
        <v>1.2820639999999999E-2</v>
      </c>
      <c r="H36" s="31" t="s">
        <v>152</v>
      </c>
    </row>
    <row r="37" spans="1:8" ht="25.5" x14ac:dyDescent="0.2">
      <c r="A37" s="32">
        <v>31</v>
      </c>
      <c r="B37" s="33" t="s">
        <v>389</v>
      </c>
      <c r="C37" s="33" t="s">
        <v>390</v>
      </c>
      <c r="D37" s="33" t="s">
        <v>25</v>
      </c>
      <c r="E37" s="34">
        <v>47500</v>
      </c>
      <c r="F37" s="35">
        <v>1160.2825</v>
      </c>
      <c r="G37" s="36">
        <v>1.24884E-2</v>
      </c>
      <c r="H37" s="31" t="s">
        <v>152</v>
      </c>
    </row>
    <row r="38" spans="1:8" x14ac:dyDescent="0.2">
      <c r="A38" s="32">
        <v>32</v>
      </c>
      <c r="B38" s="33" t="s">
        <v>102</v>
      </c>
      <c r="C38" s="33" t="s">
        <v>103</v>
      </c>
      <c r="D38" s="33" t="s">
        <v>104</v>
      </c>
      <c r="E38" s="34">
        <v>600000</v>
      </c>
      <c r="F38" s="35">
        <v>1145.8800000000001</v>
      </c>
      <c r="G38" s="36">
        <v>1.233339E-2</v>
      </c>
      <c r="H38" s="31" t="s">
        <v>152</v>
      </c>
    </row>
    <row r="39" spans="1:8" ht="25.5" x14ac:dyDescent="0.2">
      <c r="A39" s="32">
        <v>33</v>
      </c>
      <c r="B39" s="33" t="s">
        <v>231</v>
      </c>
      <c r="C39" s="33" t="s">
        <v>232</v>
      </c>
      <c r="D39" s="33" t="s">
        <v>233</v>
      </c>
      <c r="E39" s="34">
        <v>175000</v>
      </c>
      <c r="F39" s="35">
        <v>1119.125</v>
      </c>
      <c r="G39" s="36">
        <v>1.2045419999999999E-2</v>
      </c>
      <c r="H39" s="31" t="s">
        <v>152</v>
      </c>
    </row>
    <row r="40" spans="1:8" x14ac:dyDescent="0.2">
      <c r="A40" s="32">
        <v>34</v>
      </c>
      <c r="B40" s="33" t="s">
        <v>548</v>
      </c>
      <c r="C40" s="33" t="s">
        <v>549</v>
      </c>
      <c r="D40" s="33" t="s">
        <v>242</v>
      </c>
      <c r="E40" s="34">
        <v>68000</v>
      </c>
      <c r="F40" s="35">
        <v>1105.306</v>
      </c>
      <c r="G40" s="36">
        <v>1.189668E-2</v>
      </c>
      <c r="H40" s="31" t="s">
        <v>152</v>
      </c>
    </row>
    <row r="41" spans="1:8" ht="25.5" x14ac:dyDescent="0.2">
      <c r="A41" s="32">
        <v>35</v>
      </c>
      <c r="B41" s="33" t="s">
        <v>456</v>
      </c>
      <c r="C41" s="33" t="s">
        <v>457</v>
      </c>
      <c r="D41" s="33" t="s">
        <v>209</v>
      </c>
      <c r="E41" s="34">
        <v>72000</v>
      </c>
      <c r="F41" s="35">
        <v>1100.8800000000001</v>
      </c>
      <c r="G41" s="36">
        <v>1.184904E-2</v>
      </c>
      <c r="H41" s="31" t="s">
        <v>152</v>
      </c>
    </row>
    <row r="42" spans="1:8" x14ac:dyDescent="0.2">
      <c r="A42" s="32">
        <v>36</v>
      </c>
      <c r="B42" s="33" t="s">
        <v>550</v>
      </c>
      <c r="C42" s="33" t="s">
        <v>551</v>
      </c>
      <c r="D42" s="33" t="s">
        <v>277</v>
      </c>
      <c r="E42" s="34">
        <v>10000</v>
      </c>
      <c r="F42" s="35">
        <v>1085.8399999999999</v>
      </c>
      <c r="G42" s="36">
        <v>1.168716E-2</v>
      </c>
      <c r="H42" s="31" t="s">
        <v>152</v>
      </c>
    </row>
    <row r="43" spans="1:8" x14ac:dyDescent="0.2">
      <c r="A43" s="32">
        <v>37</v>
      </c>
      <c r="B43" s="33" t="s">
        <v>350</v>
      </c>
      <c r="C43" s="33" t="s">
        <v>351</v>
      </c>
      <c r="D43" s="33" t="s">
        <v>42</v>
      </c>
      <c r="E43" s="34">
        <v>60000</v>
      </c>
      <c r="F43" s="35">
        <v>1071.6300000000001</v>
      </c>
      <c r="G43" s="36">
        <v>1.153422E-2</v>
      </c>
      <c r="H43" s="31" t="s">
        <v>152</v>
      </c>
    </row>
    <row r="44" spans="1:8" ht="25.5" x14ac:dyDescent="0.2">
      <c r="A44" s="32">
        <v>38</v>
      </c>
      <c r="B44" s="33" t="s">
        <v>380</v>
      </c>
      <c r="C44" s="33" t="s">
        <v>381</v>
      </c>
      <c r="D44" s="33" t="s">
        <v>209</v>
      </c>
      <c r="E44" s="34">
        <v>80000</v>
      </c>
      <c r="F44" s="35">
        <v>1067.5999999999999</v>
      </c>
      <c r="G44" s="36">
        <v>1.149084E-2</v>
      </c>
      <c r="H44" s="31" t="s">
        <v>152</v>
      </c>
    </row>
    <row r="45" spans="1:8" x14ac:dyDescent="0.2">
      <c r="A45" s="32">
        <v>39</v>
      </c>
      <c r="B45" s="33" t="s">
        <v>358</v>
      </c>
      <c r="C45" s="33" t="s">
        <v>359</v>
      </c>
      <c r="D45" s="33" t="s">
        <v>42</v>
      </c>
      <c r="E45" s="34">
        <v>100000</v>
      </c>
      <c r="F45" s="35">
        <v>1064.7</v>
      </c>
      <c r="G45" s="36">
        <v>1.145963E-2</v>
      </c>
      <c r="H45" s="31" t="s">
        <v>152</v>
      </c>
    </row>
    <row r="46" spans="1:8" x14ac:dyDescent="0.2">
      <c r="A46" s="32">
        <v>40</v>
      </c>
      <c r="B46" s="33" t="s">
        <v>271</v>
      </c>
      <c r="C46" s="33" t="s">
        <v>272</v>
      </c>
      <c r="D46" s="33" t="s">
        <v>79</v>
      </c>
      <c r="E46" s="34">
        <v>100000</v>
      </c>
      <c r="F46" s="35">
        <v>1053.2</v>
      </c>
      <c r="G46" s="36">
        <v>1.133585E-2</v>
      </c>
      <c r="H46" s="31" t="s">
        <v>152</v>
      </c>
    </row>
    <row r="47" spans="1:8" x14ac:dyDescent="0.2">
      <c r="A47" s="32">
        <v>41</v>
      </c>
      <c r="B47" s="33" t="s">
        <v>262</v>
      </c>
      <c r="C47" s="33" t="s">
        <v>263</v>
      </c>
      <c r="D47" s="33" t="s">
        <v>1114</v>
      </c>
      <c r="E47" s="34">
        <v>36000</v>
      </c>
      <c r="F47" s="35">
        <v>1024.992</v>
      </c>
      <c r="G47" s="36">
        <v>1.103224E-2</v>
      </c>
      <c r="H47" s="31" t="s">
        <v>152</v>
      </c>
    </row>
    <row r="48" spans="1:8" ht="25.5" x14ac:dyDescent="0.2">
      <c r="A48" s="32">
        <v>42</v>
      </c>
      <c r="B48" s="33" t="s">
        <v>494</v>
      </c>
      <c r="C48" s="33" t="s">
        <v>495</v>
      </c>
      <c r="D48" s="33" t="s">
        <v>496</v>
      </c>
      <c r="E48" s="34">
        <v>224889</v>
      </c>
      <c r="F48" s="35">
        <v>1013.9120564999999</v>
      </c>
      <c r="G48" s="36">
        <v>1.0912979999999999E-2</v>
      </c>
      <c r="H48" s="31" t="s">
        <v>152</v>
      </c>
    </row>
    <row r="49" spans="1:8" x14ac:dyDescent="0.2">
      <c r="A49" s="32">
        <v>43</v>
      </c>
      <c r="B49" s="33" t="s">
        <v>266</v>
      </c>
      <c r="C49" s="33" t="s">
        <v>267</v>
      </c>
      <c r="D49" s="33" t="s">
        <v>113</v>
      </c>
      <c r="E49" s="34">
        <v>35000</v>
      </c>
      <c r="F49" s="35">
        <v>1011.2025</v>
      </c>
      <c r="G49" s="36">
        <v>1.0883820000000001E-2</v>
      </c>
      <c r="H49" s="31" t="s">
        <v>152</v>
      </c>
    </row>
    <row r="50" spans="1:8" x14ac:dyDescent="0.2">
      <c r="A50" s="32">
        <v>44</v>
      </c>
      <c r="B50" s="33" t="s">
        <v>258</v>
      </c>
      <c r="C50" s="33" t="s">
        <v>259</v>
      </c>
      <c r="D50" s="33" t="s">
        <v>1114</v>
      </c>
      <c r="E50" s="34">
        <v>10000</v>
      </c>
      <c r="F50" s="35">
        <v>966.29499999999996</v>
      </c>
      <c r="G50" s="36">
        <v>1.040047E-2</v>
      </c>
      <c r="H50" s="31" t="s">
        <v>152</v>
      </c>
    </row>
    <row r="51" spans="1:8" x14ac:dyDescent="0.2">
      <c r="A51" s="32">
        <v>45</v>
      </c>
      <c r="B51" s="33" t="s">
        <v>378</v>
      </c>
      <c r="C51" s="33" t="s">
        <v>379</v>
      </c>
      <c r="D51" s="33" t="s">
        <v>36</v>
      </c>
      <c r="E51" s="34">
        <v>23000</v>
      </c>
      <c r="F51" s="35">
        <v>961.02049999999997</v>
      </c>
      <c r="G51" s="36">
        <v>1.0343700000000001E-2</v>
      </c>
      <c r="H51" s="31" t="s">
        <v>152</v>
      </c>
    </row>
    <row r="52" spans="1:8" x14ac:dyDescent="0.2">
      <c r="A52" s="32">
        <v>46</v>
      </c>
      <c r="B52" s="33" t="s">
        <v>464</v>
      </c>
      <c r="C52" s="33" t="s">
        <v>465</v>
      </c>
      <c r="D52" s="33" t="s">
        <v>42</v>
      </c>
      <c r="E52" s="34">
        <v>100000</v>
      </c>
      <c r="F52" s="35">
        <v>960.15</v>
      </c>
      <c r="G52" s="36">
        <v>1.0334329999999999E-2</v>
      </c>
      <c r="H52" s="31" t="s">
        <v>152</v>
      </c>
    </row>
    <row r="53" spans="1:8" x14ac:dyDescent="0.2">
      <c r="A53" s="32">
        <v>47</v>
      </c>
      <c r="B53" s="33" t="s">
        <v>308</v>
      </c>
      <c r="C53" s="33" t="s">
        <v>309</v>
      </c>
      <c r="D53" s="33" t="s">
        <v>104</v>
      </c>
      <c r="E53" s="34">
        <v>250000</v>
      </c>
      <c r="F53" s="35">
        <v>904.75</v>
      </c>
      <c r="G53" s="36">
        <v>9.7380499999999998E-3</v>
      </c>
      <c r="H53" s="31" t="s">
        <v>152</v>
      </c>
    </row>
    <row r="54" spans="1:8" x14ac:dyDescent="0.2">
      <c r="A54" s="32">
        <v>48</v>
      </c>
      <c r="B54" s="33" t="s">
        <v>111</v>
      </c>
      <c r="C54" s="33" t="s">
        <v>112</v>
      </c>
      <c r="D54" s="33" t="s">
        <v>113</v>
      </c>
      <c r="E54" s="34">
        <v>180001</v>
      </c>
      <c r="F54" s="35">
        <v>901.26500699999997</v>
      </c>
      <c r="G54" s="36">
        <v>9.7005400000000006E-3</v>
      </c>
      <c r="H54" s="31" t="s">
        <v>152</v>
      </c>
    </row>
    <row r="55" spans="1:8" x14ac:dyDescent="0.2">
      <c r="A55" s="32">
        <v>49</v>
      </c>
      <c r="B55" s="33" t="s">
        <v>444</v>
      </c>
      <c r="C55" s="33" t="s">
        <v>445</v>
      </c>
      <c r="D55" s="33" t="s">
        <v>127</v>
      </c>
      <c r="E55" s="34">
        <v>650000</v>
      </c>
      <c r="F55" s="35">
        <v>897.32500000000005</v>
      </c>
      <c r="G55" s="36">
        <v>9.6581299999999991E-3</v>
      </c>
      <c r="H55" s="31" t="s">
        <v>152</v>
      </c>
    </row>
    <row r="56" spans="1:8" x14ac:dyDescent="0.2">
      <c r="A56" s="32">
        <v>50</v>
      </c>
      <c r="B56" s="33" t="s">
        <v>105</v>
      </c>
      <c r="C56" s="33" t="s">
        <v>106</v>
      </c>
      <c r="D56" s="33" t="s">
        <v>39</v>
      </c>
      <c r="E56" s="34">
        <v>27000</v>
      </c>
      <c r="F56" s="35">
        <v>883.98</v>
      </c>
      <c r="G56" s="36">
        <v>9.5144900000000004E-3</v>
      </c>
      <c r="H56" s="31" t="s">
        <v>152</v>
      </c>
    </row>
    <row r="57" spans="1:8" x14ac:dyDescent="0.2">
      <c r="A57" s="32">
        <v>51</v>
      </c>
      <c r="B57" s="33" t="s">
        <v>484</v>
      </c>
      <c r="C57" s="33" t="s">
        <v>485</v>
      </c>
      <c r="D57" s="33" t="s">
        <v>1115</v>
      </c>
      <c r="E57" s="34">
        <v>48000</v>
      </c>
      <c r="F57" s="35">
        <v>881.928</v>
      </c>
      <c r="G57" s="36">
        <v>9.4924099999999997E-3</v>
      </c>
      <c r="H57" s="31" t="s">
        <v>152</v>
      </c>
    </row>
    <row r="58" spans="1:8" ht="25.5" x14ac:dyDescent="0.2">
      <c r="A58" s="32">
        <v>52</v>
      </c>
      <c r="B58" s="33" t="s">
        <v>204</v>
      </c>
      <c r="C58" s="33" t="s">
        <v>205</v>
      </c>
      <c r="D58" s="33" t="s">
        <v>206</v>
      </c>
      <c r="E58" s="34">
        <v>45000</v>
      </c>
      <c r="F58" s="35">
        <v>845.97749999999996</v>
      </c>
      <c r="G58" s="36">
        <v>9.1054599999999992E-3</v>
      </c>
      <c r="H58" s="31" t="s">
        <v>152</v>
      </c>
    </row>
    <row r="59" spans="1:8" ht="25.5" x14ac:dyDescent="0.2">
      <c r="A59" s="32">
        <v>53</v>
      </c>
      <c r="B59" s="33" t="s">
        <v>703</v>
      </c>
      <c r="C59" s="33" t="s">
        <v>704</v>
      </c>
      <c r="D59" s="33" t="s">
        <v>206</v>
      </c>
      <c r="E59" s="34">
        <v>15000</v>
      </c>
      <c r="F59" s="35">
        <v>832.64250000000004</v>
      </c>
      <c r="G59" s="36">
        <v>8.9619399999999998E-3</v>
      </c>
      <c r="H59" s="31" t="s">
        <v>152</v>
      </c>
    </row>
    <row r="60" spans="1:8" x14ac:dyDescent="0.2">
      <c r="A60" s="32">
        <v>54</v>
      </c>
      <c r="B60" s="33" t="s">
        <v>705</v>
      </c>
      <c r="C60" s="33" t="s">
        <v>706</v>
      </c>
      <c r="D60" s="33" t="s">
        <v>1115</v>
      </c>
      <c r="E60" s="34">
        <v>17500</v>
      </c>
      <c r="F60" s="35">
        <v>829.04499999999996</v>
      </c>
      <c r="G60" s="36">
        <v>8.9232100000000009E-3</v>
      </c>
      <c r="H60" s="31" t="s">
        <v>152</v>
      </c>
    </row>
    <row r="61" spans="1:8" x14ac:dyDescent="0.2">
      <c r="A61" s="32">
        <v>55</v>
      </c>
      <c r="B61" s="33" t="s">
        <v>448</v>
      </c>
      <c r="C61" s="33" t="s">
        <v>449</v>
      </c>
      <c r="D61" s="33" t="s">
        <v>39</v>
      </c>
      <c r="E61" s="34">
        <v>63000</v>
      </c>
      <c r="F61" s="35">
        <v>806.17949999999996</v>
      </c>
      <c r="G61" s="36">
        <v>8.67711E-3</v>
      </c>
      <c r="H61" s="31" t="s">
        <v>152</v>
      </c>
    </row>
    <row r="62" spans="1:8" x14ac:dyDescent="0.2">
      <c r="A62" s="32">
        <v>56</v>
      </c>
      <c r="B62" s="33" t="s">
        <v>256</v>
      </c>
      <c r="C62" s="33" t="s">
        <v>257</v>
      </c>
      <c r="D62" s="33" t="s">
        <v>113</v>
      </c>
      <c r="E62" s="34">
        <v>7500</v>
      </c>
      <c r="F62" s="35">
        <v>794.40750000000003</v>
      </c>
      <c r="G62" s="36">
        <v>8.5503999999999997E-3</v>
      </c>
      <c r="H62" s="31" t="s">
        <v>152</v>
      </c>
    </row>
    <row r="63" spans="1:8" x14ac:dyDescent="0.2">
      <c r="A63" s="32">
        <v>57</v>
      </c>
      <c r="B63" s="33" t="s">
        <v>552</v>
      </c>
      <c r="C63" s="33" t="s">
        <v>553</v>
      </c>
      <c r="D63" s="33" t="s">
        <v>277</v>
      </c>
      <c r="E63" s="34">
        <v>8500</v>
      </c>
      <c r="F63" s="35">
        <v>747.88099999999997</v>
      </c>
      <c r="G63" s="36">
        <v>8.0496300000000003E-3</v>
      </c>
      <c r="H63" s="31" t="s">
        <v>152</v>
      </c>
    </row>
    <row r="64" spans="1:8" x14ac:dyDescent="0.2">
      <c r="A64" s="32">
        <v>58</v>
      </c>
      <c r="B64" s="33" t="s">
        <v>503</v>
      </c>
      <c r="C64" s="33" t="s">
        <v>504</v>
      </c>
      <c r="D64" s="33" t="s">
        <v>30</v>
      </c>
      <c r="E64" s="34">
        <v>57335</v>
      </c>
      <c r="F64" s="35">
        <v>614.94654249999996</v>
      </c>
      <c r="G64" s="36">
        <v>6.6188200000000001E-3</v>
      </c>
      <c r="H64" s="31" t="s">
        <v>152</v>
      </c>
    </row>
    <row r="65" spans="1:8" ht="25.5" x14ac:dyDescent="0.2">
      <c r="A65" s="32">
        <v>59</v>
      </c>
      <c r="B65" s="33" t="s">
        <v>332</v>
      </c>
      <c r="C65" s="33" t="s">
        <v>333</v>
      </c>
      <c r="D65" s="33" t="s">
        <v>209</v>
      </c>
      <c r="E65" s="34">
        <v>10000</v>
      </c>
      <c r="F65" s="35">
        <v>612.26499999999999</v>
      </c>
      <c r="G65" s="36">
        <v>6.5899599999999997E-3</v>
      </c>
      <c r="H65" s="31" t="s">
        <v>152</v>
      </c>
    </row>
    <row r="66" spans="1:8" x14ac:dyDescent="0.2">
      <c r="A66" s="32">
        <v>60</v>
      </c>
      <c r="B66" s="33" t="s">
        <v>199</v>
      </c>
      <c r="C66" s="33" t="s">
        <v>200</v>
      </c>
      <c r="D66" s="33" t="s">
        <v>42</v>
      </c>
      <c r="E66" s="34">
        <v>250000</v>
      </c>
      <c r="F66" s="35">
        <v>500.05</v>
      </c>
      <c r="G66" s="36">
        <v>5.3821600000000004E-3</v>
      </c>
      <c r="H66" s="31" t="s">
        <v>152</v>
      </c>
    </row>
    <row r="67" spans="1:8" x14ac:dyDescent="0.2">
      <c r="A67" s="29"/>
      <c r="B67" s="29"/>
      <c r="C67" s="30" t="s">
        <v>151</v>
      </c>
      <c r="D67" s="29"/>
      <c r="E67" s="29" t="s">
        <v>152</v>
      </c>
      <c r="F67" s="37">
        <v>88233.763109000007</v>
      </c>
      <c r="G67" s="38">
        <v>0.94968162</v>
      </c>
      <c r="H67" s="31" t="s">
        <v>152</v>
      </c>
    </row>
    <row r="68" spans="1:8" x14ac:dyDescent="0.2">
      <c r="A68" s="29"/>
      <c r="B68" s="29"/>
      <c r="C68" s="39"/>
      <c r="D68" s="29"/>
      <c r="E68" s="29"/>
      <c r="F68" s="40"/>
      <c r="G68" s="40"/>
      <c r="H68" s="31" t="s">
        <v>152</v>
      </c>
    </row>
    <row r="69" spans="1:8" x14ac:dyDescent="0.2">
      <c r="A69" s="29"/>
      <c r="B69" s="29"/>
      <c r="C69" s="30" t="s">
        <v>153</v>
      </c>
      <c r="D69" s="29"/>
      <c r="E69" s="29"/>
      <c r="F69" s="29"/>
      <c r="G69" s="29"/>
      <c r="H69" s="31" t="s">
        <v>152</v>
      </c>
    </row>
    <row r="70" spans="1:8" x14ac:dyDescent="0.2">
      <c r="A70" s="29"/>
      <c r="B70" s="29"/>
      <c r="C70" s="30" t="s">
        <v>151</v>
      </c>
      <c r="D70" s="29"/>
      <c r="E70" s="29" t="s">
        <v>152</v>
      </c>
      <c r="F70" s="41" t="s">
        <v>154</v>
      </c>
      <c r="G70" s="38">
        <v>0</v>
      </c>
      <c r="H70" s="31" t="s">
        <v>152</v>
      </c>
    </row>
    <row r="71" spans="1:8" x14ac:dyDescent="0.2">
      <c r="A71" s="29"/>
      <c r="B71" s="29"/>
      <c r="C71" s="39"/>
      <c r="D71" s="29"/>
      <c r="E71" s="29"/>
      <c r="F71" s="40"/>
      <c r="G71" s="40"/>
      <c r="H71" s="31" t="s">
        <v>152</v>
      </c>
    </row>
    <row r="72" spans="1:8" x14ac:dyDescent="0.2">
      <c r="A72" s="29"/>
      <c r="B72" s="29"/>
      <c r="C72" s="30" t="s">
        <v>155</v>
      </c>
      <c r="D72" s="29"/>
      <c r="E72" s="29"/>
      <c r="F72" s="29"/>
      <c r="G72" s="29"/>
      <c r="H72" s="31" t="s">
        <v>152</v>
      </c>
    </row>
    <row r="73" spans="1:8" x14ac:dyDescent="0.2">
      <c r="A73" s="32">
        <v>1</v>
      </c>
      <c r="B73" s="33" t="s">
        <v>710</v>
      </c>
      <c r="C73" s="33" t="s">
        <v>1035</v>
      </c>
      <c r="D73" s="33"/>
      <c r="E73" s="34">
        <v>200000</v>
      </c>
      <c r="F73" s="35">
        <v>1.9999999999999999E-6</v>
      </c>
      <c r="G73" s="42" t="s">
        <v>150</v>
      </c>
      <c r="H73" s="31" t="s">
        <v>152</v>
      </c>
    </row>
    <row r="74" spans="1:8" x14ac:dyDescent="0.2">
      <c r="A74" s="32">
        <v>2</v>
      </c>
      <c r="B74" s="33" t="s">
        <v>707</v>
      </c>
      <c r="C74" s="33" t="s">
        <v>1036</v>
      </c>
      <c r="D74" s="33"/>
      <c r="E74" s="34">
        <v>50000</v>
      </c>
      <c r="F74" s="35">
        <v>4.9999999999999998E-7</v>
      </c>
      <c r="G74" s="42" t="s">
        <v>150</v>
      </c>
      <c r="H74" s="31" t="s">
        <v>152</v>
      </c>
    </row>
    <row r="75" spans="1:8" x14ac:dyDescent="0.2">
      <c r="A75" s="32">
        <v>3</v>
      </c>
      <c r="B75" s="33" t="s">
        <v>709</v>
      </c>
      <c r="C75" s="33" t="s">
        <v>1037</v>
      </c>
      <c r="D75" s="33"/>
      <c r="E75" s="34">
        <v>50000</v>
      </c>
      <c r="F75" s="35">
        <v>4.9999999999999998E-7</v>
      </c>
      <c r="G75" s="42" t="s">
        <v>150</v>
      </c>
      <c r="H75" s="31" t="s">
        <v>152</v>
      </c>
    </row>
    <row r="76" spans="1:8" x14ac:dyDescent="0.2">
      <c r="A76" s="32">
        <v>4</v>
      </c>
      <c r="B76" s="33" t="s">
        <v>708</v>
      </c>
      <c r="C76" s="33" t="s">
        <v>1038</v>
      </c>
      <c r="D76" s="33"/>
      <c r="E76" s="34">
        <v>20</v>
      </c>
      <c r="F76" s="35">
        <v>0</v>
      </c>
      <c r="G76" s="42" t="s">
        <v>150</v>
      </c>
      <c r="H76" s="31" t="s">
        <v>152</v>
      </c>
    </row>
    <row r="77" spans="1:8" x14ac:dyDescent="0.2">
      <c r="A77" s="29"/>
      <c r="B77" s="29"/>
      <c r="C77" s="30" t="s">
        <v>151</v>
      </c>
      <c r="D77" s="29"/>
      <c r="E77" s="29" t="s">
        <v>152</v>
      </c>
      <c r="F77" s="41" t="s">
        <v>154</v>
      </c>
      <c r="G77" s="38">
        <v>0</v>
      </c>
      <c r="H77" s="31" t="s">
        <v>152</v>
      </c>
    </row>
    <row r="78" spans="1:8" x14ac:dyDescent="0.2">
      <c r="A78" s="29"/>
      <c r="B78" s="29"/>
      <c r="C78" s="39"/>
      <c r="D78" s="29"/>
      <c r="E78" s="29"/>
      <c r="F78" s="40"/>
      <c r="G78" s="40"/>
      <c r="H78" s="31" t="s">
        <v>152</v>
      </c>
    </row>
    <row r="79" spans="1:8" x14ac:dyDescent="0.2">
      <c r="A79" s="29"/>
      <c r="B79" s="29"/>
      <c r="C79" s="30" t="s">
        <v>156</v>
      </c>
      <c r="D79" s="29"/>
      <c r="E79" s="29"/>
      <c r="F79" s="29"/>
      <c r="G79" s="29"/>
      <c r="H79" s="31" t="s">
        <v>152</v>
      </c>
    </row>
    <row r="80" spans="1:8" x14ac:dyDescent="0.2">
      <c r="A80" s="29"/>
      <c r="B80" s="29"/>
      <c r="C80" s="30" t="s">
        <v>151</v>
      </c>
      <c r="D80" s="29"/>
      <c r="E80" s="29" t="s">
        <v>152</v>
      </c>
      <c r="F80" s="41" t="s">
        <v>154</v>
      </c>
      <c r="G80" s="38">
        <v>0</v>
      </c>
      <c r="H80" s="31" t="s">
        <v>152</v>
      </c>
    </row>
    <row r="81" spans="1:8" x14ac:dyDescent="0.2">
      <c r="A81" s="29"/>
      <c r="B81" s="29"/>
      <c r="C81" s="39"/>
      <c r="D81" s="29"/>
      <c r="E81" s="29"/>
      <c r="F81" s="40"/>
      <c r="G81" s="40"/>
      <c r="H81" s="31" t="s">
        <v>152</v>
      </c>
    </row>
    <row r="82" spans="1:8" x14ac:dyDescent="0.2">
      <c r="A82" s="29"/>
      <c r="B82" s="29"/>
      <c r="C82" s="30" t="s">
        <v>157</v>
      </c>
      <c r="D82" s="29"/>
      <c r="E82" s="29"/>
      <c r="F82" s="40"/>
      <c r="G82" s="40"/>
      <c r="H82" s="31" t="s">
        <v>152</v>
      </c>
    </row>
    <row r="83" spans="1:8" x14ac:dyDescent="0.2">
      <c r="A83" s="29"/>
      <c r="B83" s="29"/>
      <c r="C83" s="30" t="s">
        <v>151</v>
      </c>
      <c r="D83" s="29"/>
      <c r="E83" s="29" t="s">
        <v>152</v>
      </c>
      <c r="F83" s="41" t="s">
        <v>154</v>
      </c>
      <c r="G83" s="38">
        <v>0</v>
      </c>
      <c r="H83" s="31" t="s">
        <v>152</v>
      </c>
    </row>
    <row r="84" spans="1:8" x14ac:dyDescent="0.2">
      <c r="A84" s="29"/>
      <c r="B84" s="29"/>
      <c r="C84" s="39"/>
      <c r="D84" s="29"/>
      <c r="E84" s="29"/>
      <c r="F84" s="40"/>
      <c r="G84" s="40"/>
      <c r="H84" s="31" t="s">
        <v>152</v>
      </c>
    </row>
    <row r="85" spans="1:8" x14ac:dyDescent="0.2">
      <c r="A85" s="29"/>
      <c r="B85" s="29"/>
      <c r="C85" s="30" t="s">
        <v>158</v>
      </c>
      <c r="D85" s="29"/>
      <c r="E85" s="29"/>
      <c r="F85" s="40"/>
      <c r="G85" s="40"/>
      <c r="H85" s="31" t="s">
        <v>152</v>
      </c>
    </row>
    <row r="86" spans="1:8" x14ac:dyDescent="0.2">
      <c r="A86" s="29"/>
      <c r="B86" s="29"/>
      <c r="C86" s="30" t="s">
        <v>151</v>
      </c>
      <c r="D86" s="29"/>
      <c r="E86" s="29" t="s">
        <v>152</v>
      </c>
      <c r="F86" s="41" t="s">
        <v>154</v>
      </c>
      <c r="G86" s="38">
        <v>0</v>
      </c>
      <c r="H86" s="31" t="s">
        <v>152</v>
      </c>
    </row>
    <row r="87" spans="1:8" x14ac:dyDescent="0.2">
      <c r="A87" s="29"/>
      <c r="B87" s="29"/>
      <c r="C87" s="39"/>
      <c r="D87" s="29"/>
      <c r="E87" s="29"/>
      <c r="F87" s="40"/>
      <c r="G87" s="40"/>
      <c r="H87" s="31" t="s">
        <v>152</v>
      </c>
    </row>
    <row r="88" spans="1:8" x14ac:dyDescent="0.2">
      <c r="A88" s="29"/>
      <c r="B88" s="29"/>
      <c r="C88" s="30" t="s">
        <v>160</v>
      </c>
      <c r="D88" s="29"/>
      <c r="E88" s="29"/>
      <c r="F88" s="37">
        <v>88233.763109000007</v>
      </c>
      <c r="G88" s="38">
        <v>0.94968162</v>
      </c>
      <c r="H88" s="31" t="s">
        <v>152</v>
      </c>
    </row>
    <row r="89" spans="1:8" x14ac:dyDescent="0.2">
      <c r="A89" s="29"/>
      <c r="B89" s="29"/>
      <c r="C89" s="39"/>
      <c r="D89" s="29"/>
      <c r="E89" s="29"/>
      <c r="F89" s="40"/>
      <c r="G89" s="40"/>
      <c r="H89" s="31" t="s">
        <v>152</v>
      </c>
    </row>
    <row r="90" spans="1:8" x14ac:dyDescent="0.2">
      <c r="A90" s="29"/>
      <c r="B90" s="29"/>
      <c r="C90" s="30" t="s">
        <v>161</v>
      </c>
      <c r="D90" s="29"/>
      <c r="E90" s="29"/>
      <c r="F90" s="40"/>
      <c r="G90" s="40"/>
      <c r="H90" s="31" t="s">
        <v>152</v>
      </c>
    </row>
    <row r="91" spans="1:8" x14ac:dyDescent="0.2">
      <c r="A91" s="29"/>
      <c r="B91" s="29"/>
      <c r="C91" s="30" t="s">
        <v>10</v>
      </c>
      <c r="D91" s="29"/>
      <c r="E91" s="29"/>
      <c r="F91" s="40"/>
      <c r="G91" s="40"/>
      <c r="H91" s="31" t="s">
        <v>152</v>
      </c>
    </row>
    <row r="92" spans="1:8" x14ac:dyDescent="0.2">
      <c r="A92" s="29"/>
      <c r="B92" s="29"/>
      <c r="C92" s="30" t="s">
        <v>151</v>
      </c>
      <c r="D92" s="29"/>
      <c r="E92" s="29" t="s">
        <v>152</v>
      </c>
      <c r="F92" s="41" t="s">
        <v>154</v>
      </c>
      <c r="G92" s="38">
        <v>0</v>
      </c>
      <c r="H92" s="31" t="s">
        <v>152</v>
      </c>
    </row>
    <row r="93" spans="1:8" x14ac:dyDescent="0.2">
      <c r="A93" s="29"/>
      <c r="B93" s="29"/>
      <c r="C93" s="39"/>
      <c r="D93" s="29"/>
      <c r="E93" s="29"/>
      <c r="F93" s="40"/>
      <c r="G93" s="40"/>
      <c r="H93" s="31" t="s">
        <v>152</v>
      </c>
    </row>
    <row r="94" spans="1:8" x14ac:dyDescent="0.2">
      <c r="A94" s="29"/>
      <c r="B94" s="29"/>
      <c r="C94" s="30" t="s">
        <v>162</v>
      </c>
      <c r="D94" s="29"/>
      <c r="E94" s="29"/>
      <c r="F94" s="29"/>
      <c r="G94" s="29"/>
      <c r="H94" s="31" t="s">
        <v>152</v>
      </c>
    </row>
    <row r="95" spans="1:8" x14ac:dyDescent="0.2">
      <c r="A95" s="29"/>
      <c r="B95" s="29"/>
      <c r="C95" s="30" t="s">
        <v>151</v>
      </c>
      <c r="D95" s="29"/>
      <c r="E95" s="29" t="s">
        <v>152</v>
      </c>
      <c r="F95" s="41" t="s">
        <v>154</v>
      </c>
      <c r="G95" s="38">
        <v>0</v>
      </c>
      <c r="H95" s="31" t="s">
        <v>152</v>
      </c>
    </row>
    <row r="96" spans="1:8" x14ac:dyDescent="0.2">
      <c r="A96" s="29"/>
      <c r="B96" s="29"/>
      <c r="C96" s="39"/>
      <c r="D96" s="29"/>
      <c r="E96" s="29"/>
      <c r="F96" s="40"/>
      <c r="G96" s="40"/>
      <c r="H96" s="31" t="s">
        <v>152</v>
      </c>
    </row>
    <row r="97" spans="1:8" x14ac:dyDescent="0.2">
      <c r="A97" s="29"/>
      <c r="B97" s="29"/>
      <c r="C97" s="30" t="s">
        <v>163</v>
      </c>
      <c r="D97" s="29"/>
      <c r="E97" s="29"/>
      <c r="F97" s="29"/>
      <c r="G97" s="29"/>
      <c r="H97" s="31" t="s">
        <v>152</v>
      </c>
    </row>
    <row r="98" spans="1:8" x14ac:dyDescent="0.2">
      <c r="A98" s="29"/>
      <c r="B98" s="29"/>
      <c r="C98" s="30" t="s">
        <v>151</v>
      </c>
      <c r="D98" s="29"/>
      <c r="E98" s="29" t="s">
        <v>152</v>
      </c>
      <c r="F98" s="41" t="s">
        <v>154</v>
      </c>
      <c r="G98" s="38">
        <v>0</v>
      </c>
      <c r="H98" s="31" t="s">
        <v>152</v>
      </c>
    </row>
    <row r="99" spans="1:8" x14ac:dyDescent="0.2">
      <c r="A99" s="29"/>
      <c r="B99" s="29"/>
      <c r="C99" s="39"/>
      <c r="D99" s="29"/>
      <c r="E99" s="29"/>
      <c r="F99" s="40"/>
      <c r="G99" s="40"/>
      <c r="H99" s="31" t="s">
        <v>152</v>
      </c>
    </row>
    <row r="100" spans="1:8" x14ac:dyDescent="0.2">
      <c r="A100" s="29"/>
      <c r="B100" s="29"/>
      <c r="C100" s="30" t="s">
        <v>164</v>
      </c>
      <c r="D100" s="29"/>
      <c r="E100" s="29"/>
      <c r="F100" s="40"/>
      <c r="G100" s="40"/>
      <c r="H100" s="31" t="s">
        <v>152</v>
      </c>
    </row>
    <row r="101" spans="1:8" x14ac:dyDescent="0.2">
      <c r="A101" s="29"/>
      <c r="B101" s="29"/>
      <c r="C101" s="30" t="s">
        <v>151</v>
      </c>
      <c r="D101" s="29"/>
      <c r="E101" s="29" t="s">
        <v>152</v>
      </c>
      <c r="F101" s="41" t="s">
        <v>154</v>
      </c>
      <c r="G101" s="38">
        <v>0</v>
      </c>
      <c r="H101" s="31" t="s">
        <v>152</v>
      </c>
    </row>
    <row r="102" spans="1:8" x14ac:dyDescent="0.2">
      <c r="A102" s="29"/>
      <c r="B102" s="29"/>
      <c r="C102" s="39"/>
      <c r="D102" s="29"/>
      <c r="E102" s="29"/>
      <c r="F102" s="40"/>
      <c r="G102" s="40"/>
      <c r="H102" s="31" t="s">
        <v>152</v>
      </c>
    </row>
    <row r="103" spans="1:8" x14ac:dyDescent="0.2">
      <c r="A103" s="29"/>
      <c r="B103" s="29"/>
      <c r="C103" s="30" t="s">
        <v>165</v>
      </c>
      <c r="D103" s="29"/>
      <c r="E103" s="29"/>
      <c r="F103" s="37">
        <v>0</v>
      </c>
      <c r="G103" s="38">
        <v>0</v>
      </c>
      <c r="H103" s="31" t="s">
        <v>152</v>
      </c>
    </row>
    <row r="104" spans="1:8" x14ac:dyDescent="0.2">
      <c r="A104" s="29"/>
      <c r="B104" s="29"/>
      <c r="C104" s="39"/>
      <c r="D104" s="29"/>
      <c r="E104" s="29"/>
      <c r="F104" s="40"/>
      <c r="G104" s="40"/>
      <c r="H104" s="31" t="s">
        <v>152</v>
      </c>
    </row>
    <row r="105" spans="1:8" x14ac:dyDescent="0.2">
      <c r="A105" s="29"/>
      <c r="B105" s="29"/>
      <c r="C105" s="30" t="s">
        <v>166</v>
      </c>
      <c r="D105" s="29"/>
      <c r="E105" s="29"/>
      <c r="F105" s="40"/>
      <c r="G105" s="40"/>
      <c r="H105" s="31" t="s">
        <v>152</v>
      </c>
    </row>
    <row r="106" spans="1:8" x14ac:dyDescent="0.2">
      <c r="A106" s="29"/>
      <c r="B106" s="29"/>
      <c r="C106" s="30" t="s">
        <v>167</v>
      </c>
      <c r="D106" s="29"/>
      <c r="E106" s="29"/>
      <c r="F106" s="40"/>
      <c r="G106" s="40"/>
      <c r="H106" s="31" t="s">
        <v>152</v>
      </c>
    </row>
    <row r="107" spans="1:8" x14ac:dyDescent="0.2">
      <c r="A107" s="29"/>
      <c r="B107" s="29"/>
      <c r="C107" s="30" t="s">
        <v>151</v>
      </c>
      <c r="D107" s="29"/>
      <c r="E107" s="29" t="s">
        <v>152</v>
      </c>
      <c r="F107" s="41" t="s">
        <v>154</v>
      </c>
      <c r="G107" s="38">
        <v>0</v>
      </c>
      <c r="H107" s="31" t="s">
        <v>152</v>
      </c>
    </row>
    <row r="108" spans="1:8" x14ac:dyDescent="0.2">
      <c r="A108" s="29"/>
      <c r="B108" s="29"/>
      <c r="C108" s="39"/>
      <c r="D108" s="29"/>
      <c r="E108" s="29"/>
      <c r="F108" s="40"/>
      <c r="G108" s="40"/>
      <c r="H108" s="31" t="s">
        <v>152</v>
      </c>
    </row>
    <row r="109" spans="1:8" x14ac:dyDescent="0.2">
      <c r="A109" s="29"/>
      <c r="B109" s="29"/>
      <c r="C109" s="30" t="s">
        <v>168</v>
      </c>
      <c r="D109" s="29"/>
      <c r="E109" s="29"/>
      <c r="F109" s="40"/>
      <c r="G109" s="40"/>
      <c r="H109" s="31" t="s">
        <v>152</v>
      </c>
    </row>
    <row r="110" spans="1:8" x14ac:dyDescent="0.2">
      <c r="A110" s="29"/>
      <c r="B110" s="29"/>
      <c r="C110" s="30" t="s">
        <v>151</v>
      </c>
      <c r="D110" s="29"/>
      <c r="E110" s="29" t="s">
        <v>152</v>
      </c>
      <c r="F110" s="41" t="s">
        <v>154</v>
      </c>
      <c r="G110" s="38">
        <v>0</v>
      </c>
      <c r="H110" s="31" t="s">
        <v>152</v>
      </c>
    </row>
    <row r="111" spans="1:8" x14ac:dyDescent="0.2">
      <c r="A111" s="29"/>
      <c r="B111" s="29"/>
      <c r="C111" s="39"/>
      <c r="D111" s="29"/>
      <c r="E111" s="29"/>
      <c r="F111" s="40"/>
      <c r="G111" s="40"/>
      <c r="H111" s="31" t="s">
        <v>152</v>
      </c>
    </row>
    <row r="112" spans="1:8" x14ac:dyDescent="0.2">
      <c r="A112" s="29"/>
      <c r="B112" s="29"/>
      <c r="C112" s="30" t="s">
        <v>169</v>
      </c>
      <c r="D112" s="29"/>
      <c r="E112" s="29"/>
      <c r="F112" s="40"/>
      <c r="G112" s="40"/>
      <c r="H112" s="31" t="s">
        <v>152</v>
      </c>
    </row>
    <row r="113" spans="1:8" x14ac:dyDescent="0.2">
      <c r="A113" s="29"/>
      <c r="B113" s="29"/>
      <c r="C113" s="30" t="s">
        <v>151</v>
      </c>
      <c r="D113" s="29"/>
      <c r="E113" s="29" t="s">
        <v>152</v>
      </c>
      <c r="F113" s="41" t="s">
        <v>154</v>
      </c>
      <c r="G113" s="38">
        <v>0</v>
      </c>
      <c r="H113" s="31" t="s">
        <v>152</v>
      </c>
    </row>
    <row r="114" spans="1:8" x14ac:dyDescent="0.2">
      <c r="A114" s="29"/>
      <c r="B114" s="29"/>
      <c r="C114" s="39"/>
      <c r="D114" s="29"/>
      <c r="E114" s="29"/>
      <c r="F114" s="40"/>
      <c r="G114" s="40"/>
      <c r="H114" s="31" t="s">
        <v>152</v>
      </c>
    </row>
    <row r="115" spans="1:8" x14ac:dyDescent="0.2">
      <c r="A115" s="29"/>
      <c r="B115" s="29"/>
      <c r="C115" s="30" t="s">
        <v>170</v>
      </c>
      <c r="D115" s="29"/>
      <c r="E115" s="29"/>
      <c r="F115" s="40"/>
      <c r="G115" s="40"/>
      <c r="H115" s="31" t="s">
        <v>152</v>
      </c>
    </row>
    <row r="116" spans="1:8" x14ac:dyDescent="0.2">
      <c r="A116" s="32">
        <v>1</v>
      </c>
      <c r="B116" s="33"/>
      <c r="C116" s="33" t="s">
        <v>171</v>
      </c>
      <c r="D116" s="33"/>
      <c r="E116" s="42"/>
      <c r="F116" s="35">
        <v>5614.8176239750001</v>
      </c>
      <c r="G116" s="36">
        <v>6.043366E-2</v>
      </c>
      <c r="H116" s="31">
        <v>6.6</v>
      </c>
    </row>
    <row r="117" spans="1:8" x14ac:dyDescent="0.2">
      <c r="A117" s="29"/>
      <c r="B117" s="29"/>
      <c r="C117" s="30" t="s">
        <v>151</v>
      </c>
      <c r="D117" s="29"/>
      <c r="E117" s="29" t="s">
        <v>152</v>
      </c>
      <c r="F117" s="37">
        <v>5614.8176239750001</v>
      </c>
      <c r="G117" s="38">
        <v>6.043366E-2</v>
      </c>
      <c r="H117" s="31" t="s">
        <v>152</v>
      </c>
    </row>
    <row r="118" spans="1:8" x14ac:dyDescent="0.2">
      <c r="A118" s="29"/>
      <c r="B118" s="29"/>
      <c r="C118" s="39"/>
      <c r="D118" s="29"/>
      <c r="E118" s="29"/>
      <c r="F118" s="40"/>
      <c r="G118" s="40"/>
      <c r="H118" s="31" t="s">
        <v>152</v>
      </c>
    </row>
    <row r="119" spans="1:8" x14ac:dyDescent="0.2">
      <c r="A119" s="29"/>
      <c r="B119" s="29"/>
      <c r="C119" s="30" t="s">
        <v>172</v>
      </c>
      <c r="D119" s="29"/>
      <c r="E119" s="29"/>
      <c r="F119" s="37">
        <v>5614.8176239750001</v>
      </c>
      <c r="G119" s="38">
        <v>6.043366E-2</v>
      </c>
      <c r="H119" s="31" t="s">
        <v>152</v>
      </c>
    </row>
    <row r="120" spans="1:8" x14ac:dyDescent="0.2">
      <c r="A120" s="29"/>
      <c r="B120" s="29"/>
      <c r="C120" s="40"/>
      <c r="D120" s="29"/>
      <c r="E120" s="29"/>
      <c r="F120" s="29"/>
      <c r="G120" s="29"/>
      <c r="H120" s="31" t="s">
        <v>152</v>
      </c>
    </row>
    <row r="121" spans="1:8" x14ac:dyDescent="0.2">
      <c r="A121" s="29"/>
      <c r="B121" s="29"/>
      <c r="C121" s="30" t="s">
        <v>173</v>
      </c>
      <c r="D121" s="29"/>
      <c r="E121" s="29"/>
      <c r="F121" s="29"/>
      <c r="G121" s="29"/>
      <c r="H121" s="31" t="s">
        <v>152</v>
      </c>
    </row>
    <row r="122" spans="1:8" x14ac:dyDescent="0.2">
      <c r="A122" s="29"/>
      <c r="B122" s="29"/>
      <c r="C122" s="30" t="s">
        <v>174</v>
      </c>
      <c r="D122" s="29"/>
      <c r="E122" s="29"/>
      <c r="F122" s="29"/>
      <c r="G122" s="29"/>
      <c r="H122" s="31" t="s">
        <v>152</v>
      </c>
    </row>
    <row r="123" spans="1:8" x14ac:dyDescent="0.2">
      <c r="A123" s="29"/>
      <c r="B123" s="29"/>
      <c r="C123" s="30" t="s">
        <v>151</v>
      </c>
      <c r="D123" s="29"/>
      <c r="E123" s="29" t="s">
        <v>152</v>
      </c>
      <c r="F123" s="41" t="s">
        <v>154</v>
      </c>
      <c r="G123" s="38">
        <v>0</v>
      </c>
      <c r="H123" s="31" t="s">
        <v>152</v>
      </c>
    </row>
    <row r="124" spans="1:8" x14ac:dyDescent="0.2">
      <c r="A124" s="29"/>
      <c r="B124" s="29"/>
      <c r="C124" s="39"/>
      <c r="D124" s="29"/>
      <c r="E124" s="29"/>
      <c r="F124" s="40"/>
      <c r="G124" s="40"/>
      <c r="H124" s="31" t="s">
        <v>152</v>
      </c>
    </row>
    <row r="125" spans="1:8" x14ac:dyDescent="0.2">
      <c r="A125" s="29"/>
      <c r="B125" s="29"/>
      <c r="C125" s="30" t="s">
        <v>175</v>
      </c>
      <c r="D125" s="29"/>
      <c r="E125" s="29"/>
      <c r="F125" s="29"/>
      <c r="G125" s="29"/>
      <c r="H125" s="31" t="s">
        <v>152</v>
      </c>
    </row>
    <row r="126" spans="1:8" x14ac:dyDescent="0.2">
      <c r="A126" s="29"/>
      <c r="B126" s="29"/>
      <c r="C126" s="30" t="s">
        <v>176</v>
      </c>
      <c r="D126" s="29"/>
      <c r="E126" s="29"/>
      <c r="F126" s="29"/>
      <c r="G126" s="29"/>
      <c r="H126" s="31" t="s">
        <v>152</v>
      </c>
    </row>
    <row r="127" spans="1:8" x14ac:dyDescent="0.2">
      <c r="A127" s="29"/>
      <c r="B127" s="29"/>
      <c r="C127" s="30" t="s">
        <v>151</v>
      </c>
      <c r="D127" s="29"/>
      <c r="E127" s="29" t="s">
        <v>152</v>
      </c>
      <c r="F127" s="41" t="s">
        <v>154</v>
      </c>
      <c r="G127" s="38">
        <v>0</v>
      </c>
      <c r="H127" s="31" t="s">
        <v>152</v>
      </c>
    </row>
    <row r="128" spans="1:8" x14ac:dyDescent="0.2">
      <c r="A128" s="29"/>
      <c r="B128" s="29"/>
      <c r="C128" s="39"/>
      <c r="D128" s="29"/>
      <c r="E128" s="29"/>
      <c r="F128" s="40"/>
      <c r="G128" s="40"/>
      <c r="H128" s="31" t="s">
        <v>152</v>
      </c>
    </row>
    <row r="129" spans="1:17" ht="25.5" x14ac:dyDescent="0.2">
      <c r="A129" s="29"/>
      <c r="B129" s="29"/>
      <c r="C129" s="30" t="s">
        <v>177</v>
      </c>
      <c r="D129" s="29"/>
      <c r="E129" s="29"/>
      <c r="F129" s="40"/>
      <c r="G129" s="40"/>
      <c r="H129" s="31" t="s">
        <v>152</v>
      </c>
    </row>
    <row r="130" spans="1:17" x14ac:dyDescent="0.2">
      <c r="A130" s="29"/>
      <c r="B130" s="29"/>
      <c r="C130" s="30" t="s">
        <v>151</v>
      </c>
      <c r="D130" s="29"/>
      <c r="E130" s="29" t="s">
        <v>152</v>
      </c>
      <c r="F130" s="41" t="s">
        <v>154</v>
      </c>
      <c r="G130" s="38">
        <v>0</v>
      </c>
      <c r="H130" s="31" t="s">
        <v>152</v>
      </c>
    </row>
    <row r="131" spans="1:17" x14ac:dyDescent="0.2">
      <c r="A131" s="29"/>
      <c r="B131" s="29"/>
      <c r="C131" s="39"/>
      <c r="D131" s="29"/>
      <c r="E131" s="29"/>
      <c r="F131" s="40"/>
      <c r="G131" s="40"/>
      <c r="H131" s="31" t="s">
        <v>152</v>
      </c>
    </row>
    <row r="132" spans="1:17" x14ac:dyDescent="0.2">
      <c r="A132" s="42"/>
      <c r="B132" s="33"/>
      <c r="C132" s="33" t="s">
        <v>179</v>
      </c>
      <c r="D132" s="33"/>
      <c r="E132" s="42"/>
      <c r="F132" s="35">
        <v>-939.79229203</v>
      </c>
      <c r="G132" s="36">
        <v>-1.0115209999999999E-2</v>
      </c>
      <c r="H132" s="31" t="s">
        <v>152</v>
      </c>
    </row>
    <row r="133" spans="1:17" x14ac:dyDescent="0.2">
      <c r="A133" s="39"/>
      <c r="B133" s="39"/>
      <c r="C133" s="30" t="s">
        <v>180</v>
      </c>
      <c r="D133" s="40"/>
      <c r="E133" s="40"/>
      <c r="F133" s="37">
        <v>92908.788440945005</v>
      </c>
      <c r="G133" s="43">
        <v>1.00000007</v>
      </c>
      <c r="H133" s="31" t="s">
        <v>152</v>
      </c>
    </row>
    <row r="134" spans="1:17" x14ac:dyDescent="0.2">
      <c r="A134" s="44"/>
      <c r="B134" s="44"/>
      <c r="C134" s="44"/>
      <c r="D134" s="45"/>
      <c r="E134" s="45"/>
      <c r="F134" s="45"/>
      <c r="G134" s="45"/>
    </row>
    <row r="135" spans="1:17" x14ac:dyDescent="0.2">
      <c r="A135" s="4"/>
      <c r="B135" s="234" t="s">
        <v>915</v>
      </c>
      <c r="C135" s="234"/>
      <c r="D135" s="234"/>
      <c r="E135" s="234"/>
      <c r="F135" s="234"/>
      <c r="G135" s="234"/>
      <c r="H135" s="234"/>
      <c r="J135" s="5"/>
    </row>
    <row r="136" spans="1:17" x14ac:dyDescent="0.2">
      <c r="A136" s="4"/>
      <c r="B136" s="234" t="s">
        <v>916</v>
      </c>
      <c r="C136" s="234"/>
      <c r="D136" s="234"/>
      <c r="E136" s="234"/>
      <c r="F136" s="234"/>
      <c r="G136" s="234"/>
      <c r="H136" s="234"/>
      <c r="J136" s="5"/>
    </row>
    <row r="137" spans="1:17" x14ac:dyDescent="0.2">
      <c r="A137" s="4"/>
      <c r="B137" s="234" t="s">
        <v>917</v>
      </c>
      <c r="C137" s="234"/>
      <c r="D137" s="234"/>
      <c r="E137" s="234"/>
      <c r="F137" s="234"/>
      <c r="G137" s="234"/>
      <c r="H137" s="234"/>
      <c r="J137" s="5"/>
    </row>
    <row r="138" spans="1:17" s="7" customFormat="1" ht="66.75" customHeight="1" x14ac:dyDescent="0.25">
      <c r="A138" s="6"/>
      <c r="B138" s="235" t="s">
        <v>918</v>
      </c>
      <c r="C138" s="235"/>
      <c r="D138" s="235"/>
      <c r="E138" s="235"/>
      <c r="F138" s="235"/>
      <c r="G138" s="235"/>
      <c r="H138" s="235"/>
      <c r="I138"/>
      <c r="J138" s="5"/>
      <c r="K138"/>
      <c r="L138"/>
      <c r="M138"/>
      <c r="N138"/>
      <c r="O138"/>
      <c r="P138"/>
      <c r="Q138"/>
    </row>
    <row r="139" spans="1:17" x14ac:dyDescent="0.2">
      <c r="A139" s="4"/>
      <c r="B139" s="234" t="s">
        <v>919</v>
      </c>
      <c r="C139" s="234"/>
      <c r="D139" s="234"/>
      <c r="E139" s="234"/>
      <c r="F139" s="234"/>
      <c r="G139" s="234"/>
      <c r="H139" s="234"/>
      <c r="J139" s="5"/>
    </row>
    <row r="140" spans="1:17" x14ac:dyDescent="0.2">
      <c r="A140" s="4"/>
      <c r="B140" s="4"/>
      <c r="C140" s="4"/>
      <c r="D140" s="46"/>
      <c r="E140" s="46"/>
      <c r="F140" s="46"/>
      <c r="G140" s="46"/>
    </row>
    <row r="141" spans="1:17" x14ac:dyDescent="0.2">
      <c r="A141" s="4"/>
      <c r="B141" s="236" t="s">
        <v>181</v>
      </c>
      <c r="C141" s="237"/>
      <c r="D141" s="238"/>
      <c r="E141" s="47"/>
      <c r="F141" s="46"/>
      <c r="G141" s="46"/>
    </row>
    <row r="142" spans="1:17" ht="24" customHeight="1" x14ac:dyDescent="0.2">
      <c r="A142" s="4"/>
      <c r="B142" s="231" t="s">
        <v>182</v>
      </c>
      <c r="C142" s="232"/>
      <c r="D142" s="30" t="s">
        <v>948</v>
      </c>
      <c r="E142" s="47"/>
      <c r="F142" s="46"/>
      <c r="G142" s="46"/>
    </row>
    <row r="143" spans="1:17" ht="12.75" customHeight="1" x14ac:dyDescent="0.2">
      <c r="A143" s="4"/>
      <c r="B143" s="231" t="s">
        <v>1111</v>
      </c>
      <c r="C143" s="232"/>
      <c r="D143" s="30" t="str">
        <f>"Rs. "&amp;TEXT(F77+F80,"0.00")&amp;" lacs/ #"</f>
        <v>Rs. 0.00 lacs/ #</v>
      </c>
      <c r="E143" s="47"/>
      <c r="F143" s="46"/>
      <c r="G143" s="46"/>
    </row>
    <row r="144" spans="1:17" x14ac:dyDescent="0.2">
      <c r="A144" s="4"/>
      <c r="B144" s="231" t="s">
        <v>185</v>
      </c>
      <c r="C144" s="232"/>
      <c r="D144" s="40" t="s">
        <v>152</v>
      </c>
      <c r="E144" s="47"/>
      <c r="F144" s="46"/>
      <c r="G144" s="46"/>
    </row>
    <row r="145" spans="1:14" x14ac:dyDescent="0.2">
      <c r="A145" s="8"/>
      <c r="B145" s="48" t="s">
        <v>152</v>
      </c>
      <c r="C145" s="48" t="s">
        <v>920</v>
      </c>
      <c r="D145" s="48" t="s">
        <v>186</v>
      </c>
      <c r="E145" s="8"/>
      <c r="F145" s="8"/>
      <c r="G145" s="8"/>
      <c r="H145" s="8"/>
      <c r="J145" s="5"/>
    </row>
    <row r="146" spans="1:14" x14ac:dyDescent="0.2">
      <c r="A146" s="8"/>
      <c r="B146" s="49" t="s">
        <v>187</v>
      </c>
      <c r="C146" s="50">
        <v>45626</v>
      </c>
      <c r="D146" s="50">
        <v>45657</v>
      </c>
      <c r="E146" s="8"/>
      <c r="F146" s="8"/>
      <c r="G146" s="8"/>
      <c r="J146" s="5"/>
    </row>
    <row r="147" spans="1:14" x14ac:dyDescent="0.2">
      <c r="A147" s="8"/>
      <c r="B147" s="33" t="s">
        <v>188</v>
      </c>
      <c r="C147" s="51">
        <v>149.26220000000001</v>
      </c>
      <c r="D147" s="51">
        <v>146.83000000000001</v>
      </c>
      <c r="E147" s="8"/>
      <c r="F147" s="22"/>
      <c r="G147" s="52"/>
    </row>
    <row r="148" spans="1:14" ht="25.5" x14ac:dyDescent="0.2">
      <c r="A148" s="8"/>
      <c r="B148" s="33" t="s">
        <v>1085</v>
      </c>
      <c r="C148" s="51">
        <v>68.981399999999994</v>
      </c>
      <c r="D148" s="51">
        <v>67.857299999999995</v>
      </c>
      <c r="E148" s="8"/>
      <c r="F148" s="22"/>
      <c r="G148" s="52"/>
    </row>
    <row r="149" spans="1:14" x14ac:dyDescent="0.2">
      <c r="A149" s="8"/>
      <c r="B149" s="33" t="s">
        <v>190</v>
      </c>
      <c r="C149" s="51">
        <v>137.82079999999999</v>
      </c>
      <c r="D149" s="51">
        <v>135.4289</v>
      </c>
      <c r="E149" s="8"/>
      <c r="F149" s="22"/>
      <c r="G149" s="52"/>
    </row>
    <row r="150" spans="1:14" ht="25.5" x14ac:dyDescent="0.2">
      <c r="A150" s="8"/>
      <c r="B150" s="33" t="s">
        <v>1086</v>
      </c>
      <c r="C150" s="51">
        <v>41.523899999999998</v>
      </c>
      <c r="D150" s="51">
        <v>40.8033</v>
      </c>
      <c r="E150" s="8"/>
      <c r="F150" s="22"/>
      <c r="G150" s="52"/>
    </row>
    <row r="151" spans="1:14" x14ac:dyDescent="0.2">
      <c r="A151" s="8"/>
      <c r="B151" s="8"/>
      <c r="C151" s="8"/>
      <c r="D151" s="8"/>
      <c r="E151" s="8"/>
      <c r="F151" s="8"/>
      <c r="G151" s="8"/>
    </row>
    <row r="152" spans="1:14" x14ac:dyDescent="0.2">
      <c r="A152" s="8"/>
      <c r="B152" s="231" t="s">
        <v>921</v>
      </c>
      <c r="C152" s="232"/>
      <c r="D152" s="30" t="s">
        <v>183</v>
      </c>
      <c r="E152" s="8"/>
      <c r="F152" s="8"/>
      <c r="G152" s="8"/>
    </row>
    <row r="153" spans="1:14" x14ac:dyDescent="0.2">
      <c r="A153" s="8"/>
      <c r="B153" s="90"/>
      <c r="C153" s="90"/>
      <c r="D153" s="90"/>
      <c r="E153" s="8"/>
      <c r="F153" s="8"/>
      <c r="G153" s="8"/>
    </row>
    <row r="154" spans="1:14" ht="29.1" customHeight="1" x14ac:dyDescent="0.2">
      <c r="A154" s="8"/>
      <c r="B154" s="231" t="s">
        <v>192</v>
      </c>
      <c r="C154" s="232"/>
      <c r="D154" s="30" t="s">
        <v>183</v>
      </c>
      <c r="E154" s="55"/>
      <c r="F154" s="8"/>
      <c r="G154" s="8"/>
    </row>
    <row r="155" spans="1:14" ht="29.1" customHeight="1" x14ac:dyDescent="0.2">
      <c r="A155" s="8"/>
      <c r="B155" s="231" t="s">
        <v>193</v>
      </c>
      <c r="C155" s="232"/>
      <c r="D155" s="30" t="s">
        <v>183</v>
      </c>
      <c r="E155" s="55"/>
      <c r="F155" s="8"/>
      <c r="G155" s="8"/>
    </row>
    <row r="156" spans="1:14" ht="17.100000000000001" customHeight="1" x14ac:dyDescent="0.2">
      <c r="A156" s="8"/>
      <c r="B156" s="231" t="s">
        <v>194</v>
      </c>
      <c r="C156" s="232"/>
      <c r="D156" s="30" t="s">
        <v>183</v>
      </c>
      <c r="E156" s="55"/>
      <c r="F156" s="8"/>
      <c r="G156" s="8"/>
    </row>
    <row r="157" spans="1:14" ht="17.100000000000001" customHeight="1" x14ac:dyDescent="0.2">
      <c r="A157" s="8"/>
      <c r="B157" s="231" t="s">
        <v>195</v>
      </c>
      <c r="C157" s="232"/>
      <c r="D157" s="56">
        <v>0.50230929808970148</v>
      </c>
      <c r="E157" s="8"/>
      <c r="F157" s="22"/>
      <c r="G157" s="52"/>
    </row>
    <row r="159" spans="1:14" s="94" customFormat="1" x14ac:dyDescent="0.2">
      <c r="B159" s="119" t="s">
        <v>1104</v>
      </c>
      <c r="C159" s="119"/>
      <c r="D159" s="119"/>
      <c r="E159" s="12"/>
      <c r="F159" s="13"/>
      <c r="I159"/>
      <c r="J159"/>
      <c r="K159"/>
      <c r="L159"/>
      <c r="M159"/>
      <c r="N159"/>
    </row>
    <row r="160" spans="1:14" s="94" customFormat="1" ht="63.75" x14ac:dyDescent="0.2">
      <c r="B160" s="122" t="s">
        <v>952</v>
      </c>
      <c r="C160" s="123" t="s">
        <v>953</v>
      </c>
      <c r="D160" s="123" t="s">
        <v>954</v>
      </c>
      <c r="E160" s="123" t="s">
        <v>955</v>
      </c>
      <c r="F160" s="123" t="s">
        <v>956</v>
      </c>
      <c r="I160"/>
      <c r="J160"/>
      <c r="K160"/>
      <c r="L160"/>
      <c r="M160"/>
      <c r="N160"/>
    </row>
    <row r="161" spans="2:19" s="94" customFormat="1" ht="25.5" x14ac:dyDescent="0.2">
      <c r="B161" s="124" t="s">
        <v>1039</v>
      </c>
      <c r="C161" s="125" t="s">
        <v>1040</v>
      </c>
      <c r="D161" s="14">
        <v>0</v>
      </c>
      <c r="E161" s="15">
        <v>0</v>
      </c>
      <c r="F161" s="126">
        <v>241.97234</v>
      </c>
      <c r="I161"/>
      <c r="J161"/>
      <c r="K161"/>
      <c r="L161"/>
      <c r="M161"/>
      <c r="N161"/>
    </row>
    <row r="162" spans="2:19" s="94" customFormat="1" ht="25.5" x14ac:dyDescent="0.2">
      <c r="B162" s="124" t="s">
        <v>1041</v>
      </c>
      <c r="C162" s="125" t="s">
        <v>1040</v>
      </c>
      <c r="D162" s="14">
        <v>0</v>
      </c>
      <c r="E162" s="15">
        <v>0</v>
      </c>
      <c r="F162" s="126">
        <v>23.186299999999999</v>
      </c>
      <c r="I162"/>
      <c r="J162"/>
      <c r="K162"/>
      <c r="L162"/>
      <c r="M162"/>
      <c r="N162"/>
      <c r="O162"/>
      <c r="P162"/>
      <c r="Q162"/>
      <c r="R162"/>
      <c r="S162"/>
    </row>
    <row r="164" spans="2:19" x14ac:dyDescent="0.2">
      <c r="B164" s="230" t="s">
        <v>922</v>
      </c>
      <c r="C164" s="230"/>
    </row>
    <row r="166" spans="2:19" ht="153.75" customHeight="1" x14ac:dyDescent="0.2"/>
    <row r="169" spans="2:19" x14ac:dyDescent="0.2">
      <c r="B169" s="9" t="s">
        <v>923</v>
      </c>
      <c r="C169" s="10"/>
      <c r="D169" s="9" t="s">
        <v>926</v>
      </c>
    </row>
    <row r="170" spans="2:19" x14ac:dyDescent="0.2">
      <c r="B170" s="9" t="s">
        <v>1042</v>
      </c>
      <c r="D170" s="9" t="s">
        <v>1117</v>
      </c>
    </row>
    <row r="171" spans="2:19" ht="165" customHeight="1" x14ac:dyDescent="0.2"/>
    <row r="173" spans="2:19" x14ac:dyDescent="0.2">
      <c r="J173" s="3"/>
    </row>
  </sheetData>
  <mergeCells count="18">
    <mergeCell ref="B156:C156"/>
    <mergeCell ref="B157:C157"/>
    <mergeCell ref="B154:C154"/>
    <mergeCell ref="B155:C155"/>
    <mergeCell ref="B164:C164"/>
    <mergeCell ref="B143:C143"/>
    <mergeCell ref="B144:C144"/>
    <mergeCell ref="B152:C152"/>
    <mergeCell ref="B142:C142"/>
    <mergeCell ref="A1:H1"/>
    <mergeCell ref="A2:H2"/>
    <mergeCell ref="A3:H3"/>
    <mergeCell ref="B135:H135"/>
    <mergeCell ref="B136:H136"/>
    <mergeCell ref="B137:H137"/>
    <mergeCell ref="B138:H138"/>
    <mergeCell ref="B139:H139"/>
    <mergeCell ref="B141:D141"/>
  </mergeCells>
  <hyperlinks>
    <hyperlink ref="I1" location="Index!B2" display="Index" xr:uid="{05772332-5346-4119-998E-51C72AF12732}"/>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BE68B-391A-40A1-8F93-AD336C4F7409}">
  <sheetPr>
    <outlinePr summaryBelow="0" summaryRight="0"/>
  </sheetPr>
  <dimension ref="A1:Q232"/>
  <sheetViews>
    <sheetView showGridLines="0" workbookViewId="0">
      <selection sqref="A1:H1"/>
    </sheetView>
  </sheetViews>
  <sheetFormatPr defaultRowHeight="12.75" x14ac:dyDescent="0.2"/>
  <cols>
    <col min="1" max="1" width="5.85546875" bestFit="1" customWidth="1"/>
    <col min="2" max="2" width="20.28515625" bestFit="1" customWidth="1"/>
    <col min="3" max="3" width="45" customWidth="1"/>
    <col min="4" max="4" width="17.7109375" bestFit="1" customWidth="1"/>
    <col min="5" max="5" width="8.7109375" bestFit="1" customWidth="1"/>
    <col min="6" max="6" width="10.140625" bestFit="1" customWidth="1"/>
    <col min="7" max="7" width="14" bestFit="1" customWidth="1"/>
    <col min="8" max="8" width="8.42578125" bestFit="1" customWidth="1"/>
    <col min="9" max="9" width="5.7109375" bestFit="1" customWidth="1"/>
  </cols>
  <sheetData>
    <row r="1" spans="1:9" ht="15" x14ac:dyDescent="0.2">
      <c r="A1" s="233" t="s">
        <v>0</v>
      </c>
      <c r="B1" s="233"/>
      <c r="C1" s="233"/>
      <c r="D1" s="233"/>
      <c r="E1" s="233"/>
      <c r="F1" s="233"/>
      <c r="G1" s="233"/>
      <c r="H1" s="233"/>
      <c r="I1" s="2" t="s">
        <v>910</v>
      </c>
    </row>
    <row r="2" spans="1:9" ht="15" x14ac:dyDescent="0.2">
      <c r="A2" s="233" t="s">
        <v>711</v>
      </c>
      <c r="B2" s="233"/>
      <c r="C2" s="233"/>
      <c r="D2" s="233"/>
      <c r="E2" s="233"/>
      <c r="F2" s="233"/>
      <c r="G2" s="233"/>
      <c r="H2" s="233"/>
    </row>
    <row r="3" spans="1:9" ht="15" x14ac:dyDescent="0.2">
      <c r="A3" s="233" t="s">
        <v>912</v>
      </c>
      <c r="B3" s="233"/>
      <c r="C3" s="233"/>
      <c r="D3" s="233"/>
      <c r="E3" s="233"/>
      <c r="F3" s="233"/>
      <c r="G3" s="233"/>
      <c r="H3" s="233"/>
    </row>
    <row r="4" spans="1:9" s="3" customFormat="1" ht="30" x14ac:dyDescent="0.2">
      <c r="A4" s="28" t="s">
        <v>2</v>
      </c>
      <c r="B4" s="28" t="s">
        <v>3</v>
      </c>
      <c r="C4" s="28" t="s">
        <v>4</v>
      </c>
      <c r="D4" s="28" t="s">
        <v>5</v>
      </c>
      <c r="E4" s="28" t="s">
        <v>6</v>
      </c>
      <c r="F4" s="28" t="s">
        <v>7</v>
      </c>
      <c r="G4" s="28" t="s">
        <v>8</v>
      </c>
      <c r="H4" s="28" t="s">
        <v>911</v>
      </c>
    </row>
    <row r="5" spans="1:9" x14ac:dyDescent="0.2">
      <c r="A5" s="29"/>
      <c r="B5" s="29"/>
      <c r="C5" s="30" t="s">
        <v>9</v>
      </c>
      <c r="D5" s="29"/>
      <c r="E5" s="29"/>
      <c r="F5" s="29"/>
      <c r="G5" s="29"/>
      <c r="H5" s="31" t="s">
        <v>152</v>
      </c>
    </row>
    <row r="6" spans="1:9" x14ac:dyDescent="0.2">
      <c r="A6" s="29"/>
      <c r="B6" s="29"/>
      <c r="C6" s="30" t="s">
        <v>10</v>
      </c>
      <c r="D6" s="29"/>
      <c r="E6" s="29"/>
      <c r="F6" s="29"/>
      <c r="G6" s="29"/>
      <c r="H6" s="31" t="s">
        <v>152</v>
      </c>
    </row>
    <row r="7" spans="1:9" x14ac:dyDescent="0.2">
      <c r="A7" s="32">
        <v>1</v>
      </c>
      <c r="B7" s="33" t="s">
        <v>17</v>
      </c>
      <c r="C7" s="33" t="s">
        <v>18</v>
      </c>
      <c r="D7" s="33" t="s">
        <v>19</v>
      </c>
      <c r="E7" s="34">
        <v>681500</v>
      </c>
      <c r="F7" s="35">
        <v>8283.2917500000003</v>
      </c>
      <c r="G7" s="36">
        <v>7.878433E-2</v>
      </c>
      <c r="H7" s="31" t="s">
        <v>152</v>
      </c>
    </row>
    <row r="8" spans="1:9" x14ac:dyDescent="0.2">
      <c r="A8" s="32">
        <v>2</v>
      </c>
      <c r="B8" s="33" t="s">
        <v>14</v>
      </c>
      <c r="C8" s="33" t="s">
        <v>15</v>
      </c>
      <c r="D8" s="33" t="s">
        <v>16</v>
      </c>
      <c r="E8" s="34">
        <v>322975</v>
      </c>
      <c r="F8" s="35">
        <v>5128.0355625000002</v>
      </c>
      <c r="G8" s="36">
        <v>4.8773950000000003E-2</v>
      </c>
      <c r="H8" s="31" t="s">
        <v>152</v>
      </c>
    </row>
    <row r="9" spans="1:9" x14ac:dyDescent="0.2">
      <c r="A9" s="32">
        <v>3</v>
      </c>
      <c r="B9" s="33" t="s">
        <v>358</v>
      </c>
      <c r="C9" s="33" t="s">
        <v>359</v>
      </c>
      <c r="D9" s="33" t="s">
        <v>42</v>
      </c>
      <c r="E9" s="34">
        <v>380500</v>
      </c>
      <c r="F9" s="35">
        <v>4051.1835000000001</v>
      </c>
      <c r="G9" s="36">
        <v>3.8531759999999998E-2</v>
      </c>
      <c r="H9" s="31" t="s">
        <v>152</v>
      </c>
    </row>
    <row r="10" spans="1:9" x14ac:dyDescent="0.2">
      <c r="A10" s="32">
        <v>4</v>
      </c>
      <c r="B10" s="33" t="s">
        <v>348</v>
      </c>
      <c r="C10" s="33" t="s">
        <v>349</v>
      </c>
      <c r="D10" s="33" t="s">
        <v>1114</v>
      </c>
      <c r="E10" s="34">
        <v>213500</v>
      </c>
      <c r="F10" s="35">
        <v>4013.8</v>
      </c>
      <c r="G10" s="36">
        <v>3.8176189999999999E-2</v>
      </c>
      <c r="H10" s="31" t="s">
        <v>152</v>
      </c>
    </row>
    <row r="11" spans="1:9" x14ac:dyDescent="0.2">
      <c r="A11" s="32">
        <v>5</v>
      </c>
      <c r="B11" s="33" t="s">
        <v>556</v>
      </c>
      <c r="C11" s="33" t="s">
        <v>557</v>
      </c>
      <c r="D11" s="33" t="s">
        <v>277</v>
      </c>
      <c r="E11" s="34">
        <v>104650</v>
      </c>
      <c r="F11" s="35">
        <v>3146.9301500000001</v>
      </c>
      <c r="G11" s="36">
        <v>2.993119E-2</v>
      </c>
      <c r="H11" s="31" t="s">
        <v>152</v>
      </c>
    </row>
    <row r="12" spans="1:9" x14ac:dyDescent="0.2">
      <c r="A12" s="32">
        <v>6</v>
      </c>
      <c r="B12" s="33" t="s">
        <v>40</v>
      </c>
      <c r="C12" s="33" t="s">
        <v>41</v>
      </c>
      <c r="D12" s="33" t="s">
        <v>42</v>
      </c>
      <c r="E12" s="34">
        <v>226000</v>
      </c>
      <c r="F12" s="35">
        <v>2896.529</v>
      </c>
      <c r="G12" s="36">
        <v>2.7549569999999999E-2</v>
      </c>
      <c r="H12" s="31" t="s">
        <v>152</v>
      </c>
    </row>
    <row r="13" spans="1:9" x14ac:dyDescent="0.2">
      <c r="A13" s="32">
        <v>7</v>
      </c>
      <c r="B13" s="33" t="s">
        <v>464</v>
      </c>
      <c r="C13" s="33" t="s">
        <v>465</v>
      </c>
      <c r="D13" s="33" t="s">
        <v>42</v>
      </c>
      <c r="E13" s="34">
        <v>272000</v>
      </c>
      <c r="F13" s="35">
        <v>2611.6080000000002</v>
      </c>
      <c r="G13" s="36">
        <v>2.483962E-2</v>
      </c>
      <c r="H13" s="31" t="s">
        <v>152</v>
      </c>
    </row>
    <row r="14" spans="1:9" x14ac:dyDescent="0.2">
      <c r="A14" s="32">
        <v>8</v>
      </c>
      <c r="B14" s="33" t="s">
        <v>11</v>
      </c>
      <c r="C14" s="33" t="s">
        <v>12</v>
      </c>
      <c r="D14" s="33" t="s">
        <v>13</v>
      </c>
      <c r="E14" s="34">
        <v>69840</v>
      </c>
      <c r="F14" s="35">
        <v>2519.5827599999998</v>
      </c>
      <c r="G14" s="36">
        <v>2.3964340000000001E-2</v>
      </c>
      <c r="H14" s="31" t="s">
        <v>152</v>
      </c>
    </row>
    <row r="15" spans="1:9" x14ac:dyDescent="0.2">
      <c r="A15" s="32">
        <v>9</v>
      </c>
      <c r="B15" s="33" t="s">
        <v>344</v>
      </c>
      <c r="C15" s="33" t="s">
        <v>345</v>
      </c>
      <c r="D15" s="33" t="s">
        <v>42</v>
      </c>
      <c r="E15" s="34">
        <v>124463</v>
      </c>
      <c r="F15" s="35">
        <v>2206.5422954999999</v>
      </c>
      <c r="G15" s="36">
        <v>2.0986939999999999E-2</v>
      </c>
      <c r="H15" s="31" t="s">
        <v>152</v>
      </c>
    </row>
    <row r="16" spans="1:9" x14ac:dyDescent="0.2">
      <c r="A16" s="32">
        <v>10</v>
      </c>
      <c r="B16" s="33" t="s">
        <v>350</v>
      </c>
      <c r="C16" s="33" t="s">
        <v>351</v>
      </c>
      <c r="D16" s="33" t="s">
        <v>42</v>
      </c>
      <c r="E16" s="34">
        <v>117600</v>
      </c>
      <c r="F16" s="35">
        <v>2100.3948</v>
      </c>
      <c r="G16" s="36">
        <v>1.9977350000000001E-2</v>
      </c>
      <c r="H16" s="31" t="s">
        <v>152</v>
      </c>
    </row>
    <row r="17" spans="1:8" x14ac:dyDescent="0.2">
      <c r="A17" s="32">
        <v>11</v>
      </c>
      <c r="B17" s="33" t="s">
        <v>31</v>
      </c>
      <c r="C17" s="33" t="s">
        <v>32</v>
      </c>
      <c r="D17" s="33" t="s">
        <v>33</v>
      </c>
      <c r="E17" s="34">
        <v>91000</v>
      </c>
      <c r="F17" s="35">
        <v>1889.069</v>
      </c>
      <c r="G17" s="36">
        <v>1.7967380000000002E-2</v>
      </c>
      <c r="H17" s="31" t="s">
        <v>152</v>
      </c>
    </row>
    <row r="18" spans="1:8" x14ac:dyDescent="0.2">
      <c r="A18" s="32">
        <v>12</v>
      </c>
      <c r="B18" s="33" t="s">
        <v>550</v>
      </c>
      <c r="C18" s="33" t="s">
        <v>551</v>
      </c>
      <c r="D18" s="33" t="s">
        <v>277</v>
      </c>
      <c r="E18" s="34">
        <v>17300</v>
      </c>
      <c r="F18" s="35">
        <v>1878.5032000000001</v>
      </c>
      <c r="G18" s="36">
        <v>1.7866880000000002E-2</v>
      </c>
      <c r="H18" s="31" t="s">
        <v>152</v>
      </c>
    </row>
    <row r="19" spans="1:8" x14ac:dyDescent="0.2">
      <c r="A19" s="32">
        <v>13</v>
      </c>
      <c r="B19" s="33" t="s">
        <v>462</v>
      </c>
      <c r="C19" s="33" t="s">
        <v>463</v>
      </c>
      <c r="D19" s="33" t="s">
        <v>371</v>
      </c>
      <c r="E19" s="34">
        <v>68100</v>
      </c>
      <c r="F19" s="35">
        <v>1584.58485</v>
      </c>
      <c r="G19" s="36">
        <v>1.5071360000000001E-2</v>
      </c>
      <c r="H19" s="31" t="s">
        <v>152</v>
      </c>
    </row>
    <row r="20" spans="1:8" x14ac:dyDescent="0.2">
      <c r="A20" s="32">
        <v>14</v>
      </c>
      <c r="B20" s="33" t="s">
        <v>86</v>
      </c>
      <c r="C20" s="33" t="s">
        <v>87</v>
      </c>
      <c r="D20" s="33" t="s">
        <v>88</v>
      </c>
      <c r="E20" s="34">
        <v>32750</v>
      </c>
      <c r="F20" s="35">
        <v>1491.516875</v>
      </c>
      <c r="G20" s="36">
        <v>1.418617E-2</v>
      </c>
      <c r="H20" s="31" t="s">
        <v>152</v>
      </c>
    </row>
    <row r="21" spans="1:8" ht="25.5" x14ac:dyDescent="0.2">
      <c r="A21" s="32">
        <v>15</v>
      </c>
      <c r="B21" s="33" t="s">
        <v>352</v>
      </c>
      <c r="C21" s="33" t="s">
        <v>353</v>
      </c>
      <c r="D21" s="33" t="s">
        <v>209</v>
      </c>
      <c r="E21" s="34">
        <v>78950</v>
      </c>
      <c r="F21" s="35">
        <v>1489.2733250000001</v>
      </c>
      <c r="G21" s="36">
        <v>1.416483E-2</v>
      </c>
      <c r="H21" s="31" t="s">
        <v>152</v>
      </c>
    </row>
    <row r="22" spans="1:8" ht="25.5" x14ac:dyDescent="0.2">
      <c r="A22" s="32">
        <v>16</v>
      </c>
      <c r="B22" s="33" t="s">
        <v>380</v>
      </c>
      <c r="C22" s="33" t="s">
        <v>381</v>
      </c>
      <c r="D22" s="33" t="s">
        <v>209</v>
      </c>
      <c r="E22" s="34">
        <v>107000</v>
      </c>
      <c r="F22" s="35">
        <v>1427.915</v>
      </c>
      <c r="G22" s="36">
        <v>1.358123E-2</v>
      </c>
      <c r="H22" s="31" t="s">
        <v>152</v>
      </c>
    </row>
    <row r="23" spans="1:8" x14ac:dyDescent="0.2">
      <c r="A23" s="32">
        <v>17</v>
      </c>
      <c r="B23" s="33" t="s">
        <v>712</v>
      </c>
      <c r="C23" s="33" t="s">
        <v>713</v>
      </c>
      <c r="D23" s="33" t="s">
        <v>30</v>
      </c>
      <c r="E23" s="34">
        <v>70000</v>
      </c>
      <c r="F23" s="35">
        <v>1245.72</v>
      </c>
      <c r="G23" s="36">
        <v>1.1848340000000001E-2</v>
      </c>
      <c r="H23" s="31" t="s">
        <v>152</v>
      </c>
    </row>
    <row r="24" spans="1:8" x14ac:dyDescent="0.2">
      <c r="A24" s="32">
        <v>18</v>
      </c>
      <c r="B24" s="33" t="s">
        <v>452</v>
      </c>
      <c r="C24" s="33" t="s">
        <v>453</v>
      </c>
      <c r="D24" s="33" t="s">
        <v>1114</v>
      </c>
      <c r="E24" s="34">
        <v>59500</v>
      </c>
      <c r="F24" s="35">
        <v>1140.8530000000001</v>
      </c>
      <c r="G24" s="36">
        <v>1.085092E-2</v>
      </c>
      <c r="H24" s="31" t="s">
        <v>152</v>
      </c>
    </row>
    <row r="25" spans="1:8" x14ac:dyDescent="0.2">
      <c r="A25" s="32">
        <v>19</v>
      </c>
      <c r="B25" s="33" t="s">
        <v>362</v>
      </c>
      <c r="C25" s="33" t="s">
        <v>363</v>
      </c>
      <c r="D25" s="33" t="s">
        <v>247</v>
      </c>
      <c r="E25" s="34">
        <v>17000</v>
      </c>
      <c r="F25" s="35">
        <v>1059.797</v>
      </c>
      <c r="G25" s="36">
        <v>1.0079980000000001E-2</v>
      </c>
      <c r="H25" s="31" t="s">
        <v>152</v>
      </c>
    </row>
    <row r="26" spans="1:8" x14ac:dyDescent="0.2">
      <c r="A26" s="32">
        <v>20</v>
      </c>
      <c r="B26" s="33" t="s">
        <v>554</v>
      </c>
      <c r="C26" s="33" t="s">
        <v>555</v>
      </c>
      <c r="D26" s="33" t="s">
        <v>1114</v>
      </c>
      <c r="E26" s="34">
        <v>60000</v>
      </c>
      <c r="F26" s="35">
        <v>1023.72</v>
      </c>
      <c r="G26" s="36">
        <v>9.7368400000000001E-3</v>
      </c>
      <c r="H26" s="31" t="s">
        <v>152</v>
      </c>
    </row>
    <row r="27" spans="1:8" x14ac:dyDescent="0.2">
      <c r="A27" s="32">
        <v>21</v>
      </c>
      <c r="B27" s="33" t="s">
        <v>478</v>
      </c>
      <c r="C27" s="33" t="s">
        <v>479</v>
      </c>
      <c r="D27" s="33" t="s">
        <v>113</v>
      </c>
      <c r="E27" s="34">
        <v>115027</v>
      </c>
      <c r="F27" s="35">
        <v>1009.591979</v>
      </c>
      <c r="G27" s="36">
        <v>9.6024700000000001E-3</v>
      </c>
      <c r="H27" s="31" t="s">
        <v>152</v>
      </c>
    </row>
    <row r="28" spans="1:8" x14ac:dyDescent="0.2">
      <c r="A28" s="32">
        <v>22</v>
      </c>
      <c r="B28" s="33" t="s">
        <v>666</v>
      </c>
      <c r="C28" s="33" t="s">
        <v>667</v>
      </c>
      <c r="D28" s="33" t="s">
        <v>113</v>
      </c>
      <c r="E28" s="34">
        <v>14750</v>
      </c>
      <c r="F28" s="35">
        <v>1006.3925</v>
      </c>
      <c r="G28" s="36">
        <v>9.5720400000000004E-3</v>
      </c>
      <c r="H28" s="31" t="s">
        <v>152</v>
      </c>
    </row>
    <row r="29" spans="1:8" x14ac:dyDescent="0.2">
      <c r="A29" s="32">
        <v>23</v>
      </c>
      <c r="B29" s="33" t="s">
        <v>360</v>
      </c>
      <c r="C29" s="33" t="s">
        <v>361</v>
      </c>
      <c r="D29" s="33" t="s">
        <v>42</v>
      </c>
      <c r="E29" s="34">
        <v>406575</v>
      </c>
      <c r="F29" s="35">
        <v>978.01616249999995</v>
      </c>
      <c r="G29" s="36">
        <v>9.3021400000000004E-3</v>
      </c>
      <c r="H29" s="31" t="s">
        <v>152</v>
      </c>
    </row>
    <row r="30" spans="1:8" x14ac:dyDescent="0.2">
      <c r="A30" s="32">
        <v>24</v>
      </c>
      <c r="B30" s="33" t="s">
        <v>58</v>
      </c>
      <c r="C30" s="33" t="s">
        <v>59</v>
      </c>
      <c r="D30" s="33" t="s">
        <v>42</v>
      </c>
      <c r="E30" s="34">
        <v>119000</v>
      </c>
      <c r="F30" s="35">
        <v>945.9905</v>
      </c>
      <c r="G30" s="36">
        <v>8.9975400000000001E-3</v>
      </c>
      <c r="H30" s="31" t="s">
        <v>152</v>
      </c>
    </row>
    <row r="31" spans="1:8" x14ac:dyDescent="0.2">
      <c r="A31" s="32">
        <v>25</v>
      </c>
      <c r="B31" s="33" t="s">
        <v>229</v>
      </c>
      <c r="C31" s="33" t="s">
        <v>230</v>
      </c>
      <c r="D31" s="33" t="s">
        <v>19</v>
      </c>
      <c r="E31" s="34">
        <v>230850</v>
      </c>
      <c r="F31" s="35">
        <v>943.59937500000001</v>
      </c>
      <c r="G31" s="36">
        <v>8.9747999999999998E-3</v>
      </c>
      <c r="H31" s="31" t="s">
        <v>152</v>
      </c>
    </row>
    <row r="32" spans="1:8" x14ac:dyDescent="0.2">
      <c r="A32" s="32">
        <v>26</v>
      </c>
      <c r="B32" s="33" t="s">
        <v>56</v>
      </c>
      <c r="C32" s="33" t="s">
        <v>57</v>
      </c>
      <c r="D32" s="33" t="s">
        <v>16</v>
      </c>
      <c r="E32" s="34">
        <v>63000</v>
      </c>
      <c r="F32" s="35">
        <v>917.84699999999998</v>
      </c>
      <c r="G32" s="36">
        <v>8.7298600000000007E-3</v>
      </c>
      <c r="H32" s="31" t="s">
        <v>152</v>
      </c>
    </row>
    <row r="33" spans="1:8" ht="25.5" x14ac:dyDescent="0.2">
      <c r="A33" s="32">
        <v>27</v>
      </c>
      <c r="B33" s="33" t="s">
        <v>23</v>
      </c>
      <c r="C33" s="33" t="s">
        <v>24</v>
      </c>
      <c r="D33" s="33" t="s">
        <v>25</v>
      </c>
      <c r="E33" s="34">
        <v>8000</v>
      </c>
      <c r="F33" s="35">
        <v>914.10799999999995</v>
      </c>
      <c r="G33" s="36">
        <v>8.6943000000000003E-3</v>
      </c>
      <c r="H33" s="31" t="s">
        <v>152</v>
      </c>
    </row>
    <row r="34" spans="1:8" x14ac:dyDescent="0.2">
      <c r="A34" s="32">
        <v>28</v>
      </c>
      <c r="B34" s="33" t="s">
        <v>132</v>
      </c>
      <c r="C34" s="33" t="s">
        <v>133</v>
      </c>
      <c r="D34" s="33" t="s">
        <v>88</v>
      </c>
      <c r="E34" s="34">
        <v>263000</v>
      </c>
      <c r="F34" s="35">
        <v>910.37450000000001</v>
      </c>
      <c r="G34" s="36">
        <v>8.6587899999999995E-3</v>
      </c>
      <c r="H34" s="31" t="s">
        <v>152</v>
      </c>
    </row>
    <row r="35" spans="1:8" x14ac:dyDescent="0.2">
      <c r="A35" s="32">
        <v>29</v>
      </c>
      <c r="B35" s="33" t="s">
        <v>364</v>
      </c>
      <c r="C35" s="33" t="s">
        <v>365</v>
      </c>
      <c r="D35" s="33" t="s">
        <v>366</v>
      </c>
      <c r="E35" s="34">
        <v>149800</v>
      </c>
      <c r="F35" s="35">
        <v>902.4701</v>
      </c>
      <c r="G35" s="36">
        <v>8.5836100000000002E-3</v>
      </c>
      <c r="H35" s="31" t="s">
        <v>152</v>
      </c>
    </row>
    <row r="36" spans="1:8" x14ac:dyDescent="0.2">
      <c r="A36" s="32">
        <v>30</v>
      </c>
      <c r="B36" s="33" t="s">
        <v>714</v>
      </c>
      <c r="C36" s="33" t="s">
        <v>715</v>
      </c>
      <c r="D36" s="33" t="s">
        <v>247</v>
      </c>
      <c r="E36" s="34">
        <v>13000</v>
      </c>
      <c r="F36" s="35">
        <v>830.17349999999999</v>
      </c>
      <c r="G36" s="36">
        <v>7.8959800000000004E-3</v>
      </c>
      <c r="H36" s="31" t="s">
        <v>152</v>
      </c>
    </row>
    <row r="37" spans="1:8" x14ac:dyDescent="0.2">
      <c r="A37" s="32">
        <v>31</v>
      </c>
      <c r="B37" s="33" t="s">
        <v>199</v>
      </c>
      <c r="C37" s="33" t="s">
        <v>200</v>
      </c>
      <c r="D37" s="33" t="s">
        <v>42</v>
      </c>
      <c r="E37" s="34">
        <v>410000</v>
      </c>
      <c r="F37" s="35">
        <v>820.08199999999999</v>
      </c>
      <c r="G37" s="36">
        <v>7.7999899999999997E-3</v>
      </c>
      <c r="H37" s="31" t="s">
        <v>152</v>
      </c>
    </row>
    <row r="38" spans="1:8" x14ac:dyDescent="0.2">
      <c r="A38" s="32">
        <v>32</v>
      </c>
      <c r="B38" s="33" t="s">
        <v>298</v>
      </c>
      <c r="C38" s="33" t="s">
        <v>299</v>
      </c>
      <c r="D38" s="33" t="s">
        <v>113</v>
      </c>
      <c r="E38" s="34">
        <v>63625</v>
      </c>
      <c r="F38" s="35">
        <v>754.56068749999997</v>
      </c>
      <c r="G38" s="36">
        <v>7.1767999999999997E-3</v>
      </c>
      <c r="H38" s="31" t="s">
        <v>152</v>
      </c>
    </row>
    <row r="39" spans="1:8" ht="25.5" x14ac:dyDescent="0.2">
      <c r="A39" s="32">
        <v>33</v>
      </c>
      <c r="B39" s="33" t="s">
        <v>320</v>
      </c>
      <c r="C39" s="33" t="s">
        <v>321</v>
      </c>
      <c r="D39" s="33" t="s">
        <v>209</v>
      </c>
      <c r="E39" s="34">
        <v>26000</v>
      </c>
      <c r="F39" s="35">
        <v>748.904</v>
      </c>
      <c r="G39" s="36">
        <v>7.123E-3</v>
      </c>
      <c r="H39" s="31" t="s">
        <v>152</v>
      </c>
    </row>
    <row r="40" spans="1:8" x14ac:dyDescent="0.2">
      <c r="A40" s="32">
        <v>34</v>
      </c>
      <c r="B40" s="33" t="s">
        <v>346</v>
      </c>
      <c r="C40" s="33" t="s">
        <v>347</v>
      </c>
      <c r="D40" s="33" t="s">
        <v>203</v>
      </c>
      <c r="E40" s="34">
        <v>266000</v>
      </c>
      <c r="F40" s="35">
        <v>739.61300000000006</v>
      </c>
      <c r="G40" s="36">
        <v>7.03463E-3</v>
      </c>
      <c r="H40" s="31" t="s">
        <v>152</v>
      </c>
    </row>
    <row r="41" spans="1:8" x14ac:dyDescent="0.2">
      <c r="A41" s="32">
        <v>35</v>
      </c>
      <c r="B41" s="33" t="s">
        <v>716</v>
      </c>
      <c r="C41" s="33" t="s">
        <v>717</v>
      </c>
      <c r="D41" s="33" t="s">
        <v>277</v>
      </c>
      <c r="E41" s="34">
        <v>11144</v>
      </c>
      <c r="F41" s="35">
        <v>725.75300000000004</v>
      </c>
      <c r="G41" s="36">
        <v>6.9028099999999997E-3</v>
      </c>
      <c r="H41" s="31" t="s">
        <v>152</v>
      </c>
    </row>
    <row r="42" spans="1:8" x14ac:dyDescent="0.2">
      <c r="A42" s="32">
        <v>36</v>
      </c>
      <c r="B42" s="33" t="s">
        <v>376</v>
      </c>
      <c r="C42" s="33" t="s">
        <v>377</v>
      </c>
      <c r="D42" s="33" t="s">
        <v>277</v>
      </c>
      <c r="E42" s="34">
        <v>97750</v>
      </c>
      <c r="F42" s="35">
        <v>723.49662499999999</v>
      </c>
      <c r="G42" s="36">
        <v>6.8813499999999996E-3</v>
      </c>
      <c r="H42" s="31" t="s">
        <v>152</v>
      </c>
    </row>
    <row r="43" spans="1:8" x14ac:dyDescent="0.2">
      <c r="A43" s="32">
        <v>37</v>
      </c>
      <c r="B43" s="33" t="s">
        <v>275</v>
      </c>
      <c r="C43" s="33" t="s">
        <v>276</v>
      </c>
      <c r="D43" s="33" t="s">
        <v>277</v>
      </c>
      <c r="E43" s="34">
        <v>29750</v>
      </c>
      <c r="F43" s="35">
        <v>704.62874999999997</v>
      </c>
      <c r="G43" s="36">
        <v>6.7018900000000003E-3</v>
      </c>
      <c r="H43" s="31" t="s">
        <v>152</v>
      </c>
    </row>
    <row r="44" spans="1:8" ht="25.5" x14ac:dyDescent="0.2">
      <c r="A44" s="32">
        <v>38</v>
      </c>
      <c r="B44" s="33" t="s">
        <v>367</v>
      </c>
      <c r="C44" s="33" t="s">
        <v>368</v>
      </c>
      <c r="D44" s="33" t="s">
        <v>209</v>
      </c>
      <c r="E44" s="34">
        <v>50000</v>
      </c>
      <c r="F44" s="35">
        <v>694.25</v>
      </c>
      <c r="G44" s="36">
        <v>6.6031800000000002E-3</v>
      </c>
      <c r="H44" s="31" t="s">
        <v>152</v>
      </c>
    </row>
    <row r="45" spans="1:8" x14ac:dyDescent="0.2">
      <c r="A45" s="32">
        <v>39</v>
      </c>
      <c r="B45" s="33" t="s">
        <v>236</v>
      </c>
      <c r="C45" s="33" t="s">
        <v>237</v>
      </c>
      <c r="D45" s="33" t="s">
        <v>203</v>
      </c>
      <c r="E45" s="34">
        <v>8000</v>
      </c>
      <c r="F45" s="35">
        <v>694.18</v>
      </c>
      <c r="G45" s="36">
        <v>6.6025099999999998E-3</v>
      </c>
      <c r="H45" s="31" t="s">
        <v>152</v>
      </c>
    </row>
    <row r="46" spans="1:8" x14ac:dyDescent="0.2">
      <c r="A46" s="32">
        <v>40</v>
      </c>
      <c r="B46" s="33" t="s">
        <v>240</v>
      </c>
      <c r="C46" s="33" t="s">
        <v>241</v>
      </c>
      <c r="D46" s="33" t="s">
        <v>242</v>
      </c>
      <c r="E46" s="34">
        <v>34000</v>
      </c>
      <c r="F46" s="35">
        <v>692.58</v>
      </c>
      <c r="G46" s="36">
        <v>6.58729E-3</v>
      </c>
      <c r="H46" s="31" t="s">
        <v>152</v>
      </c>
    </row>
    <row r="47" spans="1:8" x14ac:dyDescent="0.2">
      <c r="A47" s="32">
        <v>41</v>
      </c>
      <c r="B47" s="33" t="s">
        <v>20</v>
      </c>
      <c r="C47" s="33" t="s">
        <v>21</v>
      </c>
      <c r="D47" s="33" t="s">
        <v>22</v>
      </c>
      <c r="E47" s="34">
        <v>178500</v>
      </c>
      <c r="F47" s="35">
        <v>595.02975000000004</v>
      </c>
      <c r="G47" s="36">
        <v>5.6594699999999998E-3</v>
      </c>
      <c r="H47" s="31" t="s">
        <v>152</v>
      </c>
    </row>
    <row r="48" spans="1:8" x14ac:dyDescent="0.2">
      <c r="A48" s="32">
        <v>42</v>
      </c>
      <c r="B48" s="33" t="s">
        <v>672</v>
      </c>
      <c r="C48" s="33" t="s">
        <v>673</v>
      </c>
      <c r="D48" s="33" t="s">
        <v>203</v>
      </c>
      <c r="E48" s="34">
        <v>208000</v>
      </c>
      <c r="F48" s="35">
        <v>582.29600000000005</v>
      </c>
      <c r="G48" s="36">
        <v>5.53835E-3</v>
      </c>
      <c r="H48" s="31" t="s">
        <v>152</v>
      </c>
    </row>
    <row r="49" spans="1:8" x14ac:dyDescent="0.2">
      <c r="A49" s="32">
        <v>43</v>
      </c>
      <c r="B49" s="33" t="s">
        <v>718</v>
      </c>
      <c r="C49" s="33" t="s">
        <v>719</v>
      </c>
      <c r="D49" s="33" t="s">
        <v>127</v>
      </c>
      <c r="E49" s="34">
        <v>63450</v>
      </c>
      <c r="F49" s="35">
        <v>572.00175000000002</v>
      </c>
      <c r="G49" s="36">
        <v>5.4404400000000004E-3</v>
      </c>
      <c r="H49" s="31" t="s">
        <v>152</v>
      </c>
    </row>
    <row r="50" spans="1:8" x14ac:dyDescent="0.2">
      <c r="A50" s="32">
        <v>44</v>
      </c>
      <c r="B50" s="33" t="s">
        <v>95</v>
      </c>
      <c r="C50" s="33" t="s">
        <v>96</v>
      </c>
      <c r="D50" s="33" t="s">
        <v>33</v>
      </c>
      <c r="E50" s="34">
        <v>68000</v>
      </c>
      <c r="F50" s="35">
        <v>504.11799999999999</v>
      </c>
      <c r="G50" s="36">
        <v>4.7947800000000002E-3</v>
      </c>
      <c r="H50" s="31" t="s">
        <v>152</v>
      </c>
    </row>
    <row r="51" spans="1:8" x14ac:dyDescent="0.2">
      <c r="A51" s="32">
        <v>45</v>
      </c>
      <c r="B51" s="33" t="s">
        <v>720</v>
      </c>
      <c r="C51" s="33" t="s">
        <v>721</v>
      </c>
      <c r="D51" s="33" t="s">
        <v>292</v>
      </c>
      <c r="E51" s="34">
        <v>78100</v>
      </c>
      <c r="F51" s="35">
        <v>481.91604999999998</v>
      </c>
      <c r="G51" s="36">
        <v>4.5836200000000001E-3</v>
      </c>
      <c r="H51" s="31" t="s">
        <v>152</v>
      </c>
    </row>
    <row r="52" spans="1:8" x14ac:dyDescent="0.2">
      <c r="A52" s="32">
        <v>46</v>
      </c>
      <c r="B52" s="33" t="s">
        <v>128</v>
      </c>
      <c r="C52" s="33" t="s">
        <v>129</v>
      </c>
      <c r="D52" s="33" t="s">
        <v>79</v>
      </c>
      <c r="E52" s="34">
        <v>12000</v>
      </c>
      <c r="F52" s="35">
        <v>408.69600000000003</v>
      </c>
      <c r="G52" s="36">
        <v>3.8871999999999999E-3</v>
      </c>
      <c r="H52" s="31" t="s">
        <v>152</v>
      </c>
    </row>
    <row r="53" spans="1:8" x14ac:dyDescent="0.2">
      <c r="A53" s="32">
        <v>47</v>
      </c>
      <c r="B53" s="33" t="s">
        <v>387</v>
      </c>
      <c r="C53" s="33" t="s">
        <v>388</v>
      </c>
      <c r="D53" s="33" t="s">
        <v>30</v>
      </c>
      <c r="E53" s="34">
        <v>12175</v>
      </c>
      <c r="F53" s="35">
        <v>396.07101249999999</v>
      </c>
      <c r="G53" s="36">
        <v>3.7671200000000001E-3</v>
      </c>
      <c r="H53" s="31" t="s">
        <v>152</v>
      </c>
    </row>
    <row r="54" spans="1:8" ht="25.5" x14ac:dyDescent="0.2">
      <c r="A54" s="32">
        <v>48</v>
      </c>
      <c r="B54" s="33" t="s">
        <v>663</v>
      </c>
      <c r="C54" s="33" t="s">
        <v>664</v>
      </c>
      <c r="D54" s="33" t="s">
        <v>665</v>
      </c>
      <c r="E54" s="34">
        <v>12600</v>
      </c>
      <c r="F54" s="35">
        <v>318.60989999999998</v>
      </c>
      <c r="G54" s="36">
        <v>3.0303700000000001E-3</v>
      </c>
      <c r="H54" s="31" t="s">
        <v>152</v>
      </c>
    </row>
    <row r="55" spans="1:8" x14ac:dyDescent="0.2">
      <c r="A55" s="32">
        <v>49</v>
      </c>
      <c r="B55" s="33" t="s">
        <v>548</v>
      </c>
      <c r="C55" s="33" t="s">
        <v>549</v>
      </c>
      <c r="D55" s="33" t="s">
        <v>242</v>
      </c>
      <c r="E55" s="34">
        <v>18200</v>
      </c>
      <c r="F55" s="35">
        <v>295.83190000000002</v>
      </c>
      <c r="G55" s="36">
        <v>2.81373E-3</v>
      </c>
      <c r="H55" s="31" t="s">
        <v>152</v>
      </c>
    </row>
    <row r="56" spans="1:8" x14ac:dyDescent="0.2">
      <c r="A56" s="32">
        <v>50</v>
      </c>
      <c r="B56" s="33" t="s">
        <v>661</v>
      </c>
      <c r="C56" s="33" t="s">
        <v>662</v>
      </c>
      <c r="D56" s="33" t="s">
        <v>55</v>
      </c>
      <c r="E56" s="34">
        <v>35475</v>
      </c>
      <c r="F56" s="35">
        <v>292.63327500000003</v>
      </c>
      <c r="G56" s="36">
        <v>2.7832999999999998E-3</v>
      </c>
      <c r="H56" s="31" t="s">
        <v>152</v>
      </c>
    </row>
    <row r="57" spans="1:8" ht="25.5" x14ac:dyDescent="0.2">
      <c r="A57" s="32">
        <v>51</v>
      </c>
      <c r="B57" s="33" t="s">
        <v>97</v>
      </c>
      <c r="C57" s="33" t="s">
        <v>98</v>
      </c>
      <c r="D57" s="33" t="s">
        <v>99</v>
      </c>
      <c r="E57" s="34">
        <v>23000</v>
      </c>
      <c r="F57" s="35">
        <v>283.15300000000002</v>
      </c>
      <c r="G57" s="36">
        <v>2.6931400000000001E-3</v>
      </c>
      <c r="H57" s="31" t="s">
        <v>152</v>
      </c>
    </row>
    <row r="58" spans="1:8" ht="25.5" x14ac:dyDescent="0.2">
      <c r="A58" s="32">
        <v>52</v>
      </c>
      <c r="B58" s="33" t="s">
        <v>722</v>
      </c>
      <c r="C58" s="33" t="s">
        <v>723</v>
      </c>
      <c r="D58" s="33" t="s">
        <v>25</v>
      </c>
      <c r="E58" s="34">
        <v>15869</v>
      </c>
      <c r="F58" s="35">
        <v>280.44490250000001</v>
      </c>
      <c r="G58" s="36">
        <v>2.66738E-3</v>
      </c>
      <c r="H58" s="31" t="s">
        <v>152</v>
      </c>
    </row>
    <row r="59" spans="1:8" x14ac:dyDescent="0.2">
      <c r="A59" s="32">
        <v>53</v>
      </c>
      <c r="B59" s="33" t="s">
        <v>354</v>
      </c>
      <c r="C59" s="33" t="s">
        <v>355</v>
      </c>
      <c r="D59" s="33" t="s">
        <v>1114</v>
      </c>
      <c r="E59" s="34">
        <v>5858</v>
      </c>
      <c r="F59" s="35">
        <v>239.87338399999999</v>
      </c>
      <c r="G59" s="36">
        <v>2.2814900000000002E-3</v>
      </c>
      <c r="H59" s="31" t="s">
        <v>152</v>
      </c>
    </row>
    <row r="60" spans="1:8" x14ac:dyDescent="0.2">
      <c r="A60" s="32">
        <v>54</v>
      </c>
      <c r="B60" s="33" t="s">
        <v>454</v>
      </c>
      <c r="C60" s="33" t="s">
        <v>455</v>
      </c>
      <c r="D60" s="33" t="s">
        <v>292</v>
      </c>
      <c r="E60" s="34">
        <v>15750</v>
      </c>
      <c r="F60" s="35">
        <v>218.988</v>
      </c>
      <c r="G60" s="36">
        <v>2.0828499999999998E-3</v>
      </c>
      <c r="H60" s="31" t="s">
        <v>152</v>
      </c>
    </row>
    <row r="61" spans="1:8" x14ac:dyDescent="0.2">
      <c r="A61" s="32">
        <v>55</v>
      </c>
      <c r="B61" s="33" t="s">
        <v>724</v>
      </c>
      <c r="C61" s="33" t="s">
        <v>725</v>
      </c>
      <c r="D61" s="33" t="s">
        <v>277</v>
      </c>
      <c r="E61" s="34">
        <v>5250</v>
      </c>
      <c r="F61" s="35">
        <v>218.4315</v>
      </c>
      <c r="G61" s="36">
        <v>2.0775500000000001E-3</v>
      </c>
      <c r="H61" s="31" t="s">
        <v>152</v>
      </c>
    </row>
    <row r="62" spans="1:8" ht="25.5" x14ac:dyDescent="0.2">
      <c r="A62" s="32">
        <v>56</v>
      </c>
      <c r="B62" s="33" t="s">
        <v>497</v>
      </c>
      <c r="C62" s="33" t="s">
        <v>498</v>
      </c>
      <c r="D62" s="33" t="s">
        <v>209</v>
      </c>
      <c r="E62" s="34">
        <v>1058</v>
      </c>
      <c r="F62" s="35">
        <v>145.19780399999999</v>
      </c>
      <c r="G62" s="36">
        <v>1.38101E-3</v>
      </c>
      <c r="H62" s="31" t="s">
        <v>152</v>
      </c>
    </row>
    <row r="63" spans="1:8" x14ac:dyDescent="0.2">
      <c r="A63" s="32">
        <v>57</v>
      </c>
      <c r="B63" s="33" t="s">
        <v>49</v>
      </c>
      <c r="C63" s="33" t="s">
        <v>50</v>
      </c>
      <c r="D63" s="33" t="s">
        <v>33</v>
      </c>
      <c r="E63" s="34">
        <v>31000</v>
      </c>
      <c r="F63" s="35">
        <v>139.82550000000001</v>
      </c>
      <c r="G63" s="36">
        <v>1.3299099999999999E-3</v>
      </c>
      <c r="H63" s="31" t="s">
        <v>152</v>
      </c>
    </row>
    <row r="64" spans="1:8" x14ac:dyDescent="0.2">
      <c r="A64" s="32">
        <v>58</v>
      </c>
      <c r="B64" s="33" t="s">
        <v>676</v>
      </c>
      <c r="C64" s="33" t="s">
        <v>677</v>
      </c>
      <c r="D64" s="33" t="s">
        <v>113</v>
      </c>
      <c r="E64" s="34">
        <v>6000</v>
      </c>
      <c r="F64" s="35">
        <v>94.085999999999999</v>
      </c>
      <c r="G64" s="36">
        <v>8.9486999999999998E-4</v>
      </c>
      <c r="H64" s="31" t="s">
        <v>152</v>
      </c>
    </row>
    <row r="65" spans="1:8" ht="25.5" x14ac:dyDescent="0.2">
      <c r="A65" s="32">
        <v>59</v>
      </c>
      <c r="B65" s="33" t="s">
        <v>389</v>
      </c>
      <c r="C65" s="33" t="s">
        <v>390</v>
      </c>
      <c r="D65" s="33" t="s">
        <v>25</v>
      </c>
      <c r="E65" s="34">
        <v>2000</v>
      </c>
      <c r="F65" s="35">
        <v>48.853999999999999</v>
      </c>
      <c r="G65" s="36">
        <v>4.6465999999999999E-4</v>
      </c>
      <c r="H65" s="31" t="s">
        <v>152</v>
      </c>
    </row>
    <row r="66" spans="1:8" ht="25.5" x14ac:dyDescent="0.2">
      <c r="A66" s="32">
        <v>60</v>
      </c>
      <c r="B66" s="33" t="s">
        <v>134</v>
      </c>
      <c r="C66" s="33" t="s">
        <v>135</v>
      </c>
      <c r="D66" s="33" t="s">
        <v>25</v>
      </c>
      <c r="E66" s="34">
        <v>9000</v>
      </c>
      <c r="F66" s="35">
        <v>48.222000000000001</v>
      </c>
      <c r="G66" s="36">
        <v>4.5865000000000001E-4</v>
      </c>
      <c r="H66" s="31" t="s">
        <v>152</v>
      </c>
    </row>
    <row r="67" spans="1:8" x14ac:dyDescent="0.2">
      <c r="A67" s="32">
        <v>61</v>
      </c>
      <c r="B67" s="33" t="s">
        <v>726</v>
      </c>
      <c r="C67" s="33" t="s">
        <v>727</v>
      </c>
      <c r="D67" s="33" t="s">
        <v>30</v>
      </c>
      <c r="E67" s="34">
        <v>1200</v>
      </c>
      <c r="F67" s="35">
        <v>27.376200000000001</v>
      </c>
      <c r="G67" s="36">
        <v>2.6038E-4</v>
      </c>
      <c r="H67" s="31" t="s">
        <v>152</v>
      </c>
    </row>
    <row r="68" spans="1:8" x14ac:dyDescent="0.2">
      <c r="A68" s="32">
        <v>62</v>
      </c>
      <c r="B68" s="33" t="s">
        <v>109</v>
      </c>
      <c r="C68" s="33" t="s">
        <v>110</v>
      </c>
      <c r="D68" s="33" t="s">
        <v>16</v>
      </c>
      <c r="E68" s="34">
        <v>3400</v>
      </c>
      <c r="F68" s="35">
        <v>11.6212</v>
      </c>
      <c r="G68" s="36">
        <v>1.1053E-4</v>
      </c>
      <c r="H68" s="31" t="s">
        <v>152</v>
      </c>
    </row>
    <row r="69" spans="1:8" x14ac:dyDescent="0.2">
      <c r="A69" s="29"/>
      <c r="B69" s="29"/>
      <c r="C69" s="30" t="s">
        <v>151</v>
      </c>
      <c r="D69" s="29"/>
      <c r="E69" s="29" t="s">
        <v>152</v>
      </c>
      <c r="F69" s="37">
        <v>74048.738874999995</v>
      </c>
      <c r="G69" s="38">
        <v>0.70429494999999998</v>
      </c>
      <c r="H69" s="31" t="s">
        <v>152</v>
      </c>
    </row>
    <row r="70" spans="1:8" x14ac:dyDescent="0.2">
      <c r="A70" s="29"/>
      <c r="B70" s="29"/>
      <c r="C70" s="39"/>
      <c r="D70" s="29"/>
      <c r="E70" s="29"/>
      <c r="F70" s="40"/>
      <c r="G70" s="40"/>
      <c r="H70" s="31" t="s">
        <v>152</v>
      </c>
    </row>
    <row r="71" spans="1:8" x14ac:dyDescent="0.2">
      <c r="A71" s="29"/>
      <c r="B71" s="29"/>
      <c r="C71" s="30" t="s">
        <v>153</v>
      </c>
      <c r="D71" s="29"/>
      <c r="E71" s="29"/>
      <c r="F71" s="29"/>
      <c r="G71" s="29"/>
      <c r="H71" s="31" t="s">
        <v>152</v>
      </c>
    </row>
    <row r="72" spans="1:8" x14ac:dyDescent="0.2">
      <c r="A72" s="29"/>
      <c r="B72" s="29"/>
      <c r="C72" s="30" t="s">
        <v>151</v>
      </c>
      <c r="D72" s="29"/>
      <c r="E72" s="29" t="s">
        <v>152</v>
      </c>
      <c r="F72" s="41" t="s">
        <v>154</v>
      </c>
      <c r="G72" s="38">
        <v>0</v>
      </c>
      <c r="H72" s="31" t="s">
        <v>152</v>
      </c>
    </row>
    <row r="73" spans="1:8" x14ac:dyDescent="0.2">
      <c r="A73" s="29"/>
      <c r="B73" s="29"/>
      <c r="C73" s="39"/>
      <c r="D73" s="29"/>
      <c r="E73" s="29"/>
      <c r="F73" s="40"/>
      <c r="G73" s="40"/>
      <c r="H73" s="31" t="s">
        <v>152</v>
      </c>
    </row>
    <row r="74" spans="1:8" x14ac:dyDescent="0.2">
      <c r="A74" s="29"/>
      <c r="B74" s="29"/>
      <c r="C74" s="30" t="s">
        <v>155</v>
      </c>
      <c r="D74" s="29"/>
      <c r="E74" s="29"/>
      <c r="F74" s="29"/>
      <c r="G74" s="29"/>
      <c r="H74" s="31" t="s">
        <v>152</v>
      </c>
    </row>
    <row r="75" spans="1:8" x14ac:dyDescent="0.2">
      <c r="A75" s="29"/>
      <c r="B75" s="29"/>
      <c r="C75" s="30" t="s">
        <v>151</v>
      </c>
      <c r="D75" s="29"/>
      <c r="E75" s="29" t="s">
        <v>152</v>
      </c>
      <c r="F75" s="41" t="s">
        <v>154</v>
      </c>
      <c r="G75" s="38">
        <v>0</v>
      </c>
      <c r="H75" s="31" t="s">
        <v>152</v>
      </c>
    </row>
    <row r="76" spans="1:8" x14ac:dyDescent="0.2">
      <c r="A76" s="29"/>
      <c r="B76" s="29"/>
      <c r="C76" s="39"/>
      <c r="D76" s="29"/>
      <c r="E76" s="29"/>
      <c r="F76" s="40"/>
      <c r="G76" s="40"/>
      <c r="H76" s="31" t="s">
        <v>152</v>
      </c>
    </row>
    <row r="77" spans="1:8" x14ac:dyDescent="0.2">
      <c r="A77" s="29"/>
      <c r="B77" s="29"/>
      <c r="C77" s="30" t="s">
        <v>156</v>
      </c>
      <c r="D77" s="29"/>
      <c r="E77" s="29"/>
      <c r="F77" s="29"/>
      <c r="G77" s="29"/>
      <c r="H77" s="31" t="s">
        <v>152</v>
      </c>
    </row>
    <row r="78" spans="1:8" x14ac:dyDescent="0.2">
      <c r="A78" s="29"/>
      <c r="B78" s="29"/>
      <c r="C78" s="30" t="s">
        <v>151</v>
      </c>
      <c r="D78" s="29"/>
      <c r="E78" s="29" t="s">
        <v>152</v>
      </c>
      <c r="F78" s="41" t="s">
        <v>154</v>
      </c>
      <c r="G78" s="38">
        <v>0</v>
      </c>
      <c r="H78" s="31" t="s">
        <v>152</v>
      </c>
    </row>
    <row r="79" spans="1:8" x14ac:dyDescent="0.2">
      <c r="A79" s="29"/>
      <c r="B79" s="29"/>
      <c r="C79" s="39"/>
      <c r="D79" s="29"/>
      <c r="E79" s="29"/>
      <c r="F79" s="40"/>
      <c r="G79" s="40"/>
      <c r="H79" s="31" t="s">
        <v>152</v>
      </c>
    </row>
    <row r="80" spans="1:8" x14ac:dyDescent="0.2">
      <c r="A80" s="29"/>
      <c r="B80" s="29"/>
      <c r="C80" s="30" t="s">
        <v>157</v>
      </c>
      <c r="D80" s="29"/>
      <c r="E80" s="29"/>
      <c r="F80" s="40"/>
      <c r="G80" s="40"/>
      <c r="H80" s="31" t="s">
        <v>152</v>
      </c>
    </row>
    <row r="81" spans="1:8" x14ac:dyDescent="0.2">
      <c r="A81" s="29"/>
      <c r="B81" s="29"/>
      <c r="C81" s="30" t="s">
        <v>151</v>
      </c>
      <c r="D81" s="29"/>
      <c r="E81" s="29" t="s">
        <v>152</v>
      </c>
      <c r="F81" s="41" t="s">
        <v>154</v>
      </c>
      <c r="G81" s="38">
        <v>0</v>
      </c>
      <c r="H81" s="31" t="s">
        <v>152</v>
      </c>
    </row>
    <row r="82" spans="1:8" x14ac:dyDescent="0.2">
      <c r="A82" s="29"/>
      <c r="B82" s="29"/>
      <c r="C82" s="39"/>
      <c r="D82" s="29"/>
      <c r="E82" s="29"/>
      <c r="F82" s="40"/>
      <c r="G82" s="40"/>
      <c r="H82" s="31" t="s">
        <v>152</v>
      </c>
    </row>
    <row r="83" spans="1:8" x14ac:dyDescent="0.2">
      <c r="A83" s="29"/>
      <c r="B83" s="29"/>
      <c r="C83" s="30" t="s">
        <v>158</v>
      </c>
      <c r="D83" s="29"/>
      <c r="E83" s="29"/>
      <c r="F83" s="40"/>
      <c r="G83" s="40"/>
      <c r="H83" s="31" t="s">
        <v>152</v>
      </c>
    </row>
    <row r="84" spans="1:8" x14ac:dyDescent="0.2">
      <c r="A84" s="32">
        <v>1</v>
      </c>
      <c r="B84" s="33"/>
      <c r="C84" s="33" t="s">
        <v>1031</v>
      </c>
      <c r="D84" s="33" t="s">
        <v>159</v>
      </c>
      <c r="E84" s="34">
        <v>-175</v>
      </c>
      <c r="F84" s="35">
        <v>-5.7359749999999998</v>
      </c>
      <c r="G84" s="36">
        <f>F84/$F$180</f>
        <v>-5.4556203025209475E-5</v>
      </c>
      <c r="H84" s="31" t="s">
        <v>152</v>
      </c>
    </row>
    <row r="85" spans="1:8" x14ac:dyDescent="0.2">
      <c r="A85" s="32">
        <v>2</v>
      </c>
      <c r="B85" s="33"/>
      <c r="C85" s="33" t="s">
        <v>1021</v>
      </c>
      <c r="D85" s="33" t="s">
        <v>159</v>
      </c>
      <c r="E85" s="34">
        <v>-3400</v>
      </c>
      <c r="F85" s="35">
        <v>-11.6722</v>
      </c>
      <c r="G85" s="36">
        <f t="shared" ref="G85:G118" si="0">F85/$F$180</f>
        <v>-1.1101703074906185E-4</v>
      </c>
      <c r="H85" s="31" t="s">
        <v>152</v>
      </c>
    </row>
    <row r="86" spans="1:8" x14ac:dyDescent="0.2">
      <c r="A86" s="32">
        <v>3</v>
      </c>
      <c r="B86" s="33"/>
      <c r="C86" s="33" t="s">
        <v>1019</v>
      </c>
      <c r="D86" s="33" t="s">
        <v>159</v>
      </c>
      <c r="E86" s="34">
        <v>-9000</v>
      </c>
      <c r="F86" s="35">
        <v>-48.491999999999997</v>
      </c>
      <c r="G86" s="36">
        <f t="shared" si="0"/>
        <v>-4.6121878095676112E-4</v>
      </c>
      <c r="H86" s="31" t="s">
        <v>152</v>
      </c>
    </row>
    <row r="87" spans="1:8" x14ac:dyDescent="0.2">
      <c r="A87" s="32">
        <v>4</v>
      </c>
      <c r="B87" s="33"/>
      <c r="C87" s="33" t="s">
        <v>1043</v>
      </c>
      <c r="D87" s="33" t="s">
        <v>159</v>
      </c>
      <c r="E87" s="34">
        <v>-2000</v>
      </c>
      <c r="F87" s="35">
        <v>-49.220999999999997</v>
      </c>
      <c r="G87" s="36">
        <f t="shared" si="0"/>
        <v>-4.6815247087092173E-4</v>
      </c>
      <c r="H87" s="31" t="s">
        <v>152</v>
      </c>
    </row>
    <row r="88" spans="1:8" x14ac:dyDescent="0.2">
      <c r="A88" s="32">
        <v>5</v>
      </c>
      <c r="B88" s="33"/>
      <c r="C88" s="33" t="s">
        <v>1006</v>
      </c>
      <c r="D88" s="33" t="s">
        <v>159</v>
      </c>
      <c r="E88" s="34">
        <v>-750</v>
      </c>
      <c r="F88" s="35">
        <v>-51.554625000000001</v>
      </c>
      <c r="G88" s="36">
        <f t="shared" si="0"/>
        <v>-4.9034812536465728E-4</v>
      </c>
      <c r="H88" s="31" t="s">
        <v>152</v>
      </c>
    </row>
    <row r="89" spans="1:8" x14ac:dyDescent="0.2">
      <c r="A89" s="32">
        <v>6</v>
      </c>
      <c r="B89" s="33"/>
      <c r="C89" s="33" t="s">
        <v>985</v>
      </c>
      <c r="D89" s="33" t="s">
        <v>159</v>
      </c>
      <c r="E89" s="34">
        <v>-6000</v>
      </c>
      <c r="F89" s="35">
        <v>-94.796999999999997</v>
      </c>
      <c r="G89" s="36">
        <f t="shared" si="0"/>
        <v>-9.0163649217104018E-4</v>
      </c>
      <c r="H89" s="31" t="s">
        <v>152</v>
      </c>
    </row>
    <row r="90" spans="1:8" ht="25.5" x14ac:dyDescent="0.2">
      <c r="A90" s="32">
        <v>7</v>
      </c>
      <c r="B90" s="33"/>
      <c r="C90" s="33" t="s">
        <v>1044</v>
      </c>
      <c r="D90" s="33" t="s">
        <v>159</v>
      </c>
      <c r="E90" s="34">
        <v>-15625</v>
      </c>
      <c r="F90" s="35">
        <v>-186.671875</v>
      </c>
      <c r="G90" s="36">
        <f t="shared" si="0"/>
        <v>-1.7754799683744307E-3</v>
      </c>
      <c r="H90" s="31" t="s">
        <v>152</v>
      </c>
    </row>
    <row r="91" spans="1:8" x14ac:dyDescent="0.2">
      <c r="A91" s="32">
        <v>8</v>
      </c>
      <c r="B91" s="33"/>
      <c r="C91" s="33" t="s">
        <v>1020</v>
      </c>
      <c r="D91" s="33" t="s">
        <v>159</v>
      </c>
      <c r="E91" s="34">
        <v>-27500</v>
      </c>
      <c r="F91" s="35">
        <v>-205.10874999999999</v>
      </c>
      <c r="G91" s="36">
        <f t="shared" si="0"/>
        <v>-1.9508374090275731E-3</v>
      </c>
      <c r="H91" s="31" t="s">
        <v>152</v>
      </c>
    </row>
    <row r="92" spans="1:8" x14ac:dyDescent="0.2">
      <c r="A92" s="32">
        <v>9</v>
      </c>
      <c r="B92" s="33"/>
      <c r="C92" s="33" t="s">
        <v>1045</v>
      </c>
      <c r="D92" s="33" t="s">
        <v>159</v>
      </c>
      <c r="E92" s="34">
        <v>-5250</v>
      </c>
      <c r="F92" s="35">
        <v>-220.09049999999999</v>
      </c>
      <c r="G92" s="36">
        <f t="shared" si="0"/>
        <v>-2.093332345751135E-3</v>
      </c>
      <c r="H92" s="31" t="s">
        <v>152</v>
      </c>
    </row>
    <row r="93" spans="1:8" x14ac:dyDescent="0.2">
      <c r="A93" s="32">
        <v>10</v>
      </c>
      <c r="B93" s="33"/>
      <c r="C93" s="33" t="s">
        <v>999</v>
      </c>
      <c r="D93" s="33" t="s">
        <v>159</v>
      </c>
      <c r="E93" s="34">
        <v>-15750</v>
      </c>
      <c r="F93" s="35">
        <v>-220.555125</v>
      </c>
      <c r="G93" s="36">
        <f t="shared" si="0"/>
        <v>-2.0977515030575367E-3</v>
      </c>
      <c r="H93" s="31" t="s">
        <v>152</v>
      </c>
    </row>
    <row r="94" spans="1:8" x14ac:dyDescent="0.2">
      <c r="A94" s="32">
        <v>11</v>
      </c>
      <c r="B94" s="33"/>
      <c r="C94" s="33" t="s">
        <v>1013</v>
      </c>
      <c r="D94" s="33" t="s">
        <v>159</v>
      </c>
      <c r="E94" s="34">
        <v>-12950</v>
      </c>
      <c r="F94" s="35">
        <v>-246.05</v>
      </c>
      <c r="G94" s="36">
        <f t="shared" si="0"/>
        <v>-2.3402392364598509E-3</v>
      </c>
      <c r="H94" s="31" t="s">
        <v>152</v>
      </c>
    </row>
    <row r="95" spans="1:8" x14ac:dyDescent="0.2">
      <c r="A95" s="32">
        <v>12</v>
      </c>
      <c r="B95" s="33"/>
      <c r="C95" s="33" t="s">
        <v>1018</v>
      </c>
      <c r="D95" s="33" t="s">
        <v>159</v>
      </c>
      <c r="E95" s="34">
        <v>-35475</v>
      </c>
      <c r="F95" s="35">
        <v>-294.761775</v>
      </c>
      <c r="G95" s="36">
        <f t="shared" si="0"/>
        <v>-2.803548348967894E-3</v>
      </c>
      <c r="H95" s="31" t="s">
        <v>152</v>
      </c>
    </row>
    <row r="96" spans="1:8" x14ac:dyDescent="0.2">
      <c r="A96" s="32">
        <v>13</v>
      </c>
      <c r="B96" s="33"/>
      <c r="C96" s="33" t="s">
        <v>1046</v>
      </c>
      <c r="D96" s="33" t="s">
        <v>159</v>
      </c>
      <c r="E96" s="34">
        <v>-18200</v>
      </c>
      <c r="F96" s="35">
        <v>-297.06950000000001</v>
      </c>
      <c r="G96" s="36">
        <f t="shared" si="0"/>
        <v>-2.8254976624893704E-3</v>
      </c>
      <c r="H96" s="31" t="s">
        <v>152</v>
      </c>
    </row>
    <row r="97" spans="1:8" x14ac:dyDescent="0.2">
      <c r="A97" s="32">
        <v>14</v>
      </c>
      <c r="B97" s="33"/>
      <c r="C97" s="33" t="s">
        <v>1017</v>
      </c>
      <c r="D97" s="33" t="s">
        <v>159</v>
      </c>
      <c r="E97" s="34">
        <v>-12600</v>
      </c>
      <c r="F97" s="35">
        <v>-320.8716</v>
      </c>
      <c r="G97" s="36">
        <f t="shared" si="0"/>
        <v>-3.0518850159953286E-3</v>
      </c>
      <c r="H97" s="31" t="s">
        <v>152</v>
      </c>
    </row>
    <row r="98" spans="1:8" x14ac:dyDescent="0.2">
      <c r="A98" s="32">
        <v>15</v>
      </c>
      <c r="B98" s="33"/>
      <c r="C98" s="33" t="s">
        <v>1047</v>
      </c>
      <c r="D98" s="33" t="s">
        <v>159</v>
      </c>
      <c r="E98" s="34">
        <v>-78100</v>
      </c>
      <c r="F98" s="35">
        <v>-484.96195</v>
      </c>
      <c r="G98" s="36">
        <f t="shared" si="0"/>
        <v>-4.6125868058527952E-3</v>
      </c>
      <c r="H98" s="31" t="s">
        <v>152</v>
      </c>
    </row>
    <row r="99" spans="1:8" x14ac:dyDescent="0.2">
      <c r="A99" s="32">
        <v>16</v>
      </c>
      <c r="B99" s="33"/>
      <c r="C99" s="33" t="s">
        <v>1048</v>
      </c>
      <c r="D99" s="33" t="s">
        <v>159</v>
      </c>
      <c r="E99" s="34">
        <v>-63450</v>
      </c>
      <c r="F99" s="35">
        <v>-575.45977500000004</v>
      </c>
      <c r="G99" s="36">
        <f t="shared" si="0"/>
        <v>-5.4733328366566043E-3</v>
      </c>
      <c r="H99" s="31" t="s">
        <v>152</v>
      </c>
    </row>
    <row r="100" spans="1:8" x14ac:dyDescent="0.2">
      <c r="A100" s="32">
        <v>17</v>
      </c>
      <c r="B100" s="33"/>
      <c r="C100" s="33" t="s">
        <v>982</v>
      </c>
      <c r="D100" s="33" t="s">
        <v>159</v>
      </c>
      <c r="E100" s="34">
        <v>-208000</v>
      </c>
      <c r="F100" s="35">
        <v>-585.62400000000002</v>
      </c>
      <c r="G100" s="36">
        <f t="shared" si="0"/>
        <v>-5.570007163635698E-3</v>
      </c>
      <c r="H100" s="31" t="s">
        <v>152</v>
      </c>
    </row>
    <row r="101" spans="1:8" x14ac:dyDescent="0.2">
      <c r="A101" s="32">
        <v>18</v>
      </c>
      <c r="B101" s="33"/>
      <c r="C101" s="33" t="s">
        <v>1000</v>
      </c>
      <c r="D101" s="33" t="s">
        <v>159</v>
      </c>
      <c r="E101" s="34">
        <v>-44000</v>
      </c>
      <c r="F101" s="35">
        <v>-591.31600000000003</v>
      </c>
      <c r="G101" s="36">
        <f t="shared" si="0"/>
        <v>-5.6241451101259627E-3</v>
      </c>
      <c r="H101" s="31" t="s">
        <v>152</v>
      </c>
    </row>
    <row r="102" spans="1:8" x14ac:dyDescent="0.2">
      <c r="A102" s="32">
        <v>19</v>
      </c>
      <c r="B102" s="33"/>
      <c r="C102" s="33" t="s">
        <v>984</v>
      </c>
      <c r="D102" s="33" t="s">
        <v>159</v>
      </c>
      <c r="E102" s="34">
        <v>-178500</v>
      </c>
      <c r="F102" s="35">
        <v>-597.70725000000004</v>
      </c>
      <c r="G102" s="36">
        <f t="shared" si="0"/>
        <v>-5.6849337873054956E-3</v>
      </c>
      <c r="H102" s="31" t="s">
        <v>152</v>
      </c>
    </row>
    <row r="103" spans="1:8" x14ac:dyDescent="0.2">
      <c r="A103" s="32">
        <v>20</v>
      </c>
      <c r="B103" s="33"/>
      <c r="C103" s="33" t="s">
        <v>1049</v>
      </c>
      <c r="D103" s="33" t="s">
        <v>159</v>
      </c>
      <c r="E103" s="34">
        <v>-29750</v>
      </c>
      <c r="F103" s="35">
        <v>-709.93912499999999</v>
      </c>
      <c r="G103" s="36">
        <f t="shared" si="0"/>
        <v>-6.7523974632106255E-3</v>
      </c>
      <c r="H103" s="31" t="s">
        <v>152</v>
      </c>
    </row>
    <row r="104" spans="1:8" x14ac:dyDescent="0.2">
      <c r="A104" s="32">
        <v>21</v>
      </c>
      <c r="B104" s="33"/>
      <c r="C104" s="33" t="s">
        <v>1050</v>
      </c>
      <c r="D104" s="33" t="s">
        <v>159</v>
      </c>
      <c r="E104" s="34">
        <v>-15750</v>
      </c>
      <c r="F104" s="35">
        <v>-722.460375</v>
      </c>
      <c r="G104" s="36">
        <f t="shared" si="0"/>
        <v>-6.8714900075695891E-3</v>
      </c>
      <c r="H104" s="31" t="s">
        <v>152</v>
      </c>
    </row>
    <row r="105" spans="1:8" x14ac:dyDescent="0.2">
      <c r="A105" s="32">
        <v>22</v>
      </c>
      <c r="B105" s="33"/>
      <c r="C105" s="33" t="s">
        <v>1010</v>
      </c>
      <c r="D105" s="33" t="s">
        <v>159</v>
      </c>
      <c r="E105" s="34">
        <v>-149800</v>
      </c>
      <c r="F105" s="35">
        <v>-908.76170000000002</v>
      </c>
      <c r="G105" s="36">
        <f t="shared" si="0"/>
        <v>-8.6434455880185154E-3</v>
      </c>
      <c r="H105" s="31" t="s">
        <v>152</v>
      </c>
    </row>
    <row r="106" spans="1:8" x14ac:dyDescent="0.2">
      <c r="A106" s="32">
        <v>23</v>
      </c>
      <c r="B106" s="33"/>
      <c r="C106" s="33" t="s">
        <v>1051</v>
      </c>
      <c r="D106" s="33" t="s">
        <v>159</v>
      </c>
      <c r="E106" s="34">
        <v>-230850</v>
      </c>
      <c r="F106" s="35">
        <v>-949.60147500000005</v>
      </c>
      <c r="G106" s="36">
        <f t="shared" si="0"/>
        <v>-9.0318822629349652E-3</v>
      </c>
      <c r="H106" s="31" t="s">
        <v>152</v>
      </c>
    </row>
    <row r="107" spans="1:8" x14ac:dyDescent="0.2">
      <c r="A107" s="32">
        <v>24</v>
      </c>
      <c r="B107" s="33"/>
      <c r="C107" s="33" t="s">
        <v>1009</v>
      </c>
      <c r="D107" s="33" t="s">
        <v>159</v>
      </c>
      <c r="E107" s="34">
        <v>-406575</v>
      </c>
      <c r="F107" s="35">
        <v>-985.17188250000004</v>
      </c>
      <c r="G107" s="36">
        <f t="shared" si="0"/>
        <v>-9.370200748154903E-3</v>
      </c>
      <c r="H107" s="31" t="s">
        <v>152</v>
      </c>
    </row>
    <row r="108" spans="1:8" x14ac:dyDescent="0.2">
      <c r="A108" s="32">
        <v>25</v>
      </c>
      <c r="B108" s="33"/>
      <c r="C108" s="33" t="s">
        <v>1052</v>
      </c>
      <c r="D108" s="33" t="s">
        <v>159</v>
      </c>
      <c r="E108" s="34">
        <v>-47700</v>
      </c>
      <c r="F108" s="35">
        <v>-1118.25495</v>
      </c>
      <c r="G108" s="36">
        <f t="shared" si="0"/>
        <v>-1.063598500449278E-2</v>
      </c>
      <c r="H108" s="31" t="s">
        <v>152</v>
      </c>
    </row>
    <row r="109" spans="1:8" x14ac:dyDescent="0.2">
      <c r="A109" s="32">
        <v>26</v>
      </c>
      <c r="B109" s="33"/>
      <c r="C109" s="33" t="s">
        <v>994</v>
      </c>
      <c r="D109" s="33" t="s">
        <v>159</v>
      </c>
      <c r="E109" s="34">
        <v>-10300</v>
      </c>
      <c r="F109" s="35">
        <v>-1125.19775</v>
      </c>
      <c r="G109" s="36">
        <f t="shared" si="0"/>
        <v>-1.0702019603033294E-2</v>
      </c>
      <c r="H109" s="31" t="s">
        <v>152</v>
      </c>
    </row>
    <row r="110" spans="1:8" x14ac:dyDescent="0.2">
      <c r="A110" s="32">
        <v>27</v>
      </c>
      <c r="B110" s="33"/>
      <c r="C110" s="33" t="s">
        <v>1007</v>
      </c>
      <c r="D110" s="33" t="s">
        <v>159</v>
      </c>
      <c r="E110" s="34">
        <v>-59500</v>
      </c>
      <c r="F110" s="35">
        <v>-1137.9375</v>
      </c>
      <c r="G110" s="36">
        <f t="shared" si="0"/>
        <v>-1.0823190352119615E-2</v>
      </c>
      <c r="H110" s="31" t="s">
        <v>152</v>
      </c>
    </row>
    <row r="111" spans="1:8" x14ac:dyDescent="0.2">
      <c r="A111" s="32">
        <v>28</v>
      </c>
      <c r="B111" s="33"/>
      <c r="C111" s="33" t="s">
        <v>1014</v>
      </c>
      <c r="D111" s="33" t="s">
        <v>159</v>
      </c>
      <c r="E111" s="34">
        <v>-43200</v>
      </c>
      <c r="F111" s="35">
        <v>-1567.8792000000001</v>
      </c>
      <c r="G111" s="36">
        <f t="shared" si="0"/>
        <v>-1.4912466660716446E-2</v>
      </c>
      <c r="H111" s="31" t="s">
        <v>152</v>
      </c>
    </row>
    <row r="112" spans="1:8" x14ac:dyDescent="0.2">
      <c r="A112" s="32">
        <v>29</v>
      </c>
      <c r="B112" s="33"/>
      <c r="C112" s="33" t="s">
        <v>1011</v>
      </c>
      <c r="D112" s="33" t="s">
        <v>159</v>
      </c>
      <c r="E112" s="34">
        <v>-209000</v>
      </c>
      <c r="F112" s="35">
        <v>-2017.059</v>
      </c>
      <c r="G112" s="36">
        <f t="shared" si="0"/>
        <v>-1.9184721048788742E-2</v>
      </c>
      <c r="H112" s="31" t="s">
        <v>152</v>
      </c>
    </row>
    <row r="113" spans="1:8" x14ac:dyDescent="0.2">
      <c r="A113" s="32">
        <v>30</v>
      </c>
      <c r="B113" s="33"/>
      <c r="C113" s="33" t="s">
        <v>1005</v>
      </c>
      <c r="D113" s="33" t="s">
        <v>159</v>
      </c>
      <c r="E113" s="34">
        <v>-117600</v>
      </c>
      <c r="F113" s="35">
        <v>-2115.5064000000002</v>
      </c>
      <c r="G113" s="36">
        <f t="shared" si="0"/>
        <v>-2.0121077351196618E-2</v>
      </c>
      <c r="H113" s="31" t="s">
        <v>152</v>
      </c>
    </row>
    <row r="114" spans="1:8" x14ac:dyDescent="0.2">
      <c r="A114" s="32">
        <v>31</v>
      </c>
      <c r="B114" s="33"/>
      <c r="C114" s="33" t="s">
        <v>993</v>
      </c>
      <c r="D114" s="33" t="s">
        <v>159</v>
      </c>
      <c r="E114" s="34">
        <v>-104650</v>
      </c>
      <c r="F114" s="35">
        <v>-3171.6798749999998</v>
      </c>
      <c r="G114" s="36">
        <f t="shared" si="0"/>
        <v>-3.0166590891953154E-2</v>
      </c>
      <c r="H114" s="31" t="s">
        <v>152</v>
      </c>
    </row>
    <row r="115" spans="1:8" x14ac:dyDescent="0.2">
      <c r="A115" s="32">
        <v>32</v>
      </c>
      <c r="B115" s="33"/>
      <c r="C115" s="33" t="s">
        <v>1016</v>
      </c>
      <c r="D115" s="33" t="s">
        <v>159</v>
      </c>
      <c r="E115" s="34">
        <v>-302500</v>
      </c>
      <c r="F115" s="35">
        <v>-3244.7662500000001</v>
      </c>
      <c r="G115" s="36">
        <f t="shared" si="0"/>
        <v>-3.0861732539689872E-2</v>
      </c>
      <c r="H115" s="31" t="s">
        <v>152</v>
      </c>
    </row>
    <row r="116" spans="1:8" x14ac:dyDescent="0.2">
      <c r="A116" s="32">
        <v>33</v>
      </c>
      <c r="B116" s="33"/>
      <c r="C116" s="33" t="s">
        <v>1033</v>
      </c>
      <c r="D116" s="33" t="s">
        <v>159</v>
      </c>
      <c r="E116" s="34">
        <v>-175200</v>
      </c>
      <c r="F116" s="35">
        <v>-3310.7543999999998</v>
      </c>
      <c r="G116" s="36">
        <f t="shared" si="0"/>
        <v>-3.1489361305271656E-2</v>
      </c>
      <c r="H116" s="31" t="s">
        <v>152</v>
      </c>
    </row>
    <row r="117" spans="1:8" x14ac:dyDescent="0.2">
      <c r="A117" s="32">
        <v>34</v>
      </c>
      <c r="B117" s="33"/>
      <c r="C117" s="33" t="s">
        <v>1008</v>
      </c>
      <c r="D117" s="33" t="s">
        <v>159</v>
      </c>
      <c r="E117" s="34">
        <v>-237975</v>
      </c>
      <c r="F117" s="35">
        <v>-3804.7442999999998</v>
      </c>
      <c r="G117" s="36">
        <f t="shared" si="0"/>
        <v>-3.6187815060178694E-2</v>
      </c>
      <c r="H117" s="31" t="s">
        <v>152</v>
      </c>
    </row>
    <row r="118" spans="1:8" x14ac:dyDescent="0.2">
      <c r="A118" s="32">
        <v>35</v>
      </c>
      <c r="B118" s="33"/>
      <c r="C118" s="33" t="s">
        <v>1024</v>
      </c>
      <c r="D118" s="33" t="s">
        <v>159</v>
      </c>
      <c r="E118" s="34">
        <v>-609500</v>
      </c>
      <c r="F118" s="35">
        <v>-7458.1467499999999</v>
      </c>
      <c r="G118" s="36">
        <f t="shared" si="0"/>
        <v>-7.0936182302887688E-2</v>
      </c>
      <c r="H118" s="31" t="s">
        <v>152</v>
      </c>
    </row>
    <row r="119" spans="1:8" x14ac:dyDescent="0.2">
      <c r="A119" s="29"/>
      <c r="B119" s="29"/>
      <c r="C119" s="30" t="s">
        <v>151</v>
      </c>
      <c r="D119" s="29"/>
      <c r="E119" s="29" t="s">
        <v>152</v>
      </c>
      <c r="F119" s="37">
        <v>-39435.5818325</v>
      </c>
      <c r="G119" s="38">
        <v>-0.3750811</v>
      </c>
      <c r="H119" s="31" t="s">
        <v>152</v>
      </c>
    </row>
    <row r="120" spans="1:8" x14ac:dyDescent="0.2">
      <c r="A120" s="29"/>
      <c r="B120" s="29"/>
      <c r="C120" s="39"/>
      <c r="D120" s="29"/>
      <c r="E120" s="29"/>
      <c r="F120" s="40"/>
      <c r="G120" s="40"/>
      <c r="H120" s="31" t="s">
        <v>152</v>
      </c>
    </row>
    <row r="121" spans="1:8" x14ac:dyDescent="0.2">
      <c r="A121" s="29"/>
      <c r="B121" s="29"/>
      <c r="C121" s="30" t="s">
        <v>160</v>
      </c>
      <c r="D121" s="29"/>
      <c r="E121" s="29"/>
      <c r="F121" s="37">
        <f>F69</f>
        <v>74048.738874999995</v>
      </c>
      <c r="G121" s="38">
        <f>G69</f>
        <v>0.70429494999999998</v>
      </c>
      <c r="H121" s="31" t="s">
        <v>152</v>
      </c>
    </row>
    <row r="122" spans="1:8" x14ac:dyDescent="0.2">
      <c r="A122" s="29"/>
      <c r="B122" s="29"/>
      <c r="C122" s="39"/>
      <c r="D122" s="29"/>
      <c r="E122" s="29"/>
      <c r="F122" s="40"/>
      <c r="G122" s="40"/>
      <c r="H122" s="31" t="s">
        <v>152</v>
      </c>
    </row>
    <row r="123" spans="1:8" x14ac:dyDescent="0.2">
      <c r="A123" s="29"/>
      <c r="B123" s="29"/>
      <c r="C123" s="30" t="s">
        <v>161</v>
      </c>
      <c r="D123" s="29"/>
      <c r="E123" s="29"/>
      <c r="F123" s="40"/>
      <c r="G123" s="40"/>
      <c r="H123" s="31" t="s">
        <v>152</v>
      </c>
    </row>
    <row r="124" spans="1:8" x14ac:dyDescent="0.2">
      <c r="A124" s="29"/>
      <c r="B124" s="29"/>
      <c r="C124" s="30" t="s">
        <v>10</v>
      </c>
      <c r="D124" s="29"/>
      <c r="E124" s="29"/>
      <c r="F124" s="40"/>
      <c r="G124" s="40"/>
      <c r="H124" s="31" t="s">
        <v>152</v>
      </c>
    </row>
    <row r="125" spans="1:8" x14ac:dyDescent="0.2">
      <c r="A125" s="32">
        <v>1</v>
      </c>
      <c r="B125" s="33" t="s">
        <v>728</v>
      </c>
      <c r="C125" s="33" t="s">
        <v>729</v>
      </c>
      <c r="D125" s="33" t="s">
        <v>568</v>
      </c>
      <c r="E125" s="34">
        <v>250</v>
      </c>
      <c r="F125" s="35">
        <v>2447.3249999999998</v>
      </c>
      <c r="G125" s="36">
        <v>2.3277079999999999E-2</v>
      </c>
      <c r="H125" s="31">
        <v>7.75</v>
      </c>
    </row>
    <row r="126" spans="1:8" ht="25.5" x14ac:dyDescent="0.2">
      <c r="A126" s="32">
        <v>2</v>
      </c>
      <c r="B126" s="33" t="s">
        <v>593</v>
      </c>
      <c r="C126" s="33" t="s">
        <v>594</v>
      </c>
      <c r="D126" s="33" t="s">
        <v>568</v>
      </c>
      <c r="E126" s="34">
        <v>1500</v>
      </c>
      <c r="F126" s="35">
        <v>1494.45</v>
      </c>
      <c r="G126" s="36">
        <v>1.4214060000000001E-2</v>
      </c>
      <c r="H126" s="31">
        <v>7.6349999999999998</v>
      </c>
    </row>
    <row r="127" spans="1:8" x14ac:dyDescent="0.2">
      <c r="A127" s="32">
        <v>3</v>
      </c>
      <c r="B127" s="33" t="s">
        <v>580</v>
      </c>
      <c r="C127" s="33" t="s">
        <v>581</v>
      </c>
      <c r="D127" s="33" t="s">
        <v>568</v>
      </c>
      <c r="E127" s="34">
        <v>1000</v>
      </c>
      <c r="F127" s="35">
        <v>1018.163</v>
      </c>
      <c r="G127" s="36">
        <v>9.68399E-3</v>
      </c>
      <c r="H127" s="31">
        <v>7.11</v>
      </c>
    </row>
    <row r="128" spans="1:8" ht="25.5" x14ac:dyDescent="0.2">
      <c r="A128" s="32">
        <v>4</v>
      </c>
      <c r="B128" s="33" t="s">
        <v>563</v>
      </c>
      <c r="C128" s="33" t="s">
        <v>564</v>
      </c>
      <c r="D128" s="33" t="s">
        <v>565</v>
      </c>
      <c r="E128" s="34">
        <v>1000</v>
      </c>
      <c r="F128" s="35">
        <v>1004.639</v>
      </c>
      <c r="G128" s="36">
        <v>9.5553600000000006E-3</v>
      </c>
      <c r="H128" s="31">
        <v>7.54</v>
      </c>
    </row>
    <row r="129" spans="1:8" x14ac:dyDescent="0.2">
      <c r="A129" s="32">
        <v>5</v>
      </c>
      <c r="B129" s="33" t="s">
        <v>730</v>
      </c>
      <c r="C129" s="33" t="s">
        <v>731</v>
      </c>
      <c r="D129" s="33" t="s">
        <v>568</v>
      </c>
      <c r="E129" s="34">
        <v>1000</v>
      </c>
      <c r="F129" s="35">
        <v>999.02300000000002</v>
      </c>
      <c r="G129" s="36">
        <v>9.5019400000000004E-3</v>
      </c>
      <c r="H129" s="31">
        <v>7.66</v>
      </c>
    </row>
    <row r="130" spans="1:8" ht="25.5" x14ac:dyDescent="0.2">
      <c r="A130" s="32">
        <v>6</v>
      </c>
      <c r="B130" s="33" t="s">
        <v>732</v>
      </c>
      <c r="C130" s="33" t="s">
        <v>733</v>
      </c>
      <c r="D130" s="33" t="s">
        <v>568</v>
      </c>
      <c r="E130" s="34">
        <v>1000</v>
      </c>
      <c r="F130" s="35">
        <v>997.42499999999995</v>
      </c>
      <c r="G130" s="36">
        <v>9.4867400000000005E-3</v>
      </c>
      <c r="H130" s="31">
        <v>7.63</v>
      </c>
    </row>
    <row r="131" spans="1:8" x14ac:dyDescent="0.2">
      <c r="A131" s="29"/>
      <c r="B131" s="29"/>
      <c r="C131" s="30" t="s">
        <v>151</v>
      </c>
      <c r="D131" s="29"/>
      <c r="E131" s="29" t="s">
        <v>152</v>
      </c>
      <c r="F131" s="37">
        <v>7961.0249999999996</v>
      </c>
      <c r="G131" s="38">
        <v>7.5719170000000002E-2</v>
      </c>
      <c r="H131" s="31" t="s">
        <v>152</v>
      </c>
    </row>
    <row r="132" spans="1:8" x14ac:dyDescent="0.2">
      <c r="A132" s="29"/>
      <c r="B132" s="29"/>
      <c r="C132" s="39"/>
      <c r="D132" s="29"/>
      <c r="E132" s="29"/>
      <c r="F132" s="40"/>
      <c r="G132" s="40"/>
      <c r="H132" s="31" t="s">
        <v>152</v>
      </c>
    </row>
    <row r="133" spans="1:8" x14ac:dyDescent="0.2">
      <c r="A133" s="29"/>
      <c r="B133" s="29"/>
      <c r="C133" s="30" t="s">
        <v>162</v>
      </c>
      <c r="D133" s="29"/>
      <c r="E133" s="29"/>
      <c r="F133" s="29"/>
      <c r="G133" s="29"/>
      <c r="H133" s="31" t="s">
        <v>152</v>
      </c>
    </row>
    <row r="134" spans="1:8" x14ac:dyDescent="0.2">
      <c r="A134" s="29"/>
      <c r="B134" s="29"/>
      <c r="C134" s="30" t="s">
        <v>151</v>
      </c>
      <c r="D134" s="29"/>
      <c r="E134" s="29" t="s">
        <v>152</v>
      </c>
      <c r="F134" s="41" t="s">
        <v>154</v>
      </c>
      <c r="G134" s="38">
        <v>0</v>
      </c>
      <c r="H134" s="31" t="s">
        <v>152</v>
      </c>
    </row>
    <row r="135" spans="1:8" x14ac:dyDescent="0.2">
      <c r="A135" s="29"/>
      <c r="B135" s="29"/>
      <c r="C135" s="39"/>
      <c r="D135" s="29"/>
      <c r="E135" s="29"/>
      <c r="F135" s="40"/>
      <c r="G135" s="40"/>
      <c r="H135" s="31" t="s">
        <v>152</v>
      </c>
    </row>
    <row r="136" spans="1:8" x14ac:dyDescent="0.2">
      <c r="A136" s="29"/>
      <c r="B136" s="29"/>
      <c r="C136" s="30" t="s">
        <v>163</v>
      </c>
      <c r="D136" s="29"/>
      <c r="E136" s="29"/>
      <c r="F136" s="29"/>
      <c r="G136" s="29"/>
      <c r="H136" s="31" t="s">
        <v>152</v>
      </c>
    </row>
    <row r="137" spans="1:8" x14ac:dyDescent="0.2">
      <c r="A137" s="32">
        <v>1</v>
      </c>
      <c r="B137" s="33" t="s">
        <v>632</v>
      </c>
      <c r="C137" s="33" t="s">
        <v>1101</v>
      </c>
      <c r="D137" s="33" t="s">
        <v>546</v>
      </c>
      <c r="E137" s="34">
        <v>6500000</v>
      </c>
      <c r="F137" s="35">
        <v>6635.6355000000003</v>
      </c>
      <c r="G137" s="36">
        <v>6.3113089999999997E-2</v>
      </c>
      <c r="H137" s="31">
        <v>6.9061000000000003</v>
      </c>
    </row>
    <row r="138" spans="1:8" x14ac:dyDescent="0.2">
      <c r="A138" s="32">
        <v>2</v>
      </c>
      <c r="B138" s="33" t="s">
        <v>634</v>
      </c>
      <c r="C138" s="33" t="s">
        <v>1092</v>
      </c>
      <c r="D138" s="33" t="s">
        <v>546</v>
      </c>
      <c r="E138" s="34">
        <v>1500000</v>
      </c>
      <c r="F138" s="35">
        <v>1548.1065000000001</v>
      </c>
      <c r="G138" s="36">
        <v>1.47244E-2</v>
      </c>
      <c r="H138" s="31">
        <v>6.9904999999999999</v>
      </c>
    </row>
    <row r="139" spans="1:8" x14ac:dyDescent="0.2">
      <c r="A139" s="32">
        <v>3</v>
      </c>
      <c r="B139" s="33" t="s">
        <v>734</v>
      </c>
      <c r="C139" s="33" t="s">
        <v>1102</v>
      </c>
      <c r="D139" s="33" t="s">
        <v>546</v>
      </c>
      <c r="E139" s="34">
        <v>1500000</v>
      </c>
      <c r="F139" s="35">
        <v>1531.9034999999999</v>
      </c>
      <c r="G139" s="36">
        <v>1.457029E-2</v>
      </c>
      <c r="H139" s="31">
        <v>6.8368000000000002</v>
      </c>
    </row>
    <row r="140" spans="1:8" x14ac:dyDescent="0.2">
      <c r="A140" s="32">
        <v>4</v>
      </c>
      <c r="B140" s="33" t="s">
        <v>736</v>
      </c>
      <c r="C140" s="33" t="s">
        <v>737</v>
      </c>
      <c r="D140" s="33" t="s">
        <v>546</v>
      </c>
      <c r="E140" s="34">
        <v>500000</v>
      </c>
      <c r="F140" s="35">
        <v>505.91849999999999</v>
      </c>
      <c r="G140" s="36">
        <v>4.81191E-3</v>
      </c>
      <c r="H140" s="31">
        <v>6.8371000000000004</v>
      </c>
    </row>
    <row r="141" spans="1:8" x14ac:dyDescent="0.2">
      <c r="A141" s="29"/>
      <c r="B141" s="29"/>
      <c r="C141" s="30" t="s">
        <v>151</v>
      </c>
      <c r="D141" s="29"/>
      <c r="E141" s="29" t="s">
        <v>152</v>
      </c>
      <c r="F141" s="37">
        <v>10221.564</v>
      </c>
      <c r="G141" s="38">
        <v>9.7219689999999997E-2</v>
      </c>
      <c r="H141" s="31" t="s">
        <v>152</v>
      </c>
    </row>
    <row r="142" spans="1:8" x14ac:dyDescent="0.2">
      <c r="A142" s="29"/>
      <c r="B142" s="29"/>
      <c r="C142" s="39"/>
      <c r="D142" s="29"/>
      <c r="E142" s="29"/>
      <c r="F142" s="40"/>
      <c r="G142" s="40"/>
      <c r="H142" s="31" t="s">
        <v>152</v>
      </c>
    </row>
    <row r="143" spans="1:8" x14ac:dyDescent="0.2">
      <c r="A143" s="29"/>
      <c r="B143" s="29"/>
      <c r="C143" s="30" t="s">
        <v>164</v>
      </c>
      <c r="D143" s="29"/>
      <c r="E143" s="29"/>
      <c r="F143" s="40"/>
      <c r="G143" s="40"/>
      <c r="H143" s="31" t="s">
        <v>152</v>
      </c>
    </row>
    <row r="144" spans="1:8" x14ac:dyDescent="0.2">
      <c r="A144" s="29"/>
      <c r="B144" s="29"/>
      <c r="C144" s="30" t="s">
        <v>151</v>
      </c>
      <c r="D144" s="29"/>
      <c r="E144" s="29" t="s">
        <v>152</v>
      </c>
      <c r="F144" s="41" t="s">
        <v>154</v>
      </c>
      <c r="G144" s="38">
        <v>0</v>
      </c>
      <c r="H144" s="31" t="s">
        <v>152</v>
      </c>
    </row>
    <row r="145" spans="1:8" x14ac:dyDescent="0.2">
      <c r="A145" s="29"/>
      <c r="B145" s="29"/>
      <c r="C145" s="39"/>
      <c r="D145" s="29"/>
      <c r="E145" s="29"/>
      <c r="F145" s="40"/>
      <c r="G145" s="40"/>
      <c r="H145" s="31" t="s">
        <v>152</v>
      </c>
    </row>
    <row r="146" spans="1:8" x14ac:dyDescent="0.2">
      <c r="A146" s="29"/>
      <c r="B146" s="29"/>
      <c r="C146" s="30" t="s">
        <v>165</v>
      </c>
      <c r="D146" s="29"/>
      <c r="E146" s="29"/>
      <c r="F146" s="37">
        <v>18182.589</v>
      </c>
      <c r="G146" s="38">
        <v>0.17293886</v>
      </c>
      <c r="H146" s="31" t="s">
        <v>152</v>
      </c>
    </row>
    <row r="147" spans="1:8" x14ac:dyDescent="0.2">
      <c r="A147" s="29"/>
      <c r="B147" s="29"/>
      <c r="C147" s="39"/>
      <c r="D147" s="29"/>
      <c r="E147" s="29"/>
      <c r="F147" s="40"/>
      <c r="G147" s="40"/>
      <c r="H147" s="31" t="s">
        <v>152</v>
      </c>
    </row>
    <row r="148" spans="1:8" x14ac:dyDescent="0.2">
      <c r="A148" s="29"/>
      <c r="B148" s="29"/>
      <c r="C148" s="30" t="s">
        <v>166</v>
      </c>
      <c r="D148" s="29"/>
      <c r="E148" s="29"/>
      <c r="F148" s="40"/>
      <c r="G148" s="40"/>
      <c r="H148" s="31" t="s">
        <v>152</v>
      </c>
    </row>
    <row r="149" spans="1:8" x14ac:dyDescent="0.2">
      <c r="A149" s="29"/>
      <c r="B149" s="29"/>
      <c r="C149" s="30" t="s">
        <v>167</v>
      </c>
      <c r="D149" s="29"/>
      <c r="E149" s="29"/>
      <c r="F149" s="40"/>
      <c r="G149" s="40"/>
      <c r="H149" s="31" t="s">
        <v>152</v>
      </c>
    </row>
    <row r="150" spans="1:8" x14ac:dyDescent="0.2">
      <c r="A150" s="32">
        <v>1</v>
      </c>
      <c r="B150" s="33" t="s">
        <v>738</v>
      </c>
      <c r="C150" s="33" t="s">
        <v>739</v>
      </c>
      <c r="D150" s="33" t="s">
        <v>652</v>
      </c>
      <c r="E150" s="34">
        <v>500</v>
      </c>
      <c r="F150" s="35">
        <v>2336.7849999999999</v>
      </c>
      <c r="G150" s="36">
        <v>2.2225709999999999E-2</v>
      </c>
      <c r="H150" s="31">
        <v>7.5650000000000004</v>
      </c>
    </row>
    <row r="151" spans="1:8" x14ac:dyDescent="0.2">
      <c r="A151" s="32">
        <v>2</v>
      </c>
      <c r="B151" s="33" t="s">
        <v>740</v>
      </c>
      <c r="C151" s="33" t="s">
        <v>741</v>
      </c>
      <c r="D151" s="33" t="s">
        <v>652</v>
      </c>
      <c r="E151" s="34">
        <v>500</v>
      </c>
      <c r="F151" s="35">
        <v>2325.395</v>
      </c>
      <c r="G151" s="36">
        <v>2.2117379999999999E-2</v>
      </c>
      <c r="H151" s="31">
        <v>7.55</v>
      </c>
    </row>
    <row r="152" spans="1:8" x14ac:dyDescent="0.2">
      <c r="A152" s="29"/>
      <c r="B152" s="29"/>
      <c r="C152" s="30" t="s">
        <v>151</v>
      </c>
      <c r="D152" s="29"/>
      <c r="E152" s="29" t="s">
        <v>152</v>
      </c>
      <c r="F152" s="37">
        <v>4662.18</v>
      </c>
      <c r="G152" s="38">
        <v>4.4343090000000002E-2</v>
      </c>
      <c r="H152" s="31" t="s">
        <v>152</v>
      </c>
    </row>
    <row r="153" spans="1:8" x14ac:dyDescent="0.2">
      <c r="A153" s="29"/>
      <c r="B153" s="29"/>
      <c r="C153" s="39"/>
      <c r="D153" s="29"/>
      <c r="E153" s="29"/>
      <c r="F153" s="40"/>
      <c r="G153" s="40"/>
      <c r="H153" s="31" t="s">
        <v>152</v>
      </c>
    </row>
    <row r="154" spans="1:8" x14ac:dyDescent="0.2">
      <c r="A154" s="29"/>
      <c r="B154" s="29"/>
      <c r="C154" s="30" t="s">
        <v>168</v>
      </c>
      <c r="D154" s="29"/>
      <c r="E154" s="29"/>
      <c r="F154" s="40"/>
      <c r="G154" s="40"/>
      <c r="H154" s="31" t="s">
        <v>152</v>
      </c>
    </row>
    <row r="155" spans="1:8" x14ac:dyDescent="0.2">
      <c r="A155" s="29"/>
      <c r="B155" s="29"/>
      <c r="C155" s="30" t="s">
        <v>151</v>
      </c>
      <c r="D155" s="29"/>
      <c r="E155" s="29" t="s">
        <v>152</v>
      </c>
      <c r="F155" s="41" t="s">
        <v>154</v>
      </c>
      <c r="G155" s="38">
        <v>0</v>
      </c>
      <c r="H155" s="31" t="s">
        <v>152</v>
      </c>
    </row>
    <row r="156" spans="1:8" x14ac:dyDescent="0.2">
      <c r="A156" s="29"/>
      <c r="B156" s="29"/>
      <c r="C156" s="39"/>
      <c r="D156" s="29"/>
      <c r="E156" s="29"/>
      <c r="F156" s="40"/>
      <c r="G156" s="40"/>
      <c r="H156" s="31" t="s">
        <v>152</v>
      </c>
    </row>
    <row r="157" spans="1:8" x14ac:dyDescent="0.2">
      <c r="A157" s="29"/>
      <c r="B157" s="29"/>
      <c r="C157" s="30" t="s">
        <v>169</v>
      </c>
      <c r="D157" s="29"/>
      <c r="E157" s="29"/>
      <c r="F157" s="40"/>
      <c r="G157" s="40"/>
      <c r="H157" s="31" t="s">
        <v>152</v>
      </c>
    </row>
    <row r="158" spans="1:8" x14ac:dyDescent="0.2">
      <c r="A158" s="32">
        <v>1</v>
      </c>
      <c r="B158" s="33" t="s">
        <v>742</v>
      </c>
      <c r="C158" s="33" t="s">
        <v>743</v>
      </c>
      <c r="D158" s="33" t="s">
        <v>546</v>
      </c>
      <c r="E158" s="34">
        <v>2500000</v>
      </c>
      <c r="F158" s="35">
        <v>2349.1</v>
      </c>
      <c r="G158" s="36">
        <v>2.2342839999999999E-2</v>
      </c>
      <c r="H158" s="31">
        <v>6.68</v>
      </c>
    </row>
    <row r="159" spans="1:8" x14ac:dyDescent="0.2">
      <c r="A159" s="29"/>
      <c r="B159" s="29"/>
      <c r="C159" s="30" t="s">
        <v>151</v>
      </c>
      <c r="D159" s="29"/>
      <c r="E159" s="29" t="s">
        <v>152</v>
      </c>
      <c r="F159" s="37">
        <v>2349.1</v>
      </c>
      <c r="G159" s="38">
        <v>2.2342839999999999E-2</v>
      </c>
      <c r="H159" s="31" t="s">
        <v>152</v>
      </c>
    </row>
    <row r="160" spans="1:8" x14ac:dyDescent="0.2">
      <c r="A160" s="29"/>
      <c r="B160" s="29"/>
      <c r="C160" s="39"/>
      <c r="D160" s="29"/>
      <c r="E160" s="29"/>
      <c r="F160" s="40"/>
      <c r="G160" s="40"/>
      <c r="H160" s="31" t="s">
        <v>152</v>
      </c>
    </row>
    <row r="161" spans="1:8" x14ac:dyDescent="0.2">
      <c r="A161" s="29"/>
      <c r="B161" s="29"/>
      <c r="C161" s="30" t="s">
        <v>170</v>
      </c>
      <c r="D161" s="29"/>
      <c r="E161" s="29"/>
      <c r="F161" s="40"/>
      <c r="G161" s="40"/>
      <c r="H161" s="31" t="s">
        <v>152</v>
      </c>
    </row>
    <row r="162" spans="1:8" x14ac:dyDescent="0.2">
      <c r="A162" s="32">
        <v>1</v>
      </c>
      <c r="B162" s="33"/>
      <c r="C162" s="33" t="s">
        <v>171</v>
      </c>
      <c r="D162" s="33"/>
      <c r="E162" s="42"/>
      <c r="F162" s="35">
        <v>4877.2711880019997</v>
      </c>
      <c r="G162" s="36">
        <v>4.6388869999999999E-2</v>
      </c>
      <c r="H162" s="31">
        <v>6.6</v>
      </c>
    </row>
    <row r="163" spans="1:8" x14ac:dyDescent="0.2">
      <c r="A163" s="29"/>
      <c r="B163" s="29"/>
      <c r="C163" s="30" t="s">
        <v>151</v>
      </c>
      <c r="D163" s="29"/>
      <c r="E163" s="29" t="s">
        <v>152</v>
      </c>
      <c r="F163" s="37">
        <v>4877.2711880019997</v>
      </c>
      <c r="G163" s="38">
        <v>4.6388869999999999E-2</v>
      </c>
      <c r="H163" s="31" t="s">
        <v>152</v>
      </c>
    </row>
    <row r="164" spans="1:8" x14ac:dyDescent="0.2">
      <c r="A164" s="29"/>
      <c r="B164" s="29"/>
      <c r="C164" s="39"/>
      <c r="D164" s="29"/>
      <c r="E164" s="29"/>
      <c r="F164" s="40"/>
      <c r="G164" s="40"/>
      <c r="H164" s="31" t="s">
        <v>152</v>
      </c>
    </row>
    <row r="165" spans="1:8" x14ac:dyDescent="0.2">
      <c r="A165" s="29"/>
      <c r="B165" s="29"/>
      <c r="C165" s="30" t="s">
        <v>172</v>
      </c>
      <c r="D165" s="29"/>
      <c r="E165" s="29"/>
      <c r="F165" s="37">
        <v>11888.551188002</v>
      </c>
      <c r="G165" s="38">
        <v>0.1130748</v>
      </c>
      <c r="H165" s="31" t="s">
        <v>152</v>
      </c>
    </row>
    <row r="166" spans="1:8" x14ac:dyDescent="0.2">
      <c r="A166" s="29"/>
      <c r="B166" s="29"/>
      <c r="C166" s="40"/>
      <c r="D166" s="29"/>
      <c r="E166" s="29"/>
      <c r="F166" s="29"/>
      <c r="G166" s="29"/>
      <c r="H166" s="31" t="s">
        <v>152</v>
      </c>
    </row>
    <row r="167" spans="1:8" x14ac:dyDescent="0.2">
      <c r="A167" s="29"/>
      <c r="B167" s="29"/>
      <c r="C167" s="30" t="s">
        <v>173</v>
      </c>
      <c r="D167" s="29"/>
      <c r="E167" s="29"/>
      <c r="F167" s="29"/>
      <c r="G167" s="29"/>
      <c r="H167" s="31" t="s">
        <v>152</v>
      </c>
    </row>
    <row r="168" spans="1:8" x14ac:dyDescent="0.2">
      <c r="A168" s="29"/>
      <c r="B168" s="29"/>
      <c r="C168" s="30" t="s">
        <v>174</v>
      </c>
      <c r="D168" s="29"/>
      <c r="E168" s="29"/>
      <c r="F168" s="29"/>
      <c r="G168" s="29"/>
      <c r="H168" s="31" t="s">
        <v>152</v>
      </c>
    </row>
    <row r="169" spans="1:8" x14ac:dyDescent="0.2">
      <c r="A169" s="29"/>
      <c r="B169" s="29"/>
      <c r="C169" s="30" t="s">
        <v>151</v>
      </c>
      <c r="D169" s="29"/>
      <c r="E169" s="29" t="s">
        <v>152</v>
      </c>
      <c r="F169" s="41" t="s">
        <v>154</v>
      </c>
      <c r="G169" s="38">
        <v>0</v>
      </c>
      <c r="H169" s="31" t="s">
        <v>152</v>
      </c>
    </row>
    <row r="170" spans="1:8" x14ac:dyDescent="0.2">
      <c r="A170" s="29"/>
      <c r="B170" s="29"/>
      <c r="C170" s="39"/>
      <c r="D170" s="29"/>
      <c r="E170" s="29"/>
      <c r="F170" s="40"/>
      <c r="G170" s="40"/>
      <c r="H170" s="31" t="s">
        <v>152</v>
      </c>
    </row>
    <row r="171" spans="1:8" x14ac:dyDescent="0.2">
      <c r="A171" s="29"/>
      <c r="B171" s="29"/>
      <c r="C171" s="30" t="s">
        <v>175</v>
      </c>
      <c r="D171" s="29"/>
      <c r="E171" s="29"/>
      <c r="F171" s="29"/>
      <c r="G171" s="29"/>
      <c r="H171" s="31" t="s">
        <v>152</v>
      </c>
    </row>
    <row r="172" spans="1:8" x14ac:dyDescent="0.2">
      <c r="A172" s="29"/>
      <c r="B172" s="29"/>
      <c r="C172" s="30" t="s">
        <v>176</v>
      </c>
      <c r="D172" s="29"/>
      <c r="E172" s="29"/>
      <c r="F172" s="29"/>
      <c r="G172" s="29"/>
      <c r="H172" s="31" t="s">
        <v>152</v>
      </c>
    </row>
    <row r="173" spans="1:8" x14ac:dyDescent="0.2">
      <c r="A173" s="29"/>
      <c r="B173" s="29"/>
      <c r="C173" s="30" t="s">
        <v>151</v>
      </c>
      <c r="D173" s="29"/>
      <c r="E173" s="29" t="s">
        <v>152</v>
      </c>
      <c r="F173" s="41" t="s">
        <v>154</v>
      </c>
      <c r="G173" s="38">
        <v>0</v>
      </c>
      <c r="H173" s="31" t="s">
        <v>152</v>
      </c>
    </row>
    <row r="174" spans="1:8" x14ac:dyDescent="0.2">
      <c r="A174" s="29"/>
      <c r="B174" s="29"/>
      <c r="C174" s="39"/>
      <c r="D174" s="29"/>
      <c r="E174" s="29"/>
      <c r="F174" s="40"/>
      <c r="G174" s="40"/>
      <c r="H174" s="31" t="s">
        <v>152</v>
      </c>
    </row>
    <row r="175" spans="1:8" x14ac:dyDescent="0.2">
      <c r="A175" s="29"/>
      <c r="B175" s="29"/>
      <c r="C175" s="30" t="s">
        <v>177</v>
      </c>
      <c r="D175" s="29"/>
      <c r="E175" s="29"/>
      <c r="F175" s="40"/>
      <c r="G175" s="40"/>
      <c r="H175" s="31" t="s">
        <v>152</v>
      </c>
    </row>
    <row r="176" spans="1:8" x14ac:dyDescent="0.2">
      <c r="A176" s="29"/>
      <c r="B176" s="29"/>
      <c r="C176" s="30" t="s">
        <v>151</v>
      </c>
      <c r="D176" s="29"/>
      <c r="E176" s="29" t="s">
        <v>152</v>
      </c>
      <c r="F176" s="41" t="s">
        <v>154</v>
      </c>
      <c r="G176" s="38">
        <v>0</v>
      </c>
      <c r="H176" s="31" t="s">
        <v>152</v>
      </c>
    </row>
    <row r="177" spans="1:17" x14ac:dyDescent="0.2">
      <c r="A177" s="29"/>
      <c r="B177" s="29"/>
      <c r="C177" s="39"/>
      <c r="D177" s="29"/>
      <c r="E177" s="29"/>
      <c r="F177" s="40"/>
      <c r="G177" s="40"/>
      <c r="H177" s="31" t="s">
        <v>152</v>
      </c>
    </row>
    <row r="178" spans="1:17" x14ac:dyDescent="0.2">
      <c r="A178" s="42"/>
      <c r="B178" s="33"/>
      <c r="C178" s="33" t="s">
        <v>178</v>
      </c>
      <c r="D178" s="33"/>
      <c r="E178" s="42"/>
      <c r="F178" s="35">
        <v>811.78184150000004</v>
      </c>
      <c r="G178" s="36">
        <v>7.7210500000000001E-3</v>
      </c>
      <c r="H178" s="31" t="s">
        <v>152</v>
      </c>
    </row>
    <row r="179" spans="1:17" x14ac:dyDescent="0.2">
      <c r="A179" s="42"/>
      <c r="B179" s="33"/>
      <c r="C179" s="33" t="s">
        <v>938</v>
      </c>
      <c r="D179" s="33"/>
      <c r="E179" s="42"/>
      <c r="F179" s="35">
        <f>39642.74441521+F119</f>
        <v>207.1625827099997</v>
      </c>
      <c r="G179" s="36">
        <f>F179/F180</f>
        <v>1.9703718934537709E-3</v>
      </c>
      <c r="H179" s="31" t="s">
        <v>152</v>
      </c>
    </row>
    <row r="180" spans="1:17" x14ac:dyDescent="0.2">
      <c r="A180" s="39"/>
      <c r="B180" s="39"/>
      <c r="C180" s="30" t="s">
        <v>180</v>
      </c>
      <c r="D180" s="40"/>
      <c r="E180" s="40"/>
      <c r="F180" s="37">
        <f>F179+F178+F165+F146+F121</f>
        <v>105138.82348721199</v>
      </c>
      <c r="G180" s="43">
        <f>G179+G178+G165+G146+G121</f>
        <v>1.0000000318934537</v>
      </c>
      <c r="H180" s="31" t="s">
        <v>152</v>
      </c>
    </row>
    <row r="181" spans="1:17" x14ac:dyDescent="0.2">
      <c r="A181" s="44"/>
      <c r="B181" s="44"/>
      <c r="C181" s="44"/>
      <c r="D181" s="45"/>
      <c r="E181" s="45"/>
      <c r="F181" s="45"/>
      <c r="G181" s="45"/>
    </row>
    <row r="182" spans="1:17" x14ac:dyDescent="0.2">
      <c r="A182" s="4"/>
      <c r="B182" s="234" t="s">
        <v>915</v>
      </c>
      <c r="C182" s="234"/>
      <c r="D182" s="234"/>
      <c r="E182" s="234"/>
      <c r="F182" s="234"/>
      <c r="G182" s="234"/>
      <c r="H182" s="234"/>
      <c r="J182" s="5"/>
    </row>
    <row r="183" spans="1:17" x14ac:dyDescent="0.2">
      <c r="A183" s="4"/>
      <c r="B183" s="234" t="s">
        <v>916</v>
      </c>
      <c r="C183" s="234"/>
      <c r="D183" s="234"/>
      <c r="E183" s="234"/>
      <c r="F183" s="234"/>
      <c r="G183" s="234"/>
      <c r="H183" s="234"/>
      <c r="J183" s="5"/>
    </row>
    <row r="184" spans="1:17" x14ac:dyDescent="0.2">
      <c r="A184" s="4"/>
      <c r="B184" s="234" t="s">
        <v>917</v>
      </c>
      <c r="C184" s="234"/>
      <c r="D184" s="234"/>
      <c r="E184" s="234"/>
      <c r="F184" s="234"/>
      <c r="G184" s="234"/>
      <c r="H184" s="234"/>
      <c r="J184" s="5"/>
    </row>
    <row r="185" spans="1:17" s="7" customFormat="1" ht="68.25" customHeight="1" x14ac:dyDescent="0.25">
      <c r="A185" s="6"/>
      <c r="B185" s="235" t="s">
        <v>918</v>
      </c>
      <c r="C185" s="235"/>
      <c r="D185" s="235"/>
      <c r="E185" s="235"/>
      <c r="F185" s="235"/>
      <c r="G185" s="235"/>
      <c r="H185" s="235"/>
      <c r="I185"/>
      <c r="J185" s="5"/>
      <c r="K185"/>
      <c r="L185"/>
      <c r="M185"/>
      <c r="N185"/>
      <c r="O185"/>
      <c r="P185"/>
      <c r="Q185"/>
    </row>
    <row r="186" spans="1:17" x14ac:dyDescent="0.2">
      <c r="A186" s="4"/>
      <c r="B186" s="234" t="s">
        <v>919</v>
      </c>
      <c r="C186" s="234"/>
      <c r="D186" s="234"/>
      <c r="E186" s="234"/>
      <c r="F186" s="234"/>
      <c r="G186" s="234"/>
      <c r="H186" s="234"/>
      <c r="J186" s="5"/>
    </row>
    <row r="187" spans="1:17" x14ac:dyDescent="0.2">
      <c r="A187" s="4"/>
      <c r="B187" s="4"/>
      <c r="C187" s="4"/>
      <c r="D187" s="46"/>
      <c r="E187" s="46"/>
      <c r="F187" s="46"/>
      <c r="G187" s="46"/>
    </row>
    <row r="188" spans="1:17" x14ac:dyDescent="0.2">
      <c r="A188" s="4"/>
      <c r="B188" s="236" t="s">
        <v>181</v>
      </c>
      <c r="C188" s="237"/>
      <c r="D188" s="238"/>
      <c r="E188" s="47"/>
      <c r="F188" s="46"/>
      <c r="G188" s="46"/>
    </row>
    <row r="189" spans="1:17" x14ac:dyDescent="0.2">
      <c r="A189" s="4"/>
      <c r="B189" s="231" t="s">
        <v>182</v>
      </c>
      <c r="C189" s="232"/>
      <c r="D189" s="30" t="s">
        <v>183</v>
      </c>
      <c r="E189" s="47"/>
      <c r="F189" s="46"/>
      <c r="G189" s="46"/>
    </row>
    <row r="190" spans="1:17" x14ac:dyDescent="0.2">
      <c r="A190" s="4"/>
      <c r="B190" s="231" t="s">
        <v>184</v>
      </c>
      <c r="C190" s="232"/>
      <c r="D190" s="30" t="s">
        <v>183</v>
      </c>
      <c r="E190" s="47"/>
      <c r="F190" s="46"/>
      <c r="G190" s="46"/>
    </row>
    <row r="191" spans="1:17" x14ac:dyDescent="0.2">
      <c r="A191" s="4"/>
      <c r="B191" s="231" t="s">
        <v>185</v>
      </c>
      <c r="C191" s="232"/>
      <c r="D191" s="40" t="s">
        <v>152</v>
      </c>
      <c r="E191" s="47"/>
      <c r="F191" s="46"/>
      <c r="G191" s="46"/>
    </row>
    <row r="192" spans="1:17" x14ac:dyDescent="0.2">
      <c r="A192" s="8"/>
      <c r="B192" s="48" t="s">
        <v>152</v>
      </c>
      <c r="C192" s="48" t="s">
        <v>920</v>
      </c>
      <c r="D192" s="48" t="s">
        <v>186</v>
      </c>
      <c r="E192" s="8"/>
      <c r="F192" s="8"/>
      <c r="G192" s="8"/>
      <c r="H192" s="8"/>
      <c r="J192" s="5"/>
    </row>
    <row r="193" spans="1:10" x14ac:dyDescent="0.2">
      <c r="A193" s="8"/>
      <c r="B193" s="49" t="s">
        <v>187</v>
      </c>
      <c r="C193" s="50">
        <v>45626</v>
      </c>
      <c r="D193" s="50">
        <v>45657</v>
      </c>
      <c r="E193" s="8"/>
      <c r="F193" s="8"/>
      <c r="G193" s="8"/>
      <c r="J193" s="5"/>
    </row>
    <row r="194" spans="1:10" x14ac:dyDescent="0.2">
      <c r="A194" s="8"/>
      <c r="B194" s="33" t="s">
        <v>188</v>
      </c>
      <c r="C194" s="51">
        <v>77.578100000000006</v>
      </c>
      <c r="D194" s="51">
        <v>77.991900000000001</v>
      </c>
      <c r="E194" s="8"/>
      <c r="F194" s="22"/>
      <c r="G194" s="52"/>
    </row>
    <row r="195" spans="1:10" ht="25.5" x14ac:dyDescent="0.2">
      <c r="A195" s="8"/>
      <c r="B195" s="33" t="s">
        <v>1112</v>
      </c>
      <c r="C195" s="51">
        <v>16.6021</v>
      </c>
      <c r="D195" s="51">
        <v>16.6907</v>
      </c>
      <c r="E195" s="8"/>
      <c r="F195" s="22"/>
      <c r="G195" s="52"/>
    </row>
    <row r="196" spans="1:10" ht="25.5" x14ac:dyDescent="0.2">
      <c r="A196" s="8"/>
      <c r="B196" s="33" t="s">
        <v>1087</v>
      </c>
      <c r="C196" s="51">
        <v>24.801200000000001</v>
      </c>
      <c r="D196" s="51">
        <v>24.502500000000001</v>
      </c>
      <c r="E196" s="8"/>
      <c r="F196" s="22"/>
      <c r="G196" s="52"/>
    </row>
    <row r="197" spans="1:10" x14ac:dyDescent="0.2">
      <c r="A197" s="8"/>
      <c r="B197" s="33" t="s">
        <v>190</v>
      </c>
      <c r="C197" s="51">
        <v>67.466300000000004</v>
      </c>
      <c r="D197" s="51">
        <v>67.735399999999998</v>
      </c>
      <c r="E197" s="8"/>
      <c r="F197" s="22"/>
      <c r="G197" s="52"/>
    </row>
    <row r="198" spans="1:10" ht="25.5" x14ac:dyDescent="0.2">
      <c r="A198" s="8"/>
      <c r="B198" s="33" t="s">
        <v>1113</v>
      </c>
      <c r="C198" s="51">
        <v>15.6221</v>
      </c>
      <c r="D198" s="51">
        <v>15.6844</v>
      </c>
      <c r="E198" s="8"/>
      <c r="F198" s="22"/>
      <c r="G198" s="52"/>
    </row>
    <row r="199" spans="1:10" ht="25.5" x14ac:dyDescent="0.2">
      <c r="A199" s="8"/>
      <c r="B199" s="33" t="s">
        <v>1088</v>
      </c>
      <c r="C199" s="51">
        <v>17.151</v>
      </c>
      <c r="D199" s="51">
        <v>16.921800000000001</v>
      </c>
      <c r="E199" s="8"/>
      <c r="F199" s="22"/>
      <c r="G199" s="52"/>
    </row>
    <row r="200" spans="1:10" x14ac:dyDescent="0.2">
      <c r="A200" s="8"/>
      <c r="B200" s="8"/>
      <c r="C200" s="8"/>
      <c r="D200" s="8"/>
      <c r="E200" s="8"/>
      <c r="F200" s="8"/>
      <c r="G200" s="8"/>
    </row>
    <row r="201" spans="1:10" x14ac:dyDescent="0.2">
      <c r="A201" s="8"/>
      <c r="B201" s="231" t="s">
        <v>921</v>
      </c>
      <c r="C201" s="232"/>
      <c r="D201" s="30" t="s">
        <v>152</v>
      </c>
      <c r="E201" s="8"/>
      <c r="F201" s="8"/>
      <c r="G201" s="8"/>
    </row>
    <row r="202" spans="1:10" x14ac:dyDescent="0.2">
      <c r="A202" s="8"/>
      <c r="B202" s="91" t="s">
        <v>187</v>
      </c>
      <c r="C202" s="92" t="s">
        <v>656</v>
      </c>
      <c r="D202" s="92" t="s">
        <v>657</v>
      </c>
      <c r="E202" s="8"/>
      <c r="F202" s="8"/>
      <c r="G202" s="8"/>
    </row>
    <row r="203" spans="1:10" ht="25.5" x14ac:dyDescent="0.2">
      <c r="A203" s="8"/>
      <c r="B203" s="33" t="s">
        <v>1087</v>
      </c>
      <c r="C203" s="93">
        <v>0.434</v>
      </c>
      <c r="D203" s="42" t="s">
        <v>698</v>
      </c>
      <c r="E203" s="8"/>
      <c r="F203" s="22"/>
      <c r="G203" s="52"/>
    </row>
    <row r="204" spans="1:10" ht="25.5" x14ac:dyDescent="0.2">
      <c r="A204" s="8"/>
      <c r="B204" s="33" t="s">
        <v>1088</v>
      </c>
      <c r="C204" s="93">
        <v>0.3</v>
      </c>
      <c r="D204" s="93">
        <v>0.3</v>
      </c>
      <c r="E204" s="8"/>
      <c r="F204" s="22"/>
      <c r="G204" s="52"/>
    </row>
    <row r="205" spans="1:10" x14ac:dyDescent="0.2">
      <c r="A205" s="8"/>
      <c r="B205" s="90"/>
      <c r="C205" s="90"/>
      <c r="D205" s="90"/>
      <c r="E205" s="8"/>
      <c r="F205" s="8"/>
      <c r="G205" s="8"/>
    </row>
    <row r="206" spans="1:10" x14ac:dyDescent="0.2">
      <c r="A206" s="8"/>
      <c r="B206" s="231" t="s">
        <v>192</v>
      </c>
      <c r="C206" s="232"/>
      <c r="D206" s="30" t="s">
        <v>951</v>
      </c>
      <c r="E206" s="55"/>
      <c r="F206" s="8"/>
      <c r="G206" s="8"/>
    </row>
    <row r="207" spans="1:10" x14ac:dyDescent="0.2">
      <c r="A207" s="8"/>
      <c r="B207" s="231" t="s">
        <v>193</v>
      </c>
      <c r="C207" s="232"/>
      <c r="D207" s="30" t="s">
        <v>183</v>
      </c>
      <c r="E207" s="55"/>
      <c r="F207" s="8"/>
      <c r="G207" s="8"/>
    </row>
    <row r="208" spans="1:10" ht="17.100000000000001" customHeight="1" x14ac:dyDescent="0.2">
      <c r="A208" s="8"/>
      <c r="B208" s="231" t="s">
        <v>194</v>
      </c>
      <c r="C208" s="232"/>
      <c r="D208" s="30" t="s">
        <v>183</v>
      </c>
      <c r="E208" s="55"/>
      <c r="F208" s="8"/>
      <c r="G208" s="8"/>
    </row>
    <row r="209" spans="1:7" ht="17.100000000000001" customHeight="1" x14ac:dyDescent="0.2">
      <c r="A209" s="8"/>
      <c r="B209" s="231" t="s">
        <v>195</v>
      </c>
      <c r="C209" s="232"/>
      <c r="D209" s="56">
        <v>4.9470446989390968</v>
      </c>
      <c r="E209" s="8"/>
      <c r="F209" s="22"/>
      <c r="G209" s="52"/>
    </row>
    <row r="211" spans="1:7" x14ac:dyDescent="0.2">
      <c r="B211" s="260" t="s">
        <v>971</v>
      </c>
      <c r="C211" s="261"/>
      <c r="D211" s="262"/>
    </row>
    <row r="212" spans="1:7" ht="25.5" x14ac:dyDescent="0.2">
      <c r="B212" s="263" t="s">
        <v>972</v>
      </c>
      <c r="C212" s="263"/>
      <c r="D212" s="112" t="s">
        <v>711</v>
      </c>
    </row>
    <row r="213" spans="1:7" x14ac:dyDescent="0.2">
      <c r="B213" s="263" t="s">
        <v>973</v>
      </c>
      <c r="C213" s="263"/>
      <c r="D213" s="120"/>
    </row>
    <row r="214" spans="1:7" x14ac:dyDescent="0.2">
      <c r="B214" s="264"/>
      <c r="C214" s="265"/>
      <c r="D214" s="113"/>
    </row>
    <row r="215" spans="1:7" x14ac:dyDescent="0.2">
      <c r="B215" s="263" t="s">
        <v>974</v>
      </c>
      <c r="C215" s="263"/>
      <c r="D215" s="114">
        <v>7.1205190784677717</v>
      </c>
    </row>
    <row r="216" spans="1:7" x14ac:dyDescent="0.2">
      <c r="B216" s="264"/>
      <c r="C216" s="265"/>
      <c r="D216" s="113"/>
    </row>
    <row r="217" spans="1:7" x14ac:dyDescent="0.2">
      <c r="B217" s="263" t="s">
        <v>975</v>
      </c>
      <c r="C217" s="263"/>
      <c r="D217" s="114">
        <v>3.1146828778965037</v>
      </c>
    </row>
    <row r="218" spans="1:7" x14ac:dyDescent="0.2">
      <c r="B218" s="263" t="s">
        <v>976</v>
      </c>
      <c r="C218" s="263"/>
      <c r="D218" s="114">
        <v>4.1420087166994222</v>
      </c>
    </row>
    <row r="219" spans="1:7" x14ac:dyDescent="0.2">
      <c r="B219" s="264"/>
      <c r="C219" s="265"/>
      <c r="D219" s="113"/>
    </row>
    <row r="220" spans="1:7" x14ac:dyDescent="0.2">
      <c r="B220" s="263" t="s">
        <v>977</v>
      </c>
      <c r="C220" s="263"/>
      <c r="D220" s="116" t="s">
        <v>1106</v>
      </c>
    </row>
    <row r="221" spans="1:7" ht="12.75" customHeight="1" x14ac:dyDescent="0.2">
      <c r="B221" s="264" t="s">
        <v>978</v>
      </c>
      <c r="C221" s="266"/>
      <c r="D221" s="265"/>
    </row>
    <row r="223" spans="1:7" x14ac:dyDescent="0.2">
      <c r="B223" s="230" t="s">
        <v>922</v>
      </c>
      <c r="C223" s="230"/>
    </row>
    <row r="225" spans="2:10" ht="153.75" customHeight="1" x14ac:dyDescent="0.2"/>
    <row r="228" spans="2:10" x14ac:dyDescent="0.2">
      <c r="B228" s="9" t="s">
        <v>923</v>
      </c>
      <c r="C228" s="10"/>
      <c r="D228" s="9"/>
    </row>
    <row r="229" spans="2:10" x14ac:dyDescent="0.2">
      <c r="B229" s="9" t="s">
        <v>1053</v>
      </c>
      <c r="D229" s="9"/>
    </row>
    <row r="230" spans="2:10" ht="165" customHeight="1" x14ac:dyDescent="0.2"/>
    <row r="232" spans="2:10" x14ac:dyDescent="0.2">
      <c r="J232" s="3"/>
    </row>
  </sheetData>
  <mergeCells count="29">
    <mergeCell ref="B221:D221"/>
    <mergeCell ref="B223:C223"/>
    <mergeCell ref="B216:C216"/>
    <mergeCell ref="B217:C217"/>
    <mergeCell ref="B218:C218"/>
    <mergeCell ref="B219:C219"/>
    <mergeCell ref="B220:C220"/>
    <mergeCell ref="B211:D211"/>
    <mergeCell ref="B212:C212"/>
    <mergeCell ref="B213:C213"/>
    <mergeCell ref="B214:C214"/>
    <mergeCell ref="B215:C215"/>
    <mergeCell ref="B189:C189"/>
    <mergeCell ref="A1:H1"/>
    <mergeCell ref="A2:H2"/>
    <mergeCell ref="A3:H3"/>
    <mergeCell ref="B182:H182"/>
    <mergeCell ref="B183:H183"/>
    <mergeCell ref="B184:H184"/>
    <mergeCell ref="B185:H185"/>
    <mergeCell ref="B186:H186"/>
    <mergeCell ref="B188:D188"/>
    <mergeCell ref="B209:C209"/>
    <mergeCell ref="B208:C208"/>
    <mergeCell ref="B190:C190"/>
    <mergeCell ref="B191:C191"/>
    <mergeCell ref="B201:C201"/>
    <mergeCell ref="B206:C206"/>
    <mergeCell ref="B207:C207"/>
  </mergeCells>
  <hyperlinks>
    <hyperlink ref="I1" location="Index!B2" display="Index" xr:uid="{A9C5D1BA-C042-42A9-9EFC-C3BBA31066B4}"/>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BBBAA-3673-4287-A43F-ED3C91D386BA}">
  <sheetPr>
    <outlinePr summaryBelow="0" summaryRight="0"/>
  </sheetPr>
  <dimension ref="A1:I164"/>
  <sheetViews>
    <sheetView showGridLines="0" tabSelected="1" topLeftCell="A50" workbookViewId="0">
      <selection activeCell="G139" sqref="G139"/>
    </sheetView>
  </sheetViews>
  <sheetFormatPr defaultRowHeight="12.75" x14ac:dyDescent="0.2"/>
  <cols>
    <col min="1" max="1" width="5.85546875" bestFit="1" customWidth="1"/>
    <col min="2" max="2" width="19.7109375" bestFit="1" customWidth="1"/>
    <col min="3" max="3" width="39.140625" bestFit="1" customWidth="1"/>
    <col min="4" max="4" width="17.7109375" bestFit="1" customWidth="1"/>
    <col min="5" max="5" width="8.7109375" bestFit="1" customWidth="1"/>
    <col min="6" max="6" width="10.140625" bestFit="1" customWidth="1"/>
    <col min="7" max="7" width="14" bestFit="1" customWidth="1"/>
    <col min="8" max="8" width="8.42578125" bestFit="1" customWidth="1"/>
    <col min="9" max="9" width="5.7109375" bestFit="1" customWidth="1"/>
  </cols>
  <sheetData>
    <row r="1" spans="1:9" ht="15" x14ac:dyDescent="0.2">
      <c r="A1" s="233" t="s">
        <v>0</v>
      </c>
      <c r="B1" s="233"/>
      <c r="C1" s="233"/>
      <c r="D1" s="233"/>
      <c r="E1" s="233"/>
      <c r="F1" s="233"/>
      <c r="G1" s="233"/>
      <c r="H1" s="233"/>
      <c r="I1" s="2" t="s">
        <v>910</v>
      </c>
    </row>
    <row r="2" spans="1:9" ht="15" x14ac:dyDescent="0.2">
      <c r="A2" s="233" t="s">
        <v>1</v>
      </c>
      <c r="B2" s="233"/>
      <c r="C2" s="233"/>
      <c r="D2" s="233"/>
      <c r="E2" s="233"/>
      <c r="F2" s="233"/>
      <c r="G2" s="233"/>
      <c r="H2" s="233"/>
    </row>
    <row r="3" spans="1:9" ht="15" x14ac:dyDescent="0.2">
      <c r="A3" s="233" t="s">
        <v>912</v>
      </c>
      <c r="B3" s="233"/>
      <c r="C3" s="233"/>
      <c r="D3" s="233"/>
      <c r="E3" s="233"/>
      <c r="F3" s="233"/>
      <c r="G3" s="233"/>
      <c r="H3" s="233"/>
    </row>
    <row r="4" spans="1:9" s="3" customFormat="1" ht="30" x14ac:dyDescent="0.2">
      <c r="A4" s="28" t="s">
        <v>2</v>
      </c>
      <c r="B4" s="28" t="s">
        <v>3</v>
      </c>
      <c r="C4" s="28" t="s">
        <v>4</v>
      </c>
      <c r="D4" s="28" t="s">
        <v>5</v>
      </c>
      <c r="E4" s="28" t="s">
        <v>6</v>
      </c>
      <c r="F4" s="28" t="s">
        <v>7</v>
      </c>
      <c r="G4" s="28" t="s">
        <v>8</v>
      </c>
      <c r="H4" s="28" t="s">
        <v>911</v>
      </c>
    </row>
    <row r="5" spans="1:9" x14ac:dyDescent="0.2">
      <c r="A5" s="29"/>
      <c r="B5" s="29"/>
      <c r="C5" s="30" t="s">
        <v>9</v>
      </c>
      <c r="D5" s="29"/>
      <c r="E5" s="29"/>
      <c r="F5" s="29"/>
      <c r="G5" s="29"/>
      <c r="H5" s="31" t="s">
        <v>152</v>
      </c>
    </row>
    <row r="6" spans="1:9" x14ac:dyDescent="0.2">
      <c r="A6" s="29"/>
      <c r="B6" s="29"/>
      <c r="C6" s="30" t="s">
        <v>10</v>
      </c>
      <c r="D6" s="29"/>
      <c r="E6" s="29"/>
      <c r="F6" s="29"/>
      <c r="G6" s="29"/>
      <c r="H6" s="31" t="s">
        <v>152</v>
      </c>
    </row>
    <row r="7" spans="1:9" x14ac:dyDescent="0.2">
      <c r="A7" s="32">
        <v>1</v>
      </c>
      <c r="B7" s="33" t="s">
        <v>11</v>
      </c>
      <c r="C7" s="33" t="s">
        <v>12</v>
      </c>
      <c r="D7" s="33" t="s">
        <v>13</v>
      </c>
      <c r="E7" s="34">
        <v>205000</v>
      </c>
      <c r="F7" s="35">
        <v>7395.6824999999999</v>
      </c>
      <c r="G7" s="36">
        <v>7.5871330000000001E-2</v>
      </c>
      <c r="H7" s="31" t="s">
        <v>152</v>
      </c>
    </row>
    <row r="8" spans="1:9" x14ac:dyDescent="0.2">
      <c r="A8" s="32">
        <v>2</v>
      </c>
      <c r="B8" s="33" t="s">
        <v>14</v>
      </c>
      <c r="C8" s="33" t="s">
        <v>15</v>
      </c>
      <c r="D8" s="33" t="s">
        <v>16</v>
      </c>
      <c r="E8" s="34">
        <v>417000</v>
      </c>
      <c r="F8" s="35">
        <v>6620.9174999999996</v>
      </c>
      <c r="G8" s="36">
        <v>6.7923120000000003E-2</v>
      </c>
      <c r="H8" s="31" t="s">
        <v>152</v>
      </c>
    </row>
    <row r="9" spans="1:9" x14ac:dyDescent="0.2">
      <c r="A9" s="32">
        <v>3</v>
      </c>
      <c r="B9" s="33" t="s">
        <v>17</v>
      </c>
      <c r="C9" s="33" t="s">
        <v>18</v>
      </c>
      <c r="D9" s="33" t="s">
        <v>19</v>
      </c>
      <c r="E9" s="34">
        <v>455000</v>
      </c>
      <c r="F9" s="35">
        <v>5530.2974999999997</v>
      </c>
      <c r="G9" s="36">
        <v>5.6734590000000001E-2</v>
      </c>
      <c r="H9" s="31" t="s">
        <v>152</v>
      </c>
    </row>
    <row r="10" spans="1:9" x14ac:dyDescent="0.2">
      <c r="A10" s="32">
        <v>4</v>
      </c>
      <c r="B10" s="33" t="s">
        <v>20</v>
      </c>
      <c r="C10" s="33" t="s">
        <v>21</v>
      </c>
      <c r="D10" s="33" t="s">
        <v>22</v>
      </c>
      <c r="E10" s="34">
        <v>1370000</v>
      </c>
      <c r="F10" s="35">
        <v>4566.8950000000004</v>
      </c>
      <c r="G10" s="36">
        <v>4.6851179999999999E-2</v>
      </c>
      <c r="H10" s="31" t="s">
        <v>152</v>
      </c>
    </row>
    <row r="11" spans="1:9" ht="25.5" x14ac:dyDescent="0.2">
      <c r="A11" s="32">
        <v>5</v>
      </c>
      <c r="B11" s="33" t="s">
        <v>23</v>
      </c>
      <c r="C11" s="33" t="s">
        <v>24</v>
      </c>
      <c r="D11" s="33" t="s">
        <v>25</v>
      </c>
      <c r="E11" s="34">
        <v>32000</v>
      </c>
      <c r="F11" s="35">
        <v>3656.4319999999998</v>
      </c>
      <c r="G11" s="36">
        <v>3.751086E-2</v>
      </c>
      <c r="H11" s="31" t="s">
        <v>152</v>
      </c>
    </row>
    <row r="12" spans="1:9" x14ac:dyDescent="0.2">
      <c r="A12" s="32">
        <v>6</v>
      </c>
      <c r="B12" s="33" t="s">
        <v>26</v>
      </c>
      <c r="C12" s="33" t="s">
        <v>27</v>
      </c>
      <c r="D12" s="33" t="s">
        <v>22</v>
      </c>
      <c r="E12" s="34">
        <v>750000</v>
      </c>
      <c r="F12" s="35">
        <v>2315.25</v>
      </c>
      <c r="G12" s="36">
        <v>2.3751850000000001E-2</v>
      </c>
      <c r="H12" s="31" t="s">
        <v>152</v>
      </c>
    </row>
    <row r="13" spans="1:9" x14ac:dyDescent="0.2">
      <c r="A13" s="32">
        <v>7</v>
      </c>
      <c r="B13" s="33" t="s">
        <v>28</v>
      </c>
      <c r="C13" s="33" t="s">
        <v>29</v>
      </c>
      <c r="D13" s="33" t="s">
        <v>30</v>
      </c>
      <c r="E13" s="34">
        <v>28500</v>
      </c>
      <c r="F13" s="35">
        <v>2105.4517500000002</v>
      </c>
      <c r="G13" s="36">
        <v>2.1599549999999999E-2</v>
      </c>
      <c r="H13" s="31" t="s">
        <v>152</v>
      </c>
    </row>
    <row r="14" spans="1:9" x14ac:dyDescent="0.2">
      <c r="A14" s="32">
        <v>8</v>
      </c>
      <c r="B14" s="33" t="s">
        <v>31</v>
      </c>
      <c r="C14" s="33" t="s">
        <v>32</v>
      </c>
      <c r="D14" s="33" t="s">
        <v>33</v>
      </c>
      <c r="E14" s="34">
        <v>94000</v>
      </c>
      <c r="F14" s="35">
        <v>1951.346</v>
      </c>
      <c r="G14" s="36">
        <v>2.0018600000000001E-2</v>
      </c>
      <c r="H14" s="31" t="s">
        <v>152</v>
      </c>
    </row>
    <row r="15" spans="1:9" x14ac:dyDescent="0.2">
      <c r="A15" s="32">
        <v>9</v>
      </c>
      <c r="B15" s="33" t="s">
        <v>34</v>
      </c>
      <c r="C15" s="33" t="s">
        <v>35</v>
      </c>
      <c r="D15" s="33" t="s">
        <v>36</v>
      </c>
      <c r="E15" s="34">
        <v>650000</v>
      </c>
      <c r="F15" s="35">
        <v>1905.4749999999999</v>
      </c>
      <c r="G15" s="36">
        <v>1.9548019999999999E-2</v>
      </c>
      <c r="H15" s="31" t="s">
        <v>152</v>
      </c>
    </row>
    <row r="16" spans="1:9" x14ac:dyDescent="0.2">
      <c r="A16" s="32">
        <v>10</v>
      </c>
      <c r="B16" s="33" t="s">
        <v>37</v>
      </c>
      <c r="C16" s="33" t="s">
        <v>38</v>
      </c>
      <c r="D16" s="33" t="s">
        <v>39</v>
      </c>
      <c r="E16" s="34">
        <v>31400</v>
      </c>
      <c r="F16" s="35">
        <v>1849.5071</v>
      </c>
      <c r="G16" s="36">
        <v>1.897385E-2</v>
      </c>
      <c r="H16" s="31" t="s">
        <v>152</v>
      </c>
    </row>
    <row r="17" spans="1:8" x14ac:dyDescent="0.2">
      <c r="A17" s="32">
        <v>11</v>
      </c>
      <c r="B17" s="33" t="s">
        <v>40</v>
      </c>
      <c r="C17" s="33" t="s">
        <v>41</v>
      </c>
      <c r="D17" s="33" t="s">
        <v>42</v>
      </c>
      <c r="E17" s="34">
        <v>138000</v>
      </c>
      <c r="F17" s="35">
        <v>1768.6769999999999</v>
      </c>
      <c r="G17" s="36">
        <v>1.8144629999999998E-2</v>
      </c>
      <c r="H17" s="31" t="s">
        <v>152</v>
      </c>
    </row>
    <row r="18" spans="1:8" x14ac:dyDescent="0.2">
      <c r="A18" s="32">
        <v>12</v>
      </c>
      <c r="B18" s="33" t="s">
        <v>43</v>
      </c>
      <c r="C18" s="33" t="s">
        <v>44</v>
      </c>
      <c r="D18" s="33" t="s">
        <v>13</v>
      </c>
      <c r="E18" s="34">
        <v>112000</v>
      </c>
      <c r="F18" s="35">
        <v>1699.32</v>
      </c>
      <c r="G18" s="36">
        <v>1.74331E-2</v>
      </c>
      <c r="H18" s="31" t="s">
        <v>152</v>
      </c>
    </row>
    <row r="19" spans="1:8" x14ac:dyDescent="0.2">
      <c r="A19" s="32">
        <v>13</v>
      </c>
      <c r="B19" s="33" t="s">
        <v>45</v>
      </c>
      <c r="C19" s="33" t="s">
        <v>46</v>
      </c>
      <c r="D19" s="33" t="s">
        <v>13</v>
      </c>
      <c r="E19" s="34">
        <v>130000</v>
      </c>
      <c r="F19" s="35">
        <v>1686.36</v>
      </c>
      <c r="G19" s="36">
        <v>1.730015E-2</v>
      </c>
      <c r="H19" s="31" t="s">
        <v>152</v>
      </c>
    </row>
    <row r="20" spans="1:8" x14ac:dyDescent="0.2">
      <c r="A20" s="32">
        <v>14</v>
      </c>
      <c r="B20" s="33" t="s">
        <v>47</v>
      </c>
      <c r="C20" s="33" t="s">
        <v>48</v>
      </c>
      <c r="D20" s="33" t="s">
        <v>19</v>
      </c>
      <c r="E20" s="34">
        <v>575000</v>
      </c>
      <c r="F20" s="35">
        <v>1681.5875000000001</v>
      </c>
      <c r="G20" s="36">
        <v>1.725119E-2</v>
      </c>
      <c r="H20" s="31" t="s">
        <v>152</v>
      </c>
    </row>
    <row r="21" spans="1:8" x14ac:dyDescent="0.2">
      <c r="A21" s="32">
        <v>15</v>
      </c>
      <c r="B21" s="33" t="s">
        <v>49</v>
      </c>
      <c r="C21" s="33" t="s">
        <v>50</v>
      </c>
      <c r="D21" s="33" t="s">
        <v>33</v>
      </c>
      <c r="E21" s="34">
        <v>370000</v>
      </c>
      <c r="F21" s="35">
        <v>1668.885</v>
      </c>
      <c r="G21" s="36">
        <v>1.712087E-2</v>
      </c>
      <c r="H21" s="31" t="s">
        <v>152</v>
      </c>
    </row>
    <row r="22" spans="1:8" x14ac:dyDescent="0.2">
      <c r="A22" s="32">
        <v>16</v>
      </c>
      <c r="B22" s="33" t="s">
        <v>51</v>
      </c>
      <c r="C22" s="33" t="s">
        <v>52</v>
      </c>
      <c r="D22" s="33" t="s">
        <v>39</v>
      </c>
      <c r="E22" s="34">
        <v>36000</v>
      </c>
      <c r="F22" s="35">
        <v>1597.194</v>
      </c>
      <c r="G22" s="36">
        <v>1.6385400000000001E-2</v>
      </c>
      <c r="H22" s="31" t="s">
        <v>152</v>
      </c>
    </row>
    <row r="23" spans="1:8" x14ac:dyDescent="0.2">
      <c r="A23" s="32">
        <v>17</v>
      </c>
      <c r="B23" s="33" t="s">
        <v>53</v>
      </c>
      <c r="C23" s="33" t="s">
        <v>54</v>
      </c>
      <c r="D23" s="33" t="s">
        <v>55</v>
      </c>
      <c r="E23" s="34">
        <v>127695</v>
      </c>
      <c r="F23" s="35">
        <v>1587.2488499999999</v>
      </c>
      <c r="G23" s="36">
        <v>1.628338E-2</v>
      </c>
      <c r="H23" s="31" t="s">
        <v>152</v>
      </c>
    </row>
    <row r="24" spans="1:8" x14ac:dyDescent="0.2">
      <c r="A24" s="32">
        <v>18</v>
      </c>
      <c r="B24" s="33" t="s">
        <v>56</v>
      </c>
      <c r="C24" s="33" t="s">
        <v>57</v>
      </c>
      <c r="D24" s="33" t="s">
        <v>16</v>
      </c>
      <c r="E24" s="34">
        <v>105000</v>
      </c>
      <c r="F24" s="35">
        <v>1529.7449999999999</v>
      </c>
      <c r="G24" s="36">
        <v>1.5693450000000001E-2</v>
      </c>
      <c r="H24" s="31" t="s">
        <v>152</v>
      </c>
    </row>
    <row r="25" spans="1:8" x14ac:dyDescent="0.2">
      <c r="A25" s="32">
        <v>19</v>
      </c>
      <c r="B25" s="33" t="s">
        <v>58</v>
      </c>
      <c r="C25" s="33" t="s">
        <v>59</v>
      </c>
      <c r="D25" s="33" t="s">
        <v>42</v>
      </c>
      <c r="E25" s="34">
        <v>190000</v>
      </c>
      <c r="F25" s="35">
        <v>1510.405</v>
      </c>
      <c r="G25" s="36">
        <v>1.549505E-2</v>
      </c>
      <c r="H25" s="31" t="s">
        <v>152</v>
      </c>
    </row>
    <row r="26" spans="1:8" x14ac:dyDescent="0.2">
      <c r="A26" s="32">
        <v>20</v>
      </c>
      <c r="B26" s="33" t="s">
        <v>60</v>
      </c>
      <c r="C26" s="33" t="s">
        <v>61</v>
      </c>
      <c r="D26" s="33" t="s">
        <v>39</v>
      </c>
      <c r="E26" s="34">
        <v>190000</v>
      </c>
      <c r="F26" s="35">
        <v>1459.77</v>
      </c>
      <c r="G26" s="36">
        <v>1.497559E-2</v>
      </c>
      <c r="H26" s="31" t="s">
        <v>152</v>
      </c>
    </row>
    <row r="27" spans="1:8" x14ac:dyDescent="0.2">
      <c r="A27" s="32">
        <v>21</v>
      </c>
      <c r="B27" s="33" t="s">
        <v>62</v>
      </c>
      <c r="C27" s="33" t="s">
        <v>63</v>
      </c>
      <c r="D27" s="33" t="s">
        <v>13</v>
      </c>
      <c r="E27" s="34">
        <v>530000</v>
      </c>
      <c r="F27" s="35">
        <v>1451.67</v>
      </c>
      <c r="G27" s="36">
        <v>1.489249E-2</v>
      </c>
      <c r="H27" s="31" t="s">
        <v>152</v>
      </c>
    </row>
    <row r="28" spans="1:8" x14ac:dyDescent="0.2">
      <c r="A28" s="32">
        <v>22</v>
      </c>
      <c r="B28" s="33" t="s">
        <v>64</v>
      </c>
      <c r="C28" s="33" t="s">
        <v>65</v>
      </c>
      <c r="D28" s="33" t="s">
        <v>39</v>
      </c>
      <c r="E28" s="34">
        <v>92441</v>
      </c>
      <c r="F28" s="35">
        <v>1420.81817</v>
      </c>
      <c r="G28" s="36">
        <v>1.457599E-2</v>
      </c>
      <c r="H28" s="31" t="s">
        <v>152</v>
      </c>
    </row>
    <row r="29" spans="1:8" ht="25.5" x14ac:dyDescent="0.2">
      <c r="A29" s="32">
        <v>23</v>
      </c>
      <c r="B29" s="33" t="s">
        <v>66</v>
      </c>
      <c r="C29" s="33" t="s">
        <v>67</v>
      </c>
      <c r="D29" s="33" t="s">
        <v>25</v>
      </c>
      <c r="E29" s="34">
        <v>30000</v>
      </c>
      <c r="F29" s="35">
        <v>1378.62</v>
      </c>
      <c r="G29" s="36">
        <v>1.4143080000000001E-2</v>
      </c>
      <c r="H29" s="31" t="s">
        <v>152</v>
      </c>
    </row>
    <row r="30" spans="1:8" x14ac:dyDescent="0.2">
      <c r="A30" s="32">
        <v>24</v>
      </c>
      <c r="B30" s="33" t="s">
        <v>68</v>
      </c>
      <c r="C30" s="33" t="s">
        <v>69</v>
      </c>
      <c r="D30" s="33" t="s">
        <v>22</v>
      </c>
      <c r="E30" s="34">
        <v>350000</v>
      </c>
      <c r="F30" s="35">
        <v>1373.4</v>
      </c>
      <c r="G30" s="36">
        <v>1.4089529999999999E-2</v>
      </c>
      <c r="H30" s="31" t="s">
        <v>152</v>
      </c>
    </row>
    <row r="31" spans="1:8" x14ac:dyDescent="0.2">
      <c r="A31" s="32">
        <v>25</v>
      </c>
      <c r="B31" s="33" t="s">
        <v>70</v>
      </c>
      <c r="C31" s="33" t="s">
        <v>71</v>
      </c>
      <c r="D31" s="33" t="s">
        <v>33</v>
      </c>
      <c r="E31" s="34">
        <v>20000</v>
      </c>
      <c r="F31" s="35">
        <v>1307.21</v>
      </c>
      <c r="G31" s="36">
        <v>1.3410500000000001E-2</v>
      </c>
      <c r="H31" s="31" t="s">
        <v>152</v>
      </c>
    </row>
    <row r="32" spans="1:8" x14ac:dyDescent="0.2">
      <c r="A32" s="32">
        <v>26</v>
      </c>
      <c r="B32" s="33" t="s">
        <v>72</v>
      </c>
      <c r="C32" s="33" t="s">
        <v>73</v>
      </c>
      <c r="D32" s="33" t="s">
        <v>33</v>
      </c>
      <c r="E32" s="34">
        <v>9000</v>
      </c>
      <c r="F32" s="35">
        <v>1297.098</v>
      </c>
      <c r="G32" s="36">
        <v>1.3306760000000001E-2</v>
      </c>
      <c r="H32" s="31" t="s">
        <v>152</v>
      </c>
    </row>
    <row r="33" spans="1:8" x14ac:dyDescent="0.2">
      <c r="A33" s="32">
        <v>27</v>
      </c>
      <c r="B33" s="33" t="s">
        <v>74</v>
      </c>
      <c r="C33" s="33" t="s">
        <v>75</v>
      </c>
      <c r="D33" s="33" t="s">
        <v>76</v>
      </c>
      <c r="E33" s="34">
        <v>530000</v>
      </c>
      <c r="F33" s="35">
        <v>1268.0250000000001</v>
      </c>
      <c r="G33" s="36">
        <v>1.3008499999999999E-2</v>
      </c>
      <c r="H33" s="31" t="s">
        <v>152</v>
      </c>
    </row>
    <row r="34" spans="1:8" x14ac:dyDescent="0.2">
      <c r="A34" s="32">
        <v>28</v>
      </c>
      <c r="B34" s="33" t="s">
        <v>77</v>
      </c>
      <c r="C34" s="33" t="s">
        <v>78</v>
      </c>
      <c r="D34" s="33" t="s">
        <v>79</v>
      </c>
      <c r="E34" s="34">
        <v>23000</v>
      </c>
      <c r="F34" s="35">
        <v>1238.5730000000001</v>
      </c>
      <c r="G34" s="36">
        <v>1.270636E-2</v>
      </c>
      <c r="H34" s="31" t="s">
        <v>152</v>
      </c>
    </row>
    <row r="35" spans="1:8" x14ac:dyDescent="0.2">
      <c r="A35" s="32">
        <v>29</v>
      </c>
      <c r="B35" s="33" t="s">
        <v>80</v>
      </c>
      <c r="C35" s="33" t="s">
        <v>81</v>
      </c>
      <c r="D35" s="33" t="s">
        <v>33</v>
      </c>
      <c r="E35" s="34">
        <v>12000</v>
      </c>
      <c r="F35" s="35">
        <v>1238.1120000000001</v>
      </c>
      <c r="G35" s="36">
        <v>1.270163E-2</v>
      </c>
      <c r="H35" s="31" t="s">
        <v>152</v>
      </c>
    </row>
    <row r="36" spans="1:8" x14ac:dyDescent="0.2">
      <c r="A36" s="32">
        <v>30</v>
      </c>
      <c r="B36" s="33" t="s">
        <v>82</v>
      </c>
      <c r="C36" s="33" t="s">
        <v>83</v>
      </c>
      <c r="D36" s="33" t="s">
        <v>79</v>
      </c>
      <c r="E36" s="34">
        <v>104000</v>
      </c>
      <c r="F36" s="35">
        <v>1200.1600000000001</v>
      </c>
      <c r="G36" s="36">
        <v>1.231228E-2</v>
      </c>
      <c r="H36" s="31" t="s">
        <v>152</v>
      </c>
    </row>
    <row r="37" spans="1:8" x14ac:dyDescent="0.2">
      <c r="A37" s="32">
        <v>31</v>
      </c>
      <c r="B37" s="33" t="s">
        <v>84</v>
      </c>
      <c r="C37" s="33" t="s">
        <v>85</v>
      </c>
      <c r="D37" s="33" t="s">
        <v>39</v>
      </c>
      <c r="E37" s="34">
        <v>113419</v>
      </c>
      <c r="F37" s="35">
        <v>1164.9832584999999</v>
      </c>
      <c r="G37" s="36">
        <v>1.1951410000000001E-2</v>
      </c>
      <c r="H37" s="31" t="s">
        <v>152</v>
      </c>
    </row>
    <row r="38" spans="1:8" x14ac:dyDescent="0.2">
      <c r="A38" s="32">
        <v>32</v>
      </c>
      <c r="B38" s="33" t="s">
        <v>86</v>
      </c>
      <c r="C38" s="33" t="s">
        <v>87</v>
      </c>
      <c r="D38" s="33" t="s">
        <v>88</v>
      </c>
      <c r="E38" s="34">
        <v>25000</v>
      </c>
      <c r="F38" s="35">
        <v>1138.5625</v>
      </c>
      <c r="G38" s="36">
        <v>1.1680360000000001E-2</v>
      </c>
      <c r="H38" s="31" t="s">
        <v>152</v>
      </c>
    </row>
    <row r="39" spans="1:8" x14ac:dyDescent="0.2">
      <c r="A39" s="32">
        <v>33</v>
      </c>
      <c r="B39" s="33" t="s">
        <v>89</v>
      </c>
      <c r="C39" s="33" t="s">
        <v>90</v>
      </c>
      <c r="D39" s="33" t="s">
        <v>39</v>
      </c>
      <c r="E39" s="34">
        <v>400000</v>
      </c>
      <c r="F39" s="35">
        <v>1109.8800000000001</v>
      </c>
      <c r="G39" s="36">
        <v>1.138611E-2</v>
      </c>
      <c r="H39" s="31" t="s">
        <v>152</v>
      </c>
    </row>
    <row r="40" spans="1:8" x14ac:dyDescent="0.2">
      <c r="A40" s="32">
        <v>34</v>
      </c>
      <c r="B40" s="33" t="s">
        <v>91</v>
      </c>
      <c r="C40" s="33" t="s">
        <v>92</v>
      </c>
      <c r="D40" s="33" t="s">
        <v>55</v>
      </c>
      <c r="E40" s="34">
        <v>70000</v>
      </c>
      <c r="F40" s="35">
        <v>1103.69</v>
      </c>
      <c r="G40" s="36">
        <v>1.132261E-2</v>
      </c>
      <c r="H40" s="31" t="s">
        <v>152</v>
      </c>
    </row>
    <row r="41" spans="1:8" x14ac:dyDescent="0.2">
      <c r="A41" s="32">
        <v>35</v>
      </c>
      <c r="B41" s="33" t="s">
        <v>93</v>
      </c>
      <c r="C41" s="33" t="s">
        <v>94</v>
      </c>
      <c r="D41" s="33" t="s">
        <v>33</v>
      </c>
      <c r="E41" s="34">
        <v>150000</v>
      </c>
      <c r="F41" s="35">
        <v>1092</v>
      </c>
      <c r="G41" s="36">
        <v>1.120268E-2</v>
      </c>
      <c r="H41" s="31" t="s">
        <v>152</v>
      </c>
    </row>
    <row r="42" spans="1:8" x14ac:dyDescent="0.2">
      <c r="A42" s="32">
        <v>36</v>
      </c>
      <c r="B42" s="33" t="s">
        <v>95</v>
      </c>
      <c r="C42" s="33" t="s">
        <v>96</v>
      </c>
      <c r="D42" s="33" t="s">
        <v>33</v>
      </c>
      <c r="E42" s="34">
        <v>145000</v>
      </c>
      <c r="F42" s="35">
        <v>1074.9575</v>
      </c>
      <c r="G42" s="36">
        <v>1.102785E-2</v>
      </c>
      <c r="H42" s="31" t="s">
        <v>152</v>
      </c>
    </row>
    <row r="43" spans="1:8" ht="25.5" x14ac:dyDescent="0.2">
      <c r="A43" s="32">
        <v>37</v>
      </c>
      <c r="B43" s="33" t="s">
        <v>97</v>
      </c>
      <c r="C43" s="33" t="s">
        <v>98</v>
      </c>
      <c r="D43" s="33" t="s">
        <v>99</v>
      </c>
      <c r="E43" s="34">
        <v>85000</v>
      </c>
      <c r="F43" s="35">
        <v>1046.4349999999999</v>
      </c>
      <c r="G43" s="36">
        <v>1.073524E-2</v>
      </c>
      <c r="H43" s="31" t="s">
        <v>152</v>
      </c>
    </row>
    <row r="44" spans="1:8" x14ac:dyDescent="0.2">
      <c r="A44" s="32">
        <v>38</v>
      </c>
      <c r="B44" s="33" t="s">
        <v>100</v>
      </c>
      <c r="C44" s="33" t="s">
        <v>101</v>
      </c>
      <c r="D44" s="33" t="s">
        <v>33</v>
      </c>
      <c r="E44" s="34">
        <v>15000</v>
      </c>
      <c r="F44" s="35">
        <v>1036.8375000000001</v>
      </c>
      <c r="G44" s="36">
        <v>1.063678E-2</v>
      </c>
      <c r="H44" s="31" t="s">
        <v>152</v>
      </c>
    </row>
    <row r="45" spans="1:8" x14ac:dyDescent="0.2">
      <c r="A45" s="32">
        <v>39</v>
      </c>
      <c r="B45" s="33" t="s">
        <v>102</v>
      </c>
      <c r="C45" s="33" t="s">
        <v>103</v>
      </c>
      <c r="D45" s="33" t="s">
        <v>104</v>
      </c>
      <c r="E45" s="34">
        <v>525000</v>
      </c>
      <c r="F45" s="35">
        <v>1002.645</v>
      </c>
      <c r="G45" s="36">
        <v>1.0286E-2</v>
      </c>
      <c r="H45" s="31" t="s">
        <v>152</v>
      </c>
    </row>
    <row r="46" spans="1:8" x14ac:dyDescent="0.2">
      <c r="A46" s="32">
        <v>40</v>
      </c>
      <c r="B46" s="33" t="s">
        <v>105</v>
      </c>
      <c r="C46" s="33" t="s">
        <v>106</v>
      </c>
      <c r="D46" s="33" t="s">
        <v>39</v>
      </c>
      <c r="E46" s="34">
        <v>30000</v>
      </c>
      <c r="F46" s="35">
        <v>982.2</v>
      </c>
      <c r="G46" s="36">
        <v>1.007626E-2</v>
      </c>
      <c r="H46" s="31" t="s">
        <v>152</v>
      </c>
    </row>
    <row r="47" spans="1:8" x14ac:dyDescent="0.2">
      <c r="A47" s="32">
        <v>41</v>
      </c>
      <c r="B47" s="33" t="s">
        <v>107</v>
      </c>
      <c r="C47" s="33" t="s">
        <v>108</v>
      </c>
      <c r="D47" s="33" t="s">
        <v>88</v>
      </c>
      <c r="E47" s="34">
        <v>120000</v>
      </c>
      <c r="F47" s="35">
        <v>945.6</v>
      </c>
      <c r="G47" s="36">
        <v>9.7007900000000008E-3</v>
      </c>
      <c r="H47" s="31" t="s">
        <v>152</v>
      </c>
    </row>
    <row r="48" spans="1:8" x14ac:dyDescent="0.2">
      <c r="A48" s="32">
        <v>42</v>
      </c>
      <c r="B48" s="33" t="s">
        <v>109</v>
      </c>
      <c r="C48" s="33" t="s">
        <v>110</v>
      </c>
      <c r="D48" s="33" t="s">
        <v>16</v>
      </c>
      <c r="E48" s="34">
        <v>275000</v>
      </c>
      <c r="F48" s="35">
        <v>939.95</v>
      </c>
      <c r="G48" s="36">
        <v>9.6428199999999999E-3</v>
      </c>
      <c r="H48" s="31" t="s">
        <v>152</v>
      </c>
    </row>
    <row r="49" spans="1:8" x14ac:dyDescent="0.2">
      <c r="A49" s="32">
        <v>43</v>
      </c>
      <c r="B49" s="33" t="s">
        <v>111</v>
      </c>
      <c r="C49" s="33" t="s">
        <v>112</v>
      </c>
      <c r="D49" s="33" t="s">
        <v>113</v>
      </c>
      <c r="E49" s="34">
        <v>184999</v>
      </c>
      <c r="F49" s="35">
        <v>926.28999299999998</v>
      </c>
      <c r="G49" s="36">
        <v>9.5026899999999994E-3</v>
      </c>
      <c r="H49" s="31" t="s">
        <v>152</v>
      </c>
    </row>
    <row r="50" spans="1:8" x14ac:dyDescent="0.2">
      <c r="A50" s="32">
        <v>44</v>
      </c>
      <c r="B50" s="33" t="s">
        <v>114</v>
      </c>
      <c r="C50" s="33" t="s">
        <v>115</v>
      </c>
      <c r="D50" s="33" t="s">
        <v>39</v>
      </c>
      <c r="E50" s="34">
        <v>58000</v>
      </c>
      <c r="F50" s="35">
        <v>909.58500000000004</v>
      </c>
      <c r="G50" s="36">
        <v>9.3313100000000006E-3</v>
      </c>
      <c r="H50" s="31" t="s">
        <v>152</v>
      </c>
    </row>
    <row r="51" spans="1:8" x14ac:dyDescent="0.2">
      <c r="A51" s="32">
        <v>45</v>
      </c>
      <c r="B51" s="33" t="s">
        <v>116</v>
      </c>
      <c r="C51" s="33" t="s">
        <v>117</v>
      </c>
      <c r="D51" s="33" t="s">
        <v>39</v>
      </c>
      <c r="E51" s="34">
        <v>47000</v>
      </c>
      <c r="F51" s="35">
        <v>902.35299999999995</v>
      </c>
      <c r="G51" s="36">
        <v>9.2571200000000006E-3</v>
      </c>
      <c r="H51" s="31" t="s">
        <v>152</v>
      </c>
    </row>
    <row r="52" spans="1:8" x14ac:dyDescent="0.2">
      <c r="A52" s="32">
        <v>46</v>
      </c>
      <c r="B52" s="33" t="s">
        <v>118</v>
      </c>
      <c r="C52" s="33" t="s">
        <v>119</v>
      </c>
      <c r="D52" s="33" t="s">
        <v>33</v>
      </c>
      <c r="E52" s="34">
        <v>22000</v>
      </c>
      <c r="F52" s="35">
        <v>888.745</v>
      </c>
      <c r="G52" s="36">
        <v>9.1175200000000005E-3</v>
      </c>
      <c r="H52" s="31" t="s">
        <v>152</v>
      </c>
    </row>
    <row r="53" spans="1:8" ht="25.5" x14ac:dyDescent="0.2">
      <c r="A53" s="32">
        <v>47</v>
      </c>
      <c r="B53" s="33" t="s">
        <v>120</v>
      </c>
      <c r="C53" s="33" t="s">
        <v>121</v>
      </c>
      <c r="D53" s="33" t="s">
        <v>122</v>
      </c>
      <c r="E53" s="34">
        <v>140000</v>
      </c>
      <c r="F53" s="35">
        <v>888.3</v>
      </c>
      <c r="G53" s="36">
        <v>9.1129499999999999E-3</v>
      </c>
      <c r="H53" s="31" t="s">
        <v>152</v>
      </c>
    </row>
    <row r="54" spans="1:8" ht="25.5" x14ac:dyDescent="0.2">
      <c r="A54" s="32">
        <v>48</v>
      </c>
      <c r="B54" s="33" t="s">
        <v>123</v>
      </c>
      <c r="C54" s="33" t="s">
        <v>124</v>
      </c>
      <c r="D54" s="33" t="s">
        <v>122</v>
      </c>
      <c r="E54" s="34">
        <v>2100</v>
      </c>
      <c r="F54" s="35">
        <v>881.07704999999999</v>
      </c>
      <c r="G54" s="36">
        <v>9.0388499999999993E-3</v>
      </c>
      <c r="H54" s="31" t="s">
        <v>152</v>
      </c>
    </row>
    <row r="55" spans="1:8" x14ac:dyDescent="0.2">
      <c r="A55" s="32">
        <v>49</v>
      </c>
      <c r="B55" s="33" t="s">
        <v>125</v>
      </c>
      <c r="C55" s="33" t="s">
        <v>126</v>
      </c>
      <c r="D55" s="33" t="s">
        <v>127</v>
      </c>
      <c r="E55" s="34">
        <v>92972</v>
      </c>
      <c r="F55" s="35">
        <v>865.29040399999997</v>
      </c>
      <c r="G55" s="36">
        <v>8.8769000000000001E-3</v>
      </c>
      <c r="H55" s="31" t="s">
        <v>152</v>
      </c>
    </row>
    <row r="56" spans="1:8" x14ac:dyDescent="0.2">
      <c r="A56" s="32">
        <v>50</v>
      </c>
      <c r="B56" s="33" t="s">
        <v>128</v>
      </c>
      <c r="C56" s="33" t="s">
        <v>129</v>
      </c>
      <c r="D56" s="33" t="s">
        <v>79</v>
      </c>
      <c r="E56" s="34">
        <v>25000</v>
      </c>
      <c r="F56" s="35">
        <v>851.45</v>
      </c>
      <c r="G56" s="36">
        <v>8.7349100000000002E-3</v>
      </c>
      <c r="H56" s="31" t="s">
        <v>152</v>
      </c>
    </row>
    <row r="57" spans="1:8" x14ac:dyDescent="0.2">
      <c r="A57" s="32">
        <v>51</v>
      </c>
      <c r="B57" s="33" t="s">
        <v>130</v>
      </c>
      <c r="C57" s="33" t="s">
        <v>131</v>
      </c>
      <c r="D57" s="33" t="s">
        <v>13</v>
      </c>
      <c r="E57" s="34">
        <v>180000</v>
      </c>
      <c r="F57" s="35">
        <v>826.02</v>
      </c>
      <c r="G57" s="36">
        <v>8.4740300000000005E-3</v>
      </c>
      <c r="H57" s="31" t="s">
        <v>152</v>
      </c>
    </row>
    <row r="58" spans="1:8" x14ac:dyDescent="0.2">
      <c r="A58" s="32">
        <v>52</v>
      </c>
      <c r="B58" s="33" t="s">
        <v>132</v>
      </c>
      <c r="C58" s="33" t="s">
        <v>133</v>
      </c>
      <c r="D58" s="33" t="s">
        <v>88</v>
      </c>
      <c r="E58" s="34">
        <v>235000</v>
      </c>
      <c r="F58" s="35">
        <v>813.45249999999999</v>
      </c>
      <c r="G58" s="36">
        <v>8.3450999999999994E-3</v>
      </c>
      <c r="H58" s="31" t="s">
        <v>152</v>
      </c>
    </row>
    <row r="59" spans="1:8" ht="25.5" x14ac:dyDescent="0.2">
      <c r="A59" s="32">
        <v>53</v>
      </c>
      <c r="B59" s="33" t="s">
        <v>134</v>
      </c>
      <c r="C59" s="33" t="s">
        <v>135</v>
      </c>
      <c r="D59" s="33" t="s">
        <v>25</v>
      </c>
      <c r="E59" s="34">
        <v>150000</v>
      </c>
      <c r="F59" s="35">
        <v>803.7</v>
      </c>
      <c r="G59" s="36">
        <v>8.2450500000000003E-3</v>
      </c>
      <c r="H59" s="31" t="s">
        <v>152</v>
      </c>
    </row>
    <row r="60" spans="1:8" ht="25.5" x14ac:dyDescent="0.2">
      <c r="A60" s="32">
        <v>54</v>
      </c>
      <c r="B60" s="33" t="s">
        <v>136</v>
      </c>
      <c r="C60" s="33" t="s">
        <v>137</v>
      </c>
      <c r="D60" s="33" t="s">
        <v>122</v>
      </c>
      <c r="E60" s="34">
        <v>92378</v>
      </c>
      <c r="F60" s="35">
        <v>758.56194700000003</v>
      </c>
      <c r="G60" s="36">
        <v>7.7819899999999999E-3</v>
      </c>
      <c r="H60" s="31" t="s">
        <v>152</v>
      </c>
    </row>
    <row r="61" spans="1:8" x14ac:dyDescent="0.2">
      <c r="A61" s="32">
        <v>55</v>
      </c>
      <c r="B61" s="33" t="s">
        <v>138</v>
      </c>
      <c r="C61" s="33" t="s">
        <v>139</v>
      </c>
      <c r="D61" s="33" t="s">
        <v>33</v>
      </c>
      <c r="E61" s="34">
        <v>300000</v>
      </c>
      <c r="F61" s="35">
        <v>688.2</v>
      </c>
      <c r="G61" s="36">
        <v>7.0601500000000003E-3</v>
      </c>
      <c r="H61" s="31" t="s">
        <v>152</v>
      </c>
    </row>
    <row r="62" spans="1:8" x14ac:dyDescent="0.2">
      <c r="A62" s="32">
        <v>56</v>
      </c>
      <c r="B62" s="33" t="s">
        <v>140</v>
      </c>
      <c r="C62" s="33" t="s">
        <v>141</v>
      </c>
      <c r="D62" s="33" t="s">
        <v>33</v>
      </c>
      <c r="E62" s="34">
        <v>20000</v>
      </c>
      <c r="F62" s="35">
        <v>570.91999999999996</v>
      </c>
      <c r="G62" s="36">
        <v>5.8569900000000003E-3</v>
      </c>
      <c r="H62" s="31" t="s">
        <v>152</v>
      </c>
    </row>
    <row r="63" spans="1:8" x14ac:dyDescent="0.2">
      <c r="A63" s="32">
        <v>57</v>
      </c>
      <c r="B63" s="33" t="s">
        <v>142</v>
      </c>
      <c r="C63" s="33" t="s">
        <v>143</v>
      </c>
      <c r="D63" s="33" t="s">
        <v>30</v>
      </c>
      <c r="E63" s="34">
        <v>143468</v>
      </c>
      <c r="F63" s="35">
        <v>542.59597599999995</v>
      </c>
      <c r="G63" s="36">
        <v>5.5664199999999999E-3</v>
      </c>
      <c r="H63" s="31" t="s">
        <v>152</v>
      </c>
    </row>
    <row r="64" spans="1:8" x14ac:dyDescent="0.2">
      <c r="A64" s="32">
        <v>58</v>
      </c>
      <c r="B64" s="33" t="s">
        <v>144</v>
      </c>
      <c r="C64" s="33" t="s">
        <v>145</v>
      </c>
      <c r="D64" s="33" t="s">
        <v>33</v>
      </c>
      <c r="E64" s="34">
        <v>40000</v>
      </c>
      <c r="F64" s="35">
        <v>541.24</v>
      </c>
      <c r="G64" s="36">
        <v>5.5525100000000001E-3</v>
      </c>
      <c r="H64" s="31" t="s">
        <v>152</v>
      </c>
    </row>
    <row r="65" spans="1:8" x14ac:dyDescent="0.2">
      <c r="A65" s="32">
        <v>59</v>
      </c>
      <c r="B65" s="33" t="s">
        <v>146</v>
      </c>
      <c r="C65" s="33" t="s">
        <v>147</v>
      </c>
      <c r="D65" s="33" t="s">
        <v>22</v>
      </c>
      <c r="E65" s="34">
        <v>33000</v>
      </c>
      <c r="F65" s="35">
        <v>490.36349999999999</v>
      </c>
      <c r="G65" s="36">
        <v>5.0305799999999998E-3</v>
      </c>
      <c r="H65" s="31" t="s">
        <v>152</v>
      </c>
    </row>
    <row r="66" spans="1:8" x14ac:dyDescent="0.2">
      <c r="A66" s="29"/>
      <c r="B66" s="29"/>
      <c r="C66" s="30" t="s">
        <v>151</v>
      </c>
      <c r="D66" s="29"/>
      <c r="E66" s="29" t="s">
        <v>152</v>
      </c>
      <c r="F66" s="37">
        <v>93046.018009688996</v>
      </c>
      <c r="G66" s="38">
        <v>0.95454686</v>
      </c>
      <c r="H66" s="31" t="s">
        <v>152</v>
      </c>
    </row>
    <row r="67" spans="1:8" x14ac:dyDescent="0.2">
      <c r="A67" s="29"/>
      <c r="B67" s="29"/>
      <c r="C67" s="39"/>
      <c r="D67" s="29"/>
      <c r="E67" s="29"/>
      <c r="F67" s="40"/>
      <c r="G67" s="40"/>
      <c r="H67" s="31" t="s">
        <v>152</v>
      </c>
    </row>
    <row r="68" spans="1:8" x14ac:dyDescent="0.2">
      <c r="A68" s="29"/>
      <c r="B68" s="29"/>
      <c r="C68" s="30" t="s">
        <v>153</v>
      </c>
      <c r="D68" s="29"/>
      <c r="E68" s="29"/>
      <c r="F68" s="29"/>
      <c r="G68" s="29"/>
      <c r="H68" s="31" t="s">
        <v>152</v>
      </c>
    </row>
    <row r="69" spans="1:8" x14ac:dyDescent="0.2">
      <c r="A69" s="29"/>
      <c r="B69" s="29"/>
      <c r="C69" s="30" t="s">
        <v>151</v>
      </c>
      <c r="D69" s="29"/>
      <c r="E69" s="29" t="s">
        <v>152</v>
      </c>
      <c r="F69" s="41" t="s">
        <v>154</v>
      </c>
      <c r="G69" s="38">
        <v>0</v>
      </c>
      <c r="H69" s="31" t="s">
        <v>152</v>
      </c>
    </row>
    <row r="70" spans="1:8" x14ac:dyDescent="0.2">
      <c r="A70" s="29"/>
      <c r="B70" s="29"/>
      <c r="C70" s="39"/>
      <c r="D70" s="29"/>
      <c r="E70" s="29"/>
      <c r="F70" s="40"/>
      <c r="G70" s="40"/>
      <c r="H70" s="31" t="s">
        <v>152</v>
      </c>
    </row>
    <row r="71" spans="1:8" x14ac:dyDescent="0.2">
      <c r="A71" s="29"/>
      <c r="B71" s="29"/>
      <c r="C71" s="30" t="s">
        <v>155</v>
      </c>
      <c r="D71" s="29"/>
      <c r="E71" s="29"/>
      <c r="F71" s="29"/>
      <c r="G71" s="29"/>
      <c r="H71" s="31" t="s">
        <v>152</v>
      </c>
    </row>
    <row r="72" spans="1:8" x14ac:dyDescent="0.2">
      <c r="A72" s="32">
        <v>1</v>
      </c>
      <c r="B72" s="33" t="s">
        <v>148</v>
      </c>
      <c r="C72" s="33" t="s">
        <v>913</v>
      </c>
      <c r="D72" s="33" t="s">
        <v>149</v>
      </c>
      <c r="E72" s="34">
        <v>559425</v>
      </c>
      <c r="F72" s="35">
        <v>1.1189000000000001E-5</v>
      </c>
      <c r="G72" s="42" t="s">
        <v>150</v>
      </c>
      <c r="H72" s="31" t="s">
        <v>152</v>
      </c>
    </row>
    <row r="73" spans="1:8" x14ac:dyDescent="0.2">
      <c r="A73" s="29"/>
      <c r="B73" s="29"/>
      <c r="C73" s="30" t="s">
        <v>151</v>
      </c>
      <c r="D73" s="29"/>
      <c r="E73" s="29" t="s">
        <v>152</v>
      </c>
      <c r="F73" s="41" t="s">
        <v>154</v>
      </c>
      <c r="G73" s="38">
        <v>0</v>
      </c>
      <c r="H73" s="31" t="s">
        <v>152</v>
      </c>
    </row>
    <row r="74" spans="1:8" x14ac:dyDescent="0.2">
      <c r="A74" s="29"/>
      <c r="B74" s="29"/>
      <c r="C74" s="39"/>
      <c r="D74" s="29"/>
      <c r="E74" s="29"/>
      <c r="F74" s="40"/>
      <c r="G74" s="40"/>
      <c r="H74" s="31" t="s">
        <v>152</v>
      </c>
    </row>
    <row r="75" spans="1:8" x14ac:dyDescent="0.2">
      <c r="A75" s="29"/>
      <c r="B75" s="29"/>
      <c r="C75" s="30" t="s">
        <v>156</v>
      </c>
      <c r="D75" s="29"/>
      <c r="E75" s="29"/>
      <c r="F75" s="29"/>
      <c r="G75" s="29"/>
      <c r="H75" s="31" t="s">
        <v>152</v>
      </c>
    </row>
    <row r="76" spans="1:8" x14ac:dyDescent="0.2">
      <c r="A76" s="29"/>
      <c r="B76" s="29"/>
      <c r="C76" s="30" t="s">
        <v>151</v>
      </c>
      <c r="D76" s="29"/>
      <c r="E76" s="29" t="s">
        <v>152</v>
      </c>
      <c r="F76" s="41" t="s">
        <v>154</v>
      </c>
      <c r="G76" s="38">
        <v>0</v>
      </c>
      <c r="H76" s="31" t="s">
        <v>152</v>
      </c>
    </row>
    <row r="77" spans="1:8" x14ac:dyDescent="0.2">
      <c r="A77" s="29"/>
      <c r="B77" s="29"/>
      <c r="C77" s="39"/>
      <c r="D77" s="29"/>
      <c r="E77" s="29"/>
      <c r="F77" s="40"/>
      <c r="G77" s="40"/>
      <c r="H77" s="31" t="s">
        <v>152</v>
      </c>
    </row>
    <row r="78" spans="1:8" x14ac:dyDescent="0.2">
      <c r="A78" s="29"/>
      <c r="B78" s="29"/>
      <c r="C78" s="30" t="s">
        <v>157</v>
      </c>
      <c r="D78" s="29"/>
      <c r="E78" s="29"/>
      <c r="F78" s="40"/>
      <c r="G78" s="40"/>
      <c r="H78" s="31" t="s">
        <v>152</v>
      </c>
    </row>
    <row r="79" spans="1:8" x14ac:dyDescent="0.2">
      <c r="A79" s="29"/>
      <c r="B79" s="29"/>
      <c r="C79" s="30" t="s">
        <v>151</v>
      </c>
      <c r="D79" s="29"/>
      <c r="E79" s="29" t="s">
        <v>152</v>
      </c>
      <c r="F79" s="41" t="s">
        <v>154</v>
      </c>
      <c r="G79" s="38">
        <v>0</v>
      </c>
      <c r="H79" s="31" t="s">
        <v>152</v>
      </c>
    </row>
    <row r="80" spans="1:8" x14ac:dyDescent="0.2">
      <c r="A80" s="29"/>
      <c r="B80" s="29"/>
      <c r="C80" s="39"/>
      <c r="D80" s="29"/>
      <c r="E80" s="29"/>
      <c r="F80" s="40"/>
      <c r="G80" s="40"/>
      <c r="H80" s="31" t="s">
        <v>152</v>
      </c>
    </row>
    <row r="81" spans="1:8" x14ac:dyDescent="0.2">
      <c r="A81" s="29"/>
      <c r="B81" s="29"/>
      <c r="C81" s="30" t="s">
        <v>158</v>
      </c>
      <c r="D81" s="29"/>
      <c r="E81" s="29"/>
      <c r="F81" s="40"/>
      <c r="G81" s="40"/>
      <c r="H81" s="31" t="s">
        <v>152</v>
      </c>
    </row>
    <row r="82" spans="1:8" x14ac:dyDescent="0.2">
      <c r="A82" s="32">
        <v>1</v>
      </c>
      <c r="B82" s="33"/>
      <c r="C82" s="33" t="s">
        <v>914</v>
      </c>
      <c r="D82" s="33" t="s">
        <v>159</v>
      </c>
      <c r="E82" s="34">
        <v>-157500</v>
      </c>
      <c r="F82" s="35">
        <v>-363.74624999999997</v>
      </c>
      <c r="G82" s="36">
        <f>F82/F131</f>
        <v>-3.7316249001122194E-3</v>
      </c>
      <c r="H82" s="31" t="s">
        <v>152</v>
      </c>
    </row>
    <row r="83" spans="1:8" x14ac:dyDescent="0.2">
      <c r="A83" s="29"/>
      <c r="B83" s="29"/>
      <c r="C83" s="30" t="s">
        <v>151</v>
      </c>
      <c r="D83" s="29"/>
      <c r="E83" s="29" t="s">
        <v>152</v>
      </c>
      <c r="F83" s="37">
        <v>-363.74624999999997</v>
      </c>
      <c r="G83" s="38">
        <f>SUM(G82)</f>
        <v>-3.7316249001122194E-3</v>
      </c>
      <c r="H83" s="31" t="s">
        <v>152</v>
      </c>
    </row>
    <row r="84" spans="1:8" x14ac:dyDescent="0.2">
      <c r="A84" s="29"/>
      <c r="B84" s="29"/>
      <c r="C84" s="39"/>
      <c r="D84" s="29"/>
      <c r="E84" s="29"/>
      <c r="F84" s="40"/>
      <c r="G84" s="40"/>
      <c r="H84" s="31" t="s">
        <v>152</v>
      </c>
    </row>
    <row r="85" spans="1:8" x14ac:dyDescent="0.2">
      <c r="A85" s="29"/>
      <c r="B85" s="29"/>
      <c r="C85" s="30" t="s">
        <v>160</v>
      </c>
      <c r="D85" s="29"/>
      <c r="E85" s="29"/>
      <c r="F85" s="37">
        <v>93046.018009688996</v>
      </c>
      <c r="G85" s="38">
        <v>0.95454686</v>
      </c>
      <c r="H85" s="31" t="s">
        <v>152</v>
      </c>
    </row>
    <row r="86" spans="1:8" x14ac:dyDescent="0.2">
      <c r="A86" s="29"/>
      <c r="B86" s="29"/>
      <c r="C86" s="39"/>
      <c r="D86" s="29"/>
      <c r="E86" s="29"/>
      <c r="F86" s="40"/>
      <c r="G86" s="40"/>
      <c r="H86" s="31" t="s">
        <v>152</v>
      </c>
    </row>
    <row r="87" spans="1:8" x14ac:dyDescent="0.2">
      <c r="A87" s="29"/>
      <c r="B87" s="29"/>
      <c r="C87" s="30" t="s">
        <v>161</v>
      </c>
      <c r="D87" s="29"/>
      <c r="E87" s="29"/>
      <c r="F87" s="40"/>
      <c r="G87" s="40"/>
      <c r="H87" s="31" t="s">
        <v>152</v>
      </c>
    </row>
    <row r="88" spans="1:8" x14ac:dyDescent="0.2">
      <c r="A88" s="29"/>
      <c r="B88" s="29"/>
      <c r="C88" s="30" t="s">
        <v>10</v>
      </c>
      <c r="D88" s="29"/>
      <c r="E88" s="29"/>
      <c r="F88" s="40"/>
      <c r="G88" s="40"/>
      <c r="H88" s="31" t="s">
        <v>152</v>
      </c>
    </row>
    <row r="89" spans="1:8" x14ac:dyDescent="0.2">
      <c r="A89" s="29"/>
      <c r="B89" s="29"/>
      <c r="C89" s="30" t="s">
        <v>151</v>
      </c>
      <c r="D89" s="29"/>
      <c r="E89" s="29" t="s">
        <v>152</v>
      </c>
      <c r="F89" s="41" t="s">
        <v>154</v>
      </c>
      <c r="G89" s="38">
        <v>0</v>
      </c>
      <c r="H89" s="31" t="s">
        <v>152</v>
      </c>
    </row>
    <row r="90" spans="1:8" x14ac:dyDescent="0.2">
      <c r="A90" s="29"/>
      <c r="B90" s="29"/>
      <c r="C90" s="39"/>
      <c r="D90" s="29"/>
      <c r="E90" s="29"/>
      <c r="F90" s="40"/>
      <c r="G90" s="40"/>
      <c r="H90" s="31" t="s">
        <v>152</v>
      </c>
    </row>
    <row r="91" spans="1:8" x14ac:dyDescent="0.2">
      <c r="A91" s="29"/>
      <c r="B91" s="29"/>
      <c r="C91" s="30" t="s">
        <v>162</v>
      </c>
      <c r="D91" s="29"/>
      <c r="E91" s="29"/>
      <c r="F91" s="29"/>
      <c r="G91" s="29"/>
      <c r="H91" s="31" t="s">
        <v>152</v>
      </c>
    </row>
    <row r="92" spans="1:8" x14ac:dyDescent="0.2">
      <c r="A92" s="29"/>
      <c r="B92" s="29"/>
      <c r="C92" s="30" t="s">
        <v>151</v>
      </c>
      <c r="D92" s="29"/>
      <c r="E92" s="29" t="s">
        <v>152</v>
      </c>
      <c r="F92" s="41" t="s">
        <v>154</v>
      </c>
      <c r="G92" s="38">
        <v>0</v>
      </c>
      <c r="H92" s="31" t="s">
        <v>152</v>
      </c>
    </row>
    <row r="93" spans="1:8" x14ac:dyDescent="0.2">
      <c r="A93" s="29"/>
      <c r="B93" s="29"/>
      <c r="C93" s="39"/>
      <c r="D93" s="29"/>
      <c r="E93" s="29"/>
      <c r="F93" s="40"/>
      <c r="G93" s="40"/>
      <c r="H93" s="31" t="s">
        <v>152</v>
      </c>
    </row>
    <row r="94" spans="1:8" x14ac:dyDescent="0.2">
      <c r="A94" s="29"/>
      <c r="B94" s="29"/>
      <c r="C94" s="30" t="s">
        <v>163</v>
      </c>
      <c r="D94" s="29"/>
      <c r="E94" s="29"/>
      <c r="F94" s="29"/>
      <c r="G94" s="29"/>
      <c r="H94" s="31" t="s">
        <v>152</v>
      </c>
    </row>
    <row r="95" spans="1:8" x14ac:dyDescent="0.2">
      <c r="A95" s="29"/>
      <c r="B95" s="29"/>
      <c r="C95" s="30" t="s">
        <v>151</v>
      </c>
      <c r="D95" s="29"/>
      <c r="E95" s="29" t="s">
        <v>152</v>
      </c>
      <c r="F95" s="41" t="s">
        <v>154</v>
      </c>
      <c r="G95" s="38">
        <v>0</v>
      </c>
      <c r="H95" s="31" t="s">
        <v>152</v>
      </c>
    </row>
    <row r="96" spans="1:8" x14ac:dyDescent="0.2">
      <c r="A96" s="29"/>
      <c r="B96" s="29"/>
      <c r="C96" s="39"/>
      <c r="D96" s="29"/>
      <c r="E96" s="29"/>
      <c r="F96" s="40"/>
      <c r="G96" s="40"/>
      <c r="H96" s="31" t="s">
        <v>152</v>
      </c>
    </row>
    <row r="97" spans="1:8" x14ac:dyDescent="0.2">
      <c r="A97" s="29"/>
      <c r="B97" s="29"/>
      <c r="C97" s="30" t="s">
        <v>164</v>
      </c>
      <c r="D97" s="29"/>
      <c r="E97" s="29"/>
      <c r="F97" s="40"/>
      <c r="G97" s="40"/>
      <c r="H97" s="31" t="s">
        <v>152</v>
      </c>
    </row>
    <row r="98" spans="1:8" x14ac:dyDescent="0.2">
      <c r="A98" s="29"/>
      <c r="B98" s="29"/>
      <c r="C98" s="30" t="s">
        <v>151</v>
      </c>
      <c r="D98" s="29"/>
      <c r="E98" s="29" t="s">
        <v>152</v>
      </c>
      <c r="F98" s="41" t="s">
        <v>154</v>
      </c>
      <c r="G98" s="38">
        <v>0</v>
      </c>
      <c r="H98" s="31" t="s">
        <v>152</v>
      </c>
    </row>
    <row r="99" spans="1:8" x14ac:dyDescent="0.2">
      <c r="A99" s="29"/>
      <c r="B99" s="29"/>
      <c r="C99" s="39"/>
      <c r="D99" s="29"/>
      <c r="E99" s="29"/>
      <c r="F99" s="40"/>
      <c r="G99" s="40"/>
      <c r="H99" s="31" t="s">
        <v>152</v>
      </c>
    </row>
    <row r="100" spans="1:8" x14ac:dyDescent="0.2">
      <c r="A100" s="29"/>
      <c r="B100" s="29"/>
      <c r="C100" s="30" t="s">
        <v>165</v>
      </c>
      <c r="D100" s="29"/>
      <c r="E100" s="29"/>
      <c r="F100" s="37">
        <v>0</v>
      </c>
      <c r="G100" s="38">
        <v>0</v>
      </c>
      <c r="H100" s="31" t="s">
        <v>152</v>
      </c>
    </row>
    <row r="101" spans="1:8" x14ac:dyDescent="0.2">
      <c r="A101" s="29"/>
      <c r="B101" s="29"/>
      <c r="C101" s="39"/>
      <c r="D101" s="29"/>
      <c r="E101" s="29"/>
      <c r="F101" s="40"/>
      <c r="G101" s="40"/>
      <c r="H101" s="31" t="s">
        <v>152</v>
      </c>
    </row>
    <row r="102" spans="1:8" x14ac:dyDescent="0.2">
      <c r="A102" s="29"/>
      <c r="B102" s="29"/>
      <c r="C102" s="30" t="s">
        <v>166</v>
      </c>
      <c r="D102" s="29"/>
      <c r="E102" s="29"/>
      <c r="F102" s="40"/>
      <c r="G102" s="40"/>
      <c r="H102" s="31" t="s">
        <v>152</v>
      </c>
    </row>
    <row r="103" spans="1:8" x14ac:dyDescent="0.2">
      <c r="A103" s="29"/>
      <c r="B103" s="29"/>
      <c r="C103" s="30" t="s">
        <v>167</v>
      </c>
      <c r="D103" s="29"/>
      <c r="E103" s="29"/>
      <c r="F103" s="40"/>
      <c r="G103" s="40"/>
      <c r="H103" s="31" t="s">
        <v>152</v>
      </c>
    </row>
    <row r="104" spans="1:8" x14ac:dyDescent="0.2">
      <c r="A104" s="29"/>
      <c r="B104" s="29"/>
      <c r="C104" s="30" t="s">
        <v>151</v>
      </c>
      <c r="D104" s="29"/>
      <c r="E104" s="29" t="s">
        <v>152</v>
      </c>
      <c r="F104" s="41" t="s">
        <v>154</v>
      </c>
      <c r="G104" s="38">
        <v>0</v>
      </c>
      <c r="H104" s="31" t="s">
        <v>152</v>
      </c>
    </row>
    <row r="105" spans="1:8" x14ac:dyDescent="0.2">
      <c r="A105" s="29"/>
      <c r="B105" s="29"/>
      <c r="C105" s="39"/>
      <c r="D105" s="29"/>
      <c r="E105" s="29"/>
      <c r="F105" s="40"/>
      <c r="G105" s="40"/>
      <c r="H105" s="31" t="s">
        <v>152</v>
      </c>
    </row>
    <row r="106" spans="1:8" x14ac:dyDescent="0.2">
      <c r="A106" s="29"/>
      <c r="B106" s="29"/>
      <c r="C106" s="30" t="s">
        <v>168</v>
      </c>
      <c r="D106" s="29"/>
      <c r="E106" s="29"/>
      <c r="F106" s="40"/>
      <c r="G106" s="40"/>
      <c r="H106" s="31" t="s">
        <v>152</v>
      </c>
    </row>
    <row r="107" spans="1:8" x14ac:dyDescent="0.2">
      <c r="A107" s="29"/>
      <c r="B107" s="29"/>
      <c r="C107" s="30" t="s">
        <v>151</v>
      </c>
      <c r="D107" s="29"/>
      <c r="E107" s="29" t="s">
        <v>152</v>
      </c>
      <c r="F107" s="41" t="s">
        <v>154</v>
      </c>
      <c r="G107" s="38">
        <v>0</v>
      </c>
      <c r="H107" s="31" t="s">
        <v>152</v>
      </c>
    </row>
    <row r="108" spans="1:8" x14ac:dyDescent="0.2">
      <c r="A108" s="29"/>
      <c r="B108" s="29"/>
      <c r="C108" s="39"/>
      <c r="D108" s="29"/>
      <c r="E108" s="29"/>
      <c r="F108" s="40"/>
      <c r="G108" s="40"/>
      <c r="H108" s="31" t="s">
        <v>152</v>
      </c>
    </row>
    <row r="109" spans="1:8" x14ac:dyDescent="0.2">
      <c r="A109" s="29"/>
      <c r="B109" s="29"/>
      <c r="C109" s="30" t="s">
        <v>169</v>
      </c>
      <c r="D109" s="29"/>
      <c r="E109" s="29"/>
      <c r="F109" s="40"/>
      <c r="G109" s="40"/>
      <c r="H109" s="31" t="s">
        <v>152</v>
      </c>
    </row>
    <row r="110" spans="1:8" x14ac:dyDescent="0.2">
      <c r="A110" s="29"/>
      <c r="B110" s="29"/>
      <c r="C110" s="30" t="s">
        <v>151</v>
      </c>
      <c r="D110" s="29"/>
      <c r="E110" s="29" t="s">
        <v>152</v>
      </c>
      <c r="F110" s="41" t="s">
        <v>154</v>
      </c>
      <c r="G110" s="38">
        <v>0</v>
      </c>
      <c r="H110" s="31" t="s">
        <v>152</v>
      </c>
    </row>
    <row r="111" spans="1:8" x14ac:dyDescent="0.2">
      <c r="A111" s="29"/>
      <c r="B111" s="29"/>
      <c r="C111" s="39"/>
      <c r="D111" s="29"/>
      <c r="E111" s="29"/>
      <c r="F111" s="40"/>
      <c r="G111" s="40"/>
      <c r="H111" s="31" t="s">
        <v>152</v>
      </c>
    </row>
    <row r="112" spans="1:8" x14ac:dyDescent="0.2">
      <c r="A112" s="29"/>
      <c r="B112" s="29"/>
      <c r="C112" s="30" t="s">
        <v>170</v>
      </c>
      <c r="D112" s="29"/>
      <c r="E112" s="29"/>
      <c r="F112" s="40"/>
      <c r="G112" s="40"/>
      <c r="H112" s="31" t="s">
        <v>152</v>
      </c>
    </row>
    <row r="113" spans="1:8" x14ac:dyDescent="0.2">
      <c r="A113" s="32">
        <v>1</v>
      </c>
      <c r="B113" s="33"/>
      <c r="C113" s="33" t="s">
        <v>171</v>
      </c>
      <c r="D113" s="33"/>
      <c r="E113" s="42"/>
      <c r="F113" s="35">
        <v>4099.8879170150003</v>
      </c>
      <c r="G113" s="36">
        <f>F113/F131</f>
        <v>4.2060210486850096E-2</v>
      </c>
      <c r="H113" s="31">
        <v>6.6</v>
      </c>
    </row>
    <row r="114" spans="1:8" x14ac:dyDescent="0.2">
      <c r="A114" s="29"/>
      <c r="B114" s="29"/>
      <c r="C114" s="30" t="s">
        <v>151</v>
      </c>
      <c r="D114" s="29"/>
      <c r="E114" s="29" t="s">
        <v>152</v>
      </c>
      <c r="F114" s="37">
        <v>4099.8879170150003</v>
      </c>
      <c r="G114" s="38">
        <v>4.2060210000000001E-2</v>
      </c>
      <c r="H114" s="31" t="s">
        <v>152</v>
      </c>
    </row>
    <row r="115" spans="1:8" x14ac:dyDescent="0.2">
      <c r="A115" s="29"/>
      <c r="B115" s="29"/>
      <c r="C115" s="39"/>
      <c r="D115" s="29"/>
      <c r="E115" s="29"/>
      <c r="F115" s="40"/>
      <c r="G115" s="40"/>
      <c r="H115" s="31" t="s">
        <v>152</v>
      </c>
    </row>
    <row r="116" spans="1:8" x14ac:dyDescent="0.2">
      <c r="A116" s="29"/>
      <c r="B116" s="29"/>
      <c r="C116" s="30" t="s">
        <v>172</v>
      </c>
      <c r="D116" s="29"/>
      <c r="E116" s="29"/>
      <c r="F116" s="37">
        <v>4099.8879170150003</v>
      </c>
      <c r="G116" s="38">
        <v>4.2060210000000001E-2</v>
      </c>
      <c r="H116" s="31" t="s">
        <v>152</v>
      </c>
    </row>
    <row r="117" spans="1:8" x14ac:dyDescent="0.2">
      <c r="A117" s="29"/>
      <c r="B117" s="29"/>
      <c r="C117" s="40"/>
      <c r="D117" s="29"/>
      <c r="E117" s="29"/>
      <c r="F117" s="29"/>
      <c r="G117" s="29"/>
      <c r="H117" s="31" t="s">
        <v>152</v>
      </c>
    </row>
    <row r="118" spans="1:8" x14ac:dyDescent="0.2">
      <c r="A118" s="29"/>
      <c r="B118" s="29"/>
      <c r="C118" s="30" t="s">
        <v>173</v>
      </c>
      <c r="D118" s="29"/>
      <c r="E118" s="29"/>
      <c r="F118" s="29"/>
      <c r="G118" s="29"/>
      <c r="H118" s="31" t="s">
        <v>152</v>
      </c>
    </row>
    <row r="119" spans="1:8" x14ac:dyDescent="0.2">
      <c r="A119" s="29"/>
      <c r="B119" s="29"/>
      <c r="C119" s="30" t="s">
        <v>174</v>
      </c>
      <c r="D119" s="29"/>
      <c r="E119" s="29"/>
      <c r="F119" s="29"/>
      <c r="G119" s="29"/>
      <c r="H119" s="31" t="s">
        <v>152</v>
      </c>
    </row>
    <row r="120" spans="1:8" x14ac:dyDescent="0.2">
      <c r="A120" s="29"/>
      <c r="B120" s="29"/>
      <c r="C120" s="30" t="s">
        <v>151</v>
      </c>
      <c r="D120" s="29"/>
      <c r="E120" s="29" t="s">
        <v>152</v>
      </c>
      <c r="F120" s="41" t="s">
        <v>154</v>
      </c>
      <c r="G120" s="38">
        <v>0</v>
      </c>
      <c r="H120" s="31" t="s">
        <v>152</v>
      </c>
    </row>
    <row r="121" spans="1:8" x14ac:dyDescent="0.2">
      <c r="A121" s="29"/>
      <c r="B121" s="29"/>
      <c r="C121" s="39"/>
      <c r="D121" s="29"/>
      <c r="E121" s="29"/>
      <c r="F121" s="40"/>
      <c r="G121" s="40"/>
      <c r="H121" s="31" t="s">
        <v>152</v>
      </c>
    </row>
    <row r="122" spans="1:8" x14ac:dyDescent="0.2">
      <c r="A122" s="29"/>
      <c r="B122" s="29"/>
      <c r="C122" s="30" t="s">
        <v>175</v>
      </c>
      <c r="D122" s="29"/>
      <c r="E122" s="29"/>
      <c r="F122" s="29"/>
      <c r="G122" s="29"/>
      <c r="H122" s="31" t="s">
        <v>152</v>
      </c>
    </row>
    <row r="123" spans="1:8" x14ac:dyDescent="0.2">
      <c r="A123" s="29"/>
      <c r="B123" s="29"/>
      <c r="C123" s="30" t="s">
        <v>176</v>
      </c>
      <c r="D123" s="29"/>
      <c r="E123" s="29"/>
      <c r="F123" s="29"/>
      <c r="G123" s="29"/>
      <c r="H123" s="31" t="s">
        <v>152</v>
      </c>
    </row>
    <row r="124" spans="1:8" x14ac:dyDescent="0.2">
      <c r="A124" s="29"/>
      <c r="B124" s="29"/>
      <c r="C124" s="30" t="s">
        <v>151</v>
      </c>
      <c r="D124" s="29"/>
      <c r="E124" s="29" t="s">
        <v>152</v>
      </c>
      <c r="F124" s="41" t="s">
        <v>154</v>
      </c>
      <c r="G124" s="38">
        <v>0</v>
      </c>
      <c r="H124" s="31" t="s">
        <v>152</v>
      </c>
    </row>
    <row r="125" spans="1:8" x14ac:dyDescent="0.2">
      <c r="A125" s="29"/>
      <c r="B125" s="29"/>
      <c r="C125" s="39"/>
      <c r="D125" s="29"/>
      <c r="E125" s="29"/>
      <c r="F125" s="40"/>
      <c r="G125" s="40"/>
      <c r="H125" s="31" t="s">
        <v>152</v>
      </c>
    </row>
    <row r="126" spans="1:8" x14ac:dyDescent="0.2">
      <c r="A126" s="29"/>
      <c r="B126" s="29"/>
      <c r="C126" s="30" t="s">
        <v>177</v>
      </c>
      <c r="D126" s="29"/>
      <c r="E126" s="29"/>
      <c r="F126" s="40"/>
      <c r="G126" s="40"/>
      <c r="H126" s="31" t="s">
        <v>152</v>
      </c>
    </row>
    <row r="127" spans="1:8" x14ac:dyDescent="0.2">
      <c r="A127" s="29"/>
      <c r="B127" s="29"/>
      <c r="C127" s="30" t="s">
        <v>151</v>
      </c>
      <c r="D127" s="29"/>
      <c r="E127" s="29" t="s">
        <v>152</v>
      </c>
      <c r="F127" s="41" t="s">
        <v>154</v>
      </c>
      <c r="G127" s="38">
        <v>0</v>
      </c>
      <c r="H127" s="31" t="s">
        <v>152</v>
      </c>
    </row>
    <row r="128" spans="1:8" x14ac:dyDescent="0.2">
      <c r="A128" s="29"/>
      <c r="B128" s="29"/>
      <c r="C128" s="39"/>
      <c r="D128" s="29"/>
      <c r="E128" s="29"/>
      <c r="F128" s="40"/>
      <c r="G128" s="40"/>
      <c r="H128" s="31" t="s">
        <v>152</v>
      </c>
    </row>
    <row r="129" spans="1:9" x14ac:dyDescent="0.2">
      <c r="A129" s="42"/>
      <c r="B129" s="33"/>
      <c r="C129" s="33" t="s">
        <v>178</v>
      </c>
      <c r="D129" s="33"/>
      <c r="E129" s="42"/>
      <c r="F129" s="35">
        <v>514.56868989999998</v>
      </c>
      <c r="G129" s="36">
        <v>5.2788899999999996E-3</v>
      </c>
      <c r="H129" s="31" t="s">
        <v>152</v>
      </c>
    </row>
    <row r="130" spans="1:9" x14ac:dyDescent="0.2">
      <c r="A130" s="42"/>
      <c r="B130" s="33"/>
      <c r="C130" s="33" t="s">
        <v>179</v>
      </c>
      <c r="D130" s="33"/>
      <c r="E130" s="42"/>
      <c r="F130" s="35">
        <v>-183.83649333999998</v>
      </c>
      <c r="G130" s="36">
        <v>-1.8859549001122194E-3</v>
      </c>
      <c r="H130" s="31" t="s">
        <v>152</v>
      </c>
    </row>
    <row r="131" spans="1:9" x14ac:dyDescent="0.2">
      <c r="A131" s="39"/>
      <c r="B131" s="39"/>
      <c r="C131" s="30" t="s">
        <v>180</v>
      </c>
      <c r="D131" s="40"/>
      <c r="E131" s="40"/>
      <c r="F131" s="37">
        <v>97476.638123263998</v>
      </c>
      <c r="G131" s="43">
        <v>1</v>
      </c>
      <c r="H131" s="31" t="s">
        <v>152</v>
      </c>
    </row>
    <row r="132" spans="1:9" x14ac:dyDescent="0.2">
      <c r="A132" s="44"/>
      <c r="B132" s="44"/>
      <c r="C132" s="44"/>
      <c r="D132" s="45"/>
      <c r="E132" s="45"/>
      <c r="F132" s="45"/>
      <c r="G132" s="45"/>
    </row>
    <row r="133" spans="1:9" x14ac:dyDescent="0.2">
      <c r="A133" s="4"/>
      <c r="B133" s="234" t="s">
        <v>915</v>
      </c>
      <c r="C133" s="234"/>
      <c r="D133" s="234"/>
      <c r="E133" s="234"/>
      <c r="F133" s="234"/>
      <c r="G133" s="234"/>
      <c r="H133" s="234"/>
    </row>
    <row r="134" spans="1:9" x14ac:dyDescent="0.2">
      <c r="A134" s="4"/>
      <c r="B134" s="234" t="s">
        <v>916</v>
      </c>
      <c r="C134" s="234"/>
      <c r="D134" s="234"/>
      <c r="E134" s="234"/>
      <c r="F134" s="234"/>
      <c r="G134" s="234"/>
      <c r="H134" s="234"/>
    </row>
    <row r="135" spans="1:9" x14ac:dyDescent="0.2">
      <c r="A135" s="4"/>
      <c r="B135" s="234" t="s">
        <v>917</v>
      </c>
      <c r="C135" s="234"/>
      <c r="D135" s="234"/>
      <c r="E135" s="234"/>
      <c r="F135" s="234"/>
      <c r="G135" s="234"/>
      <c r="H135" s="234"/>
    </row>
    <row r="136" spans="1:9" s="7" customFormat="1" ht="66.75" customHeight="1" x14ac:dyDescent="0.25">
      <c r="A136" s="6"/>
      <c r="B136" s="235" t="s">
        <v>918</v>
      </c>
      <c r="C136" s="235"/>
      <c r="D136" s="235"/>
      <c r="E136" s="235"/>
      <c r="F136" s="235"/>
      <c r="G136" s="235"/>
      <c r="H136" s="235"/>
      <c r="I136"/>
    </row>
    <row r="137" spans="1:9" x14ac:dyDescent="0.2">
      <c r="A137" s="4"/>
      <c r="B137" s="234" t="s">
        <v>919</v>
      </c>
      <c r="C137" s="234"/>
      <c r="D137" s="234"/>
      <c r="E137" s="234"/>
      <c r="F137" s="234"/>
      <c r="G137" s="234"/>
      <c r="H137" s="234"/>
    </row>
    <row r="138" spans="1:9" x14ac:dyDescent="0.2">
      <c r="A138" s="4"/>
      <c r="B138" s="4"/>
      <c r="C138" s="4"/>
      <c r="D138" s="46"/>
      <c r="E138" s="46"/>
      <c r="F138" s="46"/>
      <c r="G138" s="46"/>
    </row>
    <row r="139" spans="1:9" x14ac:dyDescent="0.2">
      <c r="A139" s="4"/>
      <c r="B139" s="236" t="s">
        <v>181</v>
      </c>
      <c r="C139" s="237"/>
      <c r="D139" s="238"/>
      <c r="E139" s="47"/>
      <c r="F139" s="46"/>
      <c r="G139" s="46"/>
    </row>
    <row r="140" spans="1:9" x14ac:dyDescent="0.2">
      <c r="A140" s="4"/>
      <c r="B140" s="231" t="s">
        <v>182</v>
      </c>
      <c r="C140" s="232"/>
      <c r="D140" s="30" t="s">
        <v>183</v>
      </c>
      <c r="E140" s="47"/>
      <c r="F140" s="46"/>
      <c r="G140" s="46"/>
    </row>
    <row r="141" spans="1:9" ht="12.75" customHeight="1" x14ac:dyDescent="0.2">
      <c r="A141" s="4"/>
      <c r="B141" s="231" t="s">
        <v>1111</v>
      </c>
      <c r="C141" s="232"/>
      <c r="D141" s="30" t="str">
        <f>"Rs. "&amp;TEXT(F71,"0.00")&amp;" lacs/ #"</f>
        <v>Rs. 0.00 lacs/ #</v>
      </c>
      <c r="E141" s="47"/>
      <c r="F141" s="46"/>
      <c r="G141" s="46"/>
    </row>
    <row r="142" spans="1:9" x14ac:dyDescent="0.2">
      <c r="A142" s="4"/>
      <c r="B142" s="231" t="s">
        <v>185</v>
      </c>
      <c r="C142" s="232"/>
      <c r="D142" s="40" t="s">
        <v>152</v>
      </c>
      <c r="E142" s="47"/>
      <c r="F142" s="46"/>
      <c r="G142" s="46"/>
    </row>
    <row r="143" spans="1:9" x14ac:dyDescent="0.2">
      <c r="A143" s="8"/>
      <c r="B143" s="48" t="s">
        <v>152</v>
      </c>
      <c r="C143" s="48" t="s">
        <v>920</v>
      </c>
      <c r="D143" s="48" t="s">
        <v>186</v>
      </c>
      <c r="E143" s="8"/>
      <c r="F143" s="8"/>
      <c r="G143" s="8"/>
      <c r="H143" s="8"/>
    </row>
    <row r="144" spans="1:9" x14ac:dyDescent="0.2">
      <c r="A144" s="8"/>
      <c r="B144" s="49" t="s">
        <v>187</v>
      </c>
      <c r="C144" s="50">
        <v>45626</v>
      </c>
      <c r="D144" s="50">
        <v>45657</v>
      </c>
      <c r="E144" s="8"/>
      <c r="F144" s="8"/>
      <c r="G144" s="8"/>
    </row>
    <row r="145" spans="1:7" x14ac:dyDescent="0.2">
      <c r="A145" s="8"/>
      <c r="B145" s="33" t="s">
        <v>188</v>
      </c>
      <c r="C145" s="51">
        <v>100.0686</v>
      </c>
      <c r="D145" s="51">
        <v>99.036000000000001</v>
      </c>
      <c r="E145" s="8"/>
      <c r="F145" s="22"/>
      <c r="G145" s="52"/>
    </row>
    <row r="146" spans="1:7" x14ac:dyDescent="0.2">
      <c r="A146" s="8"/>
      <c r="B146" s="33" t="s">
        <v>1083</v>
      </c>
      <c r="C146" s="51">
        <v>61.656199999999998</v>
      </c>
      <c r="D146" s="51">
        <v>61.02</v>
      </c>
      <c r="E146" s="8"/>
      <c r="F146" s="22"/>
      <c r="G146" s="52"/>
    </row>
    <row r="147" spans="1:7" x14ac:dyDescent="0.2">
      <c r="A147" s="8"/>
      <c r="B147" s="33" t="s">
        <v>190</v>
      </c>
      <c r="C147" s="51">
        <v>93.959000000000003</v>
      </c>
      <c r="D147" s="51">
        <v>92.943600000000004</v>
      </c>
      <c r="E147" s="8"/>
      <c r="F147" s="22"/>
      <c r="G147" s="52"/>
    </row>
    <row r="148" spans="1:7" x14ac:dyDescent="0.2">
      <c r="A148" s="8"/>
      <c r="B148" s="33" t="s">
        <v>1084</v>
      </c>
      <c r="C148" s="51">
        <v>57.595599999999997</v>
      </c>
      <c r="D148" s="51">
        <v>56.973100000000002</v>
      </c>
      <c r="E148" s="8"/>
      <c r="F148" s="22"/>
      <c r="G148" s="52"/>
    </row>
    <row r="149" spans="1:7" x14ac:dyDescent="0.2">
      <c r="A149" s="8"/>
      <c r="B149" s="8"/>
      <c r="C149" s="8"/>
      <c r="D149" s="8"/>
      <c r="E149" s="8"/>
      <c r="F149" s="8"/>
      <c r="G149" s="8"/>
    </row>
    <row r="150" spans="1:7" x14ac:dyDescent="0.2">
      <c r="A150" s="8"/>
      <c r="B150" s="231" t="s">
        <v>921</v>
      </c>
      <c r="C150" s="232"/>
      <c r="D150" s="30" t="s">
        <v>183</v>
      </c>
      <c r="E150" s="8"/>
      <c r="F150" s="8"/>
      <c r="G150" s="8"/>
    </row>
    <row r="151" spans="1:7" x14ac:dyDescent="0.2">
      <c r="A151" s="8"/>
      <c r="B151" s="53"/>
      <c r="C151" s="53"/>
      <c r="D151" s="54"/>
      <c r="E151" s="8"/>
      <c r="F151" s="22"/>
      <c r="G151" s="52"/>
    </row>
    <row r="152" spans="1:7" x14ac:dyDescent="0.2">
      <c r="A152" s="8"/>
      <c r="B152" s="231" t="s">
        <v>192</v>
      </c>
      <c r="C152" s="232"/>
      <c r="D152" s="30" t="s">
        <v>951</v>
      </c>
      <c r="E152" s="8"/>
      <c r="F152" s="8"/>
      <c r="G152" s="8"/>
    </row>
    <row r="153" spans="1:7" x14ac:dyDescent="0.2">
      <c r="A153" s="8"/>
      <c r="B153" s="231" t="s">
        <v>193</v>
      </c>
      <c r="C153" s="232"/>
      <c r="D153" s="30" t="s">
        <v>183</v>
      </c>
      <c r="E153" s="55"/>
      <c r="F153" s="8"/>
      <c r="G153" s="8"/>
    </row>
    <row r="154" spans="1:7" x14ac:dyDescent="0.2">
      <c r="A154" s="8"/>
      <c r="B154" s="231" t="s">
        <v>194</v>
      </c>
      <c r="C154" s="232"/>
      <c r="D154" s="30" t="s">
        <v>183</v>
      </c>
      <c r="E154" s="55"/>
      <c r="F154" s="8"/>
      <c r="G154" s="8"/>
    </row>
    <row r="155" spans="1:7" x14ac:dyDescent="0.2">
      <c r="A155" s="8"/>
      <c r="B155" s="231" t="s">
        <v>195</v>
      </c>
      <c r="C155" s="232"/>
      <c r="D155" s="56">
        <v>0.38453789636927771</v>
      </c>
      <c r="E155" s="8"/>
      <c r="F155" s="22"/>
      <c r="G155" s="52"/>
    </row>
    <row r="157" spans="1:7" x14ac:dyDescent="0.2">
      <c r="B157" s="230" t="s">
        <v>922</v>
      </c>
      <c r="C157" s="230"/>
    </row>
    <row r="159" spans="1:7" ht="153.75" customHeight="1" x14ac:dyDescent="0.2"/>
    <row r="162" spans="2:4" x14ac:dyDescent="0.2">
      <c r="B162" s="9" t="s">
        <v>923</v>
      </c>
      <c r="C162" s="10"/>
      <c r="D162" s="9"/>
    </row>
    <row r="163" spans="2:4" x14ac:dyDescent="0.2">
      <c r="B163" s="9" t="s">
        <v>924</v>
      </c>
      <c r="D163" s="9"/>
    </row>
    <row r="164" spans="2:4" ht="165" customHeight="1" x14ac:dyDescent="0.2"/>
  </sheetData>
  <mergeCells count="18">
    <mergeCell ref="B140:C140"/>
    <mergeCell ref="A1:H1"/>
    <mergeCell ref="A2:H2"/>
    <mergeCell ref="A3:H3"/>
    <mergeCell ref="B133:H133"/>
    <mergeCell ref="B134:H134"/>
    <mergeCell ref="B135:H135"/>
    <mergeCell ref="B136:H136"/>
    <mergeCell ref="B137:H137"/>
    <mergeCell ref="B139:D139"/>
    <mergeCell ref="B157:C157"/>
    <mergeCell ref="B141:C141"/>
    <mergeCell ref="B142:C142"/>
    <mergeCell ref="B150:C150"/>
    <mergeCell ref="B154:C154"/>
    <mergeCell ref="B155:C155"/>
    <mergeCell ref="B152:C152"/>
    <mergeCell ref="B153:C153"/>
  </mergeCells>
  <hyperlinks>
    <hyperlink ref="I1" location="Index!B2" display="Index" xr:uid="{7231F13F-474B-43B1-B1F8-66F4DA477D8A}"/>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BE124-93AD-4506-9CB0-5AC1460B6667}">
  <sheetPr>
    <outlinePr summaryBelow="0" summaryRight="0"/>
  </sheetPr>
  <dimension ref="A1:Q133"/>
  <sheetViews>
    <sheetView showGridLines="0" workbookViewId="0">
      <selection sqref="A1:H1"/>
    </sheetView>
  </sheetViews>
  <sheetFormatPr defaultRowHeight="12.75" x14ac:dyDescent="0.2"/>
  <cols>
    <col min="1" max="1" width="5.85546875" bestFit="1" customWidth="1"/>
    <col min="2" max="2" width="19.5703125" bestFit="1" customWidth="1"/>
    <col min="3" max="3" width="32.5703125" bestFit="1" customWidth="1"/>
    <col min="4" max="4" width="17.7109375" bestFit="1" customWidth="1"/>
    <col min="5" max="5" width="11.42578125" bestFit="1" customWidth="1"/>
    <col min="6" max="6" width="10.140625" bestFit="1" customWidth="1"/>
    <col min="7" max="7" width="14" bestFit="1" customWidth="1"/>
    <col min="8" max="8" width="8.42578125" bestFit="1" customWidth="1"/>
    <col min="9" max="9" width="5.7109375" bestFit="1" customWidth="1"/>
  </cols>
  <sheetData>
    <row r="1" spans="1:9" ht="15" x14ac:dyDescent="0.2">
      <c r="A1" s="233" t="s">
        <v>0</v>
      </c>
      <c r="B1" s="233"/>
      <c r="C1" s="233"/>
      <c r="D1" s="233"/>
      <c r="E1" s="233"/>
      <c r="F1" s="233"/>
      <c r="G1" s="233"/>
      <c r="H1" s="233"/>
      <c r="I1" s="2" t="s">
        <v>910</v>
      </c>
    </row>
    <row r="2" spans="1:9" ht="15" x14ac:dyDescent="0.2">
      <c r="A2" s="233" t="s">
        <v>897</v>
      </c>
      <c r="B2" s="233"/>
      <c r="C2" s="233"/>
      <c r="D2" s="233"/>
      <c r="E2" s="233"/>
      <c r="F2" s="233"/>
      <c r="G2" s="233"/>
      <c r="H2" s="233"/>
    </row>
    <row r="3" spans="1:9" ht="15" x14ac:dyDescent="0.2">
      <c r="A3" s="233" t="s">
        <v>912</v>
      </c>
      <c r="B3" s="233"/>
      <c r="C3" s="233"/>
      <c r="D3" s="233"/>
      <c r="E3" s="233"/>
      <c r="F3" s="233"/>
      <c r="G3" s="233"/>
      <c r="H3" s="233"/>
    </row>
    <row r="4" spans="1:9" s="3" customFormat="1" ht="30" x14ac:dyDescent="0.2">
      <c r="A4" s="28" t="s">
        <v>2</v>
      </c>
      <c r="B4" s="28" t="s">
        <v>3</v>
      </c>
      <c r="C4" s="28" t="s">
        <v>4</v>
      </c>
      <c r="D4" s="28" t="s">
        <v>5</v>
      </c>
      <c r="E4" s="28" t="s">
        <v>6</v>
      </c>
      <c r="F4" s="28" t="s">
        <v>7</v>
      </c>
      <c r="G4" s="28" t="s">
        <v>8</v>
      </c>
      <c r="H4" s="28" t="s">
        <v>911</v>
      </c>
    </row>
    <row r="5" spans="1:9" x14ac:dyDescent="0.2">
      <c r="A5" s="29"/>
      <c r="B5" s="29"/>
      <c r="C5" s="30" t="s">
        <v>9</v>
      </c>
      <c r="D5" s="29"/>
      <c r="E5" s="29"/>
      <c r="F5" s="29"/>
      <c r="G5" s="29"/>
      <c r="H5" s="31" t="s">
        <v>152</v>
      </c>
    </row>
    <row r="6" spans="1:9" ht="25.5" x14ac:dyDescent="0.2">
      <c r="A6" s="29"/>
      <c r="B6" s="29"/>
      <c r="C6" s="30" t="s">
        <v>10</v>
      </c>
      <c r="D6" s="29"/>
      <c r="E6" s="29"/>
      <c r="F6" s="29"/>
      <c r="G6" s="29"/>
      <c r="H6" s="31" t="s">
        <v>152</v>
      </c>
    </row>
    <row r="7" spans="1:9" x14ac:dyDescent="0.2">
      <c r="A7" s="32">
        <v>1</v>
      </c>
      <c r="B7" s="33" t="s">
        <v>344</v>
      </c>
      <c r="C7" s="33" t="s">
        <v>345</v>
      </c>
      <c r="D7" s="33" t="s">
        <v>42</v>
      </c>
      <c r="E7" s="34">
        <v>550000</v>
      </c>
      <c r="F7" s="35">
        <v>9750.6749999999993</v>
      </c>
      <c r="G7" s="36">
        <v>8.8354009999999997E-2</v>
      </c>
      <c r="H7" s="31" t="s">
        <v>152</v>
      </c>
    </row>
    <row r="8" spans="1:9" x14ac:dyDescent="0.2">
      <c r="A8" s="32">
        <v>2</v>
      </c>
      <c r="B8" s="33" t="s">
        <v>40</v>
      </c>
      <c r="C8" s="33" t="s">
        <v>41</v>
      </c>
      <c r="D8" s="33" t="s">
        <v>42</v>
      </c>
      <c r="E8" s="34">
        <v>612000</v>
      </c>
      <c r="F8" s="35">
        <v>7843.6980000000003</v>
      </c>
      <c r="G8" s="36">
        <v>7.1074280000000004E-2</v>
      </c>
      <c r="H8" s="31" t="s">
        <v>152</v>
      </c>
    </row>
    <row r="9" spans="1:9" x14ac:dyDescent="0.2">
      <c r="A9" s="32">
        <v>3</v>
      </c>
      <c r="B9" s="33" t="s">
        <v>11</v>
      </c>
      <c r="C9" s="33" t="s">
        <v>12</v>
      </c>
      <c r="D9" s="33" t="s">
        <v>13</v>
      </c>
      <c r="E9" s="34">
        <v>169000</v>
      </c>
      <c r="F9" s="35">
        <v>6096.9285</v>
      </c>
      <c r="G9" s="36">
        <v>5.5246240000000002E-2</v>
      </c>
      <c r="H9" s="31" t="s">
        <v>152</v>
      </c>
    </row>
    <row r="10" spans="1:9" x14ac:dyDescent="0.2">
      <c r="A10" s="32">
        <v>4</v>
      </c>
      <c r="B10" s="33" t="s">
        <v>348</v>
      </c>
      <c r="C10" s="33" t="s">
        <v>349</v>
      </c>
      <c r="D10" s="33" t="s">
        <v>1114</v>
      </c>
      <c r="E10" s="34">
        <v>319864</v>
      </c>
      <c r="F10" s="35">
        <v>6013.4431999999997</v>
      </c>
      <c r="G10" s="36">
        <v>5.4489750000000003E-2</v>
      </c>
      <c r="H10" s="31" t="s">
        <v>152</v>
      </c>
    </row>
    <row r="11" spans="1:9" x14ac:dyDescent="0.2">
      <c r="A11" s="32">
        <v>5</v>
      </c>
      <c r="B11" s="33" t="s">
        <v>346</v>
      </c>
      <c r="C11" s="33" t="s">
        <v>347</v>
      </c>
      <c r="D11" s="33" t="s">
        <v>203</v>
      </c>
      <c r="E11" s="34">
        <v>2114000</v>
      </c>
      <c r="F11" s="35">
        <v>5877.9769999999999</v>
      </c>
      <c r="G11" s="36">
        <v>5.3262249999999997E-2</v>
      </c>
      <c r="H11" s="31" t="s">
        <v>152</v>
      </c>
    </row>
    <row r="12" spans="1:9" x14ac:dyDescent="0.2">
      <c r="A12" s="32">
        <v>6</v>
      </c>
      <c r="B12" s="33" t="s">
        <v>14</v>
      </c>
      <c r="C12" s="33" t="s">
        <v>15</v>
      </c>
      <c r="D12" s="33" t="s">
        <v>16</v>
      </c>
      <c r="E12" s="34">
        <v>345000</v>
      </c>
      <c r="F12" s="35">
        <v>5477.7375000000002</v>
      </c>
      <c r="G12" s="36">
        <v>4.9635550000000001E-2</v>
      </c>
      <c r="H12" s="31" t="s">
        <v>152</v>
      </c>
    </row>
    <row r="13" spans="1:9" x14ac:dyDescent="0.2">
      <c r="A13" s="32">
        <v>7</v>
      </c>
      <c r="B13" s="33" t="s">
        <v>17</v>
      </c>
      <c r="C13" s="33" t="s">
        <v>18</v>
      </c>
      <c r="D13" s="33" t="s">
        <v>19</v>
      </c>
      <c r="E13" s="34">
        <v>440000</v>
      </c>
      <c r="F13" s="35">
        <v>5347.98</v>
      </c>
      <c r="G13" s="36">
        <v>4.8459769999999999E-2</v>
      </c>
      <c r="H13" s="31" t="s">
        <v>152</v>
      </c>
    </row>
    <row r="14" spans="1:9" ht="25.5" x14ac:dyDescent="0.2">
      <c r="A14" s="32">
        <v>8</v>
      </c>
      <c r="B14" s="33" t="s">
        <v>367</v>
      </c>
      <c r="C14" s="33" t="s">
        <v>368</v>
      </c>
      <c r="D14" s="33" t="s">
        <v>209</v>
      </c>
      <c r="E14" s="34">
        <v>367886</v>
      </c>
      <c r="F14" s="35">
        <v>5108.0971099999997</v>
      </c>
      <c r="G14" s="36">
        <v>4.628612E-2</v>
      </c>
      <c r="H14" s="31" t="s">
        <v>152</v>
      </c>
    </row>
    <row r="15" spans="1:9" x14ac:dyDescent="0.2">
      <c r="A15" s="32">
        <v>9</v>
      </c>
      <c r="B15" s="33" t="s">
        <v>358</v>
      </c>
      <c r="C15" s="33" t="s">
        <v>359</v>
      </c>
      <c r="D15" s="33" t="s">
        <v>42</v>
      </c>
      <c r="E15" s="34">
        <v>472482</v>
      </c>
      <c r="F15" s="35">
        <v>5030.5158540000002</v>
      </c>
      <c r="G15" s="36">
        <v>4.5583129999999999E-2</v>
      </c>
      <c r="H15" s="31" t="s">
        <v>152</v>
      </c>
    </row>
    <row r="16" spans="1:9" x14ac:dyDescent="0.2">
      <c r="A16" s="32">
        <v>10</v>
      </c>
      <c r="B16" s="33" t="s">
        <v>58</v>
      </c>
      <c r="C16" s="33" t="s">
        <v>59</v>
      </c>
      <c r="D16" s="33" t="s">
        <v>42</v>
      </c>
      <c r="E16" s="34">
        <v>597896</v>
      </c>
      <c r="F16" s="35">
        <v>4752.974252</v>
      </c>
      <c r="G16" s="36">
        <v>4.3068229999999999E-2</v>
      </c>
      <c r="H16" s="31" t="s">
        <v>152</v>
      </c>
    </row>
    <row r="17" spans="1:8" x14ac:dyDescent="0.2">
      <c r="A17" s="32">
        <v>11</v>
      </c>
      <c r="B17" s="33" t="s">
        <v>236</v>
      </c>
      <c r="C17" s="33" t="s">
        <v>237</v>
      </c>
      <c r="D17" s="33" t="s">
        <v>203</v>
      </c>
      <c r="E17" s="34">
        <v>46000</v>
      </c>
      <c r="F17" s="35">
        <v>3991.5349999999999</v>
      </c>
      <c r="G17" s="36">
        <v>3.616859E-2</v>
      </c>
      <c r="H17" s="31" t="s">
        <v>152</v>
      </c>
    </row>
    <row r="18" spans="1:8" x14ac:dyDescent="0.2">
      <c r="A18" s="32">
        <v>12</v>
      </c>
      <c r="B18" s="33" t="s">
        <v>554</v>
      </c>
      <c r="C18" s="33" t="s">
        <v>555</v>
      </c>
      <c r="D18" s="33" t="s">
        <v>1114</v>
      </c>
      <c r="E18" s="34">
        <v>225000</v>
      </c>
      <c r="F18" s="35">
        <v>3838.95</v>
      </c>
      <c r="G18" s="36">
        <v>3.4785959999999998E-2</v>
      </c>
      <c r="H18" s="31" t="s">
        <v>152</v>
      </c>
    </row>
    <row r="19" spans="1:8" ht="25.5" x14ac:dyDescent="0.2">
      <c r="A19" s="32">
        <v>13</v>
      </c>
      <c r="B19" s="33" t="s">
        <v>352</v>
      </c>
      <c r="C19" s="33" t="s">
        <v>353</v>
      </c>
      <c r="D19" s="33" t="s">
        <v>209</v>
      </c>
      <c r="E19" s="34">
        <v>195000</v>
      </c>
      <c r="F19" s="35">
        <v>3678.3825000000002</v>
      </c>
      <c r="G19" s="36">
        <v>3.3331010000000001E-2</v>
      </c>
      <c r="H19" s="31" t="s">
        <v>152</v>
      </c>
    </row>
    <row r="20" spans="1:8" x14ac:dyDescent="0.2">
      <c r="A20" s="32">
        <v>14</v>
      </c>
      <c r="B20" s="33" t="s">
        <v>350</v>
      </c>
      <c r="C20" s="33" t="s">
        <v>351</v>
      </c>
      <c r="D20" s="33" t="s">
        <v>42</v>
      </c>
      <c r="E20" s="34">
        <v>190652</v>
      </c>
      <c r="F20" s="35">
        <v>3405.140046</v>
      </c>
      <c r="G20" s="36">
        <v>3.0855069999999998E-2</v>
      </c>
      <c r="H20" s="31" t="s">
        <v>152</v>
      </c>
    </row>
    <row r="21" spans="1:8" ht="25.5" x14ac:dyDescent="0.2">
      <c r="A21" s="32">
        <v>15</v>
      </c>
      <c r="B21" s="33" t="s">
        <v>744</v>
      </c>
      <c r="C21" s="33" t="s">
        <v>745</v>
      </c>
      <c r="D21" s="33" t="s">
        <v>292</v>
      </c>
      <c r="E21" s="34">
        <v>179605</v>
      </c>
      <c r="F21" s="35">
        <v>3210.8883875000001</v>
      </c>
      <c r="G21" s="36">
        <v>2.90949E-2</v>
      </c>
      <c r="H21" s="31" t="s">
        <v>152</v>
      </c>
    </row>
    <row r="22" spans="1:8" x14ac:dyDescent="0.2">
      <c r="A22" s="32">
        <v>16</v>
      </c>
      <c r="B22" s="33" t="s">
        <v>95</v>
      </c>
      <c r="C22" s="33" t="s">
        <v>96</v>
      </c>
      <c r="D22" s="33" t="s">
        <v>33</v>
      </c>
      <c r="E22" s="34">
        <v>414000</v>
      </c>
      <c r="F22" s="35">
        <v>3069.1889999999999</v>
      </c>
      <c r="G22" s="36">
        <v>2.7810910000000001E-2</v>
      </c>
      <c r="H22" s="31" t="s">
        <v>152</v>
      </c>
    </row>
    <row r="23" spans="1:8" x14ac:dyDescent="0.2">
      <c r="A23" s="32">
        <v>17</v>
      </c>
      <c r="B23" s="33" t="s">
        <v>86</v>
      </c>
      <c r="C23" s="33" t="s">
        <v>87</v>
      </c>
      <c r="D23" s="33" t="s">
        <v>88</v>
      </c>
      <c r="E23" s="34">
        <v>55000</v>
      </c>
      <c r="F23" s="35">
        <v>2504.8375000000001</v>
      </c>
      <c r="G23" s="36">
        <v>2.2697140000000001E-2</v>
      </c>
      <c r="H23" s="31" t="s">
        <v>152</v>
      </c>
    </row>
    <row r="24" spans="1:8" x14ac:dyDescent="0.2">
      <c r="A24" s="32">
        <v>18</v>
      </c>
      <c r="B24" s="33" t="s">
        <v>100</v>
      </c>
      <c r="C24" s="33" t="s">
        <v>101</v>
      </c>
      <c r="D24" s="33" t="s">
        <v>33</v>
      </c>
      <c r="E24" s="34">
        <v>36000</v>
      </c>
      <c r="F24" s="35">
        <v>2488.41</v>
      </c>
      <c r="G24" s="36">
        <v>2.2548289999999999E-2</v>
      </c>
      <c r="H24" s="31" t="s">
        <v>152</v>
      </c>
    </row>
    <row r="25" spans="1:8" ht="25.5" x14ac:dyDescent="0.2">
      <c r="A25" s="32">
        <v>19</v>
      </c>
      <c r="B25" s="33" t="s">
        <v>460</v>
      </c>
      <c r="C25" s="33" t="s">
        <v>461</v>
      </c>
      <c r="D25" s="33" t="s">
        <v>233</v>
      </c>
      <c r="E25" s="34">
        <v>244574</v>
      </c>
      <c r="F25" s="35">
        <v>2237.1183780000001</v>
      </c>
      <c r="G25" s="36">
        <v>2.0271250000000001E-2</v>
      </c>
      <c r="H25" s="31" t="s">
        <v>152</v>
      </c>
    </row>
    <row r="26" spans="1:8" x14ac:dyDescent="0.2">
      <c r="A26" s="32">
        <v>20</v>
      </c>
      <c r="B26" s="33" t="s">
        <v>275</v>
      </c>
      <c r="C26" s="33" t="s">
        <v>276</v>
      </c>
      <c r="D26" s="33" t="s">
        <v>277</v>
      </c>
      <c r="E26" s="34">
        <v>89269</v>
      </c>
      <c r="F26" s="35">
        <v>2114.3362649999999</v>
      </c>
      <c r="G26" s="36">
        <v>1.9158680000000001E-2</v>
      </c>
      <c r="H26" s="31" t="s">
        <v>152</v>
      </c>
    </row>
    <row r="27" spans="1:8" x14ac:dyDescent="0.2">
      <c r="A27" s="32">
        <v>21</v>
      </c>
      <c r="B27" s="33" t="s">
        <v>464</v>
      </c>
      <c r="C27" s="33" t="s">
        <v>465</v>
      </c>
      <c r="D27" s="33" t="s">
        <v>42</v>
      </c>
      <c r="E27" s="34">
        <v>211282</v>
      </c>
      <c r="F27" s="35">
        <v>2028.6241230000001</v>
      </c>
      <c r="G27" s="36">
        <v>1.8382019999999999E-2</v>
      </c>
      <c r="H27" s="31" t="s">
        <v>152</v>
      </c>
    </row>
    <row r="28" spans="1:8" x14ac:dyDescent="0.2">
      <c r="A28" s="32">
        <v>22</v>
      </c>
      <c r="B28" s="33" t="s">
        <v>364</v>
      </c>
      <c r="C28" s="33" t="s">
        <v>365</v>
      </c>
      <c r="D28" s="33" t="s">
        <v>366</v>
      </c>
      <c r="E28" s="34">
        <v>330739</v>
      </c>
      <c r="F28" s="35">
        <v>1992.5371055000001</v>
      </c>
      <c r="G28" s="36">
        <v>1.8055020000000001E-2</v>
      </c>
      <c r="H28" s="31" t="s">
        <v>152</v>
      </c>
    </row>
    <row r="29" spans="1:8" x14ac:dyDescent="0.2">
      <c r="A29" s="32">
        <v>23</v>
      </c>
      <c r="B29" s="33" t="s">
        <v>552</v>
      </c>
      <c r="C29" s="33" t="s">
        <v>553</v>
      </c>
      <c r="D29" s="33" t="s">
        <v>277</v>
      </c>
      <c r="E29" s="34">
        <v>22619</v>
      </c>
      <c r="F29" s="35">
        <v>1990.155334</v>
      </c>
      <c r="G29" s="36">
        <v>1.8033440000000001E-2</v>
      </c>
      <c r="H29" s="31" t="s">
        <v>152</v>
      </c>
    </row>
    <row r="30" spans="1:8" x14ac:dyDescent="0.2">
      <c r="A30" s="32">
        <v>24</v>
      </c>
      <c r="B30" s="33" t="s">
        <v>746</v>
      </c>
      <c r="C30" s="33" t="s">
        <v>747</v>
      </c>
      <c r="D30" s="33" t="s">
        <v>277</v>
      </c>
      <c r="E30" s="34">
        <v>34721</v>
      </c>
      <c r="F30" s="35">
        <v>1674.2118989999999</v>
      </c>
      <c r="G30" s="36">
        <v>1.517057E-2</v>
      </c>
      <c r="H30" s="31" t="s">
        <v>152</v>
      </c>
    </row>
    <row r="31" spans="1:8" x14ac:dyDescent="0.2">
      <c r="A31" s="32">
        <v>25</v>
      </c>
      <c r="B31" s="33" t="s">
        <v>452</v>
      </c>
      <c r="C31" s="33" t="s">
        <v>453</v>
      </c>
      <c r="D31" s="33" t="s">
        <v>1114</v>
      </c>
      <c r="E31" s="34">
        <v>58865</v>
      </c>
      <c r="F31" s="35">
        <v>1128.67751</v>
      </c>
      <c r="G31" s="36">
        <v>1.022731E-2</v>
      </c>
      <c r="H31" s="31" t="s">
        <v>152</v>
      </c>
    </row>
    <row r="32" spans="1:8" ht="25.5" x14ac:dyDescent="0.2">
      <c r="A32" s="32">
        <v>26</v>
      </c>
      <c r="B32" s="33" t="s">
        <v>97</v>
      </c>
      <c r="C32" s="33" t="s">
        <v>98</v>
      </c>
      <c r="D32" s="33" t="s">
        <v>99</v>
      </c>
      <c r="E32" s="34">
        <v>85000</v>
      </c>
      <c r="F32" s="35">
        <v>1046.4349999999999</v>
      </c>
      <c r="G32" s="36">
        <v>9.4820900000000003E-3</v>
      </c>
      <c r="H32" s="31" t="s">
        <v>152</v>
      </c>
    </row>
    <row r="33" spans="1:8" x14ac:dyDescent="0.2">
      <c r="A33" s="32">
        <v>27</v>
      </c>
      <c r="B33" s="33" t="s">
        <v>454</v>
      </c>
      <c r="C33" s="33" t="s">
        <v>455</v>
      </c>
      <c r="D33" s="33" t="s">
        <v>292</v>
      </c>
      <c r="E33" s="34">
        <v>74116</v>
      </c>
      <c r="F33" s="35">
        <v>1030.5088639999999</v>
      </c>
      <c r="G33" s="36">
        <v>9.3377700000000004E-3</v>
      </c>
      <c r="H33" s="31" t="s">
        <v>152</v>
      </c>
    </row>
    <row r="34" spans="1:8" x14ac:dyDescent="0.2">
      <c r="A34" s="32">
        <v>28</v>
      </c>
      <c r="B34" s="33" t="s">
        <v>77</v>
      </c>
      <c r="C34" s="33" t="s">
        <v>78</v>
      </c>
      <c r="D34" s="33" t="s">
        <v>79</v>
      </c>
      <c r="E34" s="34">
        <v>5357</v>
      </c>
      <c r="F34" s="35">
        <v>288.47980699999999</v>
      </c>
      <c r="G34" s="36">
        <v>2.6140099999999999E-3</v>
      </c>
      <c r="H34" s="31" t="s">
        <v>152</v>
      </c>
    </row>
    <row r="35" spans="1:8" x14ac:dyDescent="0.2">
      <c r="A35" s="29"/>
      <c r="B35" s="29"/>
      <c r="C35" s="30" t="s">
        <v>151</v>
      </c>
      <c r="D35" s="29"/>
      <c r="E35" s="29" t="s">
        <v>152</v>
      </c>
      <c r="F35" s="37">
        <v>103018.44313499999</v>
      </c>
      <c r="G35" s="38">
        <v>0.93348335999999998</v>
      </c>
      <c r="H35" s="31" t="s">
        <v>152</v>
      </c>
    </row>
    <row r="36" spans="1:8" x14ac:dyDescent="0.2">
      <c r="A36" s="29"/>
      <c r="B36" s="29"/>
      <c r="C36" s="39"/>
      <c r="D36" s="29"/>
      <c r="E36" s="29"/>
      <c r="F36" s="40"/>
      <c r="G36" s="40"/>
      <c r="H36" s="31" t="s">
        <v>152</v>
      </c>
    </row>
    <row r="37" spans="1:8" x14ac:dyDescent="0.2">
      <c r="A37" s="29"/>
      <c r="B37" s="29"/>
      <c r="C37" s="30" t="s">
        <v>153</v>
      </c>
      <c r="D37" s="29"/>
      <c r="E37" s="29"/>
      <c r="F37" s="29"/>
      <c r="G37" s="29"/>
      <c r="H37" s="31" t="s">
        <v>152</v>
      </c>
    </row>
    <row r="38" spans="1:8" x14ac:dyDescent="0.2">
      <c r="A38" s="29"/>
      <c r="B38" s="29"/>
      <c r="C38" s="30" t="s">
        <v>151</v>
      </c>
      <c r="D38" s="29"/>
      <c r="E38" s="29" t="s">
        <v>152</v>
      </c>
      <c r="F38" s="41" t="s">
        <v>154</v>
      </c>
      <c r="G38" s="38">
        <v>0</v>
      </c>
      <c r="H38" s="31" t="s">
        <v>152</v>
      </c>
    </row>
    <row r="39" spans="1:8" x14ac:dyDescent="0.2">
      <c r="A39" s="29"/>
      <c r="B39" s="29"/>
      <c r="C39" s="39"/>
      <c r="D39" s="29"/>
      <c r="E39" s="29"/>
      <c r="F39" s="40"/>
      <c r="G39" s="40"/>
      <c r="H39" s="31" t="s">
        <v>152</v>
      </c>
    </row>
    <row r="40" spans="1:8" x14ac:dyDescent="0.2">
      <c r="A40" s="29"/>
      <c r="B40" s="29"/>
      <c r="C40" s="30" t="s">
        <v>155</v>
      </c>
      <c r="D40" s="29"/>
      <c r="E40" s="29"/>
      <c r="F40" s="29"/>
      <c r="G40" s="29"/>
      <c r="H40" s="31" t="s">
        <v>152</v>
      </c>
    </row>
    <row r="41" spans="1:8" x14ac:dyDescent="0.2">
      <c r="A41" s="29"/>
      <c r="B41" s="29"/>
      <c r="C41" s="30" t="s">
        <v>151</v>
      </c>
      <c r="D41" s="29"/>
      <c r="E41" s="29" t="s">
        <v>152</v>
      </c>
      <c r="F41" s="41" t="s">
        <v>154</v>
      </c>
      <c r="G41" s="38">
        <v>0</v>
      </c>
      <c r="H41" s="31" t="s">
        <v>152</v>
      </c>
    </row>
    <row r="42" spans="1:8" x14ac:dyDescent="0.2">
      <c r="A42" s="29"/>
      <c r="B42" s="29"/>
      <c r="C42" s="39"/>
      <c r="D42" s="29"/>
      <c r="E42" s="29"/>
      <c r="F42" s="40"/>
      <c r="G42" s="40"/>
      <c r="H42" s="31" t="s">
        <v>152</v>
      </c>
    </row>
    <row r="43" spans="1:8" x14ac:dyDescent="0.2">
      <c r="A43" s="29"/>
      <c r="B43" s="29"/>
      <c r="C43" s="30" t="s">
        <v>156</v>
      </c>
      <c r="D43" s="29"/>
      <c r="E43" s="29"/>
      <c r="F43" s="29"/>
      <c r="G43" s="29"/>
      <c r="H43" s="31" t="s">
        <v>152</v>
      </c>
    </row>
    <row r="44" spans="1:8" x14ac:dyDescent="0.2">
      <c r="A44" s="29"/>
      <c r="B44" s="29"/>
      <c r="C44" s="30" t="s">
        <v>151</v>
      </c>
      <c r="D44" s="29"/>
      <c r="E44" s="29" t="s">
        <v>152</v>
      </c>
      <c r="F44" s="41" t="s">
        <v>154</v>
      </c>
      <c r="G44" s="38">
        <v>0</v>
      </c>
      <c r="H44" s="31" t="s">
        <v>152</v>
      </c>
    </row>
    <row r="45" spans="1:8" x14ac:dyDescent="0.2">
      <c r="A45" s="29"/>
      <c r="B45" s="29"/>
      <c r="C45" s="39"/>
      <c r="D45" s="29"/>
      <c r="E45" s="29"/>
      <c r="F45" s="40"/>
      <c r="G45" s="40"/>
      <c r="H45" s="31" t="s">
        <v>152</v>
      </c>
    </row>
    <row r="46" spans="1:8" x14ac:dyDescent="0.2">
      <c r="A46" s="29"/>
      <c r="B46" s="29"/>
      <c r="C46" s="30" t="s">
        <v>157</v>
      </c>
      <c r="D46" s="29"/>
      <c r="E46" s="29"/>
      <c r="F46" s="40"/>
      <c r="G46" s="40"/>
      <c r="H46" s="31" t="s">
        <v>152</v>
      </c>
    </row>
    <row r="47" spans="1:8" x14ac:dyDescent="0.2">
      <c r="A47" s="29"/>
      <c r="B47" s="29"/>
      <c r="C47" s="30" t="s">
        <v>151</v>
      </c>
      <c r="D47" s="29"/>
      <c r="E47" s="29" t="s">
        <v>152</v>
      </c>
      <c r="F47" s="41" t="s">
        <v>154</v>
      </c>
      <c r="G47" s="38">
        <v>0</v>
      </c>
      <c r="H47" s="31" t="s">
        <v>152</v>
      </c>
    </row>
    <row r="48" spans="1:8" x14ac:dyDescent="0.2">
      <c r="A48" s="29"/>
      <c r="B48" s="29"/>
      <c r="C48" s="39"/>
      <c r="D48" s="29"/>
      <c r="E48" s="29"/>
      <c r="F48" s="40"/>
      <c r="G48" s="40"/>
      <c r="H48" s="31" t="s">
        <v>152</v>
      </c>
    </row>
    <row r="49" spans="1:8" x14ac:dyDescent="0.2">
      <c r="A49" s="29"/>
      <c r="B49" s="29"/>
      <c r="C49" s="30" t="s">
        <v>158</v>
      </c>
      <c r="D49" s="29"/>
      <c r="E49" s="29"/>
      <c r="F49" s="40"/>
      <c r="G49" s="40"/>
      <c r="H49" s="31" t="s">
        <v>152</v>
      </c>
    </row>
    <row r="50" spans="1:8" x14ac:dyDescent="0.2">
      <c r="A50" s="29"/>
      <c r="B50" s="29"/>
      <c r="C50" s="30" t="s">
        <v>151</v>
      </c>
      <c r="D50" s="29"/>
      <c r="E50" s="29" t="s">
        <v>152</v>
      </c>
      <c r="F50" s="41" t="s">
        <v>154</v>
      </c>
      <c r="G50" s="38">
        <v>0</v>
      </c>
      <c r="H50" s="31" t="s">
        <v>152</v>
      </c>
    </row>
    <row r="51" spans="1:8" x14ac:dyDescent="0.2">
      <c r="A51" s="29"/>
      <c r="B51" s="29"/>
      <c r="C51" s="39"/>
      <c r="D51" s="29"/>
      <c r="E51" s="29"/>
      <c r="F51" s="40"/>
      <c r="G51" s="40"/>
      <c r="H51" s="31" t="s">
        <v>152</v>
      </c>
    </row>
    <row r="52" spans="1:8" x14ac:dyDescent="0.2">
      <c r="A52" s="29"/>
      <c r="B52" s="29"/>
      <c r="C52" s="30" t="s">
        <v>160</v>
      </c>
      <c r="D52" s="29"/>
      <c r="E52" s="29"/>
      <c r="F52" s="37">
        <v>103018.44313499999</v>
      </c>
      <c r="G52" s="38">
        <v>0.93348335999999998</v>
      </c>
      <c r="H52" s="31" t="s">
        <v>152</v>
      </c>
    </row>
    <row r="53" spans="1:8" x14ac:dyDescent="0.2">
      <c r="A53" s="29"/>
      <c r="B53" s="29"/>
      <c r="C53" s="39"/>
      <c r="D53" s="29"/>
      <c r="E53" s="29"/>
      <c r="F53" s="40"/>
      <c r="G53" s="40"/>
      <c r="H53" s="31" t="s">
        <v>152</v>
      </c>
    </row>
    <row r="54" spans="1:8" x14ac:dyDescent="0.2">
      <c r="A54" s="29"/>
      <c r="B54" s="29"/>
      <c r="C54" s="30" t="s">
        <v>161</v>
      </c>
      <c r="D54" s="29"/>
      <c r="E54" s="29"/>
      <c r="F54" s="40"/>
      <c r="G54" s="40"/>
      <c r="H54" s="31" t="s">
        <v>152</v>
      </c>
    </row>
    <row r="55" spans="1:8" ht="25.5" x14ac:dyDescent="0.2">
      <c r="A55" s="29"/>
      <c r="B55" s="29"/>
      <c r="C55" s="30" t="s">
        <v>10</v>
      </c>
      <c r="D55" s="29"/>
      <c r="E55" s="29"/>
      <c r="F55" s="40"/>
      <c r="G55" s="40"/>
      <c r="H55" s="31" t="s">
        <v>152</v>
      </c>
    </row>
    <row r="56" spans="1:8" x14ac:dyDescent="0.2">
      <c r="A56" s="29"/>
      <c r="B56" s="29"/>
      <c r="C56" s="30" t="s">
        <v>151</v>
      </c>
      <c r="D56" s="29"/>
      <c r="E56" s="29" t="s">
        <v>152</v>
      </c>
      <c r="F56" s="41" t="s">
        <v>154</v>
      </c>
      <c r="G56" s="38">
        <v>0</v>
      </c>
      <c r="H56" s="31" t="s">
        <v>152</v>
      </c>
    </row>
    <row r="57" spans="1:8" x14ac:dyDescent="0.2">
      <c r="A57" s="29"/>
      <c r="B57" s="29"/>
      <c r="C57" s="39"/>
      <c r="D57" s="29"/>
      <c r="E57" s="29"/>
      <c r="F57" s="40"/>
      <c r="G57" s="40"/>
      <c r="H57" s="31" t="s">
        <v>152</v>
      </c>
    </row>
    <row r="58" spans="1:8" x14ac:dyDescent="0.2">
      <c r="A58" s="29"/>
      <c r="B58" s="29"/>
      <c r="C58" s="30" t="s">
        <v>162</v>
      </c>
      <c r="D58" s="29"/>
      <c r="E58" s="29"/>
      <c r="F58" s="29"/>
      <c r="G58" s="29"/>
      <c r="H58" s="31" t="s">
        <v>152</v>
      </c>
    </row>
    <row r="59" spans="1:8" x14ac:dyDescent="0.2">
      <c r="A59" s="29"/>
      <c r="B59" s="29"/>
      <c r="C59" s="30" t="s">
        <v>151</v>
      </c>
      <c r="D59" s="29"/>
      <c r="E59" s="29" t="s">
        <v>152</v>
      </c>
      <c r="F59" s="41" t="s">
        <v>154</v>
      </c>
      <c r="G59" s="38">
        <v>0</v>
      </c>
      <c r="H59" s="31" t="s">
        <v>152</v>
      </c>
    </row>
    <row r="60" spans="1:8" x14ac:dyDescent="0.2">
      <c r="A60" s="29"/>
      <c r="B60" s="29"/>
      <c r="C60" s="39"/>
      <c r="D60" s="29"/>
      <c r="E60" s="29"/>
      <c r="F60" s="40"/>
      <c r="G60" s="40"/>
      <c r="H60" s="31" t="s">
        <v>152</v>
      </c>
    </row>
    <row r="61" spans="1:8" x14ac:dyDescent="0.2">
      <c r="A61" s="29"/>
      <c r="B61" s="29"/>
      <c r="C61" s="30" t="s">
        <v>163</v>
      </c>
      <c r="D61" s="29"/>
      <c r="E61" s="29"/>
      <c r="F61" s="29"/>
      <c r="G61" s="29"/>
      <c r="H61" s="31" t="s">
        <v>152</v>
      </c>
    </row>
    <row r="62" spans="1:8" x14ac:dyDescent="0.2">
      <c r="A62" s="29"/>
      <c r="B62" s="29"/>
      <c r="C62" s="30" t="s">
        <v>151</v>
      </c>
      <c r="D62" s="29"/>
      <c r="E62" s="29" t="s">
        <v>152</v>
      </c>
      <c r="F62" s="41" t="s">
        <v>154</v>
      </c>
      <c r="G62" s="38">
        <v>0</v>
      </c>
      <c r="H62" s="31" t="s">
        <v>152</v>
      </c>
    </row>
    <row r="63" spans="1:8" x14ac:dyDescent="0.2">
      <c r="A63" s="29"/>
      <c r="B63" s="29"/>
      <c r="C63" s="39"/>
      <c r="D63" s="29"/>
      <c r="E63" s="29"/>
      <c r="F63" s="40"/>
      <c r="G63" s="40"/>
      <c r="H63" s="31" t="s">
        <v>152</v>
      </c>
    </row>
    <row r="64" spans="1:8" x14ac:dyDescent="0.2">
      <c r="A64" s="29"/>
      <c r="B64" s="29"/>
      <c r="C64" s="30" t="s">
        <v>164</v>
      </c>
      <c r="D64" s="29"/>
      <c r="E64" s="29"/>
      <c r="F64" s="40"/>
      <c r="G64" s="40"/>
      <c r="H64" s="31" t="s">
        <v>152</v>
      </c>
    </row>
    <row r="65" spans="1:8" x14ac:dyDescent="0.2">
      <c r="A65" s="29"/>
      <c r="B65" s="29"/>
      <c r="C65" s="30" t="s">
        <v>151</v>
      </c>
      <c r="D65" s="29"/>
      <c r="E65" s="29" t="s">
        <v>152</v>
      </c>
      <c r="F65" s="41" t="s">
        <v>154</v>
      </c>
      <c r="G65" s="38">
        <v>0</v>
      </c>
      <c r="H65" s="31" t="s">
        <v>152</v>
      </c>
    </row>
    <row r="66" spans="1:8" x14ac:dyDescent="0.2">
      <c r="A66" s="29"/>
      <c r="B66" s="29"/>
      <c r="C66" s="39"/>
      <c r="D66" s="29"/>
      <c r="E66" s="29"/>
      <c r="F66" s="40"/>
      <c r="G66" s="40"/>
      <c r="H66" s="31" t="s">
        <v>152</v>
      </c>
    </row>
    <row r="67" spans="1:8" x14ac:dyDescent="0.2">
      <c r="A67" s="29"/>
      <c r="B67" s="29"/>
      <c r="C67" s="30" t="s">
        <v>165</v>
      </c>
      <c r="D67" s="29"/>
      <c r="E67" s="29"/>
      <c r="F67" s="37">
        <v>0</v>
      </c>
      <c r="G67" s="38">
        <v>0</v>
      </c>
      <c r="H67" s="31" t="s">
        <v>152</v>
      </c>
    </row>
    <row r="68" spans="1:8" x14ac:dyDescent="0.2">
      <c r="A68" s="29"/>
      <c r="B68" s="29"/>
      <c r="C68" s="39"/>
      <c r="D68" s="29"/>
      <c r="E68" s="29"/>
      <c r="F68" s="40"/>
      <c r="G68" s="40"/>
      <c r="H68" s="31" t="s">
        <v>152</v>
      </c>
    </row>
    <row r="69" spans="1:8" x14ac:dyDescent="0.2">
      <c r="A69" s="29"/>
      <c r="B69" s="29"/>
      <c r="C69" s="30" t="s">
        <v>166</v>
      </c>
      <c r="D69" s="29"/>
      <c r="E69" s="29"/>
      <c r="F69" s="40"/>
      <c r="G69" s="40"/>
      <c r="H69" s="31" t="s">
        <v>152</v>
      </c>
    </row>
    <row r="70" spans="1:8" x14ac:dyDescent="0.2">
      <c r="A70" s="29"/>
      <c r="B70" s="29"/>
      <c r="C70" s="30" t="s">
        <v>167</v>
      </c>
      <c r="D70" s="29"/>
      <c r="E70" s="29"/>
      <c r="F70" s="40"/>
      <c r="G70" s="40"/>
      <c r="H70" s="31" t="s">
        <v>152</v>
      </c>
    </row>
    <row r="71" spans="1:8" x14ac:dyDescent="0.2">
      <c r="A71" s="29"/>
      <c r="B71" s="29"/>
      <c r="C71" s="30" t="s">
        <v>151</v>
      </c>
      <c r="D71" s="29"/>
      <c r="E71" s="29" t="s">
        <v>152</v>
      </c>
      <c r="F71" s="41" t="s">
        <v>154</v>
      </c>
      <c r="G71" s="38">
        <v>0</v>
      </c>
      <c r="H71" s="31" t="s">
        <v>152</v>
      </c>
    </row>
    <row r="72" spans="1:8" x14ac:dyDescent="0.2">
      <c r="A72" s="29"/>
      <c r="B72" s="29"/>
      <c r="C72" s="39"/>
      <c r="D72" s="29"/>
      <c r="E72" s="29"/>
      <c r="F72" s="40"/>
      <c r="G72" s="40"/>
      <c r="H72" s="31" t="s">
        <v>152</v>
      </c>
    </row>
    <row r="73" spans="1:8" x14ac:dyDescent="0.2">
      <c r="A73" s="29"/>
      <c r="B73" s="29"/>
      <c r="C73" s="30" t="s">
        <v>168</v>
      </c>
      <c r="D73" s="29"/>
      <c r="E73" s="29"/>
      <c r="F73" s="40"/>
      <c r="G73" s="40"/>
      <c r="H73" s="31" t="s">
        <v>152</v>
      </c>
    </row>
    <row r="74" spans="1:8" x14ac:dyDescent="0.2">
      <c r="A74" s="29"/>
      <c r="B74" s="29"/>
      <c r="C74" s="30" t="s">
        <v>151</v>
      </c>
      <c r="D74" s="29"/>
      <c r="E74" s="29" t="s">
        <v>152</v>
      </c>
      <c r="F74" s="41" t="s">
        <v>154</v>
      </c>
      <c r="G74" s="38">
        <v>0</v>
      </c>
      <c r="H74" s="31" t="s">
        <v>152</v>
      </c>
    </row>
    <row r="75" spans="1:8" x14ac:dyDescent="0.2">
      <c r="A75" s="29"/>
      <c r="B75" s="29"/>
      <c r="C75" s="39"/>
      <c r="D75" s="29"/>
      <c r="E75" s="29"/>
      <c r="F75" s="40"/>
      <c r="G75" s="40"/>
      <c r="H75" s="31" t="s">
        <v>152</v>
      </c>
    </row>
    <row r="76" spans="1:8" x14ac:dyDescent="0.2">
      <c r="A76" s="29"/>
      <c r="B76" s="29"/>
      <c r="C76" s="30" t="s">
        <v>169</v>
      </c>
      <c r="D76" s="29"/>
      <c r="E76" s="29"/>
      <c r="F76" s="40"/>
      <c r="G76" s="40"/>
      <c r="H76" s="31" t="s">
        <v>152</v>
      </c>
    </row>
    <row r="77" spans="1:8" x14ac:dyDescent="0.2">
      <c r="A77" s="29"/>
      <c r="B77" s="29"/>
      <c r="C77" s="30" t="s">
        <v>151</v>
      </c>
      <c r="D77" s="29"/>
      <c r="E77" s="29" t="s">
        <v>152</v>
      </c>
      <c r="F77" s="41" t="s">
        <v>154</v>
      </c>
      <c r="G77" s="38">
        <v>0</v>
      </c>
      <c r="H77" s="31" t="s">
        <v>152</v>
      </c>
    </row>
    <row r="78" spans="1:8" x14ac:dyDescent="0.2">
      <c r="A78" s="29"/>
      <c r="B78" s="29"/>
      <c r="C78" s="39"/>
      <c r="D78" s="29"/>
      <c r="E78" s="29"/>
      <c r="F78" s="40"/>
      <c r="G78" s="40"/>
      <c r="H78" s="31" t="s">
        <v>152</v>
      </c>
    </row>
    <row r="79" spans="1:8" x14ac:dyDescent="0.2">
      <c r="A79" s="29"/>
      <c r="B79" s="29"/>
      <c r="C79" s="30" t="s">
        <v>170</v>
      </c>
      <c r="D79" s="29"/>
      <c r="E79" s="29"/>
      <c r="F79" s="40"/>
      <c r="G79" s="40"/>
      <c r="H79" s="31" t="s">
        <v>152</v>
      </c>
    </row>
    <row r="80" spans="1:8" x14ac:dyDescent="0.2">
      <c r="A80" s="32">
        <v>1</v>
      </c>
      <c r="B80" s="33"/>
      <c r="C80" s="33" t="s">
        <v>171</v>
      </c>
      <c r="D80" s="33"/>
      <c r="E80" s="42"/>
      <c r="F80" s="35">
        <v>3627.2135260069999</v>
      </c>
      <c r="G80" s="36">
        <v>3.2867349999999997E-2</v>
      </c>
      <c r="H80" s="31">
        <v>6.6</v>
      </c>
    </row>
    <row r="81" spans="1:8" x14ac:dyDescent="0.2">
      <c r="A81" s="29"/>
      <c r="B81" s="29"/>
      <c r="C81" s="30" t="s">
        <v>151</v>
      </c>
      <c r="D81" s="29"/>
      <c r="E81" s="29" t="s">
        <v>152</v>
      </c>
      <c r="F81" s="37">
        <v>3627.2135260069999</v>
      </c>
      <c r="G81" s="38">
        <v>3.2867349999999997E-2</v>
      </c>
      <c r="H81" s="31" t="s">
        <v>152</v>
      </c>
    </row>
    <row r="82" spans="1:8" x14ac:dyDescent="0.2">
      <c r="A82" s="29"/>
      <c r="B82" s="29"/>
      <c r="C82" s="39"/>
      <c r="D82" s="29"/>
      <c r="E82" s="29"/>
      <c r="F82" s="40"/>
      <c r="G82" s="40"/>
      <c r="H82" s="31" t="s">
        <v>152</v>
      </c>
    </row>
    <row r="83" spans="1:8" x14ac:dyDescent="0.2">
      <c r="A83" s="29"/>
      <c r="B83" s="29"/>
      <c r="C83" s="30" t="s">
        <v>172</v>
      </c>
      <c r="D83" s="29"/>
      <c r="E83" s="29"/>
      <c r="F83" s="37">
        <v>3627.2135260069999</v>
      </c>
      <c r="G83" s="38">
        <v>3.2867349999999997E-2</v>
      </c>
      <c r="H83" s="31" t="s">
        <v>152</v>
      </c>
    </row>
    <row r="84" spans="1:8" x14ac:dyDescent="0.2">
      <c r="A84" s="29"/>
      <c r="B84" s="29"/>
      <c r="C84" s="40"/>
      <c r="D84" s="29"/>
      <c r="E84" s="29"/>
      <c r="F84" s="29"/>
      <c r="G84" s="29"/>
      <c r="H84" s="31" t="s">
        <v>152</v>
      </c>
    </row>
    <row r="85" spans="1:8" x14ac:dyDescent="0.2">
      <c r="A85" s="29"/>
      <c r="B85" s="29"/>
      <c r="C85" s="30" t="s">
        <v>173</v>
      </c>
      <c r="D85" s="29"/>
      <c r="E85" s="29"/>
      <c r="F85" s="29"/>
      <c r="G85" s="29"/>
      <c r="H85" s="31" t="s">
        <v>152</v>
      </c>
    </row>
    <row r="86" spans="1:8" x14ac:dyDescent="0.2">
      <c r="A86" s="29"/>
      <c r="B86" s="29"/>
      <c r="C86" s="30" t="s">
        <v>174</v>
      </c>
      <c r="D86" s="29"/>
      <c r="E86" s="29"/>
      <c r="F86" s="29"/>
      <c r="G86" s="29"/>
      <c r="H86" s="31" t="s">
        <v>152</v>
      </c>
    </row>
    <row r="87" spans="1:8" x14ac:dyDescent="0.2">
      <c r="A87" s="32">
        <v>1</v>
      </c>
      <c r="B87" s="33" t="s">
        <v>342</v>
      </c>
      <c r="C87" s="33" t="s">
        <v>343</v>
      </c>
      <c r="D87" s="33"/>
      <c r="E87" s="89">
        <v>177913.60000000001</v>
      </c>
      <c r="F87" s="35">
        <v>4002.5962712579999</v>
      </c>
      <c r="G87" s="36">
        <v>3.626882E-2</v>
      </c>
      <c r="H87" s="31" t="s">
        <v>152</v>
      </c>
    </row>
    <row r="88" spans="1:8" x14ac:dyDescent="0.2">
      <c r="A88" s="29"/>
      <c r="B88" s="29"/>
      <c r="C88" s="30" t="s">
        <v>151</v>
      </c>
      <c r="D88" s="29"/>
      <c r="E88" s="29" t="s">
        <v>152</v>
      </c>
      <c r="F88" s="37">
        <v>4002.5962712579999</v>
      </c>
      <c r="G88" s="38">
        <v>3.626882E-2</v>
      </c>
      <c r="H88" s="31" t="s">
        <v>152</v>
      </c>
    </row>
    <row r="89" spans="1:8" x14ac:dyDescent="0.2">
      <c r="A89" s="29"/>
      <c r="B89" s="29"/>
      <c r="C89" s="39"/>
      <c r="D89" s="29"/>
      <c r="E89" s="29"/>
      <c r="F89" s="40"/>
      <c r="G89" s="40"/>
      <c r="H89" s="31" t="s">
        <v>152</v>
      </c>
    </row>
    <row r="90" spans="1:8" x14ac:dyDescent="0.2">
      <c r="A90" s="29"/>
      <c r="B90" s="29"/>
      <c r="C90" s="30" t="s">
        <v>175</v>
      </c>
      <c r="D90" s="29"/>
      <c r="E90" s="29"/>
      <c r="F90" s="29"/>
      <c r="G90" s="29"/>
      <c r="H90" s="31" t="s">
        <v>152</v>
      </c>
    </row>
    <row r="91" spans="1:8" x14ac:dyDescent="0.2">
      <c r="A91" s="29"/>
      <c r="B91" s="29"/>
      <c r="C91" s="30" t="s">
        <v>176</v>
      </c>
      <c r="D91" s="29"/>
      <c r="E91" s="29"/>
      <c r="F91" s="29"/>
      <c r="G91" s="29"/>
      <c r="H91" s="31" t="s">
        <v>152</v>
      </c>
    </row>
    <row r="92" spans="1:8" x14ac:dyDescent="0.2">
      <c r="A92" s="29"/>
      <c r="B92" s="29"/>
      <c r="C92" s="30" t="s">
        <v>151</v>
      </c>
      <c r="D92" s="29"/>
      <c r="E92" s="29" t="s">
        <v>152</v>
      </c>
      <c r="F92" s="41" t="s">
        <v>154</v>
      </c>
      <c r="G92" s="38">
        <v>0</v>
      </c>
      <c r="H92" s="31" t="s">
        <v>152</v>
      </c>
    </row>
    <row r="93" spans="1:8" x14ac:dyDescent="0.2">
      <c r="A93" s="29"/>
      <c r="B93" s="29"/>
      <c r="C93" s="39"/>
      <c r="D93" s="29"/>
      <c r="E93" s="29"/>
      <c r="F93" s="40"/>
      <c r="G93" s="40"/>
      <c r="H93" s="31" t="s">
        <v>152</v>
      </c>
    </row>
    <row r="94" spans="1:8" ht="25.5" x14ac:dyDescent="0.2">
      <c r="A94" s="29"/>
      <c r="B94" s="29"/>
      <c r="C94" s="30" t="s">
        <v>177</v>
      </c>
      <c r="D94" s="29"/>
      <c r="E94" s="29"/>
      <c r="F94" s="40"/>
      <c r="G94" s="40"/>
      <c r="H94" s="31" t="s">
        <v>152</v>
      </c>
    </row>
    <row r="95" spans="1:8" x14ac:dyDescent="0.2">
      <c r="A95" s="29"/>
      <c r="B95" s="29"/>
      <c r="C95" s="30" t="s">
        <v>151</v>
      </c>
      <c r="D95" s="29"/>
      <c r="E95" s="29" t="s">
        <v>152</v>
      </c>
      <c r="F95" s="41" t="s">
        <v>154</v>
      </c>
      <c r="G95" s="38">
        <v>0</v>
      </c>
      <c r="H95" s="31" t="s">
        <v>152</v>
      </c>
    </row>
    <row r="96" spans="1:8" x14ac:dyDescent="0.2">
      <c r="A96" s="29"/>
      <c r="B96" s="29"/>
      <c r="C96" s="39"/>
      <c r="D96" s="29"/>
      <c r="E96" s="29"/>
      <c r="F96" s="40"/>
      <c r="G96" s="40"/>
      <c r="H96" s="31" t="s">
        <v>152</v>
      </c>
    </row>
    <row r="97" spans="1:17" x14ac:dyDescent="0.2">
      <c r="A97" s="42"/>
      <c r="B97" s="33"/>
      <c r="C97" s="33" t="s">
        <v>179</v>
      </c>
      <c r="D97" s="33"/>
      <c r="E97" s="42"/>
      <c r="F97" s="35">
        <v>-289.08504140000002</v>
      </c>
      <c r="G97" s="36">
        <v>-2.6194899999999999E-3</v>
      </c>
      <c r="H97" s="31" t="s">
        <v>152</v>
      </c>
    </row>
    <row r="98" spans="1:17" x14ac:dyDescent="0.2">
      <c r="A98" s="39"/>
      <c r="B98" s="39"/>
      <c r="C98" s="30" t="s">
        <v>180</v>
      </c>
      <c r="D98" s="40"/>
      <c r="E98" s="40"/>
      <c r="F98" s="37">
        <v>110359.16789086501</v>
      </c>
      <c r="G98" s="43">
        <v>1.00000004</v>
      </c>
      <c r="H98" s="31" t="s">
        <v>152</v>
      </c>
    </row>
    <row r="99" spans="1:17" x14ac:dyDescent="0.2">
      <c r="A99" s="44"/>
      <c r="B99" s="44"/>
      <c r="C99" s="44"/>
      <c r="D99" s="45"/>
      <c r="E99" s="45"/>
      <c r="F99" s="45"/>
      <c r="G99" s="45"/>
    </row>
    <row r="100" spans="1:17" x14ac:dyDescent="0.2">
      <c r="A100" s="4"/>
      <c r="B100" s="234" t="s">
        <v>915</v>
      </c>
      <c r="C100" s="234"/>
      <c r="D100" s="234"/>
      <c r="E100" s="234"/>
      <c r="F100" s="234"/>
      <c r="G100" s="234"/>
      <c r="H100" s="234"/>
      <c r="J100" s="5"/>
    </row>
    <row r="101" spans="1:17" x14ac:dyDescent="0.2">
      <c r="A101" s="4"/>
      <c r="B101" s="234" t="s">
        <v>916</v>
      </c>
      <c r="C101" s="234"/>
      <c r="D101" s="234"/>
      <c r="E101" s="234"/>
      <c r="F101" s="234"/>
      <c r="G101" s="234"/>
      <c r="H101" s="234"/>
      <c r="J101" s="5"/>
    </row>
    <row r="102" spans="1:17" x14ac:dyDescent="0.2">
      <c r="A102" s="4"/>
      <c r="B102" s="234" t="s">
        <v>917</v>
      </c>
      <c r="C102" s="234"/>
      <c r="D102" s="234"/>
      <c r="E102" s="234"/>
      <c r="F102" s="234"/>
      <c r="G102" s="234"/>
      <c r="H102" s="234"/>
      <c r="J102" s="5"/>
    </row>
    <row r="103" spans="1:17" s="7" customFormat="1" ht="66.75" customHeight="1" x14ac:dyDescent="0.25">
      <c r="A103" s="6"/>
      <c r="B103" s="235" t="s">
        <v>918</v>
      </c>
      <c r="C103" s="235"/>
      <c r="D103" s="235"/>
      <c r="E103" s="235"/>
      <c r="F103" s="235"/>
      <c r="G103" s="235"/>
      <c r="H103" s="235"/>
      <c r="I103"/>
      <c r="J103" s="5"/>
      <c r="K103"/>
      <c r="L103"/>
      <c r="M103"/>
      <c r="N103"/>
      <c r="O103"/>
      <c r="P103"/>
      <c r="Q103"/>
    </row>
    <row r="104" spans="1:17" x14ac:dyDescent="0.2">
      <c r="A104" s="4"/>
      <c r="B104" s="234" t="s">
        <v>919</v>
      </c>
      <c r="C104" s="234"/>
      <c r="D104" s="234"/>
      <c r="E104" s="234"/>
      <c r="F104" s="234"/>
      <c r="G104" s="234"/>
      <c r="H104" s="234"/>
      <c r="J104" s="5"/>
    </row>
    <row r="105" spans="1:17" x14ac:dyDescent="0.2">
      <c r="A105" s="4"/>
      <c r="B105" s="4"/>
      <c r="C105" s="4"/>
      <c r="D105" s="46"/>
      <c r="E105" s="46"/>
      <c r="F105" s="46"/>
      <c r="G105" s="46"/>
    </row>
    <row r="106" spans="1:17" x14ac:dyDescent="0.2">
      <c r="A106" s="4"/>
      <c r="B106" s="236" t="s">
        <v>181</v>
      </c>
      <c r="C106" s="237"/>
      <c r="D106" s="238"/>
      <c r="E106" s="47"/>
      <c r="F106" s="46"/>
      <c r="G106" s="46"/>
    </row>
    <row r="107" spans="1:17" x14ac:dyDescent="0.2">
      <c r="A107" s="4"/>
      <c r="B107" s="231" t="s">
        <v>182</v>
      </c>
      <c r="C107" s="232"/>
      <c r="D107" s="30" t="s">
        <v>183</v>
      </c>
      <c r="E107" s="47"/>
      <c r="F107" s="46"/>
      <c r="G107" s="46"/>
    </row>
    <row r="108" spans="1:17" x14ac:dyDescent="0.2">
      <c r="A108" s="4"/>
      <c r="B108" s="231" t="s">
        <v>184</v>
      </c>
      <c r="C108" s="232"/>
      <c r="D108" s="30" t="s">
        <v>183</v>
      </c>
      <c r="E108" s="47"/>
      <c r="F108" s="46"/>
      <c r="G108" s="46"/>
    </row>
    <row r="109" spans="1:17" x14ac:dyDescent="0.2">
      <c r="A109" s="4"/>
      <c r="B109" s="231" t="s">
        <v>185</v>
      </c>
      <c r="C109" s="232"/>
      <c r="D109" s="40" t="s">
        <v>152</v>
      </c>
      <c r="E109" s="47"/>
      <c r="F109" s="46"/>
      <c r="G109" s="46"/>
    </row>
    <row r="110" spans="1:17" x14ac:dyDescent="0.2">
      <c r="A110" s="8"/>
      <c r="B110" s="48" t="s">
        <v>152</v>
      </c>
      <c r="C110" s="48" t="s">
        <v>920</v>
      </c>
      <c r="D110" s="48" t="s">
        <v>186</v>
      </c>
      <c r="E110" s="8"/>
      <c r="F110" s="8"/>
      <c r="G110" s="8"/>
      <c r="H110" s="8"/>
      <c r="J110" s="5"/>
    </row>
    <row r="111" spans="1:17" x14ac:dyDescent="0.2">
      <c r="A111" s="8"/>
      <c r="B111" s="49" t="s">
        <v>187</v>
      </c>
      <c r="C111" s="50">
        <v>45626</v>
      </c>
      <c r="D111" s="50">
        <v>45657</v>
      </c>
      <c r="E111" s="8"/>
      <c r="F111" s="8"/>
      <c r="G111" s="8"/>
      <c r="J111" s="5"/>
    </row>
    <row r="112" spans="1:17" x14ac:dyDescent="0.2">
      <c r="A112" s="8"/>
      <c r="B112" s="33" t="s">
        <v>188</v>
      </c>
      <c r="C112" s="51">
        <v>178.5248</v>
      </c>
      <c r="D112" s="51">
        <v>176.65360000000001</v>
      </c>
      <c r="E112" s="8"/>
      <c r="F112" s="22"/>
      <c r="G112" s="52"/>
    </row>
    <row r="113" spans="1:7" ht="25.5" x14ac:dyDescent="0.2">
      <c r="A113" s="8"/>
      <c r="B113" s="33" t="s">
        <v>1085</v>
      </c>
      <c r="C113" s="51">
        <v>47.273200000000003</v>
      </c>
      <c r="D113" s="51">
        <v>46.777700000000003</v>
      </c>
      <c r="E113" s="8"/>
      <c r="F113" s="22"/>
      <c r="G113" s="52"/>
    </row>
    <row r="114" spans="1:7" x14ac:dyDescent="0.2">
      <c r="A114" s="8"/>
      <c r="B114" s="33" t="s">
        <v>190</v>
      </c>
      <c r="C114" s="51">
        <v>162.1842</v>
      </c>
      <c r="D114" s="51">
        <v>160.34809999999999</v>
      </c>
      <c r="E114" s="8"/>
      <c r="F114" s="22"/>
      <c r="G114" s="52"/>
    </row>
    <row r="115" spans="1:7" ht="25.5" x14ac:dyDescent="0.2">
      <c r="A115" s="8"/>
      <c r="B115" s="33" t="s">
        <v>1086</v>
      </c>
      <c r="C115" s="51">
        <v>43.737099999999998</v>
      </c>
      <c r="D115" s="51">
        <v>43.241999999999997</v>
      </c>
      <c r="E115" s="8"/>
      <c r="F115" s="22"/>
      <c r="G115" s="52"/>
    </row>
    <row r="116" spans="1:7" x14ac:dyDescent="0.2">
      <c r="A116" s="8"/>
      <c r="B116" s="8"/>
      <c r="C116" s="8"/>
      <c r="D116" s="8"/>
      <c r="E116" s="8"/>
      <c r="F116" s="8"/>
      <c r="G116" s="8"/>
    </row>
    <row r="117" spans="1:7" x14ac:dyDescent="0.2">
      <c r="A117" s="8"/>
      <c r="B117" s="231" t="s">
        <v>921</v>
      </c>
      <c r="C117" s="232"/>
      <c r="D117" s="30" t="s">
        <v>183</v>
      </c>
      <c r="E117" s="8"/>
      <c r="F117" s="8"/>
      <c r="G117" s="8"/>
    </row>
    <row r="118" spans="1:7" x14ac:dyDescent="0.2">
      <c r="A118" s="8"/>
      <c r="B118" s="90"/>
      <c r="C118" s="90"/>
      <c r="D118" s="90"/>
      <c r="E118" s="8"/>
      <c r="F118" s="8"/>
      <c r="G118" s="8"/>
    </row>
    <row r="119" spans="1:7" ht="29.1" customHeight="1" x14ac:dyDescent="0.2">
      <c r="A119" s="8"/>
      <c r="B119" s="231" t="s">
        <v>192</v>
      </c>
      <c r="C119" s="232"/>
      <c r="D119" s="30" t="s">
        <v>183</v>
      </c>
      <c r="E119" s="55"/>
      <c r="F119" s="8"/>
      <c r="G119" s="8"/>
    </row>
    <row r="120" spans="1:7" ht="29.1" customHeight="1" x14ac:dyDescent="0.2">
      <c r="A120" s="8"/>
      <c r="B120" s="231" t="s">
        <v>193</v>
      </c>
      <c r="C120" s="232"/>
      <c r="D120" s="30" t="s">
        <v>183</v>
      </c>
      <c r="E120" s="55"/>
      <c r="F120" s="8"/>
      <c r="G120" s="8"/>
    </row>
    <row r="121" spans="1:7" ht="17.100000000000001" customHeight="1" x14ac:dyDescent="0.2">
      <c r="A121" s="8"/>
      <c r="B121" s="231" t="s">
        <v>194</v>
      </c>
      <c r="C121" s="232"/>
      <c r="D121" s="30" t="s">
        <v>183</v>
      </c>
      <c r="E121" s="55"/>
      <c r="F121" s="8"/>
      <c r="G121" s="8"/>
    </row>
    <row r="122" spans="1:7" ht="17.100000000000001" customHeight="1" x14ac:dyDescent="0.2">
      <c r="A122" s="8"/>
      <c r="B122" s="231" t="s">
        <v>195</v>
      </c>
      <c r="C122" s="232"/>
      <c r="D122" s="56">
        <v>0.61818925427864857</v>
      </c>
      <c r="E122" s="8"/>
      <c r="F122" s="22"/>
      <c r="G122" s="52"/>
    </row>
    <row r="124" spans="1:7" x14ac:dyDescent="0.2">
      <c r="B124" s="230" t="s">
        <v>922</v>
      </c>
      <c r="C124" s="230"/>
    </row>
    <row r="126" spans="1:7" ht="153.75" customHeight="1" x14ac:dyDescent="0.2"/>
    <row r="129" spans="2:10" x14ac:dyDescent="0.2">
      <c r="B129" s="9" t="s">
        <v>923</v>
      </c>
      <c r="C129" s="10"/>
      <c r="D129" s="9" t="s">
        <v>926</v>
      </c>
    </row>
    <row r="130" spans="2:10" x14ac:dyDescent="0.2">
      <c r="B130" s="9" t="s">
        <v>1054</v>
      </c>
      <c r="D130" s="9" t="s">
        <v>1055</v>
      </c>
    </row>
    <row r="131" spans="2:10" ht="165" customHeight="1" x14ac:dyDescent="0.2"/>
    <row r="133" spans="2:10" x14ac:dyDescent="0.2">
      <c r="J133" s="3"/>
    </row>
  </sheetData>
  <mergeCells count="18">
    <mergeCell ref="B107:C107"/>
    <mergeCell ref="A1:H1"/>
    <mergeCell ref="A2:H2"/>
    <mergeCell ref="A3:H3"/>
    <mergeCell ref="B100:H100"/>
    <mergeCell ref="B101:H101"/>
    <mergeCell ref="B102:H102"/>
    <mergeCell ref="B103:H103"/>
    <mergeCell ref="B104:H104"/>
    <mergeCell ref="B106:D106"/>
    <mergeCell ref="B124:C124"/>
    <mergeCell ref="B108:C108"/>
    <mergeCell ref="B109:C109"/>
    <mergeCell ref="B117:C117"/>
    <mergeCell ref="B121:C121"/>
    <mergeCell ref="B122:C122"/>
    <mergeCell ref="B119:C119"/>
    <mergeCell ref="B120:C120"/>
  </mergeCells>
  <hyperlinks>
    <hyperlink ref="I1" location="Index!B2" display="Index" xr:uid="{3BA2F8E7-C382-4D55-809A-08249D085CC9}"/>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3A2E1-F528-43A8-9C3E-D0E0E8283336}">
  <sheetPr>
    <outlinePr summaryBelow="0" summaryRight="0"/>
  </sheetPr>
  <dimension ref="A1:Q180"/>
  <sheetViews>
    <sheetView showGridLines="0" workbookViewId="0">
      <selection sqref="A1:H1"/>
    </sheetView>
  </sheetViews>
  <sheetFormatPr defaultRowHeight="12.75" x14ac:dyDescent="0.2"/>
  <cols>
    <col min="1" max="1" width="5.85546875" bestFit="1" customWidth="1"/>
    <col min="2" max="2" width="19.5703125" bestFit="1" customWidth="1"/>
    <col min="3" max="3" width="39.140625" bestFit="1" customWidth="1"/>
    <col min="4" max="4" width="20.140625" customWidth="1"/>
    <col min="5" max="5" width="8.7109375" bestFit="1" customWidth="1"/>
    <col min="6" max="6" width="10.140625" bestFit="1" customWidth="1"/>
    <col min="7" max="7" width="14" bestFit="1" customWidth="1"/>
    <col min="8" max="8" width="8.42578125" bestFit="1" customWidth="1"/>
    <col min="9" max="9" width="5.7109375" bestFit="1" customWidth="1"/>
  </cols>
  <sheetData>
    <row r="1" spans="1:9" ht="15" x14ac:dyDescent="0.2">
      <c r="A1" s="233" t="s">
        <v>0</v>
      </c>
      <c r="B1" s="233"/>
      <c r="C1" s="233"/>
      <c r="D1" s="233"/>
      <c r="E1" s="233"/>
      <c r="F1" s="233"/>
      <c r="G1" s="233"/>
      <c r="H1" s="233"/>
      <c r="I1" s="2" t="s">
        <v>910</v>
      </c>
    </row>
    <row r="2" spans="1:9" ht="15" x14ac:dyDescent="0.2">
      <c r="A2" s="233" t="s">
        <v>748</v>
      </c>
      <c r="B2" s="233"/>
      <c r="C2" s="233"/>
      <c r="D2" s="233"/>
      <c r="E2" s="233"/>
      <c r="F2" s="233"/>
      <c r="G2" s="233"/>
      <c r="H2" s="233"/>
    </row>
    <row r="3" spans="1:9" ht="15" x14ac:dyDescent="0.2">
      <c r="A3" s="233" t="s">
        <v>912</v>
      </c>
      <c r="B3" s="233"/>
      <c r="C3" s="233"/>
      <c r="D3" s="233"/>
      <c r="E3" s="233"/>
      <c r="F3" s="233"/>
      <c r="G3" s="233"/>
      <c r="H3" s="233"/>
    </row>
    <row r="4" spans="1:9" s="3" customFormat="1" ht="30" x14ac:dyDescent="0.2">
      <c r="A4" s="28" t="s">
        <v>2</v>
      </c>
      <c r="B4" s="28" t="s">
        <v>3</v>
      </c>
      <c r="C4" s="28" t="s">
        <v>4</v>
      </c>
      <c r="D4" s="28" t="s">
        <v>5</v>
      </c>
      <c r="E4" s="28" t="s">
        <v>6</v>
      </c>
      <c r="F4" s="28" t="s">
        <v>7</v>
      </c>
      <c r="G4" s="28" t="s">
        <v>8</v>
      </c>
      <c r="H4" s="28" t="s">
        <v>911</v>
      </c>
    </row>
    <row r="5" spans="1:9" x14ac:dyDescent="0.2">
      <c r="A5" s="29"/>
      <c r="B5" s="29"/>
      <c r="C5" s="30" t="s">
        <v>9</v>
      </c>
      <c r="D5" s="29"/>
      <c r="E5" s="29"/>
      <c r="F5" s="29"/>
      <c r="G5" s="29"/>
      <c r="H5" s="31" t="s">
        <v>152</v>
      </c>
    </row>
    <row r="6" spans="1:9" x14ac:dyDescent="0.2">
      <c r="A6" s="29"/>
      <c r="B6" s="29"/>
      <c r="C6" s="30" t="s">
        <v>10</v>
      </c>
      <c r="D6" s="29"/>
      <c r="E6" s="29"/>
      <c r="F6" s="29"/>
      <c r="G6" s="29"/>
      <c r="H6" s="31" t="s">
        <v>152</v>
      </c>
    </row>
    <row r="7" spans="1:9" x14ac:dyDescent="0.2">
      <c r="A7" s="32">
        <v>1</v>
      </c>
      <c r="B7" s="33" t="s">
        <v>344</v>
      </c>
      <c r="C7" s="33" t="s">
        <v>345</v>
      </c>
      <c r="D7" s="33" t="s">
        <v>42</v>
      </c>
      <c r="E7" s="34">
        <v>746575</v>
      </c>
      <c r="F7" s="35">
        <v>13235.654887500001</v>
      </c>
      <c r="G7" s="36">
        <v>4.7745469999999998E-2</v>
      </c>
      <c r="H7" s="31" t="s">
        <v>152</v>
      </c>
    </row>
    <row r="8" spans="1:9" x14ac:dyDescent="0.2">
      <c r="A8" s="32">
        <v>2</v>
      </c>
      <c r="B8" s="33" t="s">
        <v>40</v>
      </c>
      <c r="C8" s="33" t="s">
        <v>41</v>
      </c>
      <c r="D8" s="33" t="s">
        <v>42</v>
      </c>
      <c r="E8" s="34">
        <v>843569</v>
      </c>
      <c r="F8" s="35">
        <v>10811.6020885</v>
      </c>
      <c r="G8" s="36">
        <v>3.9001090000000002E-2</v>
      </c>
      <c r="H8" s="31" t="s">
        <v>152</v>
      </c>
    </row>
    <row r="9" spans="1:9" x14ac:dyDescent="0.2">
      <c r="A9" s="32">
        <v>3</v>
      </c>
      <c r="B9" s="33" t="s">
        <v>17</v>
      </c>
      <c r="C9" s="33" t="s">
        <v>18</v>
      </c>
      <c r="D9" s="33" t="s">
        <v>19</v>
      </c>
      <c r="E9" s="34">
        <v>856759</v>
      </c>
      <c r="F9" s="35">
        <v>10413.4772655</v>
      </c>
      <c r="G9" s="36">
        <v>3.7564920000000002E-2</v>
      </c>
      <c r="H9" s="31" t="s">
        <v>152</v>
      </c>
    </row>
    <row r="10" spans="1:9" x14ac:dyDescent="0.2">
      <c r="A10" s="32">
        <v>4</v>
      </c>
      <c r="B10" s="33" t="s">
        <v>11</v>
      </c>
      <c r="C10" s="33" t="s">
        <v>12</v>
      </c>
      <c r="D10" s="33" t="s">
        <v>13</v>
      </c>
      <c r="E10" s="34">
        <v>260742</v>
      </c>
      <c r="F10" s="35">
        <v>9406.6587629999995</v>
      </c>
      <c r="G10" s="36">
        <v>3.3932990000000003E-2</v>
      </c>
      <c r="H10" s="31" t="s">
        <v>152</v>
      </c>
    </row>
    <row r="11" spans="1:9" x14ac:dyDescent="0.2">
      <c r="A11" s="32">
        <v>5</v>
      </c>
      <c r="B11" s="33" t="s">
        <v>348</v>
      </c>
      <c r="C11" s="33" t="s">
        <v>349</v>
      </c>
      <c r="D11" s="33" t="s">
        <v>1114</v>
      </c>
      <c r="E11" s="34">
        <v>425850</v>
      </c>
      <c r="F11" s="35">
        <v>8005.98</v>
      </c>
      <c r="G11" s="36">
        <v>2.888027E-2</v>
      </c>
      <c r="H11" s="31" t="s">
        <v>152</v>
      </c>
    </row>
    <row r="12" spans="1:9" ht="25.5" x14ac:dyDescent="0.2">
      <c r="A12" s="32">
        <v>6</v>
      </c>
      <c r="B12" s="33" t="s">
        <v>207</v>
      </c>
      <c r="C12" s="33" t="s">
        <v>208</v>
      </c>
      <c r="D12" s="33" t="s">
        <v>209</v>
      </c>
      <c r="E12" s="34">
        <v>311373</v>
      </c>
      <c r="F12" s="35">
        <v>7335.0137610000002</v>
      </c>
      <c r="G12" s="36">
        <v>2.645987E-2</v>
      </c>
      <c r="H12" s="31" t="s">
        <v>152</v>
      </c>
    </row>
    <row r="13" spans="1:9" x14ac:dyDescent="0.2">
      <c r="A13" s="32">
        <v>7</v>
      </c>
      <c r="B13" s="33" t="s">
        <v>340</v>
      </c>
      <c r="C13" s="33" t="s">
        <v>341</v>
      </c>
      <c r="D13" s="33" t="s">
        <v>30</v>
      </c>
      <c r="E13" s="34">
        <v>331150</v>
      </c>
      <c r="F13" s="35">
        <v>7083.7952249999998</v>
      </c>
      <c r="G13" s="36">
        <v>2.5553639999999999E-2</v>
      </c>
      <c r="H13" s="31" t="s">
        <v>152</v>
      </c>
    </row>
    <row r="14" spans="1:9" x14ac:dyDescent="0.2">
      <c r="A14" s="32">
        <v>8</v>
      </c>
      <c r="B14" s="33" t="s">
        <v>350</v>
      </c>
      <c r="C14" s="33" t="s">
        <v>351</v>
      </c>
      <c r="D14" s="33" t="s">
        <v>42</v>
      </c>
      <c r="E14" s="34">
        <v>391704</v>
      </c>
      <c r="F14" s="35">
        <v>6996.0292920000002</v>
      </c>
      <c r="G14" s="36">
        <v>2.5237039999999999E-2</v>
      </c>
      <c r="H14" s="31" t="s">
        <v>152</v>
      </c>
    </row>
    <row r="15" spans="1:9" x14ac:dyDescent="0.2">
      <c r="A15" s="32">
        <v>9</v>
      </c>
      <c r="B15" s="33" t="s">
        <v>372</v>
      </c>
      <c r="C15" s="33" t="s">
        <v>373</v>
      </c>
      <c r="D15" s="33" t="s">
        <v>1115</v>
      </c>
      <c r="E15" s="34">
        <v>373348</v>
      </c>
      <c r="F15" s="35">
        <v>6657.7282100000002</v>
      </c>
      <c r="G15" s="36">
        <v>2.401667E-2</v>
      </c>
      <c r="H15" s="31" t="s">
        <v>152</v>
      </c>
    </row>
    <row r="16" spans="1:9" x14ac:dyDescent="0.2">
      <c r="A16" s="32">
        <v>10</v>
      </c>
      <c r="B16" s="33" t="s">
        <v>28</v>
      </c>
      <c r="C16" s="33" t="s">
        <v>29</v>
      </c>
      <c r="D16" s="33" t="s">
        <v>30</v>
      </c>
      <c r="E16" s="34">
        <v>90000</v>
      </c>
      <c r="F16" s="35">
        <v>6648.7950000000001</v>
      </c>
      <c r="G16" s="36">
        <v>2.3984450000000001E-2</v>
      </c>
      <c r="H16" s="31" t="s">
        <v>152</v>
      </c>
    </row>
    <row r="17" spans="1:8" x14ac:dyDescent="0.2">
      <c r="A17" s="32">
        <v>11</v>
      </c>
      <c r="B17" s="33" t="s">
        <v>51</v>
      </c>
      <c r="C17" s="33" t="s">
        <v>52</v>
      </c>
      <c r="D17" s="33" t="s">
        <v>39</v>
      </c>
      <c r="E17" s="34">
        <v>147730</v>
      </c>
      <c r="F17" s="35">
        <v>6554.2630449999997</v>
      </c>
      <c r="G17" s="36">
        <v>2.3643440000000002E-2</v>
      </c>
      <c r="H17" s="31" t="s">
        <v>152</v>
      </c>
    </row>
    <row r="18" spans="1:8" x14ac:dyDescent="0.2">
      <c r="A18" s="32">
        <v>12</v>
      </c>
      <c r="B18" s="33" t="s">
        <v>222</v>
      </c>
      <c r="C18" s="33" t="s">
        <v>223</v>
      </c>
      <c r="D18" s="33" t="s">
        <v>42</v>
      </c>
      <c r="E18" s="34">
        <v>1171420</v>
      </c>
      <c r="F18" s="35">
        <v>6207.9402899999995</v>
      </c>
      <c r="G18" s="36">
        <v>2.2394130000000002E-2</v>
      </c>
      <c r="H18" s="31" t="s">
        <v>152</v>
      </c>
    </row>
    <row r="19" spans="1:8" x14ac:dyDescent="0.2">
      <c r="A19" s="32">
        <v>13</v>
      </c>
      <c r="B19" s="33" t="s">
        <v>358</v>
      </c>
      <c r="C19" s="33" t="s">
        <v>359</v>
      </c>
      <c r="D19" s="33" t="s">
        <v>42</v>
      </c>
      <c r="E19" s="34">
        <v>577823</v>
      </c>
      <c r="F19" s="35">
        <v>6152.0814810000002</v>
      </c>
      <c r="G19" s="36">
        <v>2.2192630000000001E-2</v>
      </c>
      <c r="H19" s="31" t="s">
        <v>152</v>
      </c>
    </row>
    <row r="20" spans="1:8" x14ac:dyDescent="0.2">
      <c r="A20" s="32">
        <v>14</v>
      </c>
      <c r="B20" s="33" t="s">
        <v>226</v>
      </c>
      <c r="C20" s="33" t="s">
        <v>227</v>
      </c>
      <c r="D20" s="33" t="s">
        <v>228</v>
      </c>
      <c r="E20" s="34">
        <v>800364</v>
      </c>
      <c r="F20" s="35">
        <v>5747.4138839999996</v>
      </c>
      <c r="G20" s="36">
        <v>2.0732859999999999E-2</v>
      </c>
      <c r="H20" s="31" t="s">
        <v>152</v>
      </c>
    </row>
    <row r="21" spans="1:8" x14ac:dyDescent="0.2">
      <c r="A21" s="32">
        <v>15</v>
      </c>
      <c r="B21" s="33" t="s">
        <v>14</v>
      </c>
      <c r="C21" s="33" t="s">
        <v>15</v>
      </c>
      <c r="D21" s="33" t="s">
        <v>16</v>
      </c>
      <c r="E21" s="34">
        <v>339573</v>
      </c>
      <c r="F21" s="35">
        <v>5391.5703075000001</v>
      </c>
      <c r="G21" s="36">
        <v>1.9449210000000001E-2</v>
      </c>
      <c r="H21" s="31" t="s">
        <v>152</v>
      </c>
    </row>
    <row r="22" spans="1:8" x14ac:dyDescent="0.2">
      <c r="A22" s="32">
        <v>16</v>
      </c>
      <c r="B22" s="33" t="s">
        <v>254</v>
      </c>
      <c r="C22" s="33" t="s">
        <v>255</v>
      </c>
      <c r="D22" s="33" t="s">
        <v>247</v>
      </c>
      <c r="E22" s="34">
        <v>102800</v>
      </c>
      <c r="F22" s="35">
        <v>5217.5111999999999</v>
      </c>
      <c r="G22" s="36">
        <v>1.8821319999999999E-2</v>
      </c>
      <c r="H22" s="31" t="s">
        <v>152</v>
      </c>
    </row>
    <row r="23" spans="1:8" x14ac:dyDescent="0.2">
      <c r="A23" s="32">
        <v>17</v>
      </c>
      <c r="B23" s="33" t="s">
        <v>214</v>
      </c>
      <c r="C23" s="33" t="s">
        <v>215</v>
      </c>
      <c r="D23" s="33" t="s">
        <v>216</v>
      </c>
      <c r="E23" s="34">
        <v>666473</v>
      </c>
      <c r="F23" s="35">
        <v>4797.6058905</v>
      </c>
      <c r="G23" s="36">
        <v>1.7306579999999998E-2</v>
      </c>
      <c r="H23" s="31" t="s">
        <v>152</v>
      </c>
    </row>
    <row r="24" spans="1:8" x14ac:dyDescent="0.2">
      <c r="A24" s="32">
        <v>18</v>
      </c>
      <c r="B24" s="33" t="s">
        <v>336</v>
      </c>
      <c r="C24" s="33" t="s">
        <v>337</v>
      </c>
      <c r="D24" s="33" t="s">
        <v>30</v>
      </c>
      <c r="E24" s="34">
        <v>404206</v>
      </c>
      <c r="F24" s="35">
        <v>4684.5454369999998</v>
      </c>
      <c r="G24" s="36">
        <v>1.6898730000000001E-2</v>
      </c>
      <c r="H24" s="31" t="s">
        <v>152</v>
      </c>
    </row>
    <row r="25" spans="1:8" x14ac:dyDescent="0.2">
      <c r="A25" s="32">
        <v>19</v>
      </c>
      <c r="B25" s="33" t="s">
        <v>77</v>
      </c>
      <c r="C25" s="33" t="s">
        <v>78</v>
      </c>
      <c r="D25" s="33" t="s">
        <v>79</v>
      </c>
      <c r="E25" s="34">
        <v>85931</v>
      </c>
      <c r="F25" s="35">
        <v>4627.4702809999999</v>
      </c>
      <c r="G25" s="36">
        <v>1.6692849999999999E-2</v>
      </c>
      <c r="H25" s="31" t="s">
        <v>152</v>
      </c>
    </row>
    <row r="26" spans="1:8" x14ac:dyDescent="0.2">
      <c r="A26" s="32">
        <v>20</v>
      </c>
      <c r="B26" s="33" t="s">
        <v>34</v>
      </c>
      <c r="C26" s="33" t="s">
        <v>35</v>
      </c>
      <c r="D26" s="33" t="s">
        <v>36</v>
      </c>
      <c r="E26" s="34">
        <v>1568484</v>
      </c>
      <c r="F26" s="35">
        <v>4598.0108460000001</v>
      </c>
      <c r="G26" s="36">
        <v>1.658658E-2</v>
      </c>
      <c r="H26" s="31" t="s">
        <v>152</v>
      </c>
    </row>
    <row r="27" spans="1:8" ht="25.5" x14ac:dyDescent="0.2">
      <c r="A27" s="32">
        <v>21</v>
      </c>
      <c r="B27" s="33" t="s">
        <v>23</v>
      </c>
      <c r="C27" s="33" t="s">
        <v>24</v>
      </c>
      <c r="D27" s="33" t="s">
        <v>25</v>
      </c>
      <c r="E27" s="34">
        <v>38374</v>
      </c>
      <c r="F27" s="35">
        <v>4384.7475489999997</v>
      </c>
      <c r="G27" s="36">
        <v>1.581726E-2</v>
      </c>
      <c r="H27" s="31" t="s">
        <v>152</v>
      </c>
    </row>
    <row r="28" spans="1:8" x14ac:dyDescent="0.2">
      <c r="A28" s="32">
        <v>22</v>
      </c>
      <c r="B28" s="33" t="s">
        <v>256</v>
      </c>
      <c r="C28" s="33" t="s">
        <v>257</v>
      </c>
      <c r="D28" s="33" t="s">
        <v>113</v>
      </c>
      <c r="E28" s="34">
        <v>41331</v>
      </c>
      <c r="F28" s="35">
        <v>4377.8208510000004</v>
      </c>
      <c r="G28" s="36">
        <v>1.5792279999999999E-2</v>
      </c>
      <c r="H28" s="31" t="s">
        <v>152</v>
      </c>
    </row>
    <row r="29" spans="1:8" x14ac:dyDescent="0.2">
      <c r="A29" s="32">
        <v>23</v>
      </c>
      <c r="B29" s="33" t="s">
        <v>20</v>
      </c>
      <c r="C29" s="33" t="s">
        <v>21</v>
      </c>
      <c r="D29" s="33" t="s">
        <v>22</v>
      </c>
      <c r="E29" s="34">
        <v>1288873</v>
      </c>
      <c r="F29" s="35">
        <v>4296.4581454999998</v>
      </c>
      <c r="G29" s="36">
        <v>1.549877E-2</v>
      </c>
      <c r="H29" s="31" t="s">
        <v>152</v>
      </c>
    </row>
    <row r="30" spans="1:8" ht="25.5" x14ac:dyDescent="0.2">
      <c r="A30" s="32">
        <v>24</v>
      </c>
      <c r="B30" s="33" t="s">
        <v>66</v>
      </c>
      <c r="C30" s="33" t="s">
        <v>67</v>
      </c>
      <c r="D30" s="33" t="s">
        <v>25</v>
      </c>
      <c r="E30" s="34">
        <v>89197</v>
      </c>
      <c r="F30" s="35">
        <v>4098.9589379999998</v>
      </c>
      <c r="G30" s="36">
        <v>1.478633E-2</v>
      </c>
      <c r="H30" s="31" t="s">
        <v>152</v>
      </c>
    </row>
    <row r="31" spans="1:8" x14ac:dyDescent="0.2">
      <c r="A31" s="32">
        <v>25</v>
      </c>
      <c r="B31" s="33" t="s">
        <v>197</v>
      </c>
      <c r="C31" s="33" t="s">
        <v>198</v>
      </c>
      <c r="D31" s="33" t="s">
        <v>30</v>
      </c>
      <c r="E31" s="34">
        <v>528822</v>
      </c>
      <c r="F31" s="35">
        <v>4052.098575</v>
      </c>
      <c r="G31" s="36">
        <v>1.461729E-2</v>
      </c>
      <c r="H31" s="31" t="s">
        <v>152</v>
      </c>
    </row>
    <row r="32" spans="1:8" x14ac:dyDescent="0.2">
      <c r="A32" s="32">
        <v>26</v>
      </c>
      <c r="B32" s="33" t="s">
        <v>236</v>
      </c>
      <c r="C32" s="33" t="s">
        <v>237</v>
      </c>
      <c r="D32" s="33" t="s">
        <v>203</v>
      </c>
      <c r="E32" s="34">
        <v>45749</v>
      </c>
      <c r="F32" s="35">
        <v>3969.7551024999998</v>
      </c>
      <c r="G32" s="36">
        <v>1.432025E-2</v>
      </c>
      <c r="H32" s="31" t="s">
        <v>152</v>
      </c>
    </row>
    <row r="33" spans="1:8" x14ac:dyDescent="0.2">
      <c r="A33" s="32">
        <v>27</v>
      </c>
      <c r="B33" s="33" t="s">
        <v>364</v>
      </c>
      <c r="C33" s="33" t="s">
        <v>365</v>
      </c>
      <c r="D33" s="33" t="s">
        <v>366</v>
      </c>
      <c r="E33" s="34">
        <v>657276</v>
      </c>
      <c r="F33" s="35">
        <v>3959.759262</v>
      </c>
      <c r="G33" s="36">
        <v>1.428419E-2</v>
      </c>
      <c r="H33" s="31" t="s">
        <v>152</v>
      </c>
    </row>
    <row r="34" spans="1:8" x14ac:dyDescent="0.2">
      <c r="A34" s="32">
        <v>28</v>
      </c>
      <c r="B34" s="33" t="s">
        <v>288</v>
      </c>
      <c r="C34" s="33" t="s">
        <v>289</v>
      </c>
      <c r="D34" s="33" t="s">
        <v>113</v>
      </c>
      <c r="E34" s="34">
        <v>233601</v>
      </c>
      <c r="F34" s="35">
        <v>3923.4455954999999</v>
      </c>
      <c r="G34" s="36">
        <v>1.415319E-2</v>
      </c>
      <c r="H34" s="31" t="s">
        <v>152</v>
      </c>
    </row>
    <row r="35" spans="1:8" x14ac:dyDescent="0.2">
      <c r="A35" s="32">
        <v>29</v>
      </c>
      <c r="B35" s="33" t="s">
        <v>550</v>
      </c>
      <c r="C35" s="33" t="s">
        <v>551</v>
      </c>
      <c r="D35" s="33" t="s">
        <v>277</v>
      </c>
      <c r="E35" s="34">
        <v>35931</v>
      </c>
      <c r="F35" s="35">
        <v>3901.531704</v>
      </c>
      <c r="G35" s="36">
        <v>1.4074140000000001E-2</v>
      </c>
      <c r="H35" s="31" t="s">
        <v>152</v>
      </c>
    </row>
    <row r="36" spans="1:8" x14ac:dyDescent="0.2">
      <c r="A36" s="32">
        <v>30</v>
      </c>
      <c r="B36" s="33" t="s">
        <v>404</v>
      </c>
      <c r="C36" s="33" t="s">
        <v>405</v>
      </c>
      <c r="D36" s="33" t="s">
        <v>1114</v>
      </c>
      <c r="E36" s="34">
        <v>522421</v>
      </c>
      <c r="F36" s="35">
        <v>3788.3358815000001</v>
      </c>
      <c r="G36" s="36">
        <v>1.3665800000000001E-2</v>
      </c>
      <c r="H36" s="31" t="s">
        <v>152</v>
      </c>
    </row>
    <row r="37" spans="1:8" x14ac:dyDescent="0.2">
      <c r="A37" s="32">
        <v>31</v>
      </c>
      <c r="B37" s="33" t="s">
        <v>248</v>
      </c>
      <c r="C37" s="33" t="s">
        <v>249</v>
      </c>
      <c r="D37" s="33" t="s">
        <v>228</v>
      </c>
      <c r="E37" s="34">
        <v>375104</v>
      </c>
      <c r="F37" s="35">
        <v>3654.263168</v>
      </c>
      <c r="G37" s="36">
        <v>1.318216E-2</v>
      </c>
      <c r="H37" s="31" t="s">
        <v>152</v>
      </c>
    </row>
    <row r="38" spans="1:8" x14ac:dyDescent="0.2">
      <c r="A38" s="32">
        <v>32</v>
      </c>
      <c r="B38" s="33" t="s">
        <v>354</v>
      </c>
      <c r="C38" s="33" t="s">
        <v>355</v>
      </c>
      <c r="D38" s="33" t="s">
        <v>1114</v>
      </c>
      <c r="E38" s="34">
        <v>88374</v>
      </c>
      <c r="F38" s="35">
        <v>3618.7385519999998</v>
      </c>
      <c r="G38" s="36">
        <v>1.305401E-2</v>
      </c>
      <c r="H38" s="31" t="s">
        <v>152</v>
      </c>
    </row>
    <row r="39" spans="1:8" x14ac:dyDescent="0.2">
      <c r="A39" s="32">
        <v>33</v>
      </c>
      <c r="B39" s="33" t="s">
        <v>552</v>
      </c>
      <c r="C39" s="33" t="s">
        <v>553</v>
      </c>
      <c r="D39" s="33" t="s">
        <v>277</v>
      </c>
      <c r="E39" s="34">
        <v>40344</v>
      </c>
      <c r="F39" s="35">
        <v>3549.7071839999999</v>
      </c>
      <c r="G39" s="36">
        <v>1.280499E-2</v>
      </c>
      <c r="H39" s="31" t="s">
        <v>152</v>
      </c>
    </row>
    <row r="40" spans="1:8" x14ac:dyDescent="0.2">
      <c r="A40" s="32">
        <v>34</v>
      </c>
      <c r="B40" s="33" t="s">
        <v>391</v>
      </c>
      <c r="C40" s="33" t="s">
        <v>392</v>
      </c>
      <c r="D40" s="33" t="s">
        <v>393</v>
      </c>
      <c r="E40" s="34">
        <v>922507</v>
      </c>
      <c r="F40" s="35">
        <v>3543.8106404999999</v>
      </c>
      <c r="G40" s="36">
        <v>1.278372E-2</v>
      </c>
      <c r="H40" s="31" t="s">
        <v>152</v>
      </c>
    </row>
    <row r="41" spans="1:8" x14ac:dyDescent="0.2">
      <c r="A41" s="32">
        <v>35</v>
      </c>
      <c r="B41" s="33" t="s">
        <v>229</v>
      </c>
      <c r="C41" s="33" t="s">
        <v>230</v>
      </c>
      <c r="D41" s="33" t="s">
        <v>19</v>
      </c>
      <c r="E41" s="34">
        <v>857671</v>
      </c>
      <c r="F41" s="35">
        <v>3505.7302125000001</v>
      </c>
      <c r="G41" s="36">
        <v>1.2646350000000001E-2</v>
      </c>
      <c r="H41" s="31" t="s">
        <v>152</v>
      </c>
    </row>
    <row r="42" spans="1:8" x14ac:dyDescent="0.2">
      <c r="A42" s="32">
        <v>36</v>
      </c>
      <c r="B42" s="33" t="s">
        <v>278</v>
      </c>
      <c r="C42" s="33" t="s">
        <v>279</v>
      </c>
      <c r="D42" s="33" t="s">
        <v>113</v>
      </c>
      <c r="E42" s="34">
        <v>246381</v>
      </c>
      <c r="F42" s="35">
        <v>3446.5006185000002</v>
      </c>
      <c r="G42" s="36">
        <v>1.243269E-2</v>
      </c>
      <c r="H42" s="31" t="s">
        <v>152</v>
      </c>
    </row>
    <row r="43" spans="1:8" ht="25.5" x14ac:dyDescent="0.2">
      <c r="A43" s="32">
        <v>37</v>
      </c>
      <c r="B43" s="33" t="s">
        <v>231</v>
      </c>
      <c r="C43" s="33" t="s">
        <v>232</v>
      </c>
      <c r="D43" s="33" t="s">
        <v>233</v>
      </c>
      <c r="E43" s="34">
        <v>519925</v>
      </c>
      <c r="F43" s="35">
        <v>3324.9203750000001</v>
      </c>
      <c r="G43" s="36">
        <v>1.1994110000000001E-2</v>
      </c>
      <c r="H43" s="31" t="s">
        <v>152</v>
      </c>
    </row>
    <row r="44" spans="1:8" x14ac:dyDescent="0.2">
      <c r="A44" s="32">
        <v>38</v>
      </c>
      <c r="B44" s="33" t="s">
        <v>511</v>
      </c>
      <c r="C44" s="33" t="s">
        <v>512</v>
      </c>
      <c r="D44" s="33" t="s">
        <v>39</v>
      </c>
      <c r="E44" s="34">
        <v>73004</v>
      </c>
      <c r="F44" s="35">
        <v>3269.3381319999999</v>
      </c>
      <c r="G44" s="36">
        <v>1.179361E-2</v>
      </c>
      <c r="H44" s="31" t="s">
        <v>152</v>
      </c>
    </row>
    <row r="45" spans="1:8" ht="25.5" x14ac:dyDescent="0.2">
      <c r="A45" s="32">
        <v>39</v>
      </c>
      <c r="B45" s="33" t="s">
        <v>352</v>
      </c>
      <c r="C45" s="33" t="s">
        <v>353</v>
      </c>
      <c r="D45" s="33" t="s">
        <v>209</v>
      </c>
      <c r="E45" s="34">
        <v>169317</v>
      </c>
      <c r="F45" s="35">
        <v>3193.9112295</v>
      </c>
      <c r="G45" s="36">
        <v>1.152151E-2</v>
      </c>
      <c r="H45" s="31" t="s">
        <v>152</v>
      </c>
    </row>
    <row r="46" spans="1:8" x14ac:dyDescent="0.2">
      <c r="A46" s="32">
        <v>40</v>
      </c>
      <c r="B46" s="33" t="s">
        <v>452</v>
      </c>
      <c r="C46" s="33" t="s">
        <v>453</v>
      </c>
      <c r="D46" s="33" t="s">
        <v>1114</v>
      </c>
      <c r="E46" s="34">
        <v>163130</v>
      </c>
      <c r="F46" s="35">
        <v>3127.8546200000001</v>
      </c>
      <c r="G46" s="36">
        <v>1.128323E-2</v>
      </c>
      <c r="H46" s="31" t="s">
        <v>152</v>
      </c>
    </row>
    <row r="47" spans="1:8" x14ac:dyDescent="0.2">
      <c r="A47" s="32">
        <v>41</v>
      </c>
      <c r="B47" s="33" t="s">
        <v>53</v>
      </c>
      <c r="C47" s="33" t="s">
        <v>54</v>
      </c>
      <c r="D47" s="33" t="s">
        <v>55</v>
      </c>
      <c r="E47" s="34">
        <v>249912</v>
      </c>
      <c r="F47" s="35">
        <v>3106.40616</v>
      </c>
      <c r="G47" s="36">
        <v>1.120585E-2</v>
      </c>
      <c r="H47" s="31" t="s">
        <v>152</v>
      </c>
    </row>
    <row r="48" spans="1:8" x14ac:dyDescent="0.2">
      <c r="A48" s="32">
        <v>42</v>
      </c>
      <c r="B48" s="33" t="s">
        <v>220</v>
      </c>
      <c r="C48" s="33" t="s">
        <v>221</v>
      </c>
      <c r="D48" s="33" t="s">
        <v>79</v>
      </c>
      <c r="E48" s="34">
        <v>86243</v>
      </c>
      <c r="F48" s="35">
        <v>3084.2652874999999</v>
      </c>
      <c r="G48" s="36">
        <v>1.1125990000000001E-2</v>
      </c>
      <c r="H48" s="31" t="s">
        <v>152</v>
      </c>
    </row>
    <row r="49" spans="1:8" x14ac:dyDescent="0.2">
      <c r="A49" s="32">
        <v>43</v>
      </c>
      <c r="B49" s="33" t="s">
        <v>304</v>
      </c>
      <c r="C49" s="33" t="s">
        <v>305</v>
      </c>
      <c r="D49" s="33" t="s">
        <v>228</v>
      </c>
      <c r="E49" s="34">
        <v>1540361</v>
      </c>
      <c r="F49" s="35">
        <v>2810.3886444999998</v>
      </c>
      <c r="G49" s="36">
        <v>1.0138019999999999E-2</v>
      </c>
      <c r="H49" s="31" t="s">
        <v>152</v>
      </c>
    </row>
    <row r="50" spans="1:8" x14ac:dyDescent="0.2">
      <c r="A50" s="32">
        <v>44</v>
      </c>
      <c r="B50" s="33" t="s">
        <v>387</v>
      </c>
      <c r="C50" s="33" t="s">
        <v>388</v>
      </c>
      <c r="D50" s="33" t="s">
        <v>30</v>
      </c>
      <c r="E50" s="34">
        <v>85581</v>
      </c>
      <c r="F50" s="35">
        <v>2784.0783015000002</v>
      </c>
      <c r="G50" s="36">
        <v>1.0043109999999999E-2</v>
      </c>
      <c r="H50" s="31" t="s">
        <v>152</v>
      </c>
    </row>
    <row r="51" spans="1:8" x14ac:dyDescent="0.2">
      <c r="A51" s="32">
        <v>45</v>
      </c>
      <c r="B51" s="33" t="s">
        <v>105</v>
      </c>
      <c r="C51" s="33" t="s">
        <v>106</v>
      </c>
      <c r="D51" s="33" t="s">
        <v>39</v>
      </c>
      <c r="E51" s="34">
        <v>82643</v>
      </c>
      <c r="F51" s="35">
        <v>2705.73182</v>
      </c>
      <c r="G51" s="36">
        <v>9.7604900000000001E-3</v>
      </c>
      <c r="H51" s="31" t="s">
        <v>152</v>
      </c>
    </row>
    <row r="52" spans="1:8" ht="25.5" x14ac:dyDescent="0.2">
      <c r="A52" s="32">
        <v>46</v>
      </c>
      <c r="B52" s="33" t="s">
        <v>408</v>
      </c>
      <c r="C52" s="33" t="s">
        <v>409</v>
      </c>
      <c r="D52" s="33" t="s">
        <v>209</v>
      </c>
      <c r="E52" s="34">
        <v>143101</v>
      </c>
      <c r="F52" s="35">
        <v>2638.9970914999999</v>
      </c>
      <c r="G52" s="36">
        <v>9.5197500000000004E-3</v>
      </c>
      <c r="H52" s="31" t="s">
        <v>152</v>
      </c>
    </row>
    <row r="53" spans="1:8" ht="25.5" x14ac:dyDescent="0.2">
      <c r="A53" s="32">
        <v>47</v>
      </c>
      <c r="B53" s="33" t="s">
        <v>367</v>
      </c>
      <c r="C53" s="33" t="s">
        <v>368</v>
      </c>
      <c r="D53" s="33" t="s">
        <v>209</v>
      </c>
      <c r="E53" s="34">
        <v>185228</v>
      </c>
      <c r="F53" s="35">
        <v>2571.8907800000002</v>
      </c>
      <c r="G53" s="36">
        <v>9.27768E-3</v>
      </c>
      <c r="H53" s="31" t="s">
        <v>152</v>
      </c>
    </row>
    <row r="54" spans="1:8" x14ac:dyDescent="0.2">
      <c r="A54" s="32">
        <v>48</v>
      </c>
      <c r="B54" s="33" t="s">
        <v>262</v>
      </c>
      <c r="C54" s="33" t="s">
        <v>263</v>
      </c>
      <c r="D54" s="33" t="s">
        <v>1114</v>
      </c>
      <c r="E54" s="34">
        <v>84251</v>
      </c>
      <c r="F54" s="35">
        <v>2398.794472</v>
      </c>
      <c r="G54" s="36">
        <v>8.6532599999999994E-3</v>
      </c>
      <c r="H54" s="31" t="s">
        <v>152</v>
      </c>
    </row>
    <row r="55" spans="1:8" x14ac:dyDescent="0.2">
      <c r="A55" s="32">
        <v>49</v>
      </c>
      <c r="B55" s="33" t="s">
        <v>749</v>
      </c>
      <c r="C55" s="33" t="s">
        <v>750</v>
      </c>
      <c r="D55" s="33" t="s">
        <v>386</v>
      </c>
      <c r="E55" s="34">
        <v>601125</v>
      </c>
      <c r="F55" s="35">
        <v>2387.0673750000001</v>
      </c>
      <c r="G55" s="36">
        <v>8.6109600000000008E-3</v>
      </c>
      <c r="H55" s="31" t="s">
        <v>152</v>
      </c>
    </row>
    <row r="56" spans="1:8" ht="25.5" x14ac:dyDescent="0.2">
      <c r="A56" s="32">
        <v>50</v>
      </c>
      <c r="B56" s="33" t="s">
        <v>476</v>
      </c>
      <c r="C56" s="33" t="s">
        <v>477</v>
      </c>
      <c r="D56" s="33" t="s">
        <v>206</v>
      </c>
      <c r="E56" s="34">
        <v>262290</v>
      </c>
      <c r="F56" s="35">
        <v>2343.954585</v>
      </c>
      <c r="G56" s="36">
        <v>8.4554299999999999E-3</v>
      </c>
      <c r="H56" s="31" t="s">
        <v>152</v>
      </c>
    </row>
    <row r="57" spans="1:8" x14ac:dyDescent="0.2">
      <c r="A57" s="32">
        <v>51</v>
      </c>
      <c r="B57" s="33" t="s">
        <v>751</v>
      </c>
      <c r="C57" s="33" t="s">
        <v>752</v>
      </c>
      <c r="D57" s="33" t="s">
        <v>216</v>
      </c>
      <c r="E57" s="34">
        <v>107039</v>
      </c>
      <c r="F57" s="35">
        <v>2222.8253934999998</v>
      </c>
      <c r="G57" s="36">
        <v>8.0184799999999997E-3</v>
      </c>
      <c r="H57" s="31" t="s">
        <v>152</v>
      </c>
    </row>
    <row r="58" spans="1:8" x14ac:dyDescent="0.2">
      <c r="A58" s="32">
        <v>52</v>
      </c>
      <c r="B58" s="33" t="s">
        <v>128</v>
      </c>
      <c r="C58" s="33" t="s">
        <v>129</v>
      </c>
      <c r="D58" s="33" t="s">
        <v>79</v>
      </c>
      <c r="E58" s="34">
        <v>64194</v>
      </c>
      <c r="F58" s="35">
        <v>2186.3192519999998</v>
      </c>
      <c r="G58" s="36">
        <v>7.8867899999999994E-3</v>
      </c>
      <c r="H58" s="31" t="s">
        <v>152</v>
      </c>
    </row>
    <row r="59" spans="1:8" ht="25.5" x14ac:dyDescent="0.2">
      <c r="A59" s="32">
        <v>53</v>
      </c>
      <c r="B59" s="33" t="s">
        <v>312</v>
      </c>
      <c r="C59" s="33" t="s">
        <v>313</v>
      </c>
      <c r="D59" s="33" t="s">
        <v>206</v>
      </c>
      <c r="E59" s="34">
        <v>58146</v>
      </c>
      <c r="F59" s="35">
        <v>2143.0580490000002</v>
      </c>
      <c r="G59" s="36">
        <v>7.7307299999999999E-3</v>
      </c>
      <c r="H59" s="31" t="s">
        <v>152</v>
      </c>
    </row>
    <row r="60" spans="1:8" ht="25.5" x14ac:dyDescent="0.2">
      <c r="A60" s="32">
        <v>54</v>
      </c>
      <c r="B60" s="33" t="s">
        <v>492</v>
      </c>
      <c r="C60" s="33" t="s">
        <v>493</v>
      </c>
      <c r="D60" s="33" t="s">
        <v>122</v>
      </c>
      <c r="E60" s="34">
        <v>136493</v>
      </c>
      <c r="F60" s="35">
        <v>2137.9581054999999</v>
      </c>
      <c r="G60" s="36">
        <v>7.7123399999999998E-3</v>
      </c>
      <c r="H60" s="31" t="s">
        <v>152</v>
      </c>
    </row>
    <row r="61" spans="1:8" x14ac:dyDescent="0.2">
      <c r="A61" s="32">
        <v>55</v>
      </c>
      <c r="B61" s="33" t="s">
        <v>293</v>
      </c>
      <c r="C61" s="33" t="s">
        <v>294</v>
      </c>
      <c r="D61" s="33" t="s">
        <v>295</v>
      </c>
      <c r="E61" s="34">
        <v>200235</v>
      </c>
      <c r="F61" s="35">
        <v>2011.761045</v>
      </c>
      <c r="G61" s="36">
        <v>7.2570999999999998E-3</v>
      </c>
      <c r="H61" s="31" t="s">
        <v>152</v>
      </c>
    </row>
    <row r="62" spans="1:8" x14ac:dyDescent="0.2">
      <c r="A62" s="32">
        <v>56</v>
      </c>
      <c r="B62" s="33" t="s">
        <v>296</v>
      </c>
      <c r="C62" s="33" t="s">
        <v>297</v>
      </c>
      <c r="D62" s="33" t="s">
        <v>79</v>
      </c>
      <c r="E62" s="34">
        <v>154323</v>
      </c>
      <c r="F62" s="35">
        <v>2005.427385</v>
      </c>
      <c r="G62" s="36">
        <v>7.2342500000000002E-3</v>
      </c>
      <c r="H62" s="31" t="s">
        <v>152</v>
      </c>
    </row>
    <row r="63" spans="1:8" x14ac:dyDescent="0.2">
      <c r="A63" s="32">
        <v>57</v>
      </c>
      <c r="B63" s="33" t="s">
        <v>286</v>
      </c>
      <c r="C63" s="33" t="s">
        <v>287</v>
      </c>
      <c r="D63" s="33" t="s">
        <v>113</v>
      </c>
      <c r="E63" s="34">
        <v>276697</v>
      </c>
      <c r="F63" s="35">
        <v>1654.7864085000001</v>
      </c>
      <c r="G63" s="36">
        <v>5.9693699999999999E-3</v>
      </c>
      <c r="H63" s="31" t="s">
        <v>152</v>
      </c>
    </row>
    <row r="64" spans="1:8" x14ac:dyDescent="0.2">
      <c r="A64" s="32">
        <v>58</v>
      </c>
      <c r="B64" s="33" t="s">
        <v>114</v>
      </c>
      <c r="C64" s="33" t="s">
        <v>115</v>
      </c>
      <c r="D64" s="33" t="s">
        <v>39</v>
      </c>
      <c r="E64" s="34">
        <v>96626</v>
      </c>
      <c r="F64" s="35">
        <v>1515.3372449999999</v>
      </c>
      <c r="G64" s="36">
        <v>5.4663300000000001E-3</v>
      </c>
      <c r="H64" s="31" t="s">
        <v>152</v>
      </c>
    </row>
    <row r="65" spans="1:8" x14ac:dyDescent="0.2">
      <c r="A65" s="32">
        <v>59</v>
      </c>
      <c r="B65" s="33" t="s">
        <v>68</v>
      </c>
      <c r="C65" s="33" t="s">
        <v>69</v>
      </c>
      <c r="D65" s="33" t="s">
        <v>22</v>
      </c>
      <c r="E65" s="34">
        <v>360411</v>
      </c>
      <c r="F65" s="35">
        <v>1414.2527640000001</v>
      </c>
      <c r="G65" s="36">
        <v>5.1016899999999999E-3</v>
      </c>
      <c r="H65" s="31" t="s">
        <v>152</v>
      </c>
    </row>
    <row r="66" spans="1:8" x14ac:dyDescent="0.2">
      <c r="A66" s="32">
        <v>60</v>
      </c>
      <c r="B66" s="33" t="s">
        <v>84</v>
      </c>
      <c r="C66" s="33" t="s">
        <v>85</v>
      </c>
      <c r="D66" s="33" t="s">
        <v>39</v>
      </c>
      <c r="E66" s="34">
        <v>133481</v>
      </c>
      <c r="F66" s="35">
        <v>1371.0500915</v>
      </c>
      <c r="G66" s="36">
        <v>4.94584E-3</v>
      </c>
      <c r="H66" s="31" t="s">
        <v>152</v>
      </c>
    </row>
    <row r="67" spans="1:8" ht="25.5" x14ac:dyDescent="0.2">
      <c r="A67" s="32">
        <v>61</v>
      </c>
      <c r="B67" s="33" t="s">
        <v>494</v>
      </c>
      <c r="C67" s="33" t="s">
        <v>495</v>
      </c>
      <c r="D67" s="33" t="s">
        <v>496</v>
      </c>
      <c r="E67" s="34">
        <v>239630</v>
      </c>
      <c r="F67" s="35">
        <v>1080.3718550000001</v>
      </c>
      <c r="G67" s="36">
        <v>3.89727E-3</v>
      </c>
      <c r="H67" s="31" t="s">
        <v>152</v>
      </c>
    </row>
    <row r="68" spans="1:8" x14ac:dyDescent="0.2">
      <c r="A68" s="32">
        <v>62</v>
      </c>
      <c r="B68" s="33" t="s">
        <v>322</v>
      </c>
      <c r="C68" s="33" t="s">
        <v>323</v>
      </c>
      <c r="D68" s="33" t="s">
        <v>30</v>
      </c>
      <c r="E68" s="34">
        <v>247593</v>
      </c>
      <c r="F68" s="35">
        <v>656.12144999999998</v>
      </c>
      <c r="G68" s="36">
        <v>2.3668500000000002E-3</v>
      </c>
      <c r="H68" s="31" t="s">
        <v>152</v>
      </c>
    </row>
    <row r="69" spans="1:8" x14ac:dyDescent="0.2">
      <c r="A69" s="32">
        <v>63</v>
      </c>
      <c r="B69" s="33" t="s">
        <v>273</v>
      </c>
      <c r="C69" s="33" t="s">
        <v>274</v>
      </c>
      <c r="D69" s="33" t="s">
        <v>113</v>
      </c>
      <c r="E69" s="34">
        <v>86587</v>
      </c>
      <c r="F69" s="35">
        <v>388.34269499999999</v>
      </c>
      <c r="G69" s="36">
        <v>1.40088E-3</v>
      </c>
      <c r="H69" s="31" t="s">
        <v>152</v>
      </c>
    </row>
    <row r="70" spans="1:8" x14ac:dyDescent="0.2">
      <c r="A70" s="32">
        <v>64</v>
      </c>
      <c r="B70" s="33" t="s">
        <v>60</v>
      </c>
      <c r="C70" s="33" t="s">
        <v>61</v>
      </c>
      <c r="D70" s="33" t="s">
        <v>39</v>
      </c>
      <c r="E70" s="34">
        <v>19943</v>
      </c>
      <c r="F70" s="35">
        <v>153.222069</v>
      </c>
      <c r="G70" s="36">
        <v>5.5272000000000003E-4</v>
      </c>
      <c r="H70" s="31" t="s">
        <v>152</v>
      </c>
    </row>
    <row r="71" spans="1:8" x14ac:dyDescent="0.2">
      <c r="A71" s="29"/>
      <c r="B71" s="29"/>
      <c r="C71" s="30" t="s">
        <v>151</v>
      </c>
      <c r="D71" s="29"/>
      <c r="E71" s="29" t="s">
        <v>152</v>
      </c>
      <c r="F71" s="37">
        <f>SUM(F7:F70)</f>
        <v>263333.2418154999</v>
      </c>
      <c r="G71" s="38">
        <f>SUM(G7:G70)</f>
        <v>0.94993180000000021</v>
      </c>
      <c r="H71" s="31" t="s">
        <v>152</v>
      </c>
    </row>
    <row r="72" spans="1:8" x14ac:dyDescent="0.2">
      <c r="A72" s="29"/>
      <c r="B72" s="29"/>
      <c r="C72" s="39"/>
      <c r="D72" s="29"/>
      <c r="E72" s="29"/>
      <c r="F72" s="40"/>
      <c r="G72" s="40"/>
      <c r="H72" s="31" t="s">
        <v>152</v>
      </c>
    </row>
    <row r="73" spans="1:8" x14ac:dyDescent="0.2">
      <c r="A73" s="29"/>
      <c r="B73" s="29"/>
      <c r="C73" s="30" t="s">
        <v>153</v>
      </c>
      <c r="D73" s="29"/>
      <c r="E73" s="29"/>
      <c r="F73" s="29"/>
      <c r="G73" s="29"/>
      <c r="H73" s="31" t="s">
        <v>152</v>
      </c>
    </row>
    <row r="74" spans="1:8" x14ac:dyDescent="0.2">
      <c r="A74" s="29"/>
      <c r="B74" s="29"/>
      <c r="C74" s="30" t="s">
        <v>151</v>
      </c>
      <c r="D74" s="29"/>
      <c r="E74" s="29" t="s">
        <v>152</v>
      </c>
      <c r="F74" s="41" t="s">
        <v>154</v>
      </c>
      <c r="G74" s="38">
        <v>0</v>
      </c>
      <c r="H74" s="31" t="s">
        <v>152</v>
      </c>
    </row>
    <row r="75" spans="1:8" x14ac:dyDescent="0.2">
      <c r="A75" s="29"/>
      <c r="B75" s="29"/>
      <c r="C75" s="39"/>
      <c r="D75" s="29"/>
      <c r="E75" s="29"/>
      <c r="F75" s="40"/>
      <c r="G75" s="40"/>
      <c r="H75" s="31" t="s">
        <v>152</v>
      </c>
    </row>
    <row r="76" spans="1:8" x14ac:dyDescent="0.2">
      <c r="A76" s="29"/>
      <c r="B76" s="29"/>
      <c r="C76" s="30" t="s">
        <v>155</v>
      </c>
      <c r="D76" s="29"/>
      <c r="E76" s="29"/>
      <c r="F76" s="29"/>
      <c r="G76" s="29"/>
      <c r="H76" s="31" t="s">
        <v>152</v>
      </c>
    </row>
    <row r="77" spans="1:8" x14ac:dyDescent="0.2">
      <c r="A77" s="32">
        <v>1</v>
      </c>
      <c r="B77" s="33" t="s">
        <v>562</v>
      </c>
      <c r="C77" s="33" t="s">
        <v>942</v>
      </c>
      <c r="D77" s="33" t="s">
        <v>228</v>
      </c>
      <c r="E77" s="34">
        <v>511578</v>
      </c>
      <c r="F77" s="35">
        <v>89.679623399999997</v>
      </c>
      <c r="G77" s="36">
        <v>3.2351E-4</v>
      </c>
      <c r="H77" s="31" t="s">
        <v>152</v>
      </c>
    </row>
    <row r="78" spans="1:8" x14ac:dyDescent="0.2">
      <c r="A78" s="32">
        <v>2</v>
      </c>
      <c r="B78" s="33" t="s">
        <v>753</v>
      </c>
      <c r="C78" s="33" t="s">
        <v>1056</v>
      </c>
      <c r="D78" s="33" t="s">
        <v>247</v>
      </c>
      <c r="E78" s="34">
        <v>39500</v>
      </c>
      <c r="F78" s="35">
        <v>21.764500000000002</v>
      </c>
      <c r="G78" s="36">
        <v>7.8510000000000006E-5</v>
      </c>
      <c r="H78" s="31" t="s">
        <v>152</v>
      </c>
    </row>
    <row r="79" spans="1:8" x14ac:dyDescent="0.2">
      <c r="A79" s="32">
        <v>3</v>
      </c>
      <c r="B79" s="33" t="s">
        <v>756</v>
      </c>
      <c r="C79" s="33" t="s">
        <v>1057</v>
      </c>
      <c r="D79" s="33"/>
      <c r="E79" s="34">
        <v>54000</v>
      </c>
      <c r="F79" s="35">
        <v>5.4000000000000002E-7</v>
      </c>
      <c r="G79" s="42" t="s">
        <v>150</v>
      </c>
      <c r="H79" s="31" t="s">
        <v>152</v>
      </c>
    </row>
    <row r="80" spans="1:8" x14ac:dyDescent="0.2">
      <c r="A80" s="32">
        <v>4</v>
      </c>
      <c r="B80" s="33" t="s">
        <v>761</v>
      </c>
      <c r="C80" s="33" t="s">
        <v>1058</v>
      </c>
      <c r="D80" s="33"/>
      <c r="E80" s="34">
        <v>200</v>
      </c>
      <c r="F80" s="35">
        <v>2.0000000000000001E-9</v>
      </c>
      <c r="G80" s="42" t="s">
        <v>150</v>
      </c>
      <c r="H80" s="31" t="s">
        <v>152</v>
      </c>
    </row>
    <row r="81" spans="1:8" x14ac:dyDescent="0.2">
      <c r="A81" s="32">
        <v>5</v>
      </c>
      <c r="B81" s="33" t="s">
        <v>758</v>
      </c>
      <c r="C81" s="33" t="s">
        <v>1059</v>
      </c>
      <c r="D81" s="33"/>
      <c r="E81" s="34">
        <v>176305</v>
      </c>
      <c r="F81" s="35">
        <v>1.7630000000000001E-6</v>
      </c>
      <c r="G81" s="42" t="s">
        <v>150</v>
      </c>
      <c r="H81" s="31" t="s">
        <v>152</v>
      </c>
    </row>
    <row r="82" spans="1:8" x14ac:dyDescent="0.2">
      <c r="A82" s="32">
        <v>6</v>
      </c>
      <c r="B82" s="33" t="s">
        <v>757</v>
      </c>
      <c r="C82" s="33" t="s">
        <v>1060</v>
      </c>
      <c r="D82" s="33"/>
      <c r="E82" s="34">
        <v>93200</v>
      </c>
      <c r="F82" s="35">
        <v>9.3200000000000003E-7</v>
      </c>
      <c r="G82" s="42" t="s">
        <v>150</v>
      </c>
      <c r="H82" s="31" t="s">
        <v>152</v>
      </c>
    </row>
    <row r="83" spans="1:8" ht="25.5" x14ac:dyDescent="0.2">
      <c r="A83" s="32">
        <v>7</v>
      </c>
      <c r="B83" s="33" t="s">
        <v>759</v>
      </c>
      <c r="C83" s="33" t="s">
        <v>1061</v>
      </c>
      <c r="D83" s="33" t="s">
        <v>760</v>
      </c>
      <c r="E83" s="34">
        <v>200000</v>
      </c>
      <c r="F83" s="35">
        <v>1.9999999999999999E-6</v>
      </c>
      <c r="G83" s="42" t="s">
        <v>150</v>
      </c>
      <c r="H83" s="31" t="s">
        <v>152</v>
      </c>
    </row>
    <row r="84" spans="1:8" ht="25.5" x14ac:dyDescent="0.2">
      <c r="A84" s="32">
        <v>8</v>
      </c>
      <c r="B84" s="33" t="s">
        <v>754</v>
      </c>
      <c r="C84" s="33" t="s">
        <v>1062</v>
      </c>
      <c r="D84" s="33" t="s">
        <v>755</v>
      </c>
      <c r="E84" s="34">
        <v>50800</v>
      </c>
      <c r="F84" s="35">
        <v>5.0800000000000005E-7</v>
      </c>
      <c r="G84" s="42" t="s">
        <v>150</v>
      </c>
      <c r="H84" s="31" t="s">
        <v>152</v>
      </c>
    </row>
    <row r="85" spans="1:8" x14ac:dyDescent="0.2">
      <c r="A85" s="29"/>
      <c r="B85" s="29"/>
      <c r="C85" s="30" t="s">
        <v>151</v>
      </c>
      <c r="D85" s="29"/>
      <c r="E85" s="29" t="s">
        <v>152</v>
      </c>
      <c r="F85" s="37">
        <f>SUM(F77:F84)</f>
        <v>111.44412914499999</v>
      </c>
      <c r="G85" s="38">
        <f>SUM(G77:G84)</f>
        <v>4.0202E-4</v>
      </c>
      <c r="H85" s="31" t="s">
        <v>152</v>
      </c>
    </row>
    <row r="86" spans="1:8" x14ac:dyDescent="0.2">
      <c r="A86" s="29"/>
      <c r="B86" s="29"/>
      <c r="C86" s="39"/>
      <c r="D86" s="29"/>
      <c r="E86" s="29"/>
      <c r="F86" s="40"/>
      <c r="G86" s="40"/>
      <c r="H86" s="31" t="s">
        <v>152</v>
      </c>
    </row>
    <row r="87" spans="1:8" x14ac:dyDescent="0.2">
      <c r="A87" s="29"/>
      <c r="B87" s="29"/>
      <c r="C87" s="30" t="s">
        <v>156</v>
      </c>
      <c r="D87" s="29"/>
      <c r="E87" s="29"/>
      <c r="F87" s="29"/>
      <c r="G87" s="29"/>
      <c r="H87" s="31" t="s">
        <v>152</v>
      </c>
    </row>
    <row r="88" spans="1:8" x14ac:dyDescent="0.2">
      <c r="A88" s="29"/>
      <c r="B88" s="29"/>
      <c r="C88" s="30" t="s">
        <v>151</v>
      </c>
      <c r="D88" s="29"/>
      <c r="E88" s="29" t="s">
        <v>152</v>
      </c>
      <c r="F88" s="41" t="s">
        <v>154</v>
      </c>
      <c r="G88" s="38">
        <v>0</v>
      </c>
      <c r="H88" s="31" t="s">
        <v>152</v>
      </c>
    </row>
    <row r="89" spans="1:8" x14ac:dyDescent="0.2">
      <c r="A89" s="29"/>
      <c r="B89" s="29"/>
      <c r="C89" s="39"/>
      <c r="D89" s="29"/>
      <c r="E89" s="29"/>
      <c r="F89" s="40"/>
      <c r="G89" s="40"/>
      <c r="H89" s="31" t="s">
        <v>152</v>
      </c>
    </row>
    <row r="90" spans="1:8" x14ac:dyDescent="0.2">
      <c r="A90" s="29"/>
      <c r="B90" s="29"/>
      <c r="C90" s="30" t="s">
        <v>157</v>
      </c>
      <c r="D90" s="29"/>
      <c r="E90" s="29"/>
      <c r="F90" s="40"/>
      <c r="G90" s="40"/>
      <c r="H90" s="31" t="s">
        <v>152</v>
      </c>
    </row>
    <row r="91" spans="1:8" x14ac:dyDescent="0.2">
      <c r="A91" s="29"/>
      <c r="B91" s="29"/>
      <c r="C91" s="30" t="s">
        <v>151</v>
      </c>
      <c r="D91" s="29"/>
      <c r="E91" s="29" t="s">
        <v>152</v>
      </c>
      <c r="F91" s="41" t="s">
        <v>154</v>
      </c>
      <c r="G91" s="38">
        <v>0</v>
      </c>
      <c r="H91" s="31" t="s">
        <v>152</v>
      </c>
    </row>
    <row r="92" spans="1:8" x14ac:dyDescent="0.2">
      <c r="A92" s="29"/>
      <c r="B92" s="29"/>
      <c r="C92" s="39"/>
      <c r="D92" s="29"/>
      <c r="E92" s="29"/>
      <c r="F92" s="40"/>
      <c r="G92" s="40"/>
      <c r="H92" s="31" t="s">
        <v>152</v>
      </c>
    </row>
    <row r="93" spans="1:8" x14ac:dyDescent="0.2">
      <c r="A93" s="29"/>
      <c r="B93" s="29"/>
      <c r="C93" s="30" t="s">
        <v>158</v>
      </c>
      <c r="D93" s="29"/>
      <c r="E93" s="29"/>
      <c r="F93" s="40"/>
      <c r="G93" s="40"/>
      <c r="H93" s="31" t="s">
        <v>152</v>
      </c>
    </row>
    <row r="94" spans="1:8" x14ac:dyDescent="0.2">
      <c r="A94" s="29"/>
      <c r="B94" s="29"/>
      <c r="C94" s="30" t="s">
        <v>151</v>
      </c>
      <c r="D94" s="29"/>
      <c r="E94" s="29" t="s">
        <v>152</v>
      </c>
      <c r="F94" s="41" t="s">
        <v>154</v>
      </c>
      <c r="G94" s="38">
        <v>0</v>
      </c>
      <c r="H94" s="31" t="s">
        <v>152</v>
      </c>
    </row>
    <row r="95" spans="1:8" x14ac:dyDescent="0.2">
      <c r="A95" s="29"/>
      <c r="B95" s="29"/>
      <c r="C95" s="39"/>
      <c r="D95" s="29"/>
      <c r="E95" s="29"/>
      <c r="F95" s="40"/>
      <c r="G95" s="40"/>
      <c r="H95" s="31" t="s">
        <v>152</v>
      </c>
    </row>
    <row r="96" spans="1:8" x14ac:dyDescent="0.2">
      <c r="A96" s="29"/>
      <c r="B96" s="29"/>
      <c r="C96" s="30" t="s">
        <v>160</v>
      </c>
      <c r="D96" s="29"/>
      <c r="E96" s="29"/>
      <c r="F96" s="37">
        <f>F85+F71</f>
        <v>263444.68594464491</v>
      </c>
      <c r="G96" s="38">
        <f>G85+G71</f>
        <v>0.95033382000000022</v>
      </c>
      <c r="H96" s="31" t="s">
        <v>152</v>
      </c>
    </row>
    <row r="97" spans="1:8" x14ac:dyDescent="0.2">
      <c r="A97" s="29"/>
      <c r="B97" s="29"/>
      <c r="C97" s="39"/>
      <c r="D97" s="29"/>
      <c r="E97" s="29"/>
      <c r="F97" s="40"/>
      <c r="G97" s="40"/>
      <c r="H97" s="31" t="s">
        <v>152</v>
      </c>
    </row>
    <row r="98" spans="1:8" x14ac:dyDescent="0.2">
      <c r="A98" s="29"/>
      <c r="B98" s="29"/>
      <c r="C98" s="30" t="s">
        <v>161</v>
      </c>
      <c r="D98" s="29"/>
      <c r="E98" s="29"/>
      <c r="F98" s="40"/>
      <c r="G98" s="40"/>
      <c r="H98" s="31" t="s">
        <v>152</v>
      </c>
    </row>
    <row r="99" spans="1:8" x14ac:dyDescent="0.2">
      <c r="A99" s="29"/>
      <c r="B99" s="29"/>
      <c r="C99" s="30" t="s">
        <v>10</v>
      </c>
      <c r="D99" s="29"/>
      <c r="E99" s="29"/>
      <c r="F99" s="40"/>
      <c r="G99" s="40"/>
      <c r="H99" s="31" t="s">
        <v>152</v>
      </c>
    </row>
    <row r="100" spans="1:8" x14ac:dyDescent="0.2">
      <c r="A100" s="29"/>
      <c r="B100" s="29"/>
      <c r="C100" s="30" t="s">
        <v>151</v>
      </c>
      <c r="D100" s="29"/>
      <c r="E100" s="29" t="s">
        <v>152</v>
      </c>
      <c r="F100" s="41" t="s">
        <v>154</v>
      </c>
      <c r="G100" s="38">
        <v>0</v>
      </c>
      <c r="H100" s="31" t="s">
        <v>152</v>
      </c>
    </row>
    <row r="101" spans="1:8" x14ac:dyDescent="0.2">
      <c r="A101" s="29"/>
      <c r="B101" s="29"/>
      <c r="C101" s="39"/>
      <c r="D101" s="29"/>
      <c r="E101" s="29"/>
      <c r="F101" s="40"/>
      <c r="G101" s="40"/>
      <c r="H101" s="31" t="s">
        <v>152</v>
      </c>
    </row>
    <row r="102" spans="1:8" x14ac:dyDescent="0.2">
      <c r="A102" s="29"/>
      <c r="B102" s="29"/>
      <c r="C102" s="30" t="s">
        <v>162</v>
      </c>
      <c r="D102" s="29"/>
      <c r="E102" s="29"/>
      <c r="F102" s="29"/>
      <c r="G102" s="29"/>
      <c r="H102" s="31" t="s">
        <v>152</v>
      </c>
    </row>
    <row r="103" spans="1:8" x14ac:dyDescent="0.2">
      <c r="A103" s="29"/>
      <c r="B103" s="29"/>
      <c r="C103" s="30" t="s">
        <v>151</v>
      </c>
      <c r="D103" s="29"/>
      <c r="E103" s="29" t="s">
        <v>152</v>
      </c>
      <c r="F103" s="41" t="s">
        <v>154</v>
      </c>
      <c r="G103" s="38">
        <v>0</v>
      </c>
      <c r="H103" s="31" t="s">
        <v>152</v>
      </c>
    </row>
    <row r="104" spans="1:8" x14ac:dyDescent="0.2">
      <c r="A104" s="29"/>
      <c r="B104" s="29"/>
      <c r="C104" s="39"/>
      <c r="D104" s="29"/>
      <c r="E104" s="29"/>
      <c r="F104" s="40"/>
      <c r="G104" s="40"/>
      <c r="H104" s="31" t="s">
        <v>152</v>
      </c>
    </row>
    <row r="105" spans="1:8" x14ac:dyDescent="0.2">
      <c r="A105" s="29"/>
      <c r="B105" s="29"/>
      <c r="C105" s="30" t="s">
        <v>163</v>
      </c>
      <c r="D105" s="29"/>
      <c r="E105" s="29"/>
      <c r="F105" s="29"/>
      <c r="G105" s="29"/>
      <c r="H105" s="31" t="s">
        <v>152</v>
      </c>
    </row>
    <row r="106" spans="1:8" x14ac:dyDescent="0.2">
      <c r="A106" s="29"/>
      <c r="B106" s="29"/>
      <c r="C106" s="30" t="s">
        <v>151</v>
      </c>
      <c r="D106" s="29"/>
      <c r="E106" s="29" t="s">
        <v>152</v>
      </c>
      <c r="F106" s="41" t="s">
        <v>154</v>
      </c>
      <c r="G106" s="38">
        <v>0</v>
      </c>
      <c r="H106" s="31" t="s">
        <v>152</v>
      </c>
    </row>
    <row r="107" spans="1:8" x14ac:dyDescent="0.2">
      <c r="A107" s="29"/>
      <c r="B107" s="29"/>
      <c r="C107" s="39"/>
      <c r="D107" s="29"/>
      <c r="E107" s="29"/>
      <c r="F107" s="40"/>
      <c r="G107" s="40"/>
      <c r="H107" s="31" t="s">
        <v>152</v>
      </c>
    </row>
    <row r="108" spans="1:8" x14ac:dyDescent="0.2">
      <c r="A108" s="29"/>
      <c r="B108" s="29"/>
      <c r="C108" s="30" t="s">
        <v>164</v>
      </c>
      <c r="D108" s="29"/>
      <c r="E108" s="29"/>
      <c r="F108" s="40"/>
      <c r="G108" s="40"/>
      <c r="H108" s="31" t="s">
        <v>152</v>
      </c>
    </row>
    <row r="109" spans="1:8" x14ac:dyDescent="0.2">
      <c r="A109" s="29"/>
      <c r="B109" s="29"/>
      <c r="C109" s="30" t="s">
        <v>151</v>
      </c>
      <c r="D109" s="29"/>
      <c r="E109" s="29" t="s">
        <v>152</v>
      </c>
      <c r="F109" s="41" t="s">
        <v>154</v>
      </c>
      <c r="G109" s="38">
        <v>0</v>
      </c>
      <c r="H109" s="31" t="s">
        <v>152</v>
      </c>
    </row>
    <row r="110" spans="1:8" x14ac:dyDescent="0.2">
      <c r="A110" s="29"/>
      <c r="B110" s="29"/>
      <c r="C110" s="39"/>
      <c r="D110" s="29"/>
      <c r="E110" s="29"/>
      <c r="F110" s="40"/>
      <c r="G110" s="40"/>
      <c r="H110" s="31" t="s">
        <v>152</v>
      </c>
    </row>
    <row r="111" spans="1:8" x14ac:dyDescent="0.2">
      <c r="A111" s="29"/>
      <c r="B111" s="29"/>
      <c r="C111" s="30" t="s">
        <v>165</v>
      </c>
      <c r="D111" s="29"/>
      <c r="E111" s="29"/>
      <c r="F111" s="37">
        <v>0</v>
      </c>
      <c r="G111" s="38">
        <v>0</v>
      </c>
      <c r="H111" s="31" t="s">
        <v>152</v>
      </c>
    </row>
    <row r="112" spans="1:8" x14ac:dyDescent="0.2">
      <c r="A112" s="29"/>
      <c r="B112" s="29"/>
      <c r="C112" s="39"/>
      <c r="D112" s="29"/>
      <c r="E112" s="29"/>
      <c r="F112" s="40"/>
      <c r="G112" s="40"/>
      <c r="H112" s="31" t="s">
        <v>152</v>
      </c>
    </row>
    <row r="113" spans="1:8" x14ac:dyDescent="0.2">
      <c r="A113" s="29"/>
      <c r="B113" s="29"/>
      <c r="C113" s="30" t="s">
        <v>166</v>
      </c>
      <c r="D113" s="29"/>
      <c r="E113" s="29"/>
      <c r="F113" s="40"/>
      <c r="G113" s="40"/>
      <c r="H113" s="31" t="s">
        <v>152</v>
      </c>
    </row>
    <row r="114" spans="1:8" x14ac:dyDescent="0.2">
      <c r="A114" s="29"/>
      <c r="B114" s="29"/>
      <c r="C114" s="30" t="s">
        <v>167</v>
      </c>
      <c r="D114" s="29"/>
      <c r="E114" s="29"/>
      <c r="F114" s="40"/>
      <c r="G114" s="40"/>
      <c r="H114" s="31" t="s">
        <v>152</v>
      </c>
    </row>
    <row r="115" spans="1:8" x14ac:dyDescent="0.2">
      <c r="A115" s="29"/>
      <c r="B115" s="29"/>
      <c r="C115" s="30" t="s">
        <v>151</v>
      </c>
      <c r="D115" s="29"/>
      <c r="E115" s="29" t="s">
        <v>152</v>
      </c>
      <c r="F115" s="41" t="s">
        <v>154</v>
      </c>
      <c r="G115" s="38">
        <v>0</v>
      </c>
      <c r="H115" s="31" t="s">
        <v>152</v>
      </c>
    </row>
    <row r="116" spans="1:8" x14ac:dyDescent="0.2">
      <c r="A116" s="29"/>
      <c r="B116" s="29"/>
      <c r="C116" s="39"/>
      <c r="D116" s="29"/>
      <c r="E116" s="29"/>
      <c r="F116" s="40"/>
      <c r="G116" s="40"/>
      <c r="H116" s="31" t="s">
        <v>152</v>
      </c>
    </row>
    <row r="117" spans="1:8" x14ac:dyDescent="0.2">
      <c r="A117" s="29"/>
      <c r="B117" s="29"/>
      <c r="C117" s="30" t="s">
        <v>168</v>
      </c>
      <c r="D117" s="29"/>
      <c r="E117" s="29"/>
      <c r="F117" s="40"/>
      <c r="G117" s="40"/>
      <c r="H117" s="31" t="s">
        <v>152</v>
      </c>
    </row>
    <row r="118" spans="1:8" x14ac:dyDescent="0.2">
      <c r="A118" s="29"/>
      <c r="B118" s="29"/>
      <c r="C118" s="30" t="s">
        <v>151</v>
      </c>
      <c r="D118" s="29"/>
      <c r="E118" s="29" t="s">
        <v>152</v>
      </c>
      <c r="F118" s="41" t="s">
        <v>154</v>
      </c>
      <c r="G118" s="38">
        <v>0</v>
      </c>
      <c r="H118" s="31" t="s">
        <v>152</v>
      </c>
    </row>
    <row r="119" spans="1:8" x14ac:dyDescent="0.2">
      <c r="A119" s="29"/>
      <c r="B119" s="29"/>
      <c r="C119" s="39"/>
      <c r="D119" s="29"/>
      <c r="E119" s="29"/>
      <c r="F119" s="40"/>
      <c r="G119" s="40"/>
      <c r="H119" s="31" t="s">
        <v>152</v>
      </c>
    </row>
    <row r="120" spans="1:8" x14ac:dyDescent="0.2">
      <c r="A120" s="29"/>
      <c r="B120" s="29"/>
      <c r="C120" s="30" t="s">
        <v>169</v>
      </c>
      <c r="D120" s="29"/>
      <c r="E120" s="29"/>
      <c r="F120" s="40"/>
      <c r="G120" s="40"/>
      <c r="H120" s="31" t="s">
        <v>152</v>
      </c>
    </row>
    <row r="121" spans="1:8" x14ac:dyDescent="0.2">
      <c r="A121" s="29"/>
      <c r="B121" s="29"/>
      <c r="C121" s="30" t="s">
        <v>151</v>
      </c>
      <c r="D121" s="29"/>
      <c r="E121" s="29" t="s">
        <v>152</v>
      </c>
      <c r="F121" s="41" t="s">
        <v>154</v>
      </c>
      <c r="G121" s="38">
        <v>0</v>
      </c>
      <c r="H121" s="31" t="s">
        <v>152</v>
      </c>
    </row>
    <row r="122" spans="1:8" x14ac:dyDescent="0.2">
      <c r="A122" s="29"/>
      <c r="B122" s="29"/>
      <c r="C122" s="39"/>
      <c r="D122" s="29"/>
      <c r="E122" s="29"/>
      <c r="F122" s="40"/>
      <c r="G122" s="40"/>
      <c r="H122" s="31" t="s">
        <v>152</v>
      </c>
    </row>
    <row r="123" spans="1:8" x14ac:dyDescent="0.2">
      <c r="A123" s="29"/>
      <c r="B123" s="29"/>
      <c r="C123" s="30" t="s">
        <v>170</v>
      </c>
      <c r="D123" s="29"/>
      <c r="E123" s="29"/>
      <c r="F123" s="40"/>
      <c r="G123" s="40"/>
      <c r="H123" s="31" t="s">
        <v>152</v>
      </c>
    </row>
    <row r="124" spans="1:8" x14ac:dyDescent="0.2">
      <c r="A124" s="32">
        <v>1</v>
      </c>
      <c r="B124" s="33"/>
      <c r="C124" s="33" t="s">
        <v>171</v>
      </c>
      <c r="D124" s="33"/>
      <c r="E124" s="42"/>
      <c r="F124" s="35">
        <v>13866.636849941</v>
      </c>
      <c r="G124" s="36">
        <v>5.0021629999999997E-2</v>
      </c>
      <c r="H124" s="31">
        <v>6.6</v>
      </c>
    </row>
    <row r="125" spans="1:8" x14ac:dyDescent="0.2">
      <c r="A125" s="29"/>
      <c r="B125" s="29"/>
      <c r="C125" s="30" t="s">
        <v>151</v>
      </c>
      <c r="D125" s="29"/>
      <c r="E125" s="29" t="s">
        <v>152</v>
      </c>
      <c r="F125" s="37">
        <v>13866.636849941</v>
      </c>
      <c r="G125" s="38">
        <v>5.0021629999999997E-2</v>
      </c>
      <c r="H125" s="31" t="s">
        <v>152</v>
      </c>
    </row>
    <row r="126" spans="1:8" x14ac:dyDescent="0.2">
      <c r="A126" s="29"/>
      <c r="B126" s="29"/>
      <c r="C126" s="39"/>
      <c r="D126" s="29"/>
      <c r="E126" s="29"/>
      <c r="F126" s="40"/>
      <c r="G126" s="40"/>
      <c r="H126" s="31" t="s">
        <v>152</v>
      </c>
    </row>
    <row r="127" spans="1:8" x14ac:dyDescent="0.2">
      <c r="A127" s="29"/>
      <c r="B127" s="29"/>
      <c r="C127" s="30" t="s">
        <v>172</v>
      </c>
      <c r="D127" s="29"/>
      <c r="E127" s="29"/>
      <c r="F127" s="37">
        <v>13866.636849941</v>
      </c>
      <c r="G127" s="38">
        <v>5.0021629999999997E-2</v>
      </c>
      <c r="H127" s="31" t="s">
        <v>152</v>
      </c>
    </row>
    <row r="128" spans="1:8" x14ac:dyDescent="0.2">
      <c r="A128" s="29"/>
      <c r="B128" s="29"/>
      <c r="C128" s="40"/>
      <c r="D128" s="29"/>
      <c r="E128" s="29"/>
      <c r="F128" s="29"/>
      <c r="G128" s="29"/>
      <c r="H128" s="31" t="s">
        <v>152</v>
      </c>
    </row>
    <row r="129" spans="1:10" x14ac:dyDescent="0.2">
      <c r="A129" s="29"/>
      <c r="B129" s="29"/>
      <c r="C129" s="30" t="s">
        <v>173</v>
      </c>
      <c r="D129" s="29"/>
      <c r="E129" s="29"/>
      <c r="F129" s="29"/>
      <c r="G129" s="29"/>
      <c r="H129" s="31" t="s">
        <v>152</v>
      </c>
    </row>
    <row r="130" spans="1:10" x14ac:dyDescent="0.2">
      <c r="A130" s="29"/>
      <c r="B130" s="29"/>
      <c r="C130" s="30" t="s">
        <v>174</v>
      </c>
      <c r="D130" s="29"/>
      <c r="E130" s="29"/>
      <c r="F130" s="29"/>
      <c r="G130" s="29"/>
      <c r="H130" s="31" t="s">
        <v>152</v>
      </c>
    </row>
    <row r="131" spans="1:10" x14ac:dyDescent="0.2">
      <c r="A131" s="29"/>
      <c r="B131" s="29"/>
      <c r="C131" s="30" t="s">
        <v>151</v>
      </c>
      <c r="D131" s="29"/>
      <c r="E131" s="29" t="s">
        <v>152</v>
      </c>
      <c r="F131" s="41" t="s">
        <v>154</v>
      </c>
      <c r="G131" s="38">
        <v>0</v>
      </c>
      <c r="H131" s="31" t="s">
        <v>152</v>
      </c>
    </row>
    <row r="132" spans="1:10" x14ac:dyDescent="0.2">
      <c r="A132" s="29"/>
      <c r="B132" s="29"/>
      <c r="C132" s="39"/>
      <c r="D132" s="29"/>
      <c r="E132" s="29"/>
      <c r="F132" s="40"/>
      <c r="G132" s="40"/>
      <c r="H132" s="31" t="s">
        <v>152</v>
      </c>
    </row>
    <row r="133" spans="1:10" x14ac:dyDescent="0.2">
      <c r="A133" s="29"/>
      <c r="B133" s="29"/>
      <c r="C133" s="30" t="s">
        <v>175</v>
      </c>
      <c r="D133" s="29"/>
      <c r="E133" s="29"/>
      <c r="F133" s="29"/>
      <c r="G133" s="29"/>
      <c r="H133" s="31" t="s">
        <v>152</v>
      </c>
    </row>
    <row r="134" spans="1:10" x14ac:dyDescent="0.2">
      <c r="A134" s="29"/>
      <c r="B134" s="29"/>
      <c r="C134" s="30" t="s">
        <v>176</v>
      </c>
      <c r="D134" s="29"/>
      <c r="E134" s="29"/>
      <c r="F134" s="29"/>
      <c r="G134" s="29"/>
      <c r="H134" s="31" t="s">
        <v>152</v>
      </c>
    </row>
    <row r="135" spans="1:10" x14ac:dyDescent="0.2">
      <c r="A135" s="29"/>
      <c r="B135" s="29"/>
      <c r="C135" s="30" t="s">
        <v>151</v>
      </c>
      <c r="D135" s="29"/>
      <c r="E135" s="29" t="s">
        <v>152</v>
      </c>
      <c r="F135" s="41" t="s">
        <v>154</v>
      </c>
      <c r="G135" s="38">
        <v>0</v>
      </c>
      <c r="H135" s="31" t="s">
        <v>152</v>
      </c>
    </row>
    <row r="136" spans="1:10" x14ac:dyDescent="0.2">
      <c r="A136" s="29"/>
      <c r="B136" s="29"/>
      <c r="C136" s="39"/>
      <c r="D136" s="29"/>
      <c r="E136" s="29"/>
      <c r="F136" s="40"/>
      <c r="G136" s="40"/>
      <c r="H136" s="31" t="s">
        <v>152</v>
      </c>
    </row>
    <row r="137" spans="1:10" x14ac:dyDescent="0.2">
      <c r="A137" s="29"/>
      <c r="B137" s="29"/>
      <c r="C137" s="30" t="s">
        <v>177</v>
      </c>
      <c r="D137" s="29"/>
      <c r="E137" s="29"/>
      <c r="F137" s="40"/>
      <c r="G137" s="40"/>
      <c r="H137" s="31" t="s">
        <v>152</v>
      </c>
    </row>
    <row r="138" spans="1:10" x14ac:dyDescent="0.2">
      <c r="A138" s="29"/>
      <c r="B138" s="29"/>
      <c r="C138" s="30" t="s">
        <v>151</v>
      </c>
      <c r="D138" s="29"/>
      <c r="E138" s="29" t="s">
        <v>152</v>
      </c>
      <c r="F138" s="41" t="s">
        <v>154</v>
      </c>
      <c r="G138" s="38">
        <v>0</v>
      </c>
      <c r="H138" s="31" t="s">
        <v>152</v>
      </c>
    </row>
    <row r="139" spans="1:10" x14ac:dyDescent="0.2">
      <c r="A139" s="29"/>
      <c r="B139" s="33"/>
      <c r="C139" s="33"/>
      <c r="D139" s="30"/>
      <c r="E139" s="29"/>
      <c r="F139" s="33"/>
      <c r="G139" s="42"/>
      <c r="H139" s="31" t="s">
        <v>152</v>
      </c>
    </row>
    <row r="140" spans="1:10" x14ac:dyDescent="0.2">
      <c r="A140" s="42"/>
      <c r="B140" s="33"/>
      <c r="C140" s="33" t="s">
        <v>179</v>
      </c>
      <c r="D140" s="33"/>
      <c r="E140" s="42"/>
      <c r="F140" s="35">
        <v>-98.525634760000003</v>
      </c>
      <c r="G140" s="36">
        <v>-3.5542000000000001E-4</v>
      </c>
      <c r="H140" s="31" t="s">
        <v>152</v>
      </c>
    </row>
    <row r="141" spans="1:10" x14ac:dyDescent="0.2">
      <c r="A141" s="39"/>
      <c r="B141" s="39"/>
      <c r="C141" s="30" t="s">
        <v>180</v>
      </c>
      <c r="D141" s="40"/>
      <c r="E141" s="40"/>
      <c r="F141" s="37">
        <v>277212.79715982598</v>
      </c>
      <c r="G141" s="43">
        <v>1.00000003</v>
      </c>
      <c r="H141" s="31" t="s">
        <v>152</v>
      </c>
    </row>
    <row r="142" spans="1:10" x14ac:dyDescent="0.2">
      <c r="A142" s="44"/>
      <c r="B142" s="44"/>
      <c r="C142" s="44"/>
      <c r="D142" s="45"/>
      <c r="E142" s="45"/>
      <c r="F142" s="45"/>
      <c r="G142" s="45"/>
    </row>
    <row r="143" spans="1:10" x14ac:dyDescent="0.2">
      <c r="A143" s="4"/>
      <c r="B143" s="234" t="s">
        <v>915</v>
      </c>
      <c r="C143" s="234"/>
      <c r="D143" s="234"/>
      <c r="E143" s="234"/>
      <c r="F143" s="234"/>
      <c r="G143" s="234"/>
      <c r="H143" s="234"/>
      <c r="J143" s="5"/>
    </row>
    <row r="144" spans="1:10" x14ac:dyDescent="0.2">
      <c r="A144" s="4"/>
      <c r="B144" s="234" t="s">
        <v>916</v>
      </c>
      <c r="C144" s="234"/>
      <c r="D144" s="234"/>
      <c r="E144" s="234"/>
      <c r="F144" s="234"/>
      <c r="G144" s="234"/>
      <c r="H144" s="234"/>
      <c r="J144" s="5"/>
    </row>
    <row r="145" spans="1:17" x14ac:dyDescent="0.2">
      <c r="A145" s="4"/>
      <c r="B145" s="234" t="s">
        <v>917</v>
      </c>
      <c r="C145" s="234"/>
      <c r="D145" s="234"/>
      <c r="E145" s="234"/>
      <c r="F145" s="234"/>
      <c r="G145" s="234"/>
      <c r="H145" s="234"/>
      <c r="J145" s="5"/>
    </row>
    <row r="146" spans="1:17" s="7" customFormat="1" ht="66.75" customHeight="1" x14ac:dyDescent="0.25">
      <c r="A146" s="6"/>
      <c r="B146" s="235" t="s">
        <v>918</v>
      </c>
      <c r="C146" s="235"/>
      <c r="D146" s="235"/>
      <c r="E146" s="235"/>
      <c r="F146" s="235"/>
      <c r="G146" s="235"/>
      <c r="H146" s="235"/>
      <c r="I146"/>
      <c r="J146" s="5"/>
      <c r="K146"/>
      <c r="L146"/>
      <c r="M146"/>
      <c r="N146"/>
      <c r="O146"/>
      <c r="P146"/>
      <c r="Q146"/>
    </row>
    <row r="147" spans="1:17" x14ac:dyDescent="0.2">
      <c r="A147" s="4"/>
      <c r="B147" s="234" t="s">
        <v>919</v>
      </c>
      <c r="C147" s="234"/>
      <c r="D147" s="234"/>
      <c r="E147" s="234"/>
      <c r="F147" s="234"/>
      <c r="G147" s="234"/>
      <c r="H147" s="234"/>
      <c r="J147" s="5"/>
    </row>
    <row r="148" spans="1:17" x14ac:dyDescent="0.2">
      <c r="A148" s="4"/>
      <c r="B148" s="4"/>
      <c r="C148" s="4"/>
      <c r="D148" s="46"/>
      <c r="E148" s="46"/>
      <c r="F148" s="46"/>
      <c r="G148" s="46"/>
    </row>
    <row r="149" spans="1:17" x14ac:dyDescent="0.2">
      <c r="A149" s="4"/>
      <c r="B149" s="236" t="s">
        <v>181</v>
      </c>
      <c r="C149" s="237"/>
      <c r="D149" s="238"/>
      <c r="E149" s="47"/>
      <c r="F149" s="46"/>
      <c r="G149" s="46"/>
    </row>
    <row r="150" spans="1:17" ht="29.25" customHeight="1" x14ac:dyDescent="0.2">
      <c r="A150" s="4"/>
      <c r="B150" s="231" t="s">
        <v>182</v>
      </c>
      <c r="C150" s="232"/>
      <c r="D150" s="30" t="s">
        <v>948</v>
      </c>
      <c r="E150" s="47"/>
      <c r="F150" s="46"/>
      <c r="G150" s="46"/>
    </row>
    <row r="151" spans="1:17" ht="17.100000000000001" customHeight="1" x14ac:dyDescent="0.2">
      <c r="A151" s="4"/>
      <c r="B151" s="231" t="s">
        <v>939</v>
      </c>
      <c r="C151" s="232"/>
      <c r="D151" s="30" t="str">
        <f>"Rs. "&amp;TEXT(F85,"0.00")&amp;" lacs/ 0.04%"</f>
        <v>Rs. 111.44 lacs/ 0.04%</v>
      </c>
      <c r="E151" s="47"/>
      <c r="F151" s="46"/>
      <c r="G151" s="46"/>
    </row>
    <row r="152" spans="1:17" x14ac:dyDescent="0.2">
      <c r="A152" s="4"/>
      <c r="B152" s="231" t="s">
        <v>185</v>
      </c>
      <c r="C152" s="232"/>
      <c r="D152" s="40" t="s">
        <v>152</v>
      </c>
      <c r="E152" s="47"/>
      <c r="F152" s="46"/>
      <c r="G152" s="46"/>
    </row>
    <row r="153" spans="1:17" x14ac:dyDescent="0.2">
      <c r="A153" s="8"/>
      <c r="B153" s="48" t="s">
        <v>152</v>
      </c>
      <c r="C153" s="48" t="s">
        <v>920</v>
      </c>
      <c r="D153" s="48" t="s">
        <v>186</v>
      </c>
      <c r="E153" s="8"/>
      <c r="F153" s="8"/>
      <c r="G153" s="8"/>
      <c r="H153" s="8"/>
      <c r="J153" s="5"/>
    </row>
    <row r="154" spans="1:17" x14ac:dyDescent="0.2">
      <c r="A154" s="8"/>
      <c r="B154" s="49" t="s">
        <v>187</v>
      </c>
      <c r="C154" s="50">
        <v>45626</v>
      </c>
      <c r="D154" s="50">
        <v>45657</v>
      </c>
      <c r="E154" s="8"/>
      <c r="F154" s="8"/>
      <c r="G154" s="8"/>
      <c r="J154" s="5"/>
    </row>
    <row r="155" spans="1:17" x14ac:dyDescent="0.2">
      <c r="A155" s="8"/>
      <c r="B155" s="33" t="s">
        <v>188</v>
      </c>
      <c r="C155" s="51">
        <v>412.68349999999998</v>
      </c>
      <c r="D155" s="51">
        <v>413.20600000000002</v>
      </c>
      <c r="E155" s="8"/>
      <c r="F155" s="22"/>
      <c r="G155" s="52"/>
    </row>
    <row r="156" spans="1:17" ht="25.5" x14ac:dyDescent="0.2">
      <c r="A156" s="8"/>
      <c r="B156" s="33" t="s">
        <v>1085</v>
      </c>
      <c r="C156" s="51">
        <v>91.611099999999993</v>
      </c>
      <c r="D156" s="51">
        <v>91.727099999999993</v>
      </c>
      <c r="E156" s="8"/>
      <c r="F156" s="22"/>
      <c r="G156" s="52"/>
    </row>
    <row r="157" spans="1:17" x14ac:dyDescent="0.2">
      <c r="A157" s="8"/>
      <c r="B157" s="33" t="s">
        <v>190</v>
      </c>
      <c r="C157" s="51">
        <v>373.16340000000002</v>
      </c>
      <c r="D157" s="51">
        <v>373.29020000000003</v>
      </c>
      <c r="E157" s="8"/>
      <c r="F157" s="22"/>
      <c r="G157" s="52"/>
    </row>
    <row r="158" spans="1:17" ht="25.5" x14ac:dyDescent="0.2">
      <c r="A158" s="8"/>
      <c r="B158" s="33" t="s">
        <v>1086</v>
      </c>
      <c r="C158" s="51">
        <v>68.383700000000005</v>
      </c>
      <c r="D158" s="51">
        <v>68.406899999999993</v>
      </c>
      <c r="E158" s="8"/>
      <c r="F158" s="22"/>
      <c r="G158" s="52"/>
    </row>
    <row r="159" spans="1:17" x14ac:dyDescent="0.2">
      <c r="A159" s="8"/>
      <c r="B159" s="8"/>
      <c r="C159" s="8"/>
      <c r="D159" s="8"/>
      <c r="E159" s="8"/>
      <c r="F159" s="8"/>
      <c r="G159" s="8"/>
    </row>
    <row r="160" spans="1:17" x14ac:dyDescent="0.2">
      <c r="A160" s="8"/>
      <c r="B160" s="231" t="s">
        <v>921</v>
      </c>
      <c r="C160" s="232"/>
      <c r="D160" s="30" t="s">
        <v>183</v>
      </c>
      <c r="E160" s="8"/>
      <c r="F160" s="8"/>
      <c r="G160" s="8"/>
    </row>
    <row r="161" spans="1:7" x14ac:dyDescent="0.2">
      <c r="A161" s="8"/>
      <c r="B161" s="90"/>
      <c r="C161" s="90"/>
      <c r="D161" s="90"/>
      <c r="E161" s="8"/>
      <c r="F161" s="8"/>
      <c r="G161" s="8"/>
    </row>
    <row r="162" spans="1:7" ht="29.1" customHeight="1" x14ac:dyDescent="0.2">
      <c r="A162" s="8"/>
      <c r="B162" s="231" t="s">
        <v>192</v>
      </c>
      <c r="C162" s="232"/>
      <c r="D162" s="30" t="s">
        <v>183</v>
      </c>
      <c r="E162" s="55"/>
      <c r="F162" s="8"/>
      <c r="G162" s="8"/>
    </row>
    <row r="163" spans="1:7" ht="29.1" customHeight="1" x14ac:dyDescent="0.2">
      <c r="A163" s="8"/>
      <c r="B163" s="231" t="s">
        <v>193</v>
      </c>
      <c r="C163" s="232"/>
      <c r="D163" s="30" t="s">
        <v>183</v>
      </c>
      <c r="E163" s="55"/>
      <c r="F163" s="8"/>
      <c r="G163" s="8"/>
    </row>
    <row r="164" spans="1:7" ht="17.100000000000001" customHeight="1" x14ac:dyDescent="0.2">
      <c r="A164" s="8"/>
      <c r="B164" s="231" t="s">
        <v>194</v>
      </c>
      <c r="C164" s="232"/>
      <c r="D164" s="30" t="s">
        <v>183</v>
      </c>
      <c r="E164" s="55"/>
      <c r="F164" s="8"/>
      <c r="G164" s="8"/>
    </row>
    <row r="165" spans="1:7" ht="17.100000000000001" customHeight="1" x14ac:dyDescent="0.2">
      <c r="A165" s="8"/>
      <c r="B165" s="231" t="s">
        <v>195</v>
      </c>
      <c r="C165" s="232"/>
      <c r="D165" s="56">
        <v>0.71876919842607889</v>
      </c>
      <c r="E165" s="8"/>
      <c r="F165" s="22"/>
      <c r="G165" s="52"/>
    </row>
    <row r="167" spans="1:7" x14ac:dyDescent="0.2">
      <c r="B167" s="127" t="s">
        <v>1104</v>
      </c>
    </row>
    <row r="168" spans="1:7" ht="67.5" x14ac:dyDescent="0.2">
      <c r="B168" s="128" t="s">
        <v>952</v>
      </c>
      <c r="C168" s="128" t="s">
        <v>953</v>
      </c>
      <c r="D168" s="128" t="s">
        <v>954</v>
      </c>
      <c r="E168" s="128" t="s">
        <v>955</v>
      </c>
      <c r="F168" s="128" t="s">
        <v>956</v>
      </c>
    </row>
    <row r="169" spans="1:7" ht="13.5" x14ac:dyDescent="0.2">
      <c r="B169" s="129" t="s">
        <v>1063</v>
      </c>
      <c r="C169" s="130" t="s">
        <v>1040</v>
      </c>
      <c r="D169" s="16">
        <v>0</v>
      </c>
      <c r="E169" s="17">
        <v>0</v>
      </c>
      <c r="F169" s="131">
        <v>29.407129999999999</v>
      </c>
    </row>
    <row r="171" spans="1:7" x14ac:dyDescent="0.2">
      <c r="B171" s="230" t="s">
        <v>922</v>
      </c>
      <c r="C171" s="230"/>
    </row>
    <row r="173" spans="1:7" ht="153.75" customHeight="1" x14ac:dyDescent="0.2"/>
    <row r="176" spans="1:7" x14ac:dyDescent="0.2">
      <c r="B176" s="9" t="s">
        <v>923</v>
      </c>
      <c r="C176" s="10"/>
      <c r="D176" s="9" t="s">
        <v>926</v>
      </c>
    </row>
    <row r="177" spans="2:10" x14ac:dyDescent="0.2">
      <c r="B177" s="9" t="s">
        <v>1064</v>
      </c>
      <c r="D177" s="9" t="s">
        <v>1064</v>
      </c>
    </row>
    <row r="178" spans="2:10" ht="165" customHeight="1" x14ac:dyDescent="0.2"/>
    <row r="180" spans="2:10" x14ac:dyDescent="0.2">
      <c r="J180" s="3"/>
    </row>
  </sheetData>
  <mergeCells count="18">
    <mergeCell ref="B164:C164"/>
    <mergeCell ref="B165:C165"/>
    <mergeCell ref="B162:C162"/>
    <mergeCell ref="B163:C163"/>
    <mergeCell ref="B171:C171"/>
    <mergeCell ref="B151:C151"/>
    <mergeCell ref="B152:C152"/>
    <mergeCell ref="B160:C160"/>
    <mergeCell ref="B150:C150"/>
    <mergeCell ref="A1:H1"/>
    <mergeCell ref="A2:H2"/>
    <mergeCell ref="A3:H3"/>
    <mergeCell ref="B143:H143"/>
    <mergeCell ref="B144:H144"/>
    <mergeCell ref="B145:H145"/>
    <mergeCell ref="B146:H146"/>
    <mergeCell ref="B147:H147"/>
    <mergeCell ref="B149:D149"/>
  </mergeCells>
  <hyperlinks>
    <hyperlink ref="I1" location="Index!B2" display="Index" xr:uid="{C2F687F4-DD5B-487A-B1AE-80A16037607B}"/>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D0506-F536-4E9B-810F-213309DF398B}">
  <sheetPr>
    <outlinePr summaryBelow="0" summaryRight="0"/>
  </sheetPr>
  <dimension ref="A1:Q203"/>
  <sheetViews>
    <sheetView showGridLines="0" workbookViewId="0">
      <selection sqref="A1:H1"/>
    </sheetView>
  </sheetViews>
  <sheetFormatPr defaultRowHeight="12.75" x14ac:dyDescent="0.2"/>
  <cols>
    <col min="1" max="1" width="5.85546875" bestFit="1" customWidth="1"/>
    <col min="2" max="2" width="19.7109375" bestFit="1" customWidth="1"/>
    <col min="3" max="3" width="33.85546875" bestFit="1" customWidth="1"/>
    <col min="4" max="4" width="17.7109375" bestFit="1" customWidth="1"/>
    <col min="5" max="5" width="8.7109375" bestFit="1" customWidth="1"/>
    <col min="6" max="6" width="10.140625" bestFit="1" customWidth="1"/>
    <col min="7" max="7" width="14" bestFit="1" customWidth="1"/>
    <col min="8" max="8" width="8.42578125" bestFit="1" customWidth="1"/>
    <col min="9" max="9" width="5.7109375" bestFit="1" customWidth="1"/>
  </cols>
  <sheetData>
    <row r="1" spans="1:9" ht="15" x14ac:dyDescent="0.2">
      <c r="A1" s="233" t="s">
        <v>0</v>
      </c>
      <c r="B1" s="233"/>
      <c r="C1" s="233"/>
      <c r="D1" s="233"/>
      <c r="E1" s="233"/>
      <c r="F1" s="233"/>
      <c r="G1" s="233"/>
      <c r="H1" s="233"/>
      <c r="I1" s="2" t="s">
        <v>910</v>
      </c>
    </row>
    <row r="2" spans="1:9" ht="15" x14ac:dyDescent="0.2">
      <c r="A2" s="233" t="s">
        <v>900</v>
      </c>
      <c r="B2" s="233"/>
      <c r="C2" s="233"/>
      <c r="D2" s="233"/>
      <c r="E2" s="233"/>
      <c r="F2" s="233"/>
      <c r="G2" s="233"/>
      <c r="H2" s="233"/>
    </row>
    <row r="3" spans="1:9" ht="15" x14ac:dyDescent="0.2">
      <c r="A3" s="233" t="s">
        <v>912</v>
      </c>
      <c r="B3" s="233"/>
      <c r="C3" s="233"/>
      <c r="D3" s="233"/>
      <c r="E3" s="233"/>
      <c r="F3" s="233"/>
      <c r="G3" s="233"/>
      <c r="H3" s="233"/>
    </row>
    <row r="4" spans="1:9" s="3" customFormat="1" ht="30" x14ac:dyDescent="0.2">
      <c r="A4" s="28" t="s">
        <v>2</v>
      </c>
      <c r="B4" s="28" t="s">
        <v>3</v>
      </c>
      <c r="C4" s="28" t="s">
        <v>4</v>
      </c>
      <c r="D4" s="28" t="s">
        <v>5</v>
      </c>
      <c r="E4" s="28" t="s">
        <v>6</v>
      </c>
      <c r="F4" s="28" t="s">
        <v>7</v>
      </c>
      <c r="G4" s="28" t="s">
        <v>8</v>
      </c>
      <c r="H4" s="28" t="s">
        <v>911</v>
      </c>
    </row>
    <row r="5" spans="1:9" x14ac:dyDescent="0.2">
      <c r="A5" s="29"/>
      <c r="B5" s="29"/>
      <c r="C5" s="30" t="s">
        <v>9</v>
      </c>
      <c r="D5" s="29"/>
      <c r="E5" s="29"/>
      <c r="F5" s="29"/>
      <c r="G5" s="29"/>
      <c r="H5" s="31" t="s">
        <v>152</v>
      </c>
    </row>
    <row r="6" spans="1:9" ht="25.5" x14ac:dyDescent="0.2">
      <c r="A6" s="29"/>
      <c r="B6" s="29"/>
      <c r="C6" s="30" t="s">
        <v>10</v>
      </c>
      <c r="D6" s="29"/>
      <c r="E6" s="29"/>
      <c r="F6" s="29"/>
      <c r="G6" s="29"/>
      <c r="H6" s="31" t="s">
        <v>152</v>
      </c>
    </row>
    <row r="7" spans="1:9" ht="25.5" x14ac:dyDescent="0.2">
      <c r="A7" s="32">
        <v>1</v>
      </c>
      <c r="B7" s="33" t="s">
        <v>762</v>
      </c>
      <c r="C7" s="33" t="s">
        <v>763</v>
      </c>
      <c r="D7" s="33" t="s">
        <v>209</v>
      </c>
      <c r="E7" s="34">
        <v>1984</v>
      </c>
      <c r="F7" s="35">
        <v>121.000192</v>
      </c>
      <c r="G7" s="36">
        <v>1.25139E-2</v>
      </c>
      <c r="H7" s="31" t="s">
        <v>152</v>
      </c>
    </row>
    <row r="8" spans="1:9" x14ac:dyDescent="0.2">
      <c r="A8" s="32">
        <v>2</v>
      </c>
      <c r="B8" s="33" t="s">
        <v>467</v>
      </c>
      <c r="C8" s="33" t="s">
        <v>468</v>
      </c>
      <c r="D8" s="33" t="s">
        <v>1114</v>
      </c>
      <c r="E8" s="34">
        <v>39567</v>
      </c>
      <c r="F8" s="35">
        <v>119.43298950000001</v>
      </c>
      <c r="G8" s="36">
        <v>1.2351819999999999E-2</v>
      </c>
      <c r="H8" s="31" t="s">
        <v>152</v>
      </c>
    </row>
    <row r="9" spans="1:9" x14ac:dyDescent="0.2">
      <c r="A9" s="32">
        <v>3</v>
      </c>
      <c r="B9" s="33" t="s">
        <v>764</v>
      </c>
      <c r="C9" s="33" t="s">
        <v>765</v>
      </c>
      <c r="D9" s="33" t="s">
        <v>113</v>
      </c>
      <c r="E9" s="34">
        <v>997</v>
      </c>
      <c r="F9" s="35">
        <v>118.5108975</v>
      </c>
      <c r="G9" s="36">
        <v>1.225646E-2</v>
      </c>
      <c r="H9" s="31" t="s">
        <v>152</v>
      </c>
    </row>
    <row r="10" spans="1:9" x14ac:dyDescent="0.2">
      <c r="A10" s="32">
        <v>4</v>
      </c>
      <c r="B10" s="33" t="s">
        <v>236</v>
      </c>
      <c r="C10" s="33" t="s">
        <v>237</v>
      </c>
      <c r="D10" s="33" t="s">
        <v>203</v>
      </c>
      <c r="E10" s="34">
        <v>1334</v>
      </c>
      <c r="F10" s="35">
        <v>115.754515</v>
      </c>
      <c r="G10" s="36">
        <v>1.197139E-2</v>
      </c>
      <c r="H10" s="31" t="s">
        <v>152</v>
      </c>
    </row>
    <row r="11" spans="1:9" x14ac:dyDescent="0.2">
      <c r="A11" s="32">
        <v>5</v>
      </c>
      <c r="B11" s="33" t="s">
        <v>554</v>
      </c>
      <c r="C11" s="33" t="s">
        <v>555</v>
      </c>
      <c r="D11" s="33" t="s">
        <v>1114</v>
      </c>
      <c r="E11" s="34">
        <v>6719</v>
      </c>
      <c r="F11" s="35">
        <v>114.639578</v>
      </c>
      <c r="G11" s="36">
        <v>1.185608E-2</v>
      </c>
      <c r="H11" s="31" t="s">
        <v>152</v>
      </c>
    </row>
    <row r="12" spans="1:9" x14ac:dyDescent="0.2">
      <c r="A12" s="32">
        <v>6</v>
      </c>
      <c r="B12" s="33" t="s">
        <v>452</v>
      </c>
      <c r="C12" s="33" t="s">
        <v>453</v>
      </c>
      <c r="D12" s="33" t="s">
        <v>1114</v>
      </c>
      <c r="E12" s="34">
        <v>5940</v>
      </c>
      <c r="F12" s="35">
        <v>113.89355999999999</v>
      </c>
      <c r="G12" s="36">
        <v>1.177893E-2</v>
      </c>
      <c r="H12" s="31" t="s">
        <v>152</v>
      </c>
    </row>
    <row r="13" spans="1:9" ht="25.5" x14ac:dyDescent="0.2">
      <c r="A13" s="32">
        <v>7</v>
      </c>
      <c r="B13" s="33" t="s">
        <v>367</v>
      </c>
      <c r="C13" s="33" t="s">
        <v>368</v>
      </c>
      <c r="D13" s="33" t="s">
        <v>209</v>
      </c>
      <c r="E13" s="34">
        <v>7959</v>
      </c>
      <c r="F13" s="35">
        <v>110.510715</v>
      </c>
      <c r="G13" s="36">
        <v>1.142907E-2</v>
      </c>
      <c r="H13" s="31" t="s">
        <v>152</v>
      </c>
    </row>
    <row r="14" spans="1:9" x14ac:dyDescent="0.2">
      <c r="A14" s="32">
        <v>8</v>
      </c>
      <c r="B14" s="33" t="s">
        <v>34</v>
      </c>
      <c r="C14" s="33" t="s">
        <v>35</v>
      </c>
      <c r="D14" s="33" t="s">
        <v>36</v>
      </c>
      <c r="E14" s="34">
        <v>37689</v>
      </c>
      <c r="F14" s="35">
        <v>110.4853035</v>
      </c>
      <c r="G14" s="36">
        <v>1.1426449999999999E-2</v>
      </c>
      <c r="H14" s="31" t="s">
        <v>152</v>
      </c>
    </row>
    <row r="15" spans="1:9" ht="25.5" x14ac:dyDescent="0.2">
      <c r="A15" s="32">
        <v>9</v>
      </c>
      <c r="B15" s="33" t="s">
        <v>352</v>
      </c>
      <c r="C15" s="33" t="s">
        <v>353</v>
      </c>
      <c r="D15" s="33" t="s">
        <v>209</v>
      </c>
      <c r="E15" s="34">
        <v>5746</v>
      </c>
      <c r="F15" s="35">
        <v>108.38967100000001</v>
      </c>
      <c r="G15" s="36">
        <v>1.1209709999999999E-2</v>
      </c>
      <c r="H15" s="31" t="s">
        <v>152</v>
      </c>
    </row>
    <row r="16" spans="1:9" x14ac:dyDescent="0.2">
      <c r="A16" s="32">
        <v>10</v>
      </c>
      <c r="B16" s="33" t="s">
        <v>766</v>
      </c>
      <c r="C16" s="33" t="s">
        <v>767</v>
      </c>
      <c r="D16" s="33" t="s">
        <v>216</v>
      </c>
      <c r="E16" s="34">
        <v>1485</v>
      </c>
      <c r="F16" s="35">
        <v>108.3507975</v>
      </c>
      <c r="G16" s="36">
        <v>1.1205690000000001E-2</v>
      </c>
      <c r="H16" s="31" t="s">
        <v>152</v>
      </c>
    </row>
    <row r="17" spans="1:8" x14ac:dyDescent="0.2">
      <c r="A17" s="32">
        <v>11</v>
      </c>
      <c r="B17" s="33" t="s">
        <v>768</v>
      </c>
      <c r="C17" s="33" t="s">
        <v>769</v>
      </c>
      <c r="D17" s="33" t="s">
        <v>55</v>
      </c>
      <c r="E17" s="34">
        <v>7781</v>
      </c>
      <c r="F17" s="35">
        <v>108.10921399999999</v>
      </c>
      <c r="G17" s="36">
        <v>1.118071E-2</v>
      </c>
      <c r="H17" s="31" t="s">
        <v>152</v>
      </c>
    </row>
    <row r="18" spans="1:8" x14ac:dyDescent="0.2">
      <c r="A18" s="32">
        <v>12</v>
      </c>
      <c r="B18" s="33" t="s">
        <v>58</v>
      </c>
      <c r="C18" s="33" t="s">
        <v>59</v>
      </c>
      <c r="D18" s="33" t="s">
        <v>42</v>
      </c>
      <c r="E18" s="34">
        <v>13597</v>
      </c>
      <c r="F18" s="35">
        <v>108.08935150000001</v>
      </c>
      <c r="G18" s="36">
        <v>1.117865E-2</v>
      </c>
      <c r="H18" s="31" t="s">
        <v>152</v>
      </c>
    </row>
    <row r="19" spans="1:8" x14ac:dyDescent="0.2">
      <c r="A19" s="32">
        <v>13</v>
      </c>
      <c r="B19" s="33" t="s">
        <v>356</v>
      </c>
      <c r="C19" s="33" t="s">
        <v>357</v>
      </c>
      <c r="D19" s="33" t="s">
        <v>242</v>
      </c>
      <c r="E19" s="34">
        <v>16900</v>
      </c>
      <c r="F19" s="35">
        <v>107.90649999999999</v>
      </c>
      <c r="G19" s="36">
        <v>1.115974E-2</v>
      </c>
      <c r="H19" s="31" t="s">
        <v>152</v>
      </c>
    </row>
    <row r="20" spans="1:8" ht="25.5" x14ac:dyDescent="0.2">
      <c r="A20" s="32">
        <v>14</v>
      </c>
      <c r="B20" s="33" t="s">
        <v>770</v>
      </c>
      <c r="C20" s="33" t="s">
        <v>771</v>
      </c>
      <c r="D20" s="33" t="s">
        <v>209</v>
      </c>
      <c r="E20" s="34">
        <v>3186</v>
      </c>
      <c r="F20" s="35">
        <v>107.051193</v>
      </c>
      <c r="G20" s="36">
        <v>1.1071289999999999E-2</v>
      </c>
      <c r="H20" s="31" t="s">
        <v>152</v>
      </c>
    </row>
    <row r="21" spans="1:8" x14ac:dyDescent="0.2">
      <c r="A21" s="32">
        <v>15</v>
      </c>
      <c r="B21" s="33" t="s">
        <v>344</v>
      </c>
      <c r="C21" s="33" t="s">
        <v>345</v>
      </c>
      <c r="D21" s="33" t="s">
        <v>42</v>
      </c>
      <c r="E21" s="34">
        <v>6027</v>
      </c>
      <c r="F21" s="35">
        <v>106.8496695</v>
      </c>
      <c r="G21" s="36">
        <v>1.105045E-2</v>
      </c>
      <c r="H21" s="31" t="s">
        <v>152</v>
      </c>
    </row>
    <row r="22" spans="1:8" x14ac:dyDescent="0.2">
      <c r="A22" s="32">
        <v>16</v>
      </c>
      <c r="B22" s="33" t="s">
        <v>548</v>
      </c>
      <c r="C22" s="33" t="s">
        <v>549</v>
      </c>
      <c r="D22" s="33" t="s">
        <v>242</v>
      </c>
      <c r="E22" s="34">
        <v>6556</v>
      </c>
      <c r="F22" s="35">
        <v>106.564502</v>
      </c>
      <c r="G22" s="36">
        <v>1.102095E-2</v>
      </c>
      <c r="H22" s="31" t="s">
        <v>152</v>
      </c>
    </row>
    <row r="23" spans="1:8" x14ac:dyDescent="0.2">
      <c r="A23" s="32">
        <v>17</v>
      </c>
      <c r="B23" s="33" t="s">
        <v>348</v>
      </c>
      <c r="C23" s="33" t="s">
        <v>349</v>
      </c>
      <c r="D23" s="33" t="s">
        <v>1114</v>
      </c>
      <c r="E23" s="34">
        <v>5634</v>
      </c>
      <c r="F23" s="35">
        <v>105.9192</v>
      </c>
      <c r="G23" s="36">
        <v>1.0954220000000001E-2</v>
      </c>
      <c r="H23" s="31" t="s">
        <v>152</v>
      </c>
    </row>
    <row r="24" spans="1:8" x14ac:dyDescent="0.2">
      <c r="A24" s="32">
        <v>18</v>
      </c>
      <c r="B24" s="33" t="s">
        <v>746</v>
      </c>
      <c r="C24" s="33" t="s">
        <v>747</v>
      </c>
      <c r="D24" s="33" t="s">
        <v>277</v>
      </c>
      <c r="E24" s="34">
        <v>2191</v>
      </c>
      <c r="F24" s="35">
        <v>105.647829</v>
      </c>
      <c r="G24" s="36">
        <v>1.0926150000000001E-2</v>
      </c>
      <c r="H24" s="31" t="s">
        <v>152</v>
      </c>
    </row>
    <row r="25" spans="1:8" x14ac:dyDescent="0.2">
      <c r="A25" s="32">
        <v>19</v>
      </c>
      <c r="B25" s="33" t="s">
        <v>556</v>
      </c>
      <c r="C25" s="33" t="s">
        <v>557</v>
      </c>
      <c r="D25" s="33" t="s">
        <v>277</v>
      </c>
      <c r="E25" s="34">
        <v>3505</v>
      </c>
      <c r="F25" s="35">
        <v>105.398855</v>
      </c>
      <c r="G25" s="36">
        <v>1.0900399999999999E-2</v>
      </c>
      <c r="H25" s="31" t="s">
        <v>152</v>
      </c>
    </row>
    <row r="26" spans="1:8" x14ac:dyDescent="0.2">
      <c r="A26" s="32">
        <v>20</v>
      </c>
      <c r="B26" s="33" t="s">
        <v>346</v>
      </c>
      <c r="C26" s="33" t="s">
        <v>347</v>
      </c>
      <c r="D26" s="33" t="s">
        <v>203</v>
      </c>
      <c r="E26" s="34">
        <v>37883</v>
      </c>
      <c r="F26" s="35">
        <v>105.3336815</v>
      </c>
      <c r="G26" s="36">
        <v>1.0893659999999999E-2</v>
      </c>
      <c r="H26" s="31" t="s">
        <v>152</v>
      </c>
    </row>
    <row r="27" spans="1:8" x14ac:dyDescent="0.2">
      <c r="A27" s="32">
        <v>21</v>
      </c>
      <c r="B27" s="33" t="s">
        <v>360</v>
      </c>
      <c r="C27" s="33" t="s">
        <v>361</v>
      </c>
      <c r="D27" s="33" t="s">
        <v>42</v>
      </c>
      <c r="E27" s="34">
        <v>43714</v>
      </c>
      <c r="F27" s="35">
        <v>105.154027</v>
      </c>
      <c r="G27" s="36">
        <v>1.0875080000000001E-2</v>
      </c>
      <c r="H27" s="31" t="s">
        <v>152</v>
      </c>
    </row>
    <row r="28" spans="1:8" x14ac:dyDescent="0.2">
      <c r="A28" s="32">
        <v>22</v>
      </c>
      <c r="B28" s="33" t="s">
        <v>659</v>
      </c>
      <c r="C28" s="33" t="s">
        <v>660</v>
      </c>
      <c r="D28" s="33" t="s">
        <v>42</v>
      </c>
      <c r="E28" s="34">
        <v>102051</v>
      </c>
      <c r="F28" s="35">
        <v>104.8880178</v>
      </c>
      <c r="G28" s="36">
        <v>1.0847570000000001E-2</v>
      </c>
      <c r="H28" s="31" t="s">
        <v>152</v>
      </c>
    </row>
    <row r="29" spans="1:8" x14ac:dyDescent="0.2">
      <c r="A29" s="32">
        <v>23</v>
      </c>
      <c r="B29" s="33" t="s">
        <v>40</v>
      </c>
      <c r="C29" s="33" t="s">
        <v>41</v>
      </c>
      <c r="D29" s="33" t="s">
        <v>42</v>
      </c>
      <c r="E29" s="34">
        <v>8172</v>
      </c>
      <c r="F29" s="35">
        <v>104.73643800000001</v>
      </c>
      <c r="G29" s="36">
        <v>1.083189E-2</v>
      </c>
      <c r="H29" s="31" t="s">
        <v>152</v>
      </c>
    </row>
    <row r="30" spans="1:8" ht="25.5" x14ac:dyDescent="0.2">
      <c r="A30" s="32">
        <v>24</v>
      </c>
      <c r="B30" s="33" t="s">
        <v>772</v>
      </c>
      <c r="C30" s="33" t="s">
        <v>773</v>
      </c>
      <c r="D30" s="33" t="s">
        <v>25</v>
      </c>
      <c r="E30" s="34">
        <v>407</v>
      </c>
      <c r="F30" s="35">
        <v>104.575394</v>
      </c>
      <c r="G30" s="36">
        <v>1.081524E-2</v>
      </c>
      <c r="H30" s="31" t="s">
        <v>152</v>
      </c>
    </row>
    <row r="31" spans="1:8" ht="25.5" x14ac:dyDescent="0.2">
      <c r="A31" s="32">
        <v>25</v>
      </c>
      <c r="B31" s="33" t="s">
        <v>23</v>
      </c>
      <c r="C31" s="33" t="s">
        <v>24</v>
      </c>
      <c r="D31" s="33" t="s">
        <v>25</v>
      </c>
      <c r="E31" s="34">
        <v>903</v>
      </c>
      <c r="F31" s="35">
        <v>103.1799405</v>
      </c>
      <c r="G31" s="36">
        <v>1.067092E-2</v>
      </c>
      <c r="H31" s="31" t="s">
        <v>152</v>
      </c>
    </row>
    <row r="32" spans="1:8" x14ac:dyDescent="0.2">
      <c r="A32" s="32">
        <v>26</v>
      </c>
      <c r="B32" s="33" t="s">
        <v>354</v>
      </c>
      <c r="C32" s="33" t="s">
        <v>355</v>
      </c>
      <c r="D32" s="33" t="s">
        <v>1114</v>
      </c>
      <c r="E32" s="34">
        <v>2505</v>
      </c>
      <c r="F32" s="35">
        <v>102.57474000000001</v>
      </c>
      <c r="G32" s="36">
        <v>1.0608329999999999E-2</v>
      </c>
      <c r="H32" s="31" t="s">
        <v>152</v>
      </c>
    </row>
    <row r="33" spans="1:8" x14ac:dyDescent="0.2">
      <c r="A33" s="32">
        <v>27</v>
      </c>
      <c r="B33" s="33" t="s">
        <v>378</v>
      </c>
      <c r="C33" s="33" t="s">
        <v>379</v>
      </c>
      <c r="D33" s="33" t="s">
        <v>36</v>
      </c>
      <c r="E33" s="34">
        <v>2454</v>
      </c>
      <c r="F33" s="35">
        <v>102.536709</v>
      </c>
      <c r="G33" s="36">
        <v>1.06044E-2</v>
      </c>
      <c r="H33" s="31" t="s">
        <v>152</v>
      </c>
    </row>
    <row r="34" spans="1:8" x14ac:dyDescent="0.2">
      <c r="A34" s="32">
        <v>28</v>
      </c>
      <c r="B34" s="33" t="s">
        <v>11</v>
      </c>
      <c r="C34" s="33" t="s">
        <v>12</v>
      </c>
      <c r="D34" s="33" t="s">
        <v>13</v>
      </c>
      <c r="E34" s="34">
        <v>2823</v>
      </c>
      <c r="F34" s="35">
        <v>101.8439595</v>
      </c>
      <c r="G34" s="36">
        <v>1.053275E-2</v>
      </c>
      <c r="H34" s="31" t="s">
        <v>152</v>
      </c>
    </row>
    <row r="35" spans="1:8" x14ac:dyDescent="0.2">
      <c r="A35" s="32">
        <v>29</v>
      </c>
      <c r="B35" s="33" t="s">
        <v>86</v>
      </c>
      <c r="C35" s="33" t="s">
        <v>87</v>
      </c>
      <c r="D35" s="33" t="s">
        <v>88</v>
      </c>
      <c r="E35" s="34">
        <v>2235</v>
      </c>
      <c r="F35" s="35">
        <v>101.7874875</v>
      </c>
      <c r="G35" s="36">
        <v>1.052691E-2</v>
      </c>
      <c r="H35" s="31" t="s">
        <v>152</v>
      </c>
    </row>
    <row r="36" spans="1:8" x14ac:dyDescent="0.2">
      <c r="A36" s="32">
        <v>30</v>
      </c>
      <c r="B36" s="33" t="s">
        <v>774</v>
      </c>
      <c r="C36" s="33" t="s">
        <v>775</v>
      </c>
      <c r="D36" s="33" t="s">
        <v>113</v>
      </c>
      <c r="E36" s="34">
        <v>68219</v>
      </c>
      <c r="F36" s="35">
        <v>101.67359759999999</v>
      </c>
      <c r="G36" s="36">
        <v>1.0515129999999999E-2</v>
      </c>
      <c r="H36" s="31" t="s">
        <v>152</v>
      </c>
    </row>
    <row r="37" spans="1:8" x14ac:dyDescent="0.2">
      <c r="A37" s="32">
        <v>31</v>
      </c>
      <c r="B37" s="33" t="s">
        <v>264</v>
      </c>
      <c r="C37" s="33" t="s">
        <v>265</v>
      </c>
      <c r="D37" s="33" t="s">
        <v>42</v>
      </c>
      <c r="E37" s="34">
        <v>83767</v>
      </c>
      <c r="F37" s="35">
        <v>100.8303379</v>
      </c>
      <c r="G37" s="36">
        <v>1.042792E-2</v>
      </c>
      <c r="H37" s="31" t="s">
        <v>152</v>
      </c>
    </row>
    <row r="38" spans="1:8" x14ac:dyDescent="0.2">
      <c r="A38" s="32">
        <v>32</v>
      </c>
      <c r="B38" s="33" t="s">
        <v>201</v>
      </c>
      <c r="C38" s="33" t="s">
        <v>202</v>
      </c>
      <c r="D38" s="33" t="s">
        <v>203</v>
      </c>
      <c r="E38" s="34">
        <v>1412</v>
      </c>
      <c r="F38" s="35">
        <v>100.58170200000001</v>
      </c>
      <c r="G38" s="36">
        <v>1.040221E-2</v>
      </c>
      <c r="H38" s="31" t="s">
        <v>152</v>
      </c>
    </row>
    <row r="39" spans="1:8" x14ac:dyDescent="0.2">
      <c r="A39" s="32">
        <v>33</v>
      </c>
      <c r="B39" s="33" t="s">
        <v>350</v>
      </c>
      <c r="C39" s="33" t="s">
        <v>351</v>
      </c>
      <c r="D39" s="33" t="s">
        <v>42</v>
      </c>
      <c r="E39" s="34">
        <v>5630</v>
      </c>
      <c r="F39" s="35">
        <v>100.554615</v>
      </c>
      <c r="G39" s="36">
        <v>1.039941E-2</v>
      </c>
      <c r="H39" s="31" t="s">
        <v>152</v>
      </c>
    </row>
    <row r="40" spans="1:8" ht="25.5" x14ac:dyDescent="0.2">
      <c r="A40" s="32">
        <v>34</v>
      </c>
      <c r="B40" s="33" t="s">
        <v>456</v>
      </c>
      <c r="C40" s="33" t="s">
        <v>457</v>
      </c>
      <c r="D40" s="33" t="s">
        <v>209</v>
      </c>
      <c r="E40" s="34">
        <v>6548</v>
      </c>
      <c r="F40" s="35">
        <v>100.11892</v>
      </c>
      <c r="G40" s="36">
        <v>1.035435E-2</v>
      </c>
      <c r="H40" s="31" t="s">
        <v>152</v>
      </c>
    </row>
    <row r="41" spans="1:8" x14ac:dyDescent="0.2">
      <c r="A41" s="32">
        <v>35</v>
      </c>
      <c r="B41" s="33" t="s">
        <v>776</v>
      </c>
      <c r="C41" s="33" t="s">
        <v>777</v>
      </c>
      <c r="D41" s="33" t="s">
        <v>104</v>
      </c>
      <c r="E41" s="34">
        <v>13143</v>
      </c>
      <c r="F41" s="35">
        <v>100.0248015</v>
      </c>
      <c r="G41" s="36">
        <v>1.0344620000000001E-2</v>
      </c>
      <c r="H41" s="31" t="s">
        <v>152</v>
      </c>
    </row>
    <row r="42" spans="1:8" x14ac:dyDescent="0.2">
      <c r="A42" s="32">
        <v>36</v>
      </c>
      <c r="B42" s="33" t="s">
        <v>369</v>
      </c>
      <c r="C42" s="33" t="s">
        <v>370</v>
      </c>
      <c r="D42" s="33" t="s">
        <v>371</v>
      </c>
      <c r="E42" s="34">
        <v>20604</v>
      </c>
      <c r="F42" s="35">
        <v>99.651246</v>
      </c>
      <c r="G42" s="36">
        <v>1.0305979999999999E-2</v>
      </c>
      <c r="H42" s="31" t="s">
        <v>152</v>
      </c>
    </row>
    <row r="43" spans="1:8" x14ac:dyDescent="0.2">
      <c r="A43" s="32">
        <v>37</v>
      </c>
      <c r="B43" s="33" t="s">
        <v>273</v>
      </c>
      <c r="C43" s="33" t="s">
        <v>274</v>
      </c>
      <c r="D43" s="33" t="s">
        <v>113</v>
      </c>
      <c r="E43" s="34">
        <v>22073</v>
      </c>
      <c r="F43" s="35">
        <v>98.997405000000001</v>
      </c>
      <c r="G43" s="36">
        <v>1.023836E-2</v>
      </c>
      <c r="H43" s="31" t="s">
        <v>152</v>
      </c>
    </row>
    <row r="44" spans="1:8" x14ac:dyDescent="0.2">
      <c r="A44" s="32">
        <v>38</v>
      </c>
      <c r="B44" s="33" t="s">
        <v>670</v>
      </c>
      <c r="C44" s="33" t="s">
        <v>671</v>
      </c>
      <c r="D44" s="33" t="s">
        <v>42</v>
      </c>
      <c r="E44" s="34">
        <v>98648</v>
      </c>
      <c r="F44" s="35">
        <v>98.766377599999998</v>
      </c>
      <c r="G44" s="36">
        <v>1.021447E-2</v>
      </c>
      <c r="H44" s="31" t="s">
        <v>152</v>
      </c>
    </row>
    <row r="45" spans="1:8" ht="25.5" x14ac:dyDescent="0.2">
      <c r="A45" s="32">
        <v>39</v>
      </c>
      <c r="B45" s="33" t="s">
        <v>234</v>
      </c>
      <c r="C45" s="33" t="s">
        <v>235</v>
      </c>
      <c r="D45" s="33" t="s">
        <v>209</v>
      </c>
      <c r="E45" s="34">
        <v>10136</v>
      </c>
      <c r="F45" s="35">
        <v>98.491512</v>
      </c>
      <c r="G45" s="36">
        <v>1.018604E-2</v>
      </c>
      <c r="H45" s="31" t="s">
        <v>152</v>
      </c>
    </row>
    <row r="46" spans="1:8" x14ac:dyDescent="0.2">
      <c r="A46" s="32">
        <v>40</v>
      </c>
      <c r="B46" s="33" t="s">
        <v>111</v>
      </c>
      <c r="C46" s="33" t="s">
        <v>112</v>
      </c>
      <c r="D46" s="33" t="s">
        <v>113</v>
      </c>
      <c r="E46" s="34">
        <v>19660</v>
      </c>
      <c r="F46" s="35">
        <v>98.437619999999995</v>
      </c>
      <c r="G46" s="36">
        <v>1.018047E-2</v>
      </c>
      <c r="H46" s="31" t="s">
        <v>152</v>
      </c>
    </row>
    <row r="47" spans="1:8" x14ac:dyDescent="0.2">
      <c r="A47" s="32">
        <v>41</v>
      </c>
      <c r="B47" s="33" t="s">
        <v>778</v>
      </c>
      <c r="C47" s="33" t="s">
        <v>779</v>
      </c>
      <c r="D47" s="33" t="s">
        <v>780</v>
      </c>
      <c r="E47" s="34">
        <v>22028</v>
      </c>
      <c r="F47" s="35">
        <v>97.903446000000002</v>
      </c>
      <c r="G47" s="36">
        <v>1.0125220000000001E-2</v>
      </c>
      <c r="H47" s="31" t="s">
        <v>152</v>
      </c>
    </row>
    <row r="48" spans="1:8" x14ac:dyDescent="0.2">
      <c r="A48" s="32">
        <v>42</v>
      </c>
      <c r="B48" s="33" t="s">
        <v>70</v>
      </c>
      <c r="C48" s="33" t="s">
        <v>71</v>
      </c>
      <c r="D48" s="33" t="s">
        <v>33</v>
      </c>
      <c r="E48" s="34">
        <v>1490</v>
      </c>
      <c r="F48" s="35">
        <v>97.387145000000004</v>
      </c>
      <c r="G48" s="36">
        <v>1.007183E-2</v>
      </c>
      <c r="H48" s="31" t="s">
        <v>152</v>
      </c>
    </row>
    <row r="49" spans="1:8" ht="25.5" x14ac:dyDescent="0.2">
      <c r="A49" s="32">
        <v>43</v>
      </c>
      <c r="B49" s="33" t="s">
        <v>389</v>
      </c>
      <c r="C49" s="33" t="s">
        <v>390</v>
      </c>
      <c r="D49" s="33" t="s">
        <v>25</v>
      </c>
      <c r="E49" s="34">
        <v>3982</v>
      </c>
      <c r="F49" s="35">
        <v>97.268314000000004</v>
      </c>
      <c r="G49" s="36">
        <v>1.005954E-2</v>
      </c>
      <c r="H49" s="31" t="s">
        <v>152</v>
      </c>
    </row>
    <row r="50" spans="1:8" x14ac:dyDescent="0.2">
      <c r="A50" s="32">
        <v>44</v>
      </c>
      <c r="B50" s="33" t="s">
        <v>781</v>
      </c>
      <c r="C50" s="33" t="s">
        <v>782</v>
      </c>
      <c r="D50" s="33" t="s">
        <v>79</v>
      </c>
      <c r="E50" s="34">
        <v>284</v>
      </c>
      <c r="F50" s="35">
        <v>96.844567999999995</v>
      </c>
      <c r="G50" s="36">
        <v>1.0015710000000001E-2</v>
      </c>
      <c r="H50" s="31" t="s">
        <v>152</v>
      </c>
    </row>
    <row r="51" spans="1:8" x14ac:dyDescent="0.2">
      <c r="A51" s="32">
        <v>45</v>
      </c>
      <c r="B51" s="33" t="s">
        <v>14</v>
      </c>
      <c r="C51" s="33" t="s">
        <v>15</v>
      </c>
      <c r="D51" s="33" t="s">
        <v>16</v>
      </c>
      <c r="E51" s="34">
        <v>6091</v>
      </c>
      <c r="F51" s="35">
        <v>96.709852499999997</v>
      </c>
      <c r="G51" s="36">
        <v>1.000178E-2</v>
      </c>
      <c r="H51" s="31" t="s">
        <v>152</v>
      </c>
    </row>
    <row r="52" spans="1:8" x14ac:dyDescent="0.2">
      <c r="A52" s="32">
        <v>46</v>
      </c>
      <c r="B52" s="33" t="s">
        <v>125</v>
      </c>
      <c r="C52" s="33" t="s">
        <v>126</v>
      </c>
      <c r="D52" s="33" t="s">
        <v>127</v>
      </c>
      <c r="E52" s="34">
        <v>10372</v>
      </c>
      <c r="F52" s="35">
        <v>96.532203999999993</v>
      </c>
      <c r="G52" s="36">
        <v>9.9834099999999999E-3</v>
      </c>
      <c r="H52" s="31" t="s">
        <v>152</v>
      </c>
    </row>
    <row r="53" spans="1:8" x14ac:dyDescent="0.2">
      <c r="A53" s="32">
        <v>47</v>
      </c>
      <c r="B53" s="33" t="s">
        <v>661</v>
      </c>
      <c r="C53" s="33" t="s">
        <v>662</v>
      </c>
      <c r="D53" s="33" t="s">
        <v>55</v>
      </c>
      <c r="E53" s="34">
        <v>11608</v>
      </c>
      <c r="F53" s="35">
        <v>95.754391999999996</v>
      </c>
      <c r="G53" s="36">
        <v>9.9029700000000005E-3</v>
      </c>
      <c r="H53" s="31" t="s">
        <v>152</v>
      </c>
    </row>
    <row r="54" spans="1:8" x14ac:dyDescent="0.2">
      <c r="A54" s="32">
        <v>48</v>
      </c>
      <c r="B54" s="33" t="s">
        <v>718</v>
      </c>
      <c r="C54" s="33" t="s">
        <v>719</v>
      </c>
      <c r="D54" s="33" t="s">
        <v>127</v>
      </c>
      <c r="E54" s="34">
        <v>10603</v>
      </c>
      <c r="F54" s="35">
        <v>95.586044999999999</v>
      </c>
      <c r="G54" s="36">
        <v>9.8855599999999998E-3</v>
      </c>
      <c r="H54" s="31" t="s">
        <v>152</v>
      </c>
    </row>
    <row r="55" spans="1:8" x14ac:dyDescent="0.2">
      <c r="A55" s="32">
        <v>49</v>
      </c>
      <c r="B55" s="33" t="s">
        <v>783</v>
      </c>
      <c r="C55" s="33" t="s">
        <v>784</v>
      </c>
      <c r="D55" s="33" t="s">
        <v>1114</v>
      </c>
      <c r="E55" s="34">
        <v>1709</v>
      </c>
      <c r="F55" s="35">
        <v>95.463031000000001</v>
      </c>
      <c r="G55" s="36">
        <v>9.8728300000000008E-3</v>
      </c>
      <c r="H55" s="31" t="s">
        <v>152</v>
      </c>
    </row>
    <row r="56" spans="1:8" x14ac:dyDescent="0.2">
      <c r="A56" s="32">
        <v>50</v>
      </c>
      <c r="B56" s="33" t="s">
        <v>785</v>
      </c>
      <c r="C56" s="33" t="s">
        <v>786</v>
      </c>
      <c r="D56" s="33" t="s">
        <v>292</v>
      </c>
      <c r="E56" s="34">
        <v>10609</v>
      </c>
      <c r="F56" s="35">
        <v>94.632279999999994</v>
      </c>
      <c r="G56" s="36">
        <v>9.7869199999999993E-3</v>
      </c>
      <c r="H56" s="31" t="s">
        <v>152</v>
      </c>
    </row>
    <row r="57" spans="1:8" x14ac:dyDescent="0.2">
      <c r="A57" s="32">
        <v>51</v>
      </c>
      <c r="B57" s="33" t="s">
        <v>666</v>
      </c>
      <c r="C57" s="33" t="s">
        <v>667</v>
      </c>
      <c r="D57" s="33" t="s">
        <v>113</v>
      </c>
      <c r="E57" s="34">
        <v>1386</v>
      </c>
      <c r="F57" s="35">
        <v>94.566779999999994</v>
      </c>
      <c r="G57" s="36">
        <v>9.7801399999999997E-3</v>
      </c>
      <c r="H57" s="31" t="s">
        <v>152</v>
      </c>
    </row>
    <row r="58" spans="1:8" ht="25.5" x14ac:dyDescent="0.2">
      <c r="A58" s="32">
        <v>52</v>
      </c>
      <c r="B58" s="33" t="s">
        <v>787</v>
      </c>
      <c r="C58" s="33" t="s">
        <v>788</v>
      </c>
      <c r="D58" s="33" t="s">
        <v>270</v>
      </c>
      <c r="E58" s="34">
        <v>3243</v>
      </c>
      <c r="F58" s="35">
        <v>94.184827499999997</v>
      </c>
      <c r="G58" s="36">
        <v>9.7406400000000001E-3</v>
      </c>
      <c r="H58" s="31" t="s">
        <v>152</v>
      </c>
    </row>
    <row r="59" spans="1:8" ht="25.5" x14ac:dyDescent="0.2">
      <c r="A59" s="32">
        <v>53</v>
      </c>
      <c r="B59" s="33" t="s">
        <v>789</v>
      </c>
      <c r="C59" s="33" t="s">
        <v>790</v>
      </c>
      <c r="D59" s="33" t="s">
        <v>228</v>
      </c>
      <c r="E59" s="34">
        <v>11780</v>
      </c>
      <c r="F59" s="35">
        <v>92.696820000000002</v>
      </c>
      <c r="G59" s="36">
        <v>9.5867499999999998E-3</v>
      </c>
      <c r="H59" s="31" t="s">
        <v>152</v>
      </c>
    </row>
    <row r="60" spans="1:8" x14ac:dyDescent="0.2">
      <c r="A60" s="32">
        <v>54</v>
      </c>
      <c r="B60" s="33" t="s">
        <v>47</v>
      </c>
      <c r="C60" s="33" t="s">
        <v>48</v>
      </c>
      <c r="D60" s="33" t="s">
        <v>19</v>
      </c>
      <c r="E60" s="34">
        <v>31648</v>
      </c>
      <c r="F60" s="35">
        <v>92.554575999999997</v>
      </c>
      <c r="G60" s="36">
        <v>9.5720400000000004E-3</v>
      </c>
      <c r="H60" s="31" t="s">
        <v>152</v>
      </c>
    </row>
    <row r="61" spans="1:8" x14ac:dyDescent="0.2">
      <c r="A61" s="32">
        <v>55</v>
      </c>
      <c r="B61" s="33" t="s">
        <v>701</v>
      </c>
      <c r="C61" s="33" t="s">
        <v>702</v>
      </c>
      <c r="D61" s="33" t="s">
        <v>22</v>
      </c>
      <c r="E61" s="34">
        <v>114574</v>
      </c>
      <c r="F61" s="35">
        <v>92.449760600000005</v>
      </c>
      <c r="G61" s="36">
        <v>9.5612000000000006E-3</v>
      </c>
      <c r="H61" s="31" t="s">
        <v>152</v>
      </c>
    </row>
    <row r="62" spans="1:8" x14ac:dyDescent="0.2">
      <c r="A62" s="32">
        <v>56</v>
      </c>
      <c r="B62" s="33" t="s">
        <v>387</v>
      </c>
      <c r="C62" s="33" t="s">
        <v>388</v>
      </c>
      <c r="D62" s="33" t="s">
        <v>30</v>
      </c>
      <c r="E62" s="34">
        <v>2830</v>
      </c>
      <c r="F62" s="35">
        <v>92.064144999999996</v>
      </c>
      <c r="G62" s="36">
        <v>9.5213199999999998E-3</v>
      </c>
      <c r="H62" s="31" t="s">
        <v>152</v>
      </c>
    </row>
    <row r="63" spans="1:8" x14ac:dyDescent="0.2">
      <c r="A63" s="32">
        <v>57</v>
      </c>
      <c r="B63" s="33" t="s">
        <v>791</v>
      </c>
      <c r="C63" s="33" t="s">
        <v>792</v>
      </c>
      <c r="D63" s="33" t="s">
        <v>113</v>
      </c>
      <c r="E63" s="34">
        <v>30723</v>
      </c>
      <c r="F63" s="35">
        <v>91.769600999999994</v>
      </c>
      <c r="G63" s="36">
        <v>9.4908600000000003E-3</v>
      </c>
      <c r="H63" s="31" t="s">
        <v>152</v>
      </c>
    </row>
    <row r="64" spans="1:8" x14ac:dyDescent="0.2">
      <c r="A64" s="32">
        <v>58</v>
      </c>
      <c r="B64" s="33" t="s">
        <v>720</v>
      </c>
      <c r="C64" s="33" t="s">
        <v>721</v>
      </c>
      <c r="D64" s="33" t="s">
        <v>292</v>
      </c>
      <c r="E64" s="34">
        <v>14868</v>
      </c>
      <c r="F64" s="35">
        <v>91.742993999999996</v>
      </c>
      <c r="G64" s="36">
        <v>9.4881099999999993E-3</v>
      </c>
      <c r="H64" s="31" t="s">
        <v>152</v>
      </c>
    </row>
    <row r="65" spans="1:8" ht="25.5" x14ac:dyDescent="0.2">
      <c r="A65" s="32">
        <v>59</v>
      </c>
      <c r="B65" s="33" t="s">
        <v>134</v>
      </c>
      <c r="C65" s="33" t="s">
        <v>135</v>
      </c>
      <c r="D65" s="33" t="s">
        <v>25</v>
      </c>
      <c r="E65" s="34">
        <v>17068</v>
      </c>
      <c r="F65" s="35">
        <v>91.450344000000001</v>
      </c>
      <c r="G65" s="36">
        <v>9.4578400000000003E-3</v>
      </c>
      <c r="H65" s="31" t="s">
        <v>152</v>
      </c>
    </row>
    <row r="66" spans="1:8" x14ac:dyDescent="0.2">
      <c r="A66" s="32">
        <v>60</v>
      </c>
      <c r="B66" s="33" t="s">
        <v>26</v>
      </c>
      <c r="C66" s="33" t="s">
        <v>27</v>
      </c>
      <c r="D66" s="33" t="s">
        <v>22</v>
      </c>
      <c r="E66" s="34">
        <v>29455</v>
      </c>
      <c r="F66" s="35">
        <v>90.927584999999993</v>
      </c>
      <c r="G66" s="36">
        <v>9.4037800000000005E-3</v>
      </c>
      <c r="H66" s="31" t="s">
        <v>152</v>
      </c>
    </row>
    <row r="67" spans="1:8" x14ac:dyDescent="0.2">
      <c r="A67" s="32">
        <v>61</v>
      </c>
      <c r="B67" s="33" t="s">
        <v>358</v>
      </c>
      <c r="C67" s="33" t="s">
        <v>359</v>
      </c>
      <c r="D67" s="33" t="s">
        <v>42</v>
      </c>
      <c r="E67" s="34">
        <v>8533</v>
      </c>
      <c r="F67" s="35">
        <v>90.850851000000006</v>
      </c>
      <c r="G67" s="36">
        <v>9.3958400000000008E-3</v>
      </c>
      <c r="H67" s="31" t="s">
        <v>152</v>
      </c>
    </row>
    <row r="68" spans="1:8" x14ac:dyDescent="0.2">
      <c r="A68" s="32">
        <v>62</v>
      </c>
      <c r="B68" s="33" t="s">
        <v>102</v>
      </c>
      <c r="C68" s="33" t="s">
        <v>103</v>
      </c>
      <c r="D68" s="33" t="s">
        <v>104</v>
      </c>
      <c r="E68" s="34">
        <v>47484</v>
      </c>
      <c r="F68" s="35">
        <v>90.684943200000006</v>
      </c>
      <c r="G68" s="36">
        <v>9.3786800000000003E-3</v>
      </c>
      <c r="H68" s="31" t="s">
        <v>152</v>
      </c>
    </row>
    <row r="69" spans="1:8" ht="25.5" x14ac:dyDescent="0.2">
      <c r="A69" s="32">
        <v>63</v>
      </c>
      <c r="B69" s="33" t="s">
        <v>290</v>
      </c>
      <c r="C69" s="33" t="s">
        <v>291</v>
      </c>
      <c r="D69" s="33" t="s">
        <v>292</v>
      </c>
      <c r="E69" s="34">
        <v>13810</v>
      </c>
      <c r="F69" s="35">
        <v>90.434785000000005</v>
      </c>
      <c r="G69" s="36">
        <v>9.3528099999999996E-3</v>
      </c>
      <c r="H69" s="31" t="s">
        <v>152</v>
      </c>
    </row>
    <row r="70" spans="1:8" x14ac:dyDescent="0.2">
      <c r="A70" s="32">
        <v>64</v>
      </c>
      <c r="B70" s="33" t="s">
        <v>275</v>
      </c>
      <c r="C70" s="33" t="s">
        <v>276</v>
      </c>
      <c r="D70" s="33" t="s">
        <v>277</v>
      </c>
      <c r="E70" s="34">
        <v>3814</v>
      </c>
      <c r="F70" s="35">
        <v>90.334590000000006</v>
      </c>
      <c r="G70" s="36">
        <v>9.3424500000000004E-3</v>
      </c>
      <c r="H70" s="31" t="s">
        <v>152</v>
      </c>
    </row>
    <row r="71" spans="1:8" x14ac:dyDescent="0.2">
      <c r="A71" s="32">
        <v>65</v>
      </c>
      <c r="B71" s="33" t="s">
        <v>68</v>
      </c>
      <c r="C71" s="33" t="s">
        <v>69</v>
      </c>
      <c r="D71" s="33" t="s">
        <v>22</v>
      </c>
      <c r="E71" s="34">
        <v>23010</v>
      </c>
      <c r="F71" s="35">
        <v>90.291240000000002</v>
      </c>
      <c r="G71" s="36">
        <v>9.3379699999999993E-3</v>
      </c>
      <c r="H71" s="31" t="s">
        <v>152</v>
      </c>
    </row>
    <row r="72" spans="1:8" x14ac:dyDescent="0.2">
      <c r="A72" s="32">
        <v>66</v>
      </c>
      <c r="B72" s="33" t="s">
        <v>550</v>
      </c>
      <c r="C72" s="33" t="s">
        <v>551</v>
      </c>
      <c r="D72" s="33" t="s">
        <v>277</v>
      </c>
      <c r="E72" s="34">
        <v>831</v>
      </c>
      <c r="F72" s="35">
        <v>90.233304000000004</v>
      </c>
      <c r="G72" s="36">
        <v>9.3319700000000002E-3</v>
      </c>
      <c r="H72" s="31" t="s">
        <v>152</v>
      </c>
    </row>
    <row r="73" spans="1:8" x14ac:dyDescent="0.2">
      <c r="A73" s="32">
        <v>67</v>
      </c>
      <c r="B73" s="33" t="s">
        <v>100</v>
      </c>
      <c r="C73" s="33" t="s">
        <v>101</v>
      </c>
      <c r="D73" s="33" t="s">
        <v>33</v>
      </c>
      <c r="E73" s="34">
        <v>1298</v>
      </c>
      <c r="F73" s="35">
        <v>89.721005000000005</v>
      </c>
      <c r="G73" s="36">
        <v>9.2789900000000008E-3</v>
      </c>
      <c r="H73" s="31" t="s">
        <v>152</v>
      </c>
    </row>
    <row r="74" spans="1:8" x14ac:dyDescent="0.2">
      <c r="A74" s="32">
        <v>68</v>
      </c>
      <c r="B74" s="33" t="s">
        <v>444</v>
      </c>
      <c r="C74" s="33" t="s">
        <v>445</v>
      </c>
      <c r="D74" s="33" t="s">
        <v>127</v>
      </c>
      <c r="E74" s="34">
        <v>64981</v>
      </c>
      <c r="F74" s="35">
        <v>89.706270500000002</v>
      </c>
      <c r="G74" s="36">
        <v>9.2774699999999995E-3</v>
      </c>
      <c r="H74" s="31" t="s">
        <v>152</v>
      </c>
    </row>
    <row r="75" spans="1:8" ht="25.5" x14ac:dyDescent="0.2">
      <c r="A75" s="32">
        <v>69</v>
      </c>
      <c r="B75" s="33" t="s">
        <v>97</v>
      </c>
      <c r="C75" s="33" t="s">
        <v>98</v>
      </c>
      <c r="D75" s="33" t="s">
        <v>99</v>
      </c>
      <c r="E75" s="34">
        <v>7286</v>
      </c>
      <c r="F75" s="35">
        <v>89.697946000000002</v>
      </c>
      <c r="G75" s="36">
        <v>9.2766099999999994E-3</v>
      </c>
      <c r="H75" s="31" t="s">
        <v>152</v>
      </c>
    </row>
    <row r="76" spans="1:8" x14ac:dyDescent="0.2">
      <c r="A76" s="32">
        <v>70</v>
      </c>
      <c r="B76" s="33" t="s">
        <v>138</v>
      </c>
      <c r="C76" s="33" t="s">
        <v>139</v>
      </c>
      <c r="D76" s="33" t="s">
        <v>33</v>
      </c>
      <c r="E76" s="34">
        <v>39078</v>
      </c>
      <c r="F76" s="35">
        <v>89.644931999999997</v>
      </c>
      <c r="G76" s="36">
        <v>9.2711200000000007E-3</v>
      </c>
      <c r="H76" s="31" t="s">
        <v>152</v>
      </c>
    </row>
    <row r="77" spans="1:8" x14ac:dyDescent="0.2">
      <c r="A77" s="32">
        <v>71</v>
      </c>
      <c r="B77" s="33" t="s">
        <v>793</v>
      </c>
      <c r="C77" s="33" t="s">
        <v>794</v>
      </c>
      <c r="D77" s="33" t="s">
        <v>22</v>
      </c>
      <c r="E77" s="34">
        <v>13876</v>
      </c>
      <c r="F77" s="35">
        <v>89.174114000000003</v>
      </c>
      <c r="G77" s="36">
        <v>9.2224300000000002E-3</v>
      </c>
      <c r="H77" s="31" t="s">
        <v>152</v>
      </c>
    </row>
    <row r="78" spans="1:8" x14ac:dyDescent="0.2">
      <c r="A78" s="32">
        <v>72</v>
      </c>
      <c r="B78" s="33" t="s">
        <v>17</v>
      </c>
      <c r="C78" s="33" t="s">
        <v>18</v>
      </c>
      <c r="D78" s="33" t="s">
        <v>19</v>
      </c>
      <c r="E78" s="34">
        <v>7281</v>
      </c>
      <c r="F78" s="35">
        <v>88.496914500000003</v>
      </c>
      <c r="G78" s="36">
        <v>9.1523999999999998E-3</v>
      </c>
      <c r="H78" s="31" t="s">
        <v>152</v>
      </c>
    </row>
    <row r="79" spans="1:8" x14ac:dyDescent="0.2">
      <c r="A79" s="32">
        <v>73</v>
      </c>
      <c r="B79" s="33" t="s">
        <v>364</v>
      </c>
      <c r="C79" s="33" t="s">
        <v>365</v>
      </c>
      <c r="D79" s="33" t="s">
        <v>366</v>
      </c>
      <c r="E79" s="34">
        <v>14553</v>
      </c>
      <c r="F79" s="35">
        <v>87.6745485</v>
      </c>
      <c r="G79" s="36">
        <v>9.0673500000000001E-3</v>
      </c>
      <c r="H79" s="31" t="s">
        <v>152</v>
      </c>
    </row>
    <row r="80" spans="1:8" x14ac:dyDescent="0.2">
      <c r="A80" s="32">
        <v>74</v>
      </c>
      <c r="B80" s="33" t="s">
        <v>266</v>
      </c>
      <c r="C80" s="33" t="s">
        <v>267</v>
      </c>
      <c r="D80" s="33" t="s">
        <v>113</v>
      </c>
      <c r="E80" s="34">
        <v>3014</v>
      </c>
      <c r="F80" s="35">
        <v>87.078980999999999</v>
      </c>
      <c r="G80" s="36">
        <v>9.0057499999999999E-3</v>
      </c>
      <c r="H80" s="31" t="s">
        <v>152</v>
      </c>
    </row>
    <row r="81" spans="1:8" x14ac:dyDescent="0.2">
      <c r="A81" s="32">
        <v>75</v>
      </c>
      <c r="B81" s="33" t="s">
        <v>676</v>
      </c>
      <c r="C81" s="33" t="s">
        <v>677</v>
      </c>
      <c r="D81" s="33" t="s">
        <v>113</v>
      </c>
      <c r="E81" s="34">
        <v>5507</v>
      </c>
      <c r="F81" s="35">
        <v>86.355266999999998</v>
      </c>
      <c r="G81" s="36">
        <v>8.9309100000000002E-3</v>
      </c>
      <c r="H81" s="31" t="s">
        <v>152</v>
      </c>
    </row>
    <row r="82" spans="1:8" x14ac:dyDescent="0.2">
      <c r="A82" s="32">
        <v>76</v>
      </c>
      <c r="B82" s="33" t="s">
        <v>678</v>
      </c>
      <c r="C82" s="33" t="s">
        <v>679</v>
      </c>
      <c r="D82" s="33" t="s">
        <v>19</v>
      </c>
      <c r="E82" s="34">
        <v>63298</v>
      </c>
      <c r="F82" s="35">
        <v>86.344801799999999</v>
      </c>
      <c r="G82" s="36">
        <v>8.9298199999999998E-3</v>
      </c>
      <c r="H82" s="31" t="s">
        <v>152</v>
      </c>
    </row>
    <row r="83" spans="1:8" x14ac:dyDescent="0.2">
      <c r="A83" s="32">
        <v>77</v>
      </c>
      <c r="B83" s="33" t="s">
        <v>795</v>
      </c>
      <c r="C83" s="33" t="s">
        <v>796</v>
      </c>
      <c r="D83" s="33" t="s">
        <v>295</v>
      </c>
      <c r="E83" s="34">
        <v>3972</v>
      </c>
      <c r="F83" s="35">
        <v>86.194385999999994</v>
      </c>
      <c r="G83" s="36">
        <v>8.9142700000000002E-3</v>
      </c>
      <c r="H83" s="31" t="s">
        <v>152</v>
      </c>
    </row>
    <row r="84" spans="1:8" x14ac:dyDescent="0.2">
      <c r="A84" s="32">
        <v>78</v>
      </c>
      <c r="B84" s="33" t="s">
        <v>797</v>
      </c>
      <c r="C84" s="33" t="s">
        <v>798</v>
      </c>
      <c r="D84" s="33" t="s">
        <v>30</v>
      </c>
      <c r="E84" s="34">
        <v>5144</v>
      </c>
      <c r="F84" s="35">
        <v>86.167143999999993</v>
      </c>
      <c r="G84" s="36">
        <v>8.9114499999999996E-3</v>
      </c>
      <c r="H84" s="31" t="s">
        <v>152</v>
      </c>
    </row>
    <row r="85" spans="1:8" x14ac:dyDescent="0.2">
      <c r="A85" s="32">
        <v>79</v>
      </c>
      <c r="B85" s="33" t="s">
        <v>799</v>
      </c>
      <c r="C85" s="33" t="s">
        <v>800</v>
      </c>
      <c r="D85" s="33" t="s">
        <v>526</v>
      </c>
      <c r="E85" s="34">
        <v>16988</v>
      </c>
      <c r="F85" s="35">
        <v>86.129159999999999</v>
      </c>
      <c r="G85" s="36">
        <v>8.9075200000000004E-3</v>
      </c>
      <c r="H85" s="31" t="s">
        <v>152</v>
      </c>
    </row>
    <row r="86" spans="1:8" x14ac:dyDescent="0.2">
      <c r="A86" s="32">
        <v>80</v>
      </c>
      <c r="B86" s="33" t="s">
        <v>74</v>
      </c>
      <c r="C86" s="33" t="s">
        <v>75</v>
      </c>
      <c r="D86" s="33" t="s">
        <v>76</v>
      </c>
      <c r="E86" s="34">
        <v>35715</v>
      </c>
      <c r="F86" s="35">
        <v>85.448137500000001</v>
      </c>
      <c r="G86" s="36">
        <v>8.8370900000000006E-3</v>
      </c>
      <c r="H86" s="31" t="s">
        <v>152</v>
      </c>
    </row>
    <row r="87" spans="1:8" ht="25.5" x14ac:dyDescent="0.2">
      <c r="A87" s="32">
        <v>81</v>
      </c>
      <c r="B87" s="33" t="s">
        <v>744</v>
      </c>
      <c r="C87" s="33" t="s">
        <v>745</v>
      </c>
      <c r="D87" s="33" t="s">
        <v>292</v>
      </c>
      <c r="E87" s="34">
        <v>4761</v>
      </c>
      <c r="F87" s="35">
        <v>85.114777500000002</v>
      </c>
      <c r="G87" s="36">
        <v>8.8026100000000006E-3</v>
      </c>
      <c r="H87" s="31" t="s">
        <v>152</v>
      </c>
    </row>
    <row r="88" spans="1:8" ht="25.5" x14ac:dyDescent="0.2">
      <c r="A88" s="32">
        <v>82</v>
      </c>
      <c r="B88" s="33" t="s">
        <v>663</v>
      </c>
      <c r="C88" s="33" t="s">
        <v>664</v>
      </c>
      <c r="D88" s="33" t="s">
        <v>665</v>
      </c>
      <c r="E88" s="34">
        <v>3356</v>
      </c>
      <c r="F88" s="35">
        <v>84.861493999999993</v>
      </c>
      <c r="G88" s="36">
        <v>8.7764200000000001E-3</v>
      </c>
      <c r="H88" s="31" t="s">
        <v>152</v>
      </c>
    </row>
    <row r="89" spans="1:8" x14ac:dyDescent="0.2">
      <c r="A89" s="32">
        <v>83</v>
      </c>
      <c r="B89" s="33" t="s">
        <v>801</v>
      </c>
      <c r="C89" s="33" t="s">
        <v>802</v>
      </c>
      <c r="D89" s="33" t="s">
        <v>22</v>
      </c>
      <c r="E89" s="34">
        <v>15793</v>
      </c>
      <c r="F89" s="35">
        <v>83.616038500000002</v>
      </c>
      <c r="G89" s="36">
        <v>8.64761E-3</v>
      </c>
      <c r="H89" s="31" t="s">
        <v>152</v>
      </c>
    </row>
    <row r="90" spans="1:8" x14ac:dyDescent="0.2">
      <c r="A90" s="32">
        <v>84</v>
      </c>
      <c r="B90" s="33" t="s">
        <v>462</v>
      </c>
      <c r="C90" s="33" t="s">
        <v>463</v>
      </c>
      <c r="D90" s="33" t="s">
        <v>371</v>
      </c>
      <c r="E90" s="34">
        <v>3583</v>
      </c>
      <c r="F90" s="35">
        <v>83.371035500000005</v>
      </c>
      <c r="G90" s="36">
        <v>8.6222699999999996E-3</v>
      </c>
      <c r="H90" s="31" t="s">
        <v>152</v>
      </c>
    </row>
    <row r="91" spans="1:8" ht="25.5" x14ac:dyDescent="0.2">
      <c r="A91" s="32">
        <v>85</v>
      </c>
      <c r="B91" s="33" t="s">
        <v>803</v>
      </c>
      <c r="C91" s="33" t="s">
        <v>804</v>
      </c>
      <c r="D91" s="33" t="s">
        <v>79</v>
      </c>
      <c r="E91" s="34">
        <v>52976</v>
      </c>
      <c r="F91" s="35">
        <v>82.706131200000002</v>
      </c>
      <c r="G91" s="36">
        <v>8.5535100000000003E-3</v>
      </c>
      <c r="H91" s="31" t="s">
        <v>152</v>
      </c>
    </row>
    <row r="92" spans="1:8" x14ac:dyDescent="0.2">
      <c r="A92" s="32">
        <v>86</v>
      </c>
      <c r="B92" s="33" t="s">
        <v>376</v>
      </c>
      <c r="C92" s="33" t="s">
        <v>377</v>
      </c>
      <c r="D92" s="33" t="s">
        <v>277</v>
      </c>
      <c r="E92" s="34">
        <v>11151</v>
      </c>
      <c r="F92" s="35">
        <v>82.534126499999999</v>
      </c>
      <c r="G92" s="36">
        <v>8.5357200000000001E-3</v>
      </c>
      <c r="H92" s="31" t="s">
        <v>152</v>
      </c>
    </row>
    <row r="93" spans="1:8" x14ac:dyDescent="0.2">
      <c r="A93" s="32">
        <v>87</v>
      </c>
      <c r="B93" s="33" t="s">
        <v>391</v>
      </c>
      <c r="C93" s="33" t="s">
        <v>392</v>
      </c>
      <c r="D93" s="33" t="s">
        <v>393</v>
      </c>
      <c r="E93" s="34">
        <v>21361</v>
      </c>
      <c r="F93" s="35">
        <v>82.058281500000007</v>
      </c>
      <c r="G93" s="36">
        <v>8.4865099999999992E-3</v>
      </c>
      <c r="H93" s="31" t="s">
        <v>152</v>
      </c>
    </row>
    <row r="94" spans="1:8" x14ac:dyDescent="0.2">
      <c r="A94" s="32">
        <v>88</v>
      </c>
      <c r="B94" s="33" t="s">
        <v>805</v>
      </c>
      <c r="C94" s="33" t="s">
        <v>806</v>
      </c>
      <c r="D94" s="33" t="s">
        <v>22</v>
      </c>
      <c r="E94" s="34">
        <v>10146</v>
      </c>
      <c r="F94" s="35">
        <v>81.797051999999994</v>
      </c>
      <c r="G94" s="36">
        <v>8.4594900000000001E-3</v>
      </c>
      <c r="H94" s="31" t="s">
        <v>152</v>
      </c>
    </row>
    <row r="95" spans="1:8" ht="25.5" x14ac:dyDescent="0.2">
      <c r="A95" s="32">
        <v>89</v>
      </c>
      <c r="B95" s="33" t="s">
        <v>460</v>
      </c>
      <c r="C95" s="33" t="s">
        <v>461</v>
      </c>
      <c r="D95" s="33" t="s">
        <v>233</v>
      </c>
      <c r="E95" s="34">
        <v>8915</v>
      </c>
      <c r="F95" s="35">
        <v>81.545505000000006</v>
      </c>
      <c r="G95" s="36">
        <v>8.4334800000000001E-3</v>
      </c>
      <c r="H95" s="31" t="s">
        <v>152</v>
      </c>
    </row>
    <row r="96" spans="1:8" x14ac:dyDescent="0.2">
      <c r="A96" s="32">
        <v>90</v>
      </c>
      <c r="B96" s="33" t="s">
        <v>807</v>
      </c>
      <c r="C96" s="33" t="s">
        <v>808</v>
      </c>
      <c r="D96" s="33" t="s">
        <v>295</v>
      </c>
      <c r="E96" s="34">
        <v>1703</v>
      </c>
      <c r="F96" s="35">
        <v>81.109632500000004</v>
      </c>
      <c r="G96" s="36">
        <v>8.3884000000000007E-3</v>
      </c>
      <c r="H96" s="31" t="s">
        <v>152</v>
      </c>
    </row>
    <row r="97" spans="1:8" x14ac:dyDescent="0.2">
      <c r="A97" s="32">
        <v>91</v>
      </c>
      <c r="B97" s="33" t="s">
        <v>20</v>
      </c>
      <c r="C97" s="33" t="s">
        <v>21</v>
      </c>
      <c r="D97" s="33" t="s">
        <v>22</v>
      </c>
      <c r="E97" s="34">
        <v>24295</v>
      </c>
      <c r="F97" s="35">
        <v>80.987382499999995</v>
      </c>
      <c r="G97" s="36">
        <v>8.3757599999999995E-3</v>
      </c>
      <c r="H97" s="31" t="s">
        <v>152</v>
      </c>
    </row>
    <row r="98" spans="1:8" x14ac:dyDescent="0.2">
      <c r="A98" s="32">
        <v>92</v>
      </c>
      <c r="B98" s="33" t="s">
        <v>809</v>
      </c>
      <c r="C98" s="33" t="s">
        <v>810</v>
      </c>
      <c r="D98" s="33" t="s">
        <v>526</v>
      </c>
      <c r="E98" s="34">
        <v>7428</v>
      </c>
      <c r="F98" s="35">
        <v>80.374673999999999</v>
      </c>
      <c r="G98" s="36">
        <v>8.3123899999999994E-3</v>
      </c>
      <c r="H98" s="31" t="s">
        <v>152</v>
      </c>
    </row>
    <row r="99" spans="1:8" x14ac:dyDescent="0.2">
      <c r="A99" s="32">
        <v>93</v>
      </c>
      <c r="B99" s="33" t="s">
        <v>454</v>
      </c>
      <c r="C99" s="33" t="s">
        <v>455</v>
      </c>
      <c r="D99" s="33" t="s">
        <v>292</v>
      </c>
      <c r="E99" s="34">
        <v>5735</v>
      </c>
      <c r="F99" s="35">
        <v>79.739440000000002</v>
      </c>
      <c r="G99" s="36">
        <v>8.2466899999999992E-3</v>
      </c>
      <c r="H99" s="31" t="s">
        <v>152</v>
      </c>
    </row>
    <row r="100" spans="1:8" ht="25.5" x14ac:dyDescent="0.2">
      <c r="A100" s="32">
        <v>94</v>
      </c>
      <c r="B100" s="33" t="s">
        <v>298</v>
      </c>
      <c r="C100" s="33" t="s">
        <v>299</v>
      </c>
      <c r="D100" s="33" t="s">
        <v>113</v>
      </c>
      <c r="E100" s="34">
        <v>6535</v>
      </c>
      <c r="F100" s="35">
        <v>77.501832500000006</v>
      </c>
      <c r="G100" s="36">
        <v>8.0152799999999996E-3</v>
      </c>
      <c r="H100" s="31" t="s">
        <v>152</v>
      </c>
    </row>
    <row r="101" spans="1:8" x14ac:dyDescent="0.2">
      <c r="A101" s="32">
        <v>95</v>
      </c>
      <c r="B101" s="33" t="s">
        <v>552</v>
      </c>
      <c r="C101" s="33" t="s">
        <v>553</v>
      </c>
      <c r="D101" s="33" t="s">
        <v>277</v>
      </c>
      <c r="E101" s="34">
        <v>877</v>
      </c>
      <c r="F101" s="35">
        <v>77.163722000000007</v>
      </c>
      <c r="G101" s="36">
        <v>7.9803099999999991E-3</v>
      </c>
      <c r="H101" s="31" t="s">
        <v>152</v>
      </c>
    </row>
    <row r="102" spans="1:8" x14ac:dyDescent="0.2">
      <c r="A102" s="32">
        <v>96</v>
      </c>
      <c r="B102" s="33" t="s">
        <v>724</v>
      </c>
      <c r="C102" s="33" t="s">
        <v>725</v>
      </c>
      <c r="D102" s="33" t="s">
        <v>277</v>
      </c>
      <c r="E102" s="34">
        <v>1811</v>
      </c>
      <c r="F102" s="35">
        <v>75.348466000000002</v>
      </c>
      <c r="G102" s="36">
        <v>7.7925800000000003E-3</v>
      </c>
      <c r="H102" s="31" t="s">
        <v>152</v>
      </c>
    </row>
    <row r="103" spans="1:8" x14ac:dyDescent="0.2">
      <c r="A103" s="32">
        <v>97</v>
      </c>
      <c r="B103" s="33" t="s">
        <v>726</v>
      </c>
      <c r="C103" s="33" t="s">
        <v>727</v>
      </c>
      <c r="D103" s="33" t="s">
        <v>30</v>
      </c>
      <c r="E103" s="34">
        <v>3237</v>
      </c>
      <c r="F103" s="35">
        <v>73.847299500000005</v>
      </c>
      <c r="G103" s="36">
        <v>7.6373200000000004E-3</v>
      </c>
      <c r="H103" s="31" t="s">
        <v>152</v>
      </c>
    </row>
    <row r="104" spans="1:8" x14ac:dyDescent="0.2">
      <c r="A104" s="32">
        <v>98</v>
      </c>
      <c r="B104" s="33" t="s">
        <v>464</v>
      </c>
      <c r="C104" s="33" t="s">
        <v>465</v>
      </c>
      <c r="D104" s="33" t="s">
        <v>42</v>
      </c>
      <c r="E104" s="34">
        <v>7483</v>
      </c>
      <c r="F104" s="35">
        <v>71.848024499999994</v>
      </c>
      <c r="G104" s="36">
        <v>7.4305600000000001E-3</v>
      </c>
      <c r="H104" s="31" t="s">
        <v>152</v>
      </c>
    </row>
    <row r="105" spans="1:8" x14ac:dyDescent="0.2">
      <c r="A105" s="32">
        <v>99</v>
      </c>
      <c r="B105" s="33" t="s">
        <v>811</v>
      </c>
      <c r="C105" s="33" t="s">
        <v>812</v>
      </c>
      <c r="D105" s="33" t="s">
        <v>203</v>
      </c>
      <c r="E105" s="34">
        <v>1999</v>
      </c>
      <c r="F105" s="35">
        <v>71.201381499999997</v>
      </c>
      <c r="G105" s="36">
        <v>7.3636800000000001E-3</v>
      </c>
      <c r="H105" s="31" t="s">
        <v>152</v>
      </c>
    </row>
    <row r="106" spans="1:8" x14ac:dyDescent="0.2">
      <c r="A106" s="32">
        <v>100</v>
      </c>
      <c r="B106" s="33" t="s">
        <v>813</v>
      </c>
      <c r="C106" s="33" t="s">
        <v>814</v>
      </c>
      <c r="D106" s="33" t="s">
        <v>22</v>
      </c>
      <c r="E106" s="34">
        <v>5172</v>
      </c>
      <c r="F106" s="35">
        <v>53.825004</v>
      </c>
      <c r="G106" s="36">
        <v>5.5666099999999996E-3</v>
      </c>
      <c r="H106" s="31" t="s">
        <v>152</v>
      </c>
    </row>
    <row r="107" spans="1:8" x14ac:dyDescent="0.2">
      <c r="A107" s="29"/>
      <c r="B107" s="29"/>
      <c r="C107" s="30" t="s">
        <v>151</v>
      </c>
      <c r="D107" s="29"/>
      <c r="E107" s="29" t="s">
        <v>152</v>
      </c>
      <c r="F107" s="37">
        <v>9466.9463947000004</v>
      </c>
      <c r="G107" s="38">
        <v>0.97907632</v>
      </c>
      <c r="H107" s="31" t="s">
        <v>152</v>
      </c>
    </row>
    <row r="108" spans="1:8" x14ac:dyDescent="0.2">
      <c r="A108" s="29"/>
      <c r="B108" s="29"/>
      <c r="C108" s="39"/>
      <c r="D108" s="29"/>
      <c r="E108" s="29"/>
      <c r="F108" s="40"/>
      <c r="G108" s="40"/>
      <c r="H108" s="31" t="s">
        <v>152</v>
      </c>
    </row>
    <row r="109" spans="1:8" x14ac:dyDescent="0.2">
      <c r="A109" s="29"/>
      <c r="B109" s="29"/>
      <c r="C109" s="30" t="s">
        <v>153</v>
      </c>
      <c r="D109" s="29"/>
      <c r="E109" s="29"/>
      <c r="F109" s="29"/>
      <c r="G109" s="29"/>
      <c r="H109" s="31" t="s">
        <v>152</v>
      </c>
    </row>
    <row r="110" spans="1:8" x14ac:dyDescent="0.2">
      <c r="A110" s="29"/>
      <c r="B110" s="29"/>
      <c r="C110" s="30" t="s">
        <v>151</v>
      </c>
      <c r="D110" s="29"/>
      <c r="E110" s="29" t="s">
        <v>152</v>
      </c>
      <c r="F110" s="41" t="s">
        <v>154</v>
      </c>
      <c r="G110" s="38">
        <v>0</v>
      </c>
      <c r="H110" s="31" t="s">
        <v>152</v>
      </c>
    </row>
    <row r="111" spans="1:8" x14ac:dyDescent="0.2">
      <c r="A111" s="29"/>
      <c r="B111" s="29"/>
      <c r="C111" s="39"/>
      <c r="D111" s="29"/>
      <c r="E111" s="29"/>
      <c r="F111" s="40"/>
      <c r="G111" s="40"/>
      <c r="H111" s="31" t="s">
        <v>152</v>
      </c>
    </row>
    <row r="112" spans="1:8" x14ac:dyDescent="0.2">
      <c r="A112" s="29"/>
      <c r="B112" s="29"/>
      <c r="C112" s="30" t="s">
        <v>155</v>
      </c>
      <c r="D112" s="29"/>
      <c r="E112" s="29"/>
      <c r="F112" s="29"/>
      <c r="G112" s="29"/>
      <c r="H112" s="31" t="s">
        <v>152</v>
      </c>
    </row>
    <row r="113" spans="1:8" x14ac:dyDescent="0.2">
      <c r="A113" s="29"/>
      <c r="B113" s="29"/>
      <c r="C113" s="30" t="s">
        <v>151</v>
      </c>
      <c r="D113" s="29"/>
      <c r="E113" s="29" t="s">
        <v>152</v>
      </c>
      <c r="F113" s="41" t="s">
        <v>154</v>
      </c>
      <c r="G113" s="38">
        <v>0</v>
      </c>
      <c r="H113" s="31" t="s">
        <v>152</v>
      </c>
    </row>
    <row r="114" spans="1:8" x14ac:dyDescent="0.2">
      <c r="A114" s="29"/>
      <c r="B114" s="29"/>
      <c r="C114" s="39"/>
      <c r="D114" s="29"/>
      <c r="E114" s="29"/>
      <c r="F114" s="40"/>
      <c r="G114" s="40"/>
      <c r="H114" s="31" t="s">
        <v>152</v>
      </c>
    </row>
    <row r="115" spans="1:8" x14ac:dyDescent="0.2">
      <c r="A115" s="29"/>
      <c r="B115" s="29"/>
      <c r="C115" s="30" t="s">
        <v>156</v>
      </c>
      <c r="D115" s="29"/>
      <c r="E115" s="29"/>
      <c r="F115" s="29"/>
      <c r="G115" s="29"/>
      <c r="H115" s="31" t="s">
        <v>152</v>
      </c>
    </row>
    <row r="116" spans="1:8" x14ac:dyDescent="0.2">
      <c r="A116" s="29"/>
      <c r="B116" s="29"/>
      <c r="C116" s="30" t="s">
        <v>151</v>
      </c>
      <c r="D116" s="29"/>
      <c r="E116" s="29" t="s">
        <v>152</v>
      </c>
      <c r="F116" s="41" t="s">
        <v>154</v>
      </c>
      <c r="G116" s="38">
        <v>0</v>
      </c>
      <c r="H116" s="31" t="s">
        <v>152</v>
      </c>
    </row>
    <row r="117" spans="1:8" x14ac:dyDescent="0.2">
      <c r="A117" s="29"/>
      <c r="B117" s="29"/>
      <c r="C117" s="39"/>
      <c r="D117" s="29"/>
      <c r="E117" s="29"/>
      <c r="F117" s="40"/>
      <c r="G117" s="40"/>
      <c r="H117" s="31" t="s">
        <v>152</v>
      </c>
    </row>
    <row r="118" spans="1:8" x14ac:dyDescent="0.2">
      <c r="A118" s="29"/>
      <c r="B118" s="29"/>
      <c r="C118" s="30" t="s">
        <v>157</v>
      </c>
      <c r="D118" s="29"/>
      <c r="E118" s="29"/>
      <c r="F118" s="40"/>
      <c r="G118" s="40"/>
      <c r="H118" s="31" t="s">
        <v>152</v>
      </c>
    </row>
    <row r="119" spans="1:8" x14ac:dyDescent="0.2">
      <c r="A119" s="29"/>
      <c r="B119" s="29"/>
      <c r="C119" s="30" t="s">
        <v>151</v>
      </c>
      <c r="D119" s="29"/>
      <c r="E119" s="29" t="s">
        <v>152</v>
      </c>
      <c r="F119" s="41" t="s">
        <v>154</v>
      </c>
      <c r="G119" s="38">
        <v>0</v>
      </c>
      <c r="H119" s="31" t="s">
        <v>152</v>
      </c>
    </row>
    <row r="120" spans="1:8" x14ac:dyDescent="0.2">
      <c r="A120" s="29"/>
      <c r="B120" s="29"/>
      <c r="C120" s="39"/>
      <c r="D120" s="29"/>
      <c r="E120" s="29"/>
      <c r="F120" s="40"/>
      <c r="G120" s="40"/>
      <c r="H120" s="31" t="s">
        <v>152</v>
      </c>
    </row>
    <row r="121" spans="1:8" x14ac:dyDescent="0.2">
      <c r="A121" s="29"/>
      <c r="B121" s="29"/>
      <c r="C121" s="30" t="s">
        <v>158</v>
      </c>
      <c r="D121" s="29"/>
      <c r="E121" s="29"/>
      <c r="F121" s="40"/>
      <c r="G121" s="40"/>
      <c r="H121" s="31" t="s">
        <v>152</v>
      </c>
    </row>
    <row r="122" spans="1:8" x14ac:dyDescent="0.2">
      <c r="A122" s="29"/>
      <c r="B122" s="29"/>
      <c r="C122" s="30" t="s">
        <v>151</v>
      </c>
      <c r="D122" s="29"/>
      <c r="E122" s="29" t="s">
        <v>152</v>
      </c>
      <c r="F122" s="41" t="s">
        <v>154</v>
      </c>
      <c r="G122" s="38">
        <v>0</v>
      </c>
      <c r="H122" s="31" t="s">
        <v>152</v>
      </c>
    </row>
    <row r="123" spans="1:8" x14ac:dyDescent="0.2">
      <c r="A123" s="29"/>
      <c r="B123" s="29"/>
      <c r="C123" s="39"/>
      <c r="D123" s="29"/>
      <c r="E123" s="29"/>
      <c r="F123" s="40"/>
      <c r="G123" s="40"/>
      <c r="H123" s="31" t="s">
        <v>152</v>
      </c>
    </row>
    <row r="124" spans="1:8" x14ac:dyDescent="0.2">
      <c r="A124" s="29"/>
      <c r="B124" s="29"/>
      <c r="C124" s="30" t="s">
        <v>160</v>
      </c>
      <c r="D124" s="29"/>
      <c r="E124" s="29"/>
      <c r="F124" s="37">
        <v>9466.9463947000004</v>
      </c>
      <c r="G124" s="38">
        <v>0.97907632</v>
      </c>
      <c r="H124" s="31" t="s">
        <v>152</v>
      </c>
    </row>
    <row r="125" spans="1:8" x14ac:dyDescent="0.2">
      <c r="A125" s="29"/>
      <c r="B125" s="29"/>
      <c r="C125" s="39"/>
      <c r="D125" s="29"/>
      <c r="E125" s="29"/>
      <c r="F125" s="40"/>
      <c r="G125" s="40"/>
      <c r="H125" s="31" t="s">
        <v>152</v>
      </c>
    </row>
    <row r="126" spans="1:8" x14ac:dyDescent="0.2">
      <c r="A126" s="29"/>
      <c r="B126" s="29"/>
      <c r="C126" s="30" t="s">
        <v>161</v>
      </c>
      <c r="D126" s="29"/>
      <c r="E126" s="29"/>
      <c r="F126" s="40"/>
      <c r="G126" s="40"/>
      <c r="H126" s="31" t="s">
        <v>152</v>
      </c>
    </row>
    <row r="127" spans="1:8" ht="25.5" x14ac:dyDescent="0.2">
      <c r="A127" s="29"/>
      <c r="B127" s="29"/>
      <c r="C127" s="30" t="s">
        <v>10</v>
      </c>
      <c r="D127" s="29"/>
      <c r="E127" s="29"/>
      <c r="F127" s="40"/>
      <c r="G127" s="40"/>
      <c r="H127" s="31" t="s">
        <v>152</v>
      </c>
    </row>
    <row r="128" spans="1:8" x14ac:dyDescent="0.2">
      <c r="A128" s="29"/>
      <c r="B128" s="29"/>
      <c r="C128" s="30" t="s">
        <v>151</v>
      </c>
      <c r="D128" s="29"/>
      <c r="E128" s="29" t="s">
        <v>152</v>
      </c>
      <c r="F128" s="41" t="s">
        <v>154</v>
      </c>
      <c r="G128" s="38">
        <v>0</v>
      </c>
      <c r="H128" s="31" t="s">
        <v>152</v>
      </c>
    </row>
    <row r="129" spans="1:8" x14ac:dyDescent="0.2">
      <c r="A129" s="29"/>
      <c r="B129" s="29"/>
      <c r="C129" s="39"/>
      <c r="D129" s="29"/>
      <c r="E129" s="29"/>
      <c r="F129" s="40"/>
      <c r="G129" s="40"/>
      <c r="H129" s="31" t="s">
        <v>152</v>
      </c>
    </row>
    <row r="130" spans="1:8" x14ac:dyDescent="0.2">
      <c r="A130" s="29"/>
      <c r="B130" s="29"/>
      <c r="C130" s="30" t="s">
        <v>162</v>
      </c>
      <c r="D130" s="29"/>
      <c r="E130" s="29"/>
      <c r="F130" s="29"/>
      <c r="G130" s="29"/>
      <c r="H130" s="31" t="s">
        <v>152</v>
      </c>
    </row>
    <row r="131" spans="1:8" x14ac:dyDescent="0.2">
      <c r="A131" s="29"/>
      <c r="B131" s="29"/>
      <c r="C131" s="30" t="s">
        <v>151</v>
      </c>
      <c r="D131" s="29"/>
      <c r="E131" s="29" t="s">
        <v>152</v>
      </c>
      <c r="F131" s="41" t="s">
        <v>154</v>
      </c>
      <c r="G131" s="38">
        <v>0</v>
      </c>
      <c r="H131" s="31" t="s">
        <v>152</v>
      </c>
    </row>
    <row r="132" spans="1:8" x14ac:dyDescent="0.2">
      <c r="A132" s="29"/>
      <c r="B132" s="29"/>
      <c r="C132" s="39"/>
      <c r="D132" s="29"/>
      <c r="E132" s="29"/>
      <c r="F132" s="40"/>
      <c r="G132" s="40"/>
      <c r="H132" s="31" t="s">
        <v>152</v>
      </c>
    </row>
    <row r="133" spans="1:8" x14ac:dyDescent="0.2">
      <c r="A133" s="29"/>
      <c r="B133" s="29"/>
      <c r="C133" s="30" t="s">
        <v>163</v>
      </c>
      <c r="D133" s="29"/>
      <c r="E133" s="29"/>
      <c r="F133" s="29"/>
      <c r="G133" s="29"/>
      <c r="H133" s="31" t="s">
        <v>152</v>
      </c>
    </row>
    <row r="134" spans="1:8" x14ac:dyDescent="0.2">
      <c r="A134" s="29"/>
      <c r="B134" s="29"/>
      <c r="C134" s="30" t="s">
        <v>151</v>
      </c>
      <c r="D134" s="29"/>
      <c r="E134" s="29" t="s">
        <v>152</v>
      </c>
      <c r="F134" s="41" t="s">
        <v>154</v>
      </c>
      <c r="G134" s="38">
        <v>0</v>
      </c>
      <c r="H134" s="31" t="s">
        <v>152</v>
      </c>
    </row>
    <row r="135" spans="1:8" x14ac:dyDescent="0.2">
      <c r="A135" s="29"/>
      <c r="B135" s="29"/>
      <c r="C135" s="39"/>
      <c r="D135" s="29"/>
      <c r="E135" s="29"/>
      <c r="F135" s="40"/>
      <c r="G135" s="40"/>
      <c r="H135" s="31" t="s">
        <v>152</v>
      </c>
    </row>
    <row r="136" spans="1:8" x14ac:dyDescent="0.2">
      <c r="A136" s="29"/>
      <c r="B136" s="29"/>
      <c r="C136" s="30" t="s">
        <v>164</v>
      </c>
      <c r="D136" s="29"/>
      <c r="E136" s="29"/>
      <c r="F136" s="40"/>
      <c r="G136" s="40"/>
      <c r="H136" s="31" t="s">
        <v>152</v>
      </c>
    </row>
    <row r="137" spans="1:8" x14ac:dyDescent="0.2">
      <c r="A137" s="29"/>
      <c r="B137" s="29"/>
      <c r="C137" s="30" t="s">
        <v>151</v>
      </c>
      <c r="D137" s="29"/>
      <c r="E137" s="29" t="s">
        <v>152</v>
      </c>
      <c r="F137" s="41" t="s">
        <v>154</v>
      </c>
      <c r="G137" s="38">
        <v>0</v>
      </c>
      <c r="H137" s="31" t="s">
        <v>152</v>
      </c>
    </row>
    <row r="138" spans="1:8" x14ac:dyDescent="0.2">
      <c r="A138" s="29"/>
      <c r="B138" s="29"/>
      <c r="C138" s="39"/>
      <c r="D138" s="29"/>
      <c r="E138" s="29"/>
      <c r="F138" s="40"/>
      <c r="G138" s="40"/>
      <c r="H138" s="31" t="s">
        <v>152</v>
      </c>
    </row>
    <row r="139" spans="1:8" x14ac:dyDescent="0.2">
      <c r="A139" s="29"/>
      <c r="B139" s="29"/>
      <c r="C139" s="30" t="s">
        <v>165</v>
      </c>
      <c r="D139" s="29"/>
      <c r="E139" s="29"/>
      <c r="F139" s="37">
        <v>0</v>
      </c>
      <c r="G139" s="38">
        <v>0</v>
      </c>
      <c r="H139" s="31" t="s">
        <v>152</v>
      </c>
    </row>
    <row r="140" spans="1:8" x14ac:dyDescent="0.2">
      <c r="A140" s="29"/>
      <c r="B140" s="29"/>
      <c r="C140" s="39"/>
      <c r="D140" s="29"/>
      <c r="E140" s="29"/>
      <c r="F140" s="40"/>
      <c r="G140" s="40"/>
      <c r="H140" s="31" t="s">
        <v>152</v>
      </c>
    </row>
    <row r="141" spans="1:8" x14ac:dyDescent="0.2">
      <c r="A141" s="29"/>
      <c r="B141" s="29"/>
      <c r="C141" s="30" t="s">
        <v>166</v>
      </c>
      <c r="D141" s="29"/>
      <c r="E141" s="29"/>
      <c r="F141" s="40"/>
      <c r="G141" s="40"/>
      <c r="H141" s="31" t="s">
        <v>152</v>
      </c>
    </row>
    <row r="142" spans="1:8" x14ac:dyDescent="0.2">
      <c r="A142" s="29"/>
      <c r="B142" s="29"/>
      <c r="C142" s="30" t="s">
        <v>167</v>
      </c>
      <c r="D142" s="29"/>
      <c r="E142" s="29"/>
      <c r="F142" s="40"/>
      <c r="G142" s="40"/>
      <c r="H142" s="31" t="s">
        <v>152</v>
      </c>
    </row>
    <row r="143" spans="1:8" x14ac:dyDescent="0.2">
      <c r="A143" s="29"/>
      <c r="B143" s="29"/>
      <c r="C143" s="30" t="s">
        <v>151</v>
      </c>
      <c r="D143" s="29"/>
      <c r="E143" s="29" t="s">
        <v>152</v>
      </c>
      <c r="F143" s="41" t="s">
        <v>154</v>
      </c>
      <c r="G143" s="38">
        <v>0</v>
      </c>
      <c r="H143" s="31" t="s">
        <v>152</v>
      </c>
    </row>
    <row r="144" spans="1:8" x14ac:dyDescent="0.2">
      <c r="A144" s="29"/>
      <c r="B144" s="29"/>
      <c r="C144" s="39"/>
      <c r="D144" s="29"/>
      <c r="E144" s="29"/>
      <c r="F144" s="40"/>
      <c r="G144" s="40"/>
      <c r="H144" s="31" t="s">
        <v>152</v>
      </c>
    </row>
    <row r="145" spans="1:8" x14ac:dyDescent="0.2">
      <c r="A145" s="29"/>
      <c r="B145" s="29"/>
      <c r="C145" s="30" t="s">
        <v>168</v>
      </c>
      <c r="D145" s="29"/>
      <c r="E145" s="29"/>
      <c r="F145" s="40"/>
      <c r="G145" s="40"/>
      <c r="H145" s="31" t="s">
        <v>152</v>
      </c>
    </row>
    <row r="146" spans="1:8" x14ac:dyDescent="0.2">
      <c r="A146" s="29"/>
      <c r="B146" s="29"/>
      <c r="C146" s="30" t="s">
        <v>151</v>
      </c>
      <c r="D146" s="29"/>
      <c r="E146" s="29" t="s">
        <v>152</v>
      </c>
      <c r="F146" s="41" t="s">
        <v>154</v>
      </c>
      <c r="G146" s="38">
        <v>0</v>
      </c>
      <c r="H146" s="31" t="s">
        <v>152</v>
      </c>
    </row>
    <row r="147" spans="1:8" x14ac:dyDescent="0.2">
      <c r="A147" s="29"/>
      <c r="B147" s="29"/>
      <c r="C147" s="39"/>
      <c r="D147" s="29"/>
      <c r="E147" s="29"/>
      <c r="F147" s="40"/>
      <c r="G147" s="40"/>
      <c r="H147" s="31" t="s">
        <v>152</v>
      </c>
    </row>
    <row r="148" spans="1:8" x14ac:dyDescent="0.2">
      <c r="A148" s="29"/>
      <c r="B148" s="29"/>
      <c r="C148" s="30" t="s">
        <v>169</v>
      </c>
      <c r="D148" s="29"/>
      <c r="E148" s="29"/>
      <c r="F148" s="40"/>
      <c r="G148" s="40"/>
      <c r="H148" s="31" t="s">
        <v>152</v>
      </c>
    </row>
    <row r="149" spans="1:8" x14ac:dyDescent="0.2">
      <c r="A149" s="29"/>
      <c r="B149" s="29"/>
      <c r="C149" s="30" t="s">
        <v>151</v>
      </c>
      <c r="D149" s="29"/>
      <c r="E149" s="29" t="s">
        <v>152</v>
      </c>
      <c r="F149" s="41" t="s">
        <v>154</v>
      </c>
      <c r="G149" s="38">
        <v>0</v>
      </c>
      <c r="H149" s="31" t="s">
        <v>152</v>
      </c>
    </row>
    <row r="150" spans="1:8" x14ac:dyDescent="0.2">
      <c r="A150" s="29"/>
      <c r="B150" s="29"/>
      <c r="C150" s="39"/>
      <c r="D150" s="29"/>
      <c r="E150" s="29"/>
      <c r="F150" s="40"/>
      <c r="G150" s="40"/>
      <c r="H150" s="31" t="s">
        <v>152</v>
      </c>
    </row>
    <row r="151" spans="1:8" x14ac:dyDescent="0.2">
      <c r="A151" s="29"/>
      <c r="B151" s="29"/>
      <c r="C151" s="30" t="s">
        <v>170</v>
      </c>
      <c r="D151" s="29"/>
      <c r="E151" s="29"/>
      <c r="F151" s="40"/>
      <c r="G151" s="40"/>
      <c r="H151" s="31" t="s">
        <v>152</v>
      </c>
    </row>
    <row r="152" spans="1:8" x14ac:dyDescent="0.2">
      <c r="A152" s="32">
        <v>1</v>
      </c>
      <c r="B152" s="33"/>
      <c r="C152" s="33" t="s">
        <v>171</v>
      </c>
      <c r="D152" s="33"/>
      <c r="E152" s="42"/>
      <c r="F152" s="35">
        <v>225.78480200000001</v>
      </c>
      <c r="G152" s="36">
        <v>2.3350780000000002E-2</v>
      </c>
      <c r="H152" s="31">
        <v>6.6</v>
      </c>
    </row>
    <row r="153" spans="1:8" x14ac:dyDescent="0.2">
      <c r="A153" s="29"/>
      <c r="B153" s="29"/>
      <c r="C153" s="30" t="s">
        <v>151</v>
      </c>
      <c r="D153" s="29"/>
      <c r="E153" s="29" t="s">
        <v>152</v>
      </c>
      <c r="F153" s="37">
        <v>225.78480200000001</v>
      </c>
      <c r="G153" s="38">
        <v>2.3350780000000002E-2</v>
      </c>
      <c r="H153" s="31" t="s">
        <v>152</v>
      </c>
    </row>
    <row r="154" spans="1:8" x14ac:dyDescent="0.2">
      <c r="A154" s="29"/>
      <c r="B154" s="29"/>
      <c r="C154" s="39"/>
      <c r="D154" s="29"/>
      <c r="E154" s="29"/>
      <c r="F154" s="40"/>
      <c r="G154" s="40"/>
      <c r="H154" s="31" t="s">
        <v>152</v>
      </c>
    </row>
    <row r="155" spans="1:8" x14ac:dyDescent="0.2">
      <c r="A155" s="29"/>
      <c r="B155" s="29"/>
      <c r="C155" s="30" t="s">
        <v>172</v>
      </c>
      <c r="D155" s="29"/>
      <c r="E155" s="29"/>
      <c r="F155" s="37">
        <v>225.78480200000001</v>
      </c>
      <c r="G155" s="38">
        <v>2.3350780000000002E-2</v>
      </c>
      <c r="H155" s="31" t="s">
        <v>152</v>
      </c>
    </row>
    <row r="156" spans="1:8" x14ac:dyDescent="0.2">
      <c r="A156" s="29"/>
      <c r="B156" s="29"/>
      <c r="C156" s="40"/>
      <c r="D156" s="29"/>
      <c r="E156" s="29"/>
      <c r="F156" s="29"/>
      <c r="G156" s="29"/>
      <c r="H156" s="31" t="s">
        <v>152</v>
      </c>
    </row>
    <row r="157" spans="1:8" x14ac:dyDescent="0.2">
      <c r="A157" s="29"/>
      <c r="B157" s="29"/>
      <c r="C157" s="30" t="s">
        <v>173</v>
      </c>
      <c r="D157" s="29"/>
      <c r="E157" s="29"/>
      <c r="F157" s="29"/>
      <c r="G157" s="29"/>
      <c r="H157" s="31" t="s">
        <v>152</v>
      </c>
    </row>
    <row r="158" spans="1:8" x14ac:dyDescent="0.2">
      <c r="A158" s="29"/>
      <c r="B158" s="29"/>
      <c r="C158" s="30" t="s">
        <v>174</v>
      </c>
      <c r="D158" s="29"/>
      <c r="E158" s="29"/>
      <c r="F158" s="29"/>
      <c r="G158" s="29"/>
      <c r="H158" s="31" t="s">
        <v>152</v>
      </c>
    </row>
    <row r="159" spans="1:8" x14ac:dyDescent="0.2">
      <c r="A159" s="29"/>
      <c r="B159" s="29"/>
      <c r="C159" s="30" t="s">
        <v>151</v>
      </c>
      <c r="D159" s="29"/>
      <c r="E159" s="29" t="s">
        <v>152</v>
      </c>
      <c r="F159" s="41" t="s">
        <v>154</v>
      </c>
      <c r="G159" s="38">
        <v>0</v>
      </c>
      <c r="H159" s="31" t="s">
        <v>152</v>
      </c>
    </row>
    <row r="160" spans="1:8" x14ac:dyDescent="0.2">
      <c r="A160" s="29"/>
      <c r="B160" s="29"/>
      <c r="C160" s="39"/>
      <c r="D160" s="29"/>
      <c r="E160" s="29"/>
      <c r="F160" s="40"/>
      <c r="G160" s="40"/>
      <c r="H160" s="31" t="s">
        <v>152</v>
      </c>
    </row>
    <row r="161" spans="1:17" x14ac:dyDescent="0.2">
      <c r="A161" s="29"/>
      <c r="B161" s="29"/>
      <c r="C161" s="30" t="s">
        <v>175</v>
      </c>
      <c r="D161" s="29"/>
      <c r="E161" s="29"/>
      <c r="F161" s="29"/>
      <c r="G161" s="29"/>
      <c r="H161" s="31" t="s">
        <v>152</v>
      </c>
    </row>
    <row r="162" spans="1:17" x14ac:dyDescent="0.2">
      <c r="A162" s="29"/>
      <c r="B162" s="29"/>
      <c r="C162" s="30" t="s">
        <v>176</v>
      </c>
      <c r="D162" s="29"/>
      <c r="E162" s="29"/>
      <c r="F162" s="29"/>
      <c r="G162" s="29"/>
      <c r="H162" s="31" t="s">
        <v>152</v>
      </c>
    </row>
    <row r="163" spans="1:17" x14ac:dyDescent="0.2">
      <c r="A163" s="29"/>
      <c r="B163" s="29"/>
      <c r="C163" s="30" t="s">
        <v>151</v>
      </c>
      <c r="D163" s="29"/>
      <c r="E163" s="29" t="s">
        <v>152</v>
      </c>
      <c r="F163" s="41" t="s">
        <v>154</v>
      </c>
      <c r="G163" s="38">
        <v>0</v>
      </c>
      <c r="H163" s="31" t="s">
        <v>152</v>
      </c>
    </row>
    <row r="164" spans="1:17" x14ac:dyDescent="0.2">
      <c r="A164" s="29"/>
      <c r="B164" s="29"/>
      <c r="C164" s="39"/>
      <c r="D164" s="29"/>
      <c r="E164" s="29"/>
      <c r="F164" s="40"/>
      <c r="G164" s="40"/>
      <c r="H164" s="31" t="s">
        <v>152</v>
      </c>
    </row>
    <row r="165" spans="1:17" ht="25.5" x14ac:dyDescent="0.2">
      <c r="A165" s="29"/>
      <c r="B165" s="29"/>
      <c r="C165" s="30" t="s">
        <v>177</v>
      </c>
      <c r="D165" s="29"/>
      <c r="E165" s="29"/>
      <c r="F165" s="40"/>
      <c r="G165" s="40"/>
      <c r="H165" s="31" t="s">
        <v>152</v>
      </c>
    </row>
    <row r="166" spans="1:17" x14ac:dyDescent="0.2">
      <c r="A166" s="29"/>
      <c r="B166" s="29"/>
      <c r="C166" s="30" t="s">
        <v>151</v>
      </c>
      <c r="D166" s="29"/>
      <c r="E166" s="29" t="s">
        <v>152</v>
      </c>
      <c r="F166" s="41" t="s">
        <v>154</v>
      </c>
      <c r="G166" s="38">
        <v>0</v>
      </c>
      <c r="H166" s="31" t="s">
        <v>152</v>
      </c>
    </row>
    <row r="167" spans="1:17" x14ac:dyDescent="0.2">
      <c r="A167" s="29"/>
      <c r="B167" s="29"/>
      <c r="C167" s="39"/>
      <c r="D167" s="29"/>
      <c r="E167" s="29"/>
      <c r="F167" s="40"/>
      <c r="G167" s="40"/>
      <c r="H167" s="31" t="s">
        <v>152</v>
      </c>
    </row>
    <row r="168" spans="1:17" x14ac:dyDescent="0.2">
      <c r="A168" s="42"/>
      <c r="B168" s="33"/>
      <c r="C168" s="33" t="s">
        <v>179</v>
      </c>
      <c r="D168" s="33"/>
      <c r="E168" s="42"/>
      <c r="F168" s="35">
        <v>-23.468020320000001</v>
      </c>
      <c r="G168" s="36">
        <v>-2.4270699999999999E-3</v>
      </c>
      <c r="H168" s="31" t="s">
        <v>152</v>
      </c>
    </row>
    <row r="169" spans="1:17" x14ac:dyDescent="0.2">
      <c r="A169" s="39"/>
      <c r="B169" s="39"/>
      <c r="C169" s="30" t="s">
        <v>180</v>
      </c>
      <c r="D169" s="40"/>
      <c r="E169" s="40"/>
      <c r="F169" s="37">
        <v>9669.26317638</v>
      </c>
      <c r="G169" s="43">
        <v>1.00000003</v>
      </c>
      <c r="H169" s="31" t="s">
        <v>152</v>
      </c>
    </row>
    <row r="170" spans="1:17" x14ac:dyDescent="0.2">
      <c r="A170" s="44"/>
      <c r="B170" s="44"/>
      <c r="C170" s="44"/>
      <c r="D170" s="45"/>
      <c r="E170" s="45"/>
      <c r="F170" s="45"/>
      <c r="G170" s="45"/>
    </row>
    <row r="171" spans="1:17" x14ac:dyDescent="0.2">
      <c r="A171" s="4"/>
      <c r="B171" s="234" t="s">
        <v>915</v>
      </c>
      <c r="C171" s="234"/>
      <c r="D171" s="234"/>
      <c r="E171" s="234"/>
      <c r="F171" s="234"/>
      <c r="G171" s="234"/>
      <c r="H171" s="234"/>
      <c r="J171" s="5"/>
    </row>
    <row r="172" spans="1:17" x14ac:dyDescent="0.2">
      <c r="A172" s="4"/>
      <c r="B172" s="234" t="s">
        <v>916</v>
      </c>
      <c r="C172" s="234"/>
      <c r="D172" s="234"/>
      <c r="E172" s="234"/>
      <c r="F172" s="234"/>
      <c r="G172" s="234"/>
      <c r="H172" s="234"/>
      <c r="J172" s="5"/>
    </row>
    <row r="173" spans="1:17" x14ac:dyDescent="0.2">
      <c r="A173" s="4"/>
      <c r="B173" s="234" t="s">
        <v>917</v>
      </c>
      <c r="C173" s="234"/>
      <c r="D173" s="234"/>
      <c r="E173" s="234"/>
      <c r="F173" s="234"/>
      <c r="G173" s="234"/>
      <c r="H173" s="234"/>
      <c r="J173" s="5"/>
    </row>
    <row r="174" spans="1:17" s="7" customFormat="1" ht="66.75" customHeight="1" x14ac:dyDescent="0.25">
      <c r="A174" s="6"/>
      <c r="B174" s="235" t="s">
        <v>918</v>
      </c>
      <c r="C174" s="235"/>
      <c r="D174" s="235"/>
      <c r="E174" s="235"/>
      <c r="F174" s="235"/>
      <c r="G174" s="235"/>
      <c r="H174" s="235"/>
      <c r="I174"/>
      <c r="J174" s="5"/>
      <c r="K174"/>
      <c r="L174"/>
      <c r="M174"/>
      <c r="N174"/>
      <c r="O174"/>
      <c r="P174"/>
      <c r="Q174"/>
    </row>
    <row r="175" spans="1:17" x14ac:dyDescent="0.2">
      <c r="A175" s="4"/>
      <c r="B175" s="234" t="s">
        <v>919</v>
      </c>
      <c r="C175" s="234"/>
      <c r="D175" s="234"/>
      <c r="E175" s="234"/>
      <c r="F175" s="234"/>
      <c r="G175" s="234"/>
      <c r="H175" s="234"/>
      <c r="J175" s="5"/>
    </row>
    <row r="176" spans="1:17" x14ac:dyDescent="0.2">
      <c r="A176" s="4"/>
      <c r="B176" s="4"/>
      <c r="C176" s="4"/>
      <c r="D176" s="46"/>
      <c r="E176" s="46"/>
      <c r="F176" s="46"/>
      <c r="G176" s="46"/>
    </row>
    <row r="177" spans="1:10" x14ac:dyDescent="0.2">
      <c r="A177" s="4"/>
      <c r="B177" s="236" t="s">
        <v>181</v>
      </c>
      <c r="C177" s="237"/>
      <c r="D177" s="238"/>
      <c r="E177" s="47"/>
      <c r="F177" s="46"/>
      <c r="G177" s="46"/>
    </row>
    <row r="178" spans="1:10" x14ac:dyDescent="0.2">
      <c r="A178" s="4"/>
      <c r="B178" s="231" t="s">
        <v>182</v>
      </c>
      <c r="C178" s="232"/>
      <c r="D178" s="30" t="s">
        <v>183</v>
      </c>
      <c r="E178" s="47"/>
      <c r="F178" s="46"/>
      <c r="G178" s="46"/>
    </row>
    <row r="179" spans="1:10" x14ac:dyDescent="0.2">
      <c r="A179" s="4"/>
      <c r="B179" s="231" t="s">
        <v>184</v>
      </c>
      <c r="C179" s="232"/>
      <c r="D179" s="30" t="s">
        <v>183</v>
      </c>
      <c r="E179" s="47"/>
      <c r="F179" s="46"/>
      <c r="G179" s="46"/>
    </row>
    <row r="180" spans="1:10" x14ac:dyDescent="0.2">
      <c r="A180" s="4"/>
      <c r="B180" s="231" t="s">
        <v>185</v>
      </c>
      <c r="C180" s="232"/>
      <c r="D180" s="40" t="s">
        <v>152</v>
      </c>
      <c r="E180" s="47"/>
      <c r="F180" s="46"/>
      <c r="G180" s="46"/>
    </row>
    <row r="181" spans="1:10" x14ac:dyDescent="0.2">
      <c r="A181" s="8"/>
      <c r="B181" s="48" t="s">
        <v>152</v>
      </c>
      <c r="C181" s="48" t="s">
        <v>920</v>
      </c>
      <c r="D181" s="48" t="s">
        <v>186</v>
      </c>
      <c r="E181" s="8"/>
      <c r="F181" s="8"/>
      <c r="G181" s="8"/>
      <c r="H181" s="8"/>
      <c r="J181" s="5"/>
    </row>
    <row r="182" spans="1:10" x14ac:dyDescent="0.2">
      <c r="A182" s="8"/>
      <c r="B182" s="49" t="s">
        <v>187</v>
      </c>
      <c r="C182" s="50">
        <v>45626</v>
      </c>
      <c r="D182" s="50">
        <v>45657</v>
      </c>
      <c r="E182" s="8"/>
      <c r="F182" s="8"/>
      <c r="G182" s="8"/>
      <c r="J182" s="5"/>
    </row>
    <row r="183" spans="1:10" x14ac:dyDescent="0.2">
      <c r="A183" s="8"/>
      <c r="B183" s="33" t="s">
        <v>188</v>
      </c>
      <c r="C183" s="51">
        <v>178.92439999999999</v>
      </c>
      <c r="D183" s="51">
        <v>174.7133</v>
      </c>
      <c r="E183" s="8"/>
      <c r="F183" s="22"/>
      <c r="G183" s="52"/>
    </row>
    <row r="184" spans="1:10" x14ac:dyDescent="0.2">
      <c r="A184" s="8"/>
      <c r="B184" s="33" t="s">
        <v>1083</v>
      </c>
      <c r="C184" s="51">
        <v>84.357399999999998</v>
      </c>
      <c r="D184" s="51">
        <v>82.372</v>
      </c>
      <c r="E184" s="8"/>
      <c r="F184" s="22"/>
      <c r="G184" s="52"/>
    </row>
    <row r="185" spans="1:10" x14ac:dyDescent="0.2">
      <c r="A185" s="8"/>
      <c r="B185" s="33" t="s">
        <v>190</v>
      </c>
      <c r="C185" s="51">
        <v>170.38200000000001</v>
      </c>
      <c r="D185" s="51">
        <v>166.3056</v>
      </c>
      <c r="E185" s="8"/>
      <c r="F185" s="22"/>
      <c r="G185" s="52"/>
    </row>
    <row r="186" spans="1:10" x14ac:dyDescent="0.2">
      <c r="A186" s="8"/>
      <c r="B186" s="33" t="s">
        <v>1084</v>
      </c>
      <c r="C186" s="51">
        <v>80.331800000000001</v>
      </c>
      <c r="D186" s="51">
        <v>78.409899999999993</v>
      </c>
      <c r="E186" s="8"/>
      <c r="F186" s="22"/>
      <c r="G186" s="52"/>
    </row>
    <row r="187" spans="1:10" x14ac:dyDescent="0.2">
      <c r="A187" s="8"/>
      <c r="B187" s="8"/>
      <c r="C187" s="8"/>
      <c r="D187" s="8"/>
      <c r="E187" s="8"/>
      <c r="F187" s="8"/>
      <c r="G187" s="8"/>
    </row>
    <row r="188" spans="1:10" x14ac:dyDescent="0.2">
      <c r="A188" s="8"/>
      <c r="B188" s="231" t="s">
        <v>921</v>
      </c>
      <c r="C188" s="232"/>
      <c r="D188" s="30" t="s">
        <v>183</v>
      </c>
      <c r="E188" s="8"/>
      <c r="F188" s="8"/>
      <c r="G188" s="8"/>
    </row>
    <row r="189" spans="1:10" x14ac:dyDescent="0.2">
      <c r="A189" s="8"/>
      <c r="B189" s="90"/>
      <c r="C189" s="90"/>
      <c r="D189" s="90"/>
      <c r="E189" s="8"/>
      <c r="F189" s="8"/>
      <c r="G189" s="8"/>
    </row>
    <row r="190" spans="1:10" x14ac:dyDescent="0.2">
      <c r="A190" s="8"/>
      <c r="B190" s="231" t="s">
        <v>192</v>
      </c>
      <c r="C190" s="232"/>
      <c r="D190" s="30" t="s">
        <v>183</v>
      </c>
      <c r="E190" s="55"/>
      <c r="F190" s="8"/>
      <c r="G190" s="8"/>
    </row>
    <row r="191" spans="1:10" x14ac:dyDescent="0.2">
      <c r="A191" s="8"/>
      <c r="B191" s="231" t="s">
        <v>193</v>
      </c>
      <c r="C191" s="232"/>
      <c r="D191" s="30" t="s">
        <v>183</v>
      </c>
      <c r="E191" s="55"/>
      <c r="F191" s="8"/>
      <c r="G191" s="8"/>
    </row>
    <row r="192" spans="1:10" x14ac:dyDescent="0.2">
      <c r="A192" s="8"/>
      <c r="B192" s="231" t="s">
        <v>194</v>
      </c>
      <c r="C192" s="232"/>
      <c r="D192" s="30" t="s">
        <v>183</v>
      </c>
      <c r="E192" s="55"/>
      <c r="F192" s="8"/>
      <c r="G192" s="8"/>
    </row>
    <row r="193" spans="1:10" x14ac:dyDescent="0.2">
      <c r="A193" s="8"/>
      <c r="B193" s="231" t="s">
        <v>195</v>
      </c>
      <c r="C193" s="232"/>
      <c r="D193" s="56">
        <v>0.3260261403032319</v>
      </c>
      <c r="E193" s="8"/>
      <c r="F193" s="22"/>
      <c r="G193" s="52"/>
    </row>
    <row r="195" spans="1:10" x14ac:dyDescent="0.2">
      <c r="B195" s="230" t="s">
        <v>922</v>
      </c>
      <c r="C195" s="230"/>
    </row>
    <row r="197" spans="1:10" ht="153.75" customHeight="1" x14ac:dyDescent="0.2"/>
    <row r="199" spans="1:10" x14ac:dyDescent="0.2">
      <c r="B199" s="9" t="s">
        <v>923</v>
      </c>
      <c r="C199" s="10"/>
      <c r="D199" s="9"/>
    </row>
    <row r="200" spans="1:10" x14ac:dyDescent="0.2">
      <c r="B200" s="9" t="s">
        <v>1065</v>
      </c>
      <c r="D200" s="9"/>
    </row>
    <row r="201" spans="1:10" ht="165" customHeight="1" x14ac:dyDescent="0.2"/>
    <row r="203" spans="1:10" x14ac:dyDescent="0.2">
      <c r="J203" s="3"/>
    </row>
  </sheetData>
  <mergeCells count="18">
    <mergeCell ref="B178:C178"/>
    <mergeCell ref="A1:H1"/>
    <mergeCell ref="A2:H2"/>
    <mergeCell ref="A3:H3"/>
    <mergeCell ref="B171:H171"/>
    <mergeCell ref="B172:H172"/>
    <mergeCell ref="B173:H173"/>
    <mergeCell ref="B174:H174"/>
    <mergeCell ref="B175:H175"/>
    <mergeCell ref="B177:D177"/>
    <mergeCell ref="B195:C195"/>
    <mergeCell ref="B179:C179"/>
    <mergeCell ref="B180:C180"/>
    <mergeCell ref="B188:C188"/>
    <mergeCell ref="B192:C192"/>
    <mergeCell ref="B193:C193"/>
    <mergeCell ref="B190:C190"/>
    <mergeCell ref="B191:C191"/>
  </mergeCells>
  <hyperlinks>
    <hyperlink ref="I1" location="Index!B2" display="Index" xr:uid="{D61222AF-FEB5-46EB-9C29-54F278C80758}"/>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F1EE4-01FA-4895-87D5-86C32C309216}">
  <sheetPr>
    <outlinePr summaryBelow="0" summaryRight="0"/>
  </sheetPr>
  <dimension ref="A1:Q175"/>
  <sheetViews>
    <sheetView showGridLines="0" workbookViewId="0">
      <selection sqref="A1:H1"/>
    </sheetView>
  </sheetViews>
  <sheetFormatPr defaultRowHeight="12.75" x14ac:dyDescent="0.2"/>
  <cols>
    <col min="1" max="1" width="5.85546875" bestFit="1" customWidth="1"/>
    <col min="2" max="2" width="19.5703125" bestFit="1" customWidth="1"/>
    <col min="3" max="3" width="36.42578125" customWidth="1"/>
    <col min="4" max="4" width="19.28515625" customWidth="1"/>
    <col min="5" max="5" width="8.7109375" bestFit="1" customWidth="1"/>
    <col min="6" max="6" width="10.140625" bestFit="1" customWidth="1"/>
    <col min="7" max="7" width="14" bestFit="1" customWidth="1"/>
    <col min="8" max="8" width="8.42578125" bestFit="1" customWidth="1"/>
    <col min="9" max="9" width="5.7109375" bestFit="1" customWidth="1"/>
  </cols>
  <sheetData>
    <row r="1" spans="1:9" ht="15" x14ac:dyDescent="0.2">
      <c r="A1" s="233" t="s">
        <v>0</v>
      </c>
      <c r="B1" s="233"/>
      <c r="C1" s="233"/>
      <c r="D1" s="233"/>
      <c r="E1" s="233"/>
      <c r="F1" s="233"/>
      <c r="G1" s="233"/>
      <c r="H1" s="233"/>
      <c r="I1" s="2" t="s">
        <v>910</v>
      </c>
    </row>
    <row r="2" spans="1:9" ht="15" x14ac:dyDescent="0.2">
      <c r="A2" s="233" t="s">
        <v>815</v>
      </c>
      <c r="B2" s="233"/>
      <c r="C2" s="233"/>
      <c r="D2" s="233"/>
      <c r="E2" s="233"/>
      <c r="F2" s="233"/>
      <c r="G2" s="233"/>
      <c r="H2" s="233"/>
    </row>
    <row r="3" spans="1:9" ht="15" x14ac:dyDescent="0.2">
      <c r="A3" s="233" t="s">
        <v>912</v>
      </c>
      <c r="B3" s="233"/>
      <c r="C3" s="233"/>
      <c r="D3" s="233"/>
      <c r="E3" s="233"/>
      <c r="F3" s="233"/>
      <c r="G3" s="233"/>
      <c r="H3" s="233"/>
    </row>
    <row r="4" spans="1:9" s="3" customFormat="1" ht="30" x14ac:dyDescent="0.2">
      <c r="A4" s="28" t="s">
        <v>2</v>
      </c>
      <c r="B4" s="28" t="s">
        <v>3</v>
      </c>
      <c r="C4" s="28" t="s">
        <v>4</v>
      </c>
      <c r="D4" s="28" t="s">
        <v>5</v>
      </c>
      <c r="E4" s="28" t="s">
        <v>6</v>
      </c>
      <c r="F4" s="28" t="s">
        <v>7</v>
      </c>
      <c r="G4" s="28" t="s">
        <v>8</v>
      </c>
      <c r="H4" s="28" t="s">
        <v>911</v>
      </c>
    </row>
    <row r="5" spans="1:9" x14ac:dyDescent="0.2">
      <c r="A5" s="29"/>
      <c r="B5" s="29"/>
      <c r="C5" s="30" t="s">
        <v>9</v>
      </c>
      <c r="D5" s="29"/>
      <c r="E5" s="29"/>
      <c r="F5" s="29"/>
      <c r="G5" s="29"/>
      <c r="H5" s="31" t="s">
        <v>152</v>
      </c>
    </row>
    <row r="6" spans="1:9" ht="25.5" x14ac:dyDescent="0.2">
      <c r="A6" s="29"/>
      <c r="B6" s="29"/>
      <c r="C6" s="30" t="s">
        <v>10</v>
      </c>
      <c r="D6" s="29"/>
      <c r="E6" s="29"/>
      <c r="F6" s="29"/>
      <c r="G6" s="29"/>
      <c r="H6" s="31" t="s">
        <v>152</v>
      </c>
    </row>
    <row r="7" spans="1:9" x14ac:dyDescent="0.2">
      <c r="A7" s="32">
        <v>1</v>
      </c>
      <c r="B7" s="33" t="s">
        <v>344</v>
      </c>
      <c r="C7" s="33" t="s">
        <v>345</v>
      </c>
      <c r="D7" s="33" t="s">
        <v>42</v>
      </c>
      <c r="E7" s="34">
        <v>598000</v>
      </c>
      <c r="F7" s="35">
        <v>10601.643</v>
      </c>
      <c r="G7" s="36">
        <v>7.8756530000000005E-2</v>
      </c>
      <c r="H7" s="31" t="s">
        <v>152</v>
      </c>
    </row>
    <row r="8" spans="1:9" x14ac:dyDescent="0.2">
      <c r="A8" s="32">
        <v>2</v>
      </c>
      <c r="B8" s="33" t="s">
        <v>40</v>
      </c>
      <c r="C8" s="33" t="s">
        <v>41</v>
      </c>
      <c r="D8" s="33" t="s">
        <v>42</v>
      </c>
      <c r="E8" s="34">
        <v>737000</v>
      </c>
      <c r="F8" s="35">
        <v>9445.7605000000003</v>
      </c>
      <c r="G8" s="36">
        <v>7.0169809999999999E-2</v>
      </c>
      <c r="H8" s="31" t="s">
        <v>152</v>
      </c>
    </row>
    <row r="9" spans="1:9" x14ac:dyDescent="0.2">
      <c r="A9" s="32">
        <v>3</v>
      </c>
      <c r="B9" s="33" t="s">
        <v>348</v>
      </c>
      <c r="C9" s="33" t="s">
        <v>349</v>
      </c>
      <c r="D9" s="33" t="s">
        <v>1114</v>
      </c>
      <c r="E9" s="34">
        <v>306000</v>
      </c>
      <c r="F9" s="35">
        <v>5752.8</v>
      </c>
      <c r="G9" s="36">
        <v>4.2735879999999997E-2</v>
      </c>
      <c r="H9" s="31" t="s">
        <v>152</v>
      </c>
    </row>
    <row r="10" spans="1:9" x14ac:dyDescent="0.2">
      <c r="A10" s="32">
        <v>4</v>
      </c>
      <c r="B10" s="33" t="s">
        <v>17</v>
      </c>
      <c r="C10" s="33" t="s">
        <v>18</v>
      </c>
      <c r="D10" s="33" t="s">
        <v>19</v>
      </c>
      <c r="E10" s="34">
        <v>434000</v>
      </c>
      <c r="F10" s="35">
        <v>5275.0529999999999</v>
      </c>
      <c r="G10" s="36">
        <v>3.9186840000000001E-2</v>
      </c>
      <c r="H10" s="31" t="s">
        <v>152</v>
      </c>
    </row>
    <row r="11" spans="1:9" x14ac:dyDescent="0.2">
      <c r="A11" s="32">
        <v>5</v>
      </c>
      <c r="B11" s="33" t="s">
        <v>11</v>
      </c>
      <c r="C11" s="33" t="s">
        <v>12</v>
      </c>
      <c r="D11" s="33" t="s">
        <v>13</v>
      </c>
      <c r="E11" s="34">
        <v>115000</v>
      </c>
      <c r="F11" s="35">
        <v>4148.7974999999997</v>
      </c>
      <c r="G11" s="36">
        <v>3.0820210000000001E-2</v>
      </c>
      <c r="H11" s="31" t="s">
        <v>152</v>
      </c>
    </row>
    <row r="12" spans="1:9" ht="25.5" x14ac:dyDescent="0.2">
      <c r="A12" s="32">
        <v>6</v>
      </c>
      <c r="B12" s="33" t="s">
        <v>352</v>
      </c>
      <c r="C12" s="33" t="s">
        <v>353</v>
      </c>
      <c r="D12" s="33" t="s">
        <v>209</v>
      </c>
      <c r="E12" s="34">
        <v>200000</v>
      </c>
      <c r="F12" s="35">
        <v>3772.7</v>
      </c>
      <c r="G12" s="36">
        <v>2.8026289999999999E-2</v>
      </c>
      <c r="H12" s="31" t="s">
        <v>152</v>
      </c>
    </row>
    <row r="13" spans="1:9" x14ac:dyDescent="0.2">
      <c r="A13" s="32">
        <v>7</v>
      </c>
      <c r="B13" s="33" t="s">
        <v>58</v>
      </c>
      <c r="C13" s="33" t="s">
        <v>59</v>
      </c>
      <c r="D13" s="33" t="s">
        <v>42</v>
      </c>
      <c r="E13" s="34">
        <v>444000</v>
      </c>
      <c r="F13" s="35">
        <v>3529.578</v>
      </c>
      <c r="G13" s="36">
        <v>2.6220210000000001E-2</v>
      </c>
      <c r="H13" s="31" t="s">
        <v>152</v>
      </c>
    </row>
    <row r="14" spans="1:9" x14ac:dyDescent="0.2">
      <c r="A14" s="32">
        <v>8</v>
      </c>
      <c r="B14" s="33" t="s">
        <v>466</v>
      </c>
      <c r="C14" s="33" t="s">
        <v>932</v>
      </c>
      <c r="D14" s="33" t="s">
        <v>16</v>
      </c>
      <c r="E14" s="34">
        <v>283000</v>
      </c>
      <c r="F14" s="35">
        <v>3332.0419999999999</v>
      </c>
      <c r="G14" s="36">
        <v>2.475277E-2</v>
      </c>
      <c r="H14" s="31" t="s">
        <v>152</v>
      </c>
    </row>
    <row r="15" spans="1:9" x14ac:dyDescent="0.2">
      <c r="A15" s="32">
        <v>9</v>
      </c>
      <c r="B15" s="33" t="s">
        <v>358</v>
      </c>
      <c r="C15" s="33" t="s">
        <v>359</v>
      </c>
      <c r="D15" s="33" t="s">
        <v>42</v>
      </c>
      <c r="E15" s="34">
        <v>311000</v>
      </c>
      <c r="F15" s="35">
        <v>3311.2170000000001</v>
      </c>
      <c r="G15" s="36">
        <v>2.459807E-2</v>
      </c>
      <c r="H15" s="31" t="s">
        <v>152</v>
      </c>
    </row>
    <row r="16" spans="1:9" ht="25.5" x14ac:dyDescent="0.2">
      <c r="A16" s="32">
        <v>10</v>
      </c>
      <c r="B16" s="33" t="s">
        <v>23</v>
      </c>
      <c r="C16" s="33" t="s">
        <v>24</v>
      </c>
      <c r="D16" s="33" t="s">
        <v>25</v>
      </c>
      <c r="E16" s="34">
        <v>27000</v>
      </c>
      <c r="F16" s="35">
        <v>3085.1145000000001</v>
      </c>
      <c r="G16" s="36">
        <v>2.2918419999999998E-2</v>
      </c>
      <c r="H16" s="31" t="s">
        <v>152</v>
      </c>
    </row>
    <row r="17" spans="1:8" x14ac:dyDescent="0.2">
      <c r="A17" s="32">
        <v>11</v>
      </c>
      <c r="B17" s="33" t="s">
        <v>86</v>
      </c>
      <c r="C17" s="33" t="s">
        <v>87</v>
      </c>
      <c r="D17" s="33" t="s">
        <v>88</v>
      </c>
      <c r="E17" s="34">
        <v>63000</v>
      </c>
      <c r="F17" s="35">
        <v>2869.1774999999998</v>
      </c>
      <c r="G17" s="36">
        <v>2.131429E-2</v>
      </c>
      <c r="H17" s="31" t="s">
        <v>152</v>
      </c>
    </row>
    <row r="18" spans="1:8" x14ac:dyDescent="0.2">
      <c r="A18" s="32">
        <v>12</v>
      </c>
      <c r="B18" s="33" t="s">
        <v>369</v>
      </c>
      <c r="C18" s="33" t="s">
        <v>370</v>
      </c>
      <c r="D18" s="33" t="s">
        <v>371</v>
      </c>
      <c r="E18" s="34">
        <v>579000</v>
      </c>
      <c r="F18" s="35">
        <v>2800.3335000000002</v>
      </c>
      <c r="G18" s="36">
        <v>2.0802870000000001E-2</v>
      </c>
      <c r="H18" s="31" t="s">
        <v>152</v>
      </c>
    </row>
    <row r="19" spans="1:8" x14ac:dyDescent="0.2">
      <c r="A19" s="32">
        <v>13</v>
      </c>
      <c r="B19" s="33" t="s">
        <v>554</v>
      </c>
      <c r="C19" s="33" t="s">
        <v>555</v>
      </c>
      <c r="D19" s="33" t="s">
        <v>1114</v>
      </c>
      <c r="E19" s="34">
        <v>148000</v>
      </c>
      <c r="F19" s="35">
        <v>2525.1759999999999</v>
      </c>
      <c r="G19" s="36">
        <v>1.8758799999999999E-2</v>
      </c>
      <c r="H19" s="31" t="s">
        <v>152</v>
      </c>
    </row>
    <row r="20" spans="1:8" x14ac:dyDescent="0.2">
      <c r="A20" s="32">
        <v>14</v>
      </c>
      <c r="B20" s="33" t="s">
        <v>354</v>
      </c>
      <c r="C20" s="33" t="s">
        <v>355</v>
      </c>
      <c r="D20" s="33" t="s">
        <v>1114</v>
      </c>
      <c r="E20" s="34">
        <v>61324</v>
      </c>
      <c r="F20" s="35">
        <v>2511.0951519999999</v>
      </c>
      <c r="G20" s="36">
        <v>1.8654199999999999E-2</v>
      </c>
      <c r="H20" s="31" t="s">
        <v>152</v>
      </c>
    </row>
    <row r="21" spans="1:8" x14ac:dyDescent="0.2">
      <c r="A21" s="32">
        <v>15</v>
      </c>
      <c r="B21" s="33" t="s">
        <v>340</v>
      </c>
      <c r="C21" s="33" t="s">
        <v>341</v>
      </c>
      <c r="D21" s="33" t="s">
        <v>30</v>
      </c>
      <c r="E21" s="34">
        <v>105749</v>
      </c>
      <c r="F21" s="35">
        <v>2262.1297334999999</v>
      </c>
      <c r="G21" s="36">
        <v>1.680471E-2</v>
      </c>
      <c r="H21" s="31" t="s">
        <v>152</v>
      </c>
    </row>
    <row r="22" spans="1:8" x14ac:dyDescent="0.2">
      <c r="A22" s="32">
        <v>16</v>
      </c>
      <c r="B22" s="33" t="s">
        <v>666</v>
      </c>
      <c r="C22" s="33" t="s">
        <v>667</v>
      </c>
      <c r="D22" s="33" t="s">
        <v>113</v>
      </c>
      <c r="E22" s="34">
        <v>32000</v>
      </c>
      <c r="F22" s="35">
        <v>2183.36</v>
      </c>
      <c r="G22" s="36">
        <v>1.6219549999999999E-2</v>
      </c>
      <c r="H22" s="31" t="s">
        <v>152</v>
      </c>
    </row>
    <row r="23" spans="1:8" x14ac:dyDescent="0.2">
      <c r="A23" s="32">
        <v>17</v>
      </c>
      <c r="B23" s="33" t="s">
        <v>226</v>
      </c>
      <c r="C23" s="33" t="s">
        <v>227</v>
      </c>
      <c r="D23" s="33" t="s">
        <v>228</v>
      </c>
      <c r="E23" s="34">
        <v>297000</v>
      </c>
      <c r="F23" s="35">
        <v>2132.7570000000001</v>
      </c>
      <c r="G23" s="36">
        <v>1.5843630000000001E-2</v>
      </c>
      <c r="H23" s="31" t="s">
        <v>152</v>
      </c>
    </row>
    <row r="24" spans="1:8" ht="25.5" x14ac:dyDescent="0.2">
      <c r="A24" s="32">
        <v>18</v>
      </c>
      <c r="B24" s="33" t="s">
        <v>380</v>
      </c>
      <c r="C24" s="33" t="s">
        <v>381</v>
      </c>
      <c r="D24" s="33" t="s">
        <v>209</v>
      </c>
      <c r="E24" s="34">
        <v>151000</v>
      </c>
      <c r="F24" s="35">
        <v>2015.095</v>
      </c>
      <c r="G24" s="36">
        <v>1.496956E-2</v>
      </c>
      <c r="H24" s="31" t="s">
        <v>152</v>
      </c>
    </row>
    <row r="25" spans="1:8" x14ac:dyDescent="0.2">
      <c r="A25" s="32">
        <v>19</v>
      </c>
      <c r="B25" s="33" t="s">
        <v>464</v>
      </c>
      <c r="C25" s="33" t="s">
        <v>465</v>
      </c>
      <c r="D25" s="33" t="s">
        <v>42</v>
      </c>
      <c r="E25" s="34">
        <v>204000</v>
      </c>
      <c r="F25" s="35">
        <v>1958.7059999999999</v>
      </c>
      <c r="G25" s="36">
        <v>1.455066E-2</v>
      </c>
      <c r="H25" s="31" t="s">
        <v>152</v>
      </c>
    </row>
    <row r="26" spans="1:8" ht="25.5" x14ac:dyDescent="0.2">
      <c r="A26" s="32">
        <v>20</v>
      </c>
      <c r="B26" s="33" t="s">
        <v>434</v>
      </c>
      <c r="C26" s="33" t="s">
        <v>435</v>
      </c>
      <c r="D26" s="33" t="s">
        <v>209</v>
      </c>
      <c r="E26" s="34">
        <v>317480</v>
      </c>
      <c r="F26" s="35">
        <v>1913.4519600000001</v>
      </c>
      <c r="G26" s="36">
        <v>1.421448E-2</v>
      </c>
      <c r="H26" s="31" t="s">
        <v>152</v>
      </c>
    </row>
    <row r="27" spans="1:8" x14ac:dyDescent="0.2">
      <c r="A27" s="32">
        <v>21</v>
      </c>
      <c r="B27" s="33" t="s">
        <v>236</v>
      </c>
      <c r="C27" s="33" t="s">
        <v>237</v>
      </c>
      <c r="D27" s="33" t="s">
        <v>203</v>
      </c>
      <c r="E27" s="34">
        <v>22000</v>
      </c>
      <c r="F27" s="35">
        <v>1908.9949999999999</v>
      </c>
      <c r="G27" s="36">
        <v>1.418137E-2</v>
      </c>
      <c r="H27" s="31" t="s">
        <v>152</v>
      </c>
    </row>
    <row r="28" spans="1:8" x14ac:dyDescent="0.2">
      <c r="A28" s="32">
        <v>22</v>
      </c>
      <c r="B28" s="33" t="s">
        <v>714</v>
      </c>
      <c r="C28" s="33" t="s">
        <v>715</v>
      </c>
      <c r="D28" s="33" t="s">
        <v>247</v>
      </c>
      <c r="E28" s="34">
        <v>29000</v>
      </c>
      <c r="F28" s="35">
        <v>1851.9255000000001</v>
      </c>
      <c r="G28" s="36">
        <v>1.3757419999999999E-2</v>
      </c>
      <c r="H28" s="31" t="s">
        <v>152</v>
      </c>
    </row>
    <row r="29" spans="1:8" x14ac:dyDescent="0.2">
      <c r="A29" s="32">
        <v>23</v>
      </c>
      <c r="B29" s="33" t="s">
        <v>816</v>
      </c>
      <c r="C29" s="33" t="s">
        <v>817</v>
      </c>
      <c r="D29" s="33" t="s">
        <v>203</v>
      </c>
      <c r="E29" s="34">
        <v>333526</v>
      </c>
      <c r="F29" s="35">
        <v>1804.042134</v>
      </c>
      <c r="G29" s="36">
        <v>1.3401710000000001E-2</v>
      </c>
      <c r="H29" s="31" t="s">
        <v>152</v>
      </c>
    </row>
    <row r="30" spans="1:8" x14ac:dyDescent="0.2">
      <c r="A30" s="32">
        <v>24</v>
      </c>
      <c r="B30" s="33" t="s">
        <v>240</v>
      </c>
      <c r="C30" s="33" t="s">
        <v>241</v>
      </c>
      <c r="D30" s="33" t="s">
        <v>242</v>
      </c>
      <c r="E30" s="34">
        <v>85000</v>
      </c>
      <c r="F30" s="35">
        <v>1731.45</v>
      </c>
      <c r="G30" s="36">
        <v>1.2862439999999999E-2</v>
      </c>
      <c r="H30" s="31" t="s">
        <v>152</v>
      </c>
    </row>
    <row r="31" spans="1:8" ht="25.5" x14ac:dyDescent="0.2">
      <c r="A31" s="32">
        <v>25</v>
      </c>
      <c r="B31" s="33" t="s">
        <v>298</v>
      </c>
      <c r="C31" s="33" t="s">
        <v>299</v>
      </c>
      <c r="D31" s="33" t="s">
        <v>113</v>
      </c>
      <c r="E31" s="34">
        <v>142000</v>
      </c>
      <c r="F31" s="35">
        <v>1684.049</v>
      </c>
      <c r="G31" s="36">
        <v>1.251031E-2</v>
      </c>
      <c r="H31" s="31" t="s">
        <v>152</v>
      </c>
    </row>
    <row r="32" spans="1:8" x14ac:dyDescent="0.2">
      <c r="A32" s="32">
        <v>26</v>
      </c>
      <c r="B32" s="33" t="s">
        <v>716</v>
      </c>
      <c r="C32" s="33" t="s">
        <v>717</v>
      </c>
      <c r="D32" s="33" t="s">
        <v>277</v>
      </c>
      <c r="E32" s="34">
        <v>25830</v>
      </c>
      <c r="F32" s="35">
        <v>1682.17875</v>
      </c>
      <c r="G32" s="36">
        <v>1.2496419999999999E-2</v>
      </c>
      <c r="H32" s="31" t="s">
        <v>152</v>
      </c>
    </row>
    <row r="33" spans="1:8" x14ac:dyDescent="0.2">
      <c r="A33" s="32">
        <v>27</v>
      </c>
      <c r="B33" s="33" t="s">
        <v>14</v>
      </c>
      <c r="C33" s="33" t="s">
        <v>15</v>
      </c>
      <c r="D33" s="33" t="s">
        <v>16</v>
      </c>
      <c r="E33" s="34">
        <v>105000</v>
      </c>
      <c r="F33" s="35">
        <v>1667.1375</v>
      </c>
      <c r="G33" s="36">
        <v>1.238468E-2</v>
      </c>
      <c r="H33" s="31" t="s">
        <v>152</v>
      </c>
    </row>
    <row r="34" spans="1:8" x14ac:dyDescent="0.2">
      <c r="A34" s="32">
        <v>28</v>
      </c>
      <c r="B34" s="33" t="s">
        <v>478</v>
      </c>
      <c r="C34" s="33" t="s">
        <v>479</v>
      </c>
      <c r="D34" s="33" t="s">
        <v>113</v>
      </c>
      <c r="E34" s="34">
        <v>184305</v>
      </c>
      <c r="F34" s="35">
        <v>1617.6449849999999</v>
      </c>
      <c r="G34" s="36">
        <v>1.201702E-2</v>
      </c>
      <c r="H34" s="31" t="s">
        <v>152</v>
      </c>
    </row>
    <row r="35" spans="1:8" x14ac:dyDescent="0.2">
      <c r="A35" s="32">
        <v>29</v>
      </c>
      <c r="B35" s="33" t="s">
        <v>462</v>
      </c>
      <c r="C35" s="33" t="s">
        <v>463</v>
      </c>
      <c r="D35" s="33" t="s">
        <v>371</v>
      </c>
      <c r="E35" s="34">
        <v>68000</v>
      </c>
      <c r="F35" s="35">
        <v>1582.258</v>
      </c>
      <c r="G35" s="36">
        <v>1.175414E-2</v>
      </c>
      <c r="H35" s="31" t="s">
        <v>152</v>
      </c>
    </row>
    <row r="36" spans="1:8" x14ac:dyDescent="0.2">
      <c r="A36" s="32">
        <v>30</v>
      </c>
      <c r="B36" s="33" t="s">
        <v>346</v>
      </c>
      <c r="C36" s="33" t="s">
        <v>347</v>
      </c>
      <c r="D36" s="33" t="s">
        <v>203</v>
      </c>
      <c r="E36" s="34">
        <v>549000</v>
      </c>
      <c r="F36" s="35">
        <v>1526.4945</v>
      </c>
      <c r="G36" s="36">
        <v>1.133988E-2</v>
      </c>
      <c r="H36" s="31" t="s">
        <v>152</v>
      </c>
    </row>
    <row r="37" spans="1:8" x14ac:dyDescent="0.2">
      <c r="A37" s="32">
        <v>31</v>
      </c>
      <c r="B37" s="33" t="s">
        <v>550</v>
      </c>
      <c r="C37" s="33" t="s">
        <v>551</v>
      </c>
      <c r="D37" s="33" t="s">
        <v>277</v>
      </c>
      <c r="E37" s="34">
        <v>14000</v>
      </c>
      <c r="F37" s="35">
        <v>1520.1759999999999</v>
      </c>
      <c r="G37" s="36">
        <v>1.129295E-2</v>
      </c>
      <c r="H37" s="31" t="s">
        <v>152</v>
      </c>
    </row>
    <row r="38" spans="1:8" x14ac:dyDescent="0.2">
      <c r="A38" s="32">
        <v>32</v>
      </c>
      <c r="B38" s="33" t="s">
        <v>350</v>
      </c>
      <c r="C38" s="33" t="s">
        <v>351</v>
      </c>
      <c r="D38" s="33" t="s">
        <v>42</v>
      </c>
      <c r="E38" s="34">
        <v>83000</v>
      </c>
      <c r="F38" s="35">
        <v>1482.4214999999999</v>
      </c>
      <c r="G38" s="36">
        <v>1.101248E-2</v>
      </c>
      <c r="H38" s="31" t="s">
        <v>152</v>
      </c>
    </row>
    <row r="39" spans="1:8" x14ac:dyDescent="0.2">
      <c r="A39" s="32">
        <v>33</v>
      </c>
      <c r="B39" s="33" t="s">
        <v>199</v>
      </c>
      <c r="C39" s="33" t="s">
        <v>200</v>
      </c>
      <c r="D39" s="33" t="s">
        <v>42</v>
      </c>
      <c r="E39" s="34">
        <v>722000</v>
      </c>
      <c r="F39" s="35">
        <v>1444.1443999999999</v>
      </c>
      <c r="G39" s="36">
        <v>1.0728130000000001E-2</v>
      </c>
      <c r="H39" s="31" t="s">
        <v>152</v>
      </c>
    </row>
    <row r="40" spans="1:8" x14ac:dyDescent="0.2">
      <c r="A40" s="32">
        <v>34</v>
      </c>
      <c r="B40" s="33" t="s">
        <v>362</v>
      </c>
      <c r="C40" s="33" t="s">
        <v>363</v>
      </c>
      <c r="D40" s="33" t="s">
        <v>247</v>
      </c>
      <c r="E40" s="34">
        <v>23000</v>
      </c>
      <c r="F40" s="35">
        <v>1433.8430000000001</v>
      </c>
      <c r="G40" s="36">
        <v>1.0651600000000001E-2</v>
      </c>
      <c r="H40" s="31" t="s">
        <v>152</v>
      </c>
    </row>
    <row r="41" spans="1:8" x14ac:dyDescent="0.2">
      <c r="A41" s="32">
        <v>35</v>
      </c>
      <c r="B41" s="33" t="s">
        <v>548</v>
      </c>
      <c r="C41" s="33" t="s">
        <v>549</v>
      </c>
      <c r="D41" s="33" t="s">
        <v>242</v>
      </c>
      <c r="E41" s="34">
        <v>88000</v>
      </c>
      <c r="F41" s="35">
        <v>1430.396</v>
      </c>
      <c r="G41" s="36">
        <v>1.0626E-2</v>
      </c>
      <c r="H41" s="31" t="s">
        <v>152</v>
      </c>
    </row>
    <row r="42" spans="1:8" ht="25.5" x14ac:dyDescent="0.2">
      <c r="A42" s="32">
        <v>36</v>
      </c>
      <c r="B42" s="33" t="s">
        <v>456</v>
      </c>
      <c r="C42" s="33" t="s">
        <v>457</v>
      </c>
      <c r="D42" s="33" t="s">
        <v>209</v>
      </c>
      <c r="E42" s="34">
        <v>93000</v>
      </c>
      <c r="F42" s="35">
        <v>1421.97</v>
      </c>
      <c r="G42" s="36">
        <v>1.0563400000000001E-2</v>
      </c>
      <c r="H42" s="31" t="s">
        <v>152</v>
      </c>
    </row>
    <row r="43" spans="1:8" x14ac:dyDescent="0.2">
      <c r="A43" s="32">
        <v>37</v>
      </c>
      <c r="B43" s="33" t="s">
        <v>376</v>
      </c>
      <c r="C43" s="33" t="s">
        <v>377</v>
      </c>
      <c r="D43" s="33" t="s">
        <v>277</v>
      </c>
      <c r="E43" s="34">
        <v>189000</v>
      </c>
      <c r="F43" s="35">
        <v>1398.8834999999999</v>
      </c>
      <c r="G43" s="36">
        <v>1.0391900000000001E-2</v>
      </c>
      <c r="H43" s="31" t="s">
        <v>152</v>
      </c>
    </row>
    <row r="44" spans="1:8" x14ac:dyDescent="0.2">
      <c r="A44" s="32">
        <v>38</v>
      </c>
      <c r="B44" s="33" t="s">
        <v>132</v>
      </c>
      <c r="C44" s="33" t="s">
        <v>133</v>
      </c>
      <c r="D44" s="33" t="s">
        <v>88</v>
      </c>
      <c r="E44" s="34">
        <v>398000</v>
      </c>
      <c r="F44" s="35">
        <v>1377.6769999999999</v>
      </c>
      <c r="G44" s="36">
        <v>1.023436E-2</v>
      </c>
      <c r="H44" s="31" t="s">
        <v>152</v>
      </c>
    </row>
    <row r="45" spans="1:8" x14ac:dyDescent="0.2">
      <c r="A45" s="32">
        <v>39</v>
      </c>
      <c r="B45" s="33" t="s">
        <v>818</v>
      </c>
      <c r="C45" s="33" t="s">
        <v>819</v>
      </c>
      <c r="D45" s="33" t="s">
        <v>30</v>
      </c>
      <c r="E45" s="34">
        <v>99000</v>
      </c>
      <c r="F45" s="35">
        <v>1361.1510000000001</v>
      </c>
      <c r="G45" s="36">
        <v>1.01116E-2</v>
      </c>
      <c r="H45" s="31" t="s">
        <v>152</v>
      </c>
    </row>
    <row r="46" spans="1:8" x14ac:dyDescent="0.2">
      <c r="A46" s="32">
        <v>40</v>
      </c>
      <c r="B46" s="33" t="s">
        <v>751</v>
      </c>
      <c r="C46" s="33" t="s">
        <v>752</v>
      </c>
      <c r="D46" s="33" t="s">
        <v>216</v>
      </c>
      <c r="E46" s="34">
        <v>65000</v>
      </c>
      <c r="F46" s="35">
        <v>1349.8225</v>
      </c>
      <c r="G46" s="36">
        <v>1.002744E-2</v>
      </c>
      <c r="H46" s="31" t="s">
        <v>152</v>
      </c>
    </row>
    <row r="47" spans="1:8" x14ac:dyDescent="0.2">
      <c r="A47" s="32">
        <v>41</v>
      </c>
      <c r="B47" s="33" t="s">
        <v>56</v>
      </c>
      <c r="C47" s="33" t="s">
        <v>57</v>
      </c>
      <c r="D47" s="33" t="s">
        <v>16</v>
      </c>
      <c r="E47" s="34">
        <v>91000</v>
      </c>
      <c r="F47" s="35">
        <v>1325.779</v>
      </c>
      <c r="G47" s="36">
        <v>9.8488299999999994E-3</v>
      </c>
      <c r="H47" s="31" t="s">
        <v>152</v>
      </c>
    </row>
    <row r="48" spans="1:8" x14ac:dyDescent="0.2">
      <c r="A48" s="32">
        <v>42</v>
      </c>
      <c r="B48" s="33" t="s">
        <v>100</v>
      </c>
      <c r="C48" s="33" t="s">
        <v>101</v>
      </c>
      <c r="D48" s="33" t="s">
        <v>33</v>
      </c>
      <c r="E48" s="34">
        <v>19000</v>
      </c>
      <c r="F48" s="35">
        <v>1313.3275000000001</v>
      </c>
      <c r="G48" s="36">
        <v>9.7563300000000006E-3</v>
      </c>
      <c r="H48" s="31" t="s">
        <v>152</v>
      </c>
    </row>
    <row r="49" spans="1:8" x14ac:dyDescent="0.2">
      <c r="A49" s="32">
        <v>43</v>
      </c>
      <c r="B49" s="33" t="s">
        <v>306</v>
      </c>
      <c r="C49" s="33" t="s">
        <v>307</v>
      </c>
      <c r="D49" s="33" t="s">
        <v>292</v>
      </c>
      <c r="E49" s="34">
        <v>117000</v>
      </c>
      <c r="F49" s="35">
        <v>1303.2629999999999</v>
      </c>
      <c r="G49" s="36">
        <v>9.6815600000000005E-3</v>
      </c>
      <c r="H49" s="31" t="s">
        <v>152</v>
      </c>
    </row>
    <row r="50" spans="1:8" x14ac:dyDescent="0.2">
      <c r="A50" s="32">
        <v>44</v>
      </c>
      <c r="B50" s="33" t="s">
        <v>387</v>
      </c>
      <c r="C50" s="33" t="s">
        <v>388</v>
      </c>
      <c r="D50" s="33" t="s">
        <v>30</v>
      </c>
      <c r="E50" s="34">
        <v>40000</v>
      </c>
      <c r="F50" s="35">
        <v>1301.26</v>
      </c>
      <c r="G50" s="36">
        <v>9.6666800000000004E-3</v>
      </c>
      <c r="H50" s="31" t="s">
        <v>152</v>
      </c>
    </row>
    <row r="51" spans="1:8" ht="25.5" x14ac:dyDescent="0.2">
      <c r="A51" s="32">
        <v>45</v>
      </c>
      <c r="B51" s="33" t="s">
        <v>320</v>
      </c>
      <c r="C51" s="33" t="s">
        <v>321</v>
      </c>
      <c r="D51" s="33" t="s">
        <v>209</v>
      </c>
      <c r="E51" s="34">
        <v>44000</v>
      </c>
      <c r="F51" s="35">
        <v>1267.376</v>
      </c>
      <c r="G51" s="36">
        <v>9.4149699999999999E-3</v>
      </c>
      <c r="H51" s="31" t="s">
        <v>152</v>
      </c>
    </row>
    <row r="52" spans="1:8" x14ac:dyDescent="0.2">
      <c r="A52" s="32">
        <v>46</v>
      </c>
      <c r="B52" s="33" t="s">
        <v>31</v>
      </c>
      <c r="C52" s="33" t="s">
        <v>32</v>
      </c>
      <c r="D52" s="33" t="s">
        <v>33</v>
      </c>
      <c r="E52" s="34">
        <v>60000</v>
      </c>
      <c r="F52" s="35">
        <v>1245.54</v>
      </c>
      <c r="G52" s="36">
        <v>9.2527600000000005E-3</v>
      </c>
      <c r="H52" s="31" t="s">
        <v>152</v>
      </c>
    </row>
    <row r="53" spans="1:8" ht="25.5" x14ac:dyDescent="0.2">
      <c r="A53" s="32">
        <v>47</v>
      </c>
      <c r="B53" s="33" t="s">
        <v>460</v>
      </c>
      <c r="C53" s="33" t="s">
        <v>461</v>
      </c>
      <c r="D53" s="33" t="s">
        <v>233</v>
      </c>
      <c r="E53" s="34">
        <v>120522</v>
      </c>
      <c r="F53" s="35">
        <v>1102.414734</v>
      </c>
      <c r="G53" s="36">
        <v>8.1895200000000005E-3</v>
      </c>
      <c r="H53" s="31" t="s">
        <v>152</v>
      </c>
    </row>
    <row r="54" spans="1:8" x14ac:dyDescent="0.2">
      <c r="A54" s="32">
        <v>48</v>
      </c>
      <c r="B54" s="33" t="s">
        <v>20</v>
      </c>
      <c r="C54" s="33" t="s">
        <v>21</v>
      </c>
      <c r="D54" s="33" t="s">
        <v>22</v>
      </c>
      <c r="E54" s="34">
        <v>327000</v>
      </c>
      <c r="F54" s="35">
        <v>1090.0545</v>
      </c>
      <c r="G54" s="36">
        <v>8.0976999999999993E-3</v>
      </c>
      <c r="H54" s="31" t="s">
        <v>152</v>
      </c>
    </row>
    <row r="55" spans="1:8" ht="25.5" x14ac:dyDescent="0.2">
      <c r="A55" s="32">
        <v>49</v>
      </c>
      <c r="B55" s="33" t="s">
        <v>787</v>
      </c>
      <c r="C55" s="33" t="s">
        <v>788</v>
      </c>
      <c r="D55" s="33" t="s">
        <v>270</v>
      </c>
      <c r="E55" s="34">
        <v>36000</v>
      </c>
      <c r="F55" s="35">
        <v>1045.53</v>
      </c>
      <c r="G55" s="36">
        <v>7.76694E-3</v>
      </c>
      <c r="H55" s="31" t="s">
        <v>152</v>
      </c>
    </row>
    <row r="56" spans="1:8" x14ac:dyDescent="0.2">
      <c r="A56" s="32">
        <v>50</v>
      </c>
      <c r="B56" s="33" t="s">
        <v>84</v>
      </c>
      <c r="C56" s="33" t="s">
        <v>85</v>
      </c>
      <c r="D56" s="33" t="s">
        <v>39</v>
      </c>
      <c r="E56" s="34">
        <v>100000</v>
      </c>
      <c r="F56" s="35">
        <v>1027.1500000000001</v>
      </c>
      <c r="G56" s="36">
        <v>7.6303999999999999E-3</v>
      </c>
      <c r="H56" s="31" t="s">
        <v>152</v>
      </c>
    </row>
    <row r="57" spans="1:8" x14ac:dyDescent="0.2">
      <c r="A57" s="32">
        <v>51</v>
      </c>
      <c r="B57" s="33" t="s">
        <v>336</v>
      </c>
      <c r="C57" s="33" t="s">
        <v>337</v>
      </c>
      <c r="D57" s="33" t="s">
        <v>30</v>
      </c>
      <c r="E57" s="34">
        <v>86000</v>
      </c>
      <c r="F57" s="35">
        <v>996.697</v>
      </c>
      <c r="G57" s="36">
        <v>7.4041699999999998E-3</v>
      </c>
      <c r="H57" s="31" t="s">
        <v>152</v>
      </c>
    </row>
    <row r="58" spans="1:8" x14ac:dyDescent="0.2">
      <c r="A58" s="32">
        <v>52</v>
      </c>
      <c r="B58" s="33" t="s">
        <v>674</v>
      </c>
      <c r="C58" s="33" t="s">
        <v>675</v>
      </c>
      <c r="D58" s="33" t="s">
        <v>76</v>
      </c>
      <c r="E58" s="34">
        <v>225000</v>
      </c>
      <c r="F58" s="35">
        <v>969.1875</v>
      </c>
      <c r="G58" s="36">
        <v>7.1998100000000001E-3</v>
      </c>
      <c r="H58" s="31" t="s">
        <v>152</v>
      </c>
    </row>
    <row r="59" spans="1:8" x14ac:dyDescent="0.2">
      <c r="A59" s="32">
        <v>53</v>
      </c>
      <c r="B59" s="33" t="s">
        <v>378</v>
      </c>
      <c r="C59" s="33" t="s">
        <v>379</v>
      </c>
      <c r="D59" s="33" t="s">
        <v>36</v>
      </c>
      <c r="E59" s="34">
        <v>20800</v>
      </c>
      <c r="F59" s="35">
        <v>869.09680000000003</v>
      </c>
      <c r="G59" s="36">
        <v>6.4562700000000001E-3</v>
      </c>
      <c r="H59" s="31" t="s">
        <v>152</v>
      </c>
    </row>
    <row r="60" spans="1:8" x14ac:dyDescent="0.2">
      <c r="A60" s="32">
        <v>54</v>
      </c>
      <c r="B60" s="33" t="s">
        <v>102</v>
      </c>
      <c r="C60" s="33" t="s">
        <v>103</v>
      </c>
      <c r="D60" s="33" t="s">
        <v>104</v>
      </c>
      <c r="E60" s="34">
        <v>414000</v>
      </c>
      <c r="F60" s="35">
        <v>790.65719999999999</v>
      </c>
      <c r="G60" s="36">
        <v>5.8735599999999999E-3</v>
      </c>
      <c r="H60" s="31" t="s">
        <v>152</v>
      </c>
    </row>
    <row r="61" spans="1:8" x14ac:dyDescent="0.2">
      <c r="A61" s="32">
        <v>55</v>
      </c>
      <c r="B61" s="33" t="s">
        <v>372</v>
      </c>
      <c r="C61" s="33" t="s">
        <v>373</v>
      </c>
      <c r="D61" s="33" t="s">
        <v>1115</v>
      </c>
      <c r="E61" s="34">
        <v>42000</v>
      </c>
      <c r="F61" s="35">
        <v>748.96500000000003</v>
      </c>
      <c r="G61" s="36">
        <v>5.5638399999999996E-3</v>
      </c>
      <c r="H61" s="31" t="s">
        <v>152</v>
      </c>
    </row>
    <row r="62" spans="1:8" x14ac:dyDescent="0.2">
      <c r="A62" s="32">
        <v>56</v>
      </c>
      <c r="B62" s="33" t="s">
        <v>229</v>
      </c>
      <c r="C62" s="33" t="s">
        <v>230</v>
      </c>
      <c r="D62" s="33" t="s">
        <v>19</v>
      </c>
      <c r="E62" s="34">
        <v>180000</v>
      </c>
      <c r="F62" s="35">
        <v>735.75</v>
      </c>
      <c r="G62" s="36">
        <v>5.4656699999999997E-3</v>
      </c>
      <c r="H62" s="31" t="s">
        <v>152</v>
      </c>
    </row>
    <row r="63" spans="1:8" x14ac:dyDescent="0.2">
      <c r="A63" s="32">
        <v>57</v>
      </c>
      <c r="B63" s="33" t="s">
        <v>250</v>
      </c>
      <c r="C63" s="33" t="s">
        <v>251</v>
      </c>
      <c r="D63" s="33" t="s">
        <v>79</v>
      </c>
      <c r="E63" s="34">
        <v>136000</v>
      </c>
      <c r="F63" s="35">
        <v>719.98400000000004</v>
      </c>
      <c r="G63" s="36">
        <v>5.3485499999999997E-3</v>
      </c>
      <c r="H63" s="31" t="s">
        <v>152</v>
      </c>
    </row>
    <row r="64" spans="1:8" x14ac:dyDescent="0.2">
      <c r="A64" s="32">
        <v>58</v>
      </c>
      <c r="B64" s="33" t="s">
        <v>290</v>
      </c>
      <c r="C64" s="33" t="s">
        <v>291</v>
      </c>
      <c r="D64" s="33" t="s">
        <v>292</v>
      </c>
      <c r="E64" s="34">
        <v>99000</v>
      </c>
      <c r="F64" s="35">
        <v>648.30150000000003</v>
      </c>
      <c r="G64" s="36">
        <v>4.8160399999999997E-3</v>
      </c>
      <c r="H64" s="31" t="s">
        <v>152</v>
      </c>
    </row>
    <row r="65" spans="1:8" x14ac:dyDescent="0.2">
      <c r="A65" s="32">
        <v>59</v>
      </c>
      <c r="B65" s="33" t="s">
        <v>128</v>
      </c>
      <c r="C65" s="33" t="s">
        <v>129</v>
      </c>
      <c r="D65" s="33" t="s">
        <v>79</v>
      </c>
      <c r="E65" s="34">
        <v>18000</v>
      </c>
      <c r="F65" s="35">
        <v>613.04399999999998</v>
      </c>
      <c r="G65" s="36">
        <v>4.55413E-3</v>
      </c>
      <c r="H65" s="31" t="s">
        <v>152</v>
      </c>
    </row>
    <row r="66" spans="1:8" x14ac:dyDescent="0.2">
      <c r="A66" s="32">
        <v>60</v>
      </c>
      <c r="B66" s="33" t="s">
        <v>820</v>
      </c>
      <c r="C66" s="33" t="s">
        <v>821</v>
      </c>
      <c r="D66" s="33" t="s">
        <v>277</v>
      </c>
      <c r="E66" s="34">
        <v>33929</v>
      </c>
      <c r="F66" s="35">
        <v>612.79166899999996</v>
      </c>
      <c r="G66" s="36">
        <v>4.5522499999999999E-3</v>
      </c>
      <c r="H66" s="31" t="s">
        <v>152</v>
      </c>
    </row>
    <row r="67" spans="1:8" ht="25.5" x14ac:dyDescent="0.2">
      <c r="A67" s="32">
        <v>61</v>
      </c>
      <c r="B67" s="33" t="s">
        <v>97</v>
      </c>
      <c r="C67" s="33" t="s">
        <v>98</v>
      </c>
      <c r="D67" s="33" t="s">
        <v>99</v>
      </c>
      <c r="E67" s="34">
        <v>47000</v>
      </c>
      <c r="F67" s="35">
        <v>578.61699999999996</v>
      </c>
      <c r="G67" s="36">
        <v>4.2983800000000001E-3</v>
      </c>
      <c r="H67" s="31" t="s">
        <v>152</v>
      </c>
    </row>
    <row r="68" spans="1:8" x14ac:dyDescent="0.2">
      <c r="A68" s="32">
        <v>62</v>
      </c>
      <c r="B68" s="33" t="s">
        <v>140</v>
      </c>
      <c r="C68" s="33" t="s">
        <v>141</v>
      </c>
      <c r="D68" s="33" t="s">
        <v>33</v>
      </c>
      <c r="E68" s="34">
        <v>16047</v>
      </c>
      <c r="F68" s="35">
        <v>458.07766199999998</v>
      </c>
      <c r="G68" s="36">
        <v>3.4029300000000002E-3</v>
      </c>
      <c r="H68" s="31" t="s">
        <v>152</v>
      </c>
    </row>
    <row r="69" spans="1:8" ht="25.5" x14ac:dyDescent="0.2">
      <c r="A69" s="32">
        <v>63</v>
      </c>
      <c r="B69" s="33" t="s">
        <v>722</v>
      </c>
      <c r="C69" s="33" t="s">
        <v>723</v>
      </c>
      <c r="D69" s="33" t="s">
        <v>25</v>
      </c>
      <c r="E69" s="34">
        <v>21069</v>
      </c>
      <c r="F69" s="35">
        <v>372.3419025</v>
      </c>
      <c r="G69" s="36">
        <v>2.7660200000000001E-3</v>
      </c>
      <c r="H69" s="31" t="s">
        <v>152</v>
      </c>
    </row>
    <row r="70" spans="1:8" ht="25.5" x14ac:dyDescent="0.2">
      <c r="A70" s="32">
        <v>64</v>
      </c>
      <c r="B70" s="33" t="s">
        <v>497</v>
      </c>
      <c r="C70" s="33" t="s">
        <v>498</v>
      </c>
      <c r="D70" s="33" t="s">
        <v>209</v>
      </c>
      <c r="E70" s="34">
        <v>1932</v>
      </c>
      <c r="F70" s="35">
        <v>265.14381600000002</v>
      </c>
      <c r="G70" s="36">
        <v>1.9696800000000001E-3</v>
      </c>
      <c r="H70" s="31" t="s">
        <v>152</v>
      </c>
    </row>
    <row r="71" spans="1:8" ht="25.5" x14ac:dyDescent="0.2">
      <c r="A71" s="32">
        <v>65</v>
      </c>
      <c r="B71" s="33" t="s">
        <v>326</v>
      </c>
      <c r="C71" s="33" t="s">
        <v>327</v>
      </c>
      <c r="D71" s="33" t="s">
        <v>270</v>
      </c>
      <c r="E71" s="34">
        <v>7000</v>
      </c>
      <c r="F71" s="35">
        <v>227.20599999999999</v>
      </c>
      <c r="G71" s="36">
        <v>1.6878500000000001E-3</v>
      </c>
      <c r="H71" s="31" t="s">
        <v>152</v>
      </c>
    </row>
    <row r="72" spans="1:8" x14ac:dyDescent="0.2">
      <c r="A72" s="29"/>
      <c r="B72" s="29"/>
      <c r="C72" s="30" t="s">
        <v>151</v>
      </c>
      <c r="D72" s="29"/>
      <c r="E72" s="29" t="s">
        <v>152</v>
      </c>
      <c r="F72" s="37">
        <f>SUM(F7:F71)</f>
        <v>128330.20339799997</v>
      </c>
      <c r="G72" s="38">
        <f>SUM(G7:G71)</f>
        <v>0.95332787000000041</v>
      </c>
      <c r="H72" s="31" t="s">
        <v>152</v>
      </c>
    </row>
    <row r="73" spans="1:8" x14ac:dyDescent="0.2">
      <c r="A73" s="29"/>
      <c r="B73" s="29"/>
      <c r="C73" s="39"/>
      <c r="D73" s="29"/>
      <c r="E73" s="29"/>
      <c r="F73" s="40"/>
      <c r="G73" s="40"/>
      <c r="H73" s="31" t="s">
        <v>152</v>
      </c>
    </row>
    <row r="74" spans="1:8" x14ac:dyDescent="0.2">
      <c r="A74" s="29"/>
      <c r="B74" s="29"/>
      <c r="C74" s="30" t="s">
        <v>153</v>
      </c>
      <c r="D74" s="29"/>
      <c r="E74" s="29"/>
      <c r="F74" s="29"/>
      <c r="G74" s="29"/>
      <c r="H74" s="31" t="s">
        <v>152</v>
      </c>
    </row>
    <row r="75" spans="1:8" x14ac:dyDescent="0.2">
      <c r="A75" s="29"/>
      <c r="B75" s="29"/>
      <c r="C75" s="30" t="s">
        <v>151</v>
      </c>
      <c r="D75" s="29"/>
      <c r="E75" s="29" t="s">
        <v>152</v>
      </c>
      <c r="F75" s="41" t="s">
        <v>154</v>
      </c>
      <c r="G75" s="38">
        <v>0</v>
      </c>
      <c r="H75" s="31" t="s">
        <v>152</v>
      </c>
    </row>
    <row r="76" spans="1:8" x14ac:dyDescent="0.2">
      <c r="A76" s="29"/>
      <c r="B76" s="29"/>
      <c r="C76" s="39"/>
      <c r="D76" s="29"/>
      <c r="E76" s="29"/>
      <c r="F76" s="40"/>
      <c r="G76" s="40"/>
      <c r="H76" s="31" t="s">
        <v>152</v>
      </c>
    </row>
    <row r="77" spans="1:8" x14ac:dyDescent="0.2">
      <c r="A77" s="29"/>
      <c r="B77" s="29"/>
      <c r="C77" s="30" t="s">
        <v>155</v>
      </c>
      <c r="D77" s="29"/>
      <c r="E77" s="29"/>
      <c r="F77" s="29"/>
      <c r="G77" s="29"/>
      <c r="H77" s="31" t="s">
        <v>152</v>
      </c>
    </row>
    <row r="78" spans="1:8" x14ac:dyDescent="0.2">
      <c r="A78" s="32">
        <v>1</v>
      </c>
      <c r="B78" s="33" t="s">
        <v>562</v>
      </c>
      <c r="C78" s="33" t="s">
        <v>942</v>
      </c>
      <c r="D78" s="33" t="s">
        <v>228</v>
      </c>
      <c r="E78" s="34">
        <v>374002</v>
      </c>
      <c r="F78" s="35">
        <v>65.562550599999994</v>
      </c>
      <c r="G78" s="36">
        <v>4.8704999999999999E-4</v>
      </c>
      <c r="H78" s="31" t="s">
        <v>152</v>
      </c>
    </row>
    <row r="79" spans="1:8" x14ac:dyDescent="0.2">
      <c r="A79" s="32">
        <v>2</v>
      </c>
      <c r="B79" s="33" t="s">
        <v>758</v>
      </c>
      <c r="C79" s="33" t="s">
        <v>1059</v>
      </c>
      <c r="D79" s="33"/>
      <c r="E79" s="34">
        <v>200000</v>
      </c>
      <c r="F79" s="35">
        <v>1.9999999999999999E-6</v>
      </c>
      <c r="G79" s="42" t="s">
        <v>150</v>
      </c>
      <c r="H79" s="31" t="s">
        <v>152</v>
      </c>
    </row>
    <row r="80" spans="1:8" x14ac:dyDescent="0.2">
      <c r="A80" s="29"/>
      <c r="B80" s="29"/>
      <c r="C80" s="30" t="s">
        <v>151</v>
      </c>
      <c r="D80" s="29"/>
      <c r="E80" s="29" t="s">
        <v>152</v>
      </c>
      <c r="F80" s="37">
        <f>SUM(F78:F79)</f>
        <v>65.562552599999989</v>
      </c>
      <c r="G80" s="38">
        <f>SUM(G78:G79)</f>
        <v>4.8704999999999999E-4</v>
      </c>
      <c r="H80" s="31" t="s">
        <v>152</v>
      </c>
    </row>
    <row r="81" spans="1:8" x14ac:dyDescent="0.2">
      <c r="A81" s="29"/>
      <c r="B81" s="29"/>
      <c r="C81" s="39"/>
      <c r="D81" s="29"/>
      <c r="E81" s="29"/>
      <c r="F81" s="40"/>
      <c r="G81" s="40"/>
      <c r="H81" s="31" t="s">
        <v>152</v>
      </c>
    </row>
    <row r="82" spans="1:8" x14ac:dyDescent="0.2">
      <c r="A82" s="29"/>
      <c r="B82" s="29"/>
      <c r="C82" s="30" t="s">
        <v>156</v>
      </c>
      <c r="D82" s="29"/>
      <c r="E82" s="29"/>
      <c r="F82" s="29"/>
      <c r="G82" s="29"/>
      <c r="H82" s="31" t="s">
        <v>152</v>
      </c>
    </row>
    <row r="83" spans="1:8" x14ac:dyDescent="0.2">
      <c r="A83" s="29"/>
      <c r="B83" s="29"/>
      <c r="C83" s="30" t="s">
        <v>151</v>
      </c>
      <c r="D83" s="29"/>
      <c r="E83" s="29" t="s">
        <v>152</v>
      </c>
      <c r="F83" s="41" t="s">
        <v>154</v>
      </c>
      <c r="G83" s="38">
        <v>0</v>
      </c>
      <c r="H83" s="31" t="s">
        <v>152</v>
      </c>
    </row>
    <row r="84" spans="1:8" x14ac:dyDescent="0.2">
      <c r="A84" s="29"/>
      <c r="B84" s="29"/>
      <c r="C84" s="39"/>
      <c r="D84" s="29"/>
      <c r="E84" s="29"/>
      <c r="F84" s="40"/>
      <c r="G84" s="40"/>
      <c r="H84" s="31" t="s">
        <v>152</v>
      </c>
    </row>
    <row r="85" spans="1:8" x14ac:dyDescent="0.2">
      <c r="A85" s="29"/>
      <c r="B85" s="29"/>
      <c r="C85" s="30" t="s">
        <v>157</v>
      </c>
      <c r="D85" s="29"/>
      <c r="E85" s="29"/>
      <c r="F85" s="40"/>
      <c r="G85" s="40"/>
      <c r="H85" s="31" t="s">
        <v>152</v>
      </c>
    </row>
    <row r="86" spans="1:8" x14ac:dyDescent="0.2">
      <c r="A86" s="29"/>
      <c r="B86" s="29"/>
      <c r="C86" s="30" t="s">
        <v>151</v>
      </c>
      <c r="D86" s="29"/>
      <c r="E86" s="29" t="s">
        <v>152</v>
      </c>
      <c r="F86" s="41" t="s">
        <v>154</v>
      </c>
      <c r="G86" s="38">
        <v>0</v>
      </c>
      <c r="H86" s="31" t="s">
        <v>152</v>
      </c>
    </row>
    <row r="87" spans="1:8" x14ac:dyDescent="0.2">
      <c r="A87" s="29"/>
      <c r="B87" s="29"/>
      <c r="C87" s="39"/>
      <c r="D87" s="29"/>
      <c r="E87" s="29"/>
      <c r="F87" s="40"/>
      <c r="G87" s="40"/>
      <c r="H87" s="31" t="s">
        <v>152</v>
      </c>
    </row>
    <row r="88" spans="1:8" x14ac:dyDescent="0.2">
      <c r="A88" s="29"/>
      <c r="B88" s="29"/>
      <c r="C88" s="30" t="s">
        <v>158</v>
      </c>
      <c r="D88" s="29"/>
      <c r="E88" s="29"/>
      <c r="F88" s="40"/>
      <c r="G88" s="40"/>
      <c r="H88" s="31" t="s">
        <v>152</v>
      </c>
    </row>
    <row r="89" spans="1:8" x14ac:dyDescent="0.2">
      <c r="A89" s="29"/>
      <c r="B89" s="29"/>
      <c r="C89" s="30" t="s">
        <v>151</v>
      </c>
      <c r="D89" s="29"/>
      <c r="E89" s="29" t="s">
        <v>152</v>
      </c>
      <c r="F89" s="41" t="s">
        <v>154</v>
      </c>
      <c r="G89" s="38">
        <v>0</v>
      </c>
      <c r="H89" s="31" t="s">
        <v>152</v>
      </c>
    </row>
    <row r="90" spans="1:8" x14ac:dyDescent="0.2">
      <c r="A90" s="29"/>
      <c r="B90" s="29"/>
      <c r="C90" s="39"/>
      <c r="D90" s="29"/>
      <c r="E90" s="29"/>
      <c r="F90" s="40"/>
      <c r="G90" s="40"/>
      <c r="H90" s="31" t="s">
        <v>152</v>
      </c>
    </row>
    <row r="91" spans="1:8" x14ac:dyDescent="0.2">
      <c r="A91" s="29"/>
      <c r="B91" s="29"/>
      <c r="C91" s="30" t="s">
        <v>160</v>
      </c>
      <c r="D91" s="29"/>
      <c r="E91" s="29"/>
      <c r="F91" s="37">
        <v>128395.76595060001</v>
      </c>
      <c r="G91" s="38">
        <v>0.95381492000000001</v>
      </c>
      <c r="H91" s="31" t="s">
        <v>152</v>
      </c>
    </row>
    <row r="92" spans="1:8" x14ac:dyDescent="0.2">
      <c r="A92" s="29"/>
      <c r="B92" s="29"/>
      <c r="C92" s="39"/>
      <c r="D92" s="29"/>
      <c r="E92" s="29"/>
      <c r="F92" s="40"/>
      <c r="G92" s="40"/>
      <c r="H92" s="31" t="s">
        <v>152</v>
      </c>
    </row>
    <row r="93" spans="1:8" x14ac:dyDescent="0.2">
      <c r="A93" s="29"/>
      <c r="B93" s="29"/>
      <c r="C93" s="30" t="s">
        <v>161</v>
      </c>
      <c r="D93" s="29"/>
      <c r="E93" s="29"/>
      <c r="F93" s="40"/>
      <c r="G93" s="40"/>
      <c r="H93" s="31" t="s">
        <v>152</v>
      </c>
    </row>
    <row r="94" spans="1:8" ht="25.5" x14ac:dyDescent="0.2">
      <c r="A94" s="29"/>
      <c r="B94" s="29"/>
      <c r="C94" s="30" t="s">
        <v>10</v>
      </c>
      <c r="D94" s="29"/>
      <c r="E94" s="29"/>
      <c r="F94" s="40"/>
      <c r="G94" s="40"/>
      <c r="H94" s="31" t="s">
        <v>152</v>
      </c>
    </row>
    <row r="95" spans="1:8" x14ac:dyDescent="0.2">
      <c r="A95" s="29"/>
      <c r="B95" s="29"/>
      <c r="C95" s="30" t="s">
        <v>151</v>
      </c>
      <c r="D95" s="29"/>
      <c r="E95" s="29" t="s">
        <v>152</v>
      </c>
      <c r="F95" s="41" t="s">
        <v>154</v>
      </c>
      <c r="G95" s="38">
        <v>0</v>
      </c>
      <c r="H95" s="31" t="s">
        <v>152</v>
      </c>
    </row>
    <row r="96" spans="1:8" x14ac:dyDescent="0.2">
      <c r="A96" s="29"/>
      <c r="B96" s="29"/>
      <c r="C96" s="39"/>
      <c r="D96" s="29"/>
      <c r="E96" s="29"/>
      <c r="F96" s="40"/>
      <c r="G96" s="40"/>
      <c r="H96" s="31" t="s">
        <v>152</v>
      </c>
    </row>
    <row r="97" spans="1:8" x14ac:dyDescent="0.2">
      <c r="A97" s="29"/>
      <c r="B97" s="29"/>
      <c r="C97" s="30" t="s">
        <v>162</v>
      </c>
      <c r="D97" s="29"/>
      <c r="E97" s="29"/>
      <c r="F97" s="29"/>
      <c r="G97" s="29"/>
      <c r="H97" s="31" t="s">
        <v>152</v>
      </c>
    </row>
    <row r="98" spans="1:8" x14ac:dyDescent="0.2">
      <c r="A98" s="29"/>
      <c r="B98" s="29"/>
      <c r="C98" s="30" t="s">
        <v>151</v>
      </c>
      <c r="D98" s="29"/>
      <c r="E98" s="29" t="s">
        <v>152</v>
      </c>
      <c r="F98" s="41" t="s">
        <v>154</v>
      </c>
      <c r="G98" s="38">
        <v>0</v>
      </c>
      <c r="H98" s="31" t="s">
        <v>152</v>
      </c>
    </row>
    <row r="99" spans="1:8" x14ac:dyDescent="0.2">
      <c r="A99" s="29"/>
      <c r="B99" s="29"/>
      <c r="C99" s="39"/>
      <c r="D99" s="29"/>
      <c r="E99" s="29"/>
      <c r="F99" s="40"/>
      <c r="G99" s="40"/>
      <c r="H99" s="31" t="s">
        <v>152</v>
      </c>
    </row>
    <row r="100" spans="1:8" x14ac:dyDescent="0.2">
      <c r="A100" s="29"/>
      <c r="B100" s="29"/>
      <c r="C100" s="30" t="s">
        <v>163</v>
      </c>
      <c r="D100" s="29"/>
      <c r="E100" s="29"/>
      <c r="F100" s="29"/>
      <c r="G100" s="29"/>
      <c r="H100" s="31" t="s">
        <v>152</v>
      </c>
    </row>
    <row r="101" spans="1:8" x14ac:dyDescent="0.2">
      <c r="A101" s="29"/>
      <c r="B101" s="29"/>
      <c r="C101" s="30" t="s">
        <v>151</v>
      </c>
      <c r="D101" s="29"/>
      <c r="E101" s="29" t="s">
        <v>152</v>
      </c>
      <c r="F101" s="41" t="s">
        <v>154</v>
      </c>
      <c r="G101" s="38">
        <v>0</v>
      </c>
      <c r="H101" s="31" t="s">
        <v>152</v>
      </c>
    </row>
    <row r="102" spans="1:8" x14ac:dyDescent="0.2">
      <c r="A102" s="29"/>
      <c r="B102" s="29"/>
      <c r="C102" s="39"/>
      <c r="D102" s="29"/>
      <c r="E102" s="29"/>
      <c r="F102" s="40"/>
      <c r="G102" s="40"/>
      <c r="H102" s="31" t="s">
        <v>152</v>
      </c>
    </row>
    <row r="103" spans="1:8" x14ac:dyDescent="0.2">
      <c r="A103" s="29"/>
      <c r="B103" s="29"/>
      <c r="C103" s="30" t="s">
        <v>164</v>
      </c>
      <c r="D103" s="29"/>
      <c r="E103" s="29"/>
      <c r="F103" s="40"/>
      <c r="G103" s="40"/>
      <c r="H103" s="31" t="s">
        <v>152</v>
      </c>
    </row>
    <row r="104" spans="1:8" x14ac:dyDescent="0.2">
      <c r="A104" s="29"/>
      <c r="B104" s="29"/>
      <c r="C104" s="30" t="s">
        <v>151</v>
      </c>
      <c r="D104" s="29"/>
      <c r="E104" s="29" t="s">
        <v>152</v>
      </c>
      <c r="F104" s="41" t="s">
        <v>154</v>
      </c>
      <c r="G104" s="38">
        <v>0</v>
      </c>
      <c r="H104" s="31" t="s">
        <v>152</v>
      </c>
    </row>
    <row r="105" spans="1:8" x14ac:dyDescent="0.2">
      <c r="A105" s="29"/>
      <c r="B105" s="29"/>
      <c r="C105" s="39"/>
      <c r="D105" s="29"/>
      <c r="E105" s="29"/>
      <c r="F105" s="40"/>
      <c r="G105" s="40"/>
      <c r="H105" s="31" t="s">
        <v>152</v>
      </c>
    </row>
    <row r="106" spans="1:8" x14ac:dyDescent="0.2">
      <c r="A106" s="29"/>
      <c r="B106" s="29"/>
      <c r="C106" s="30" t="s">
        <v>165</v>
      </c>
      <c r="D106" s="29"/>
      <c r="E106" s="29"/>
      <c r="F106" s="37">
        <v>0</v>
      </c>
      <c r="G106" s="38">
        <v>0</v>
      </c>
      <c r="H106" s="31" t="s">
        <v>152</v>
      </c>
    </row>
    <row r="107" spans="1:8" x14ac:dyDescent="0.2">
      <c r="A107" s="29"/>
      <c r="B107" s="29"/>
      <c r="C107" s="39"/>
      <c r="D107" s="29"/>
      <c r="E107" s="29"/>
      <c r="F107" s="40"/>
      <c r="G107" s="40"/>
      <c r="H107" s="31" t="s">
        <v>152</v>
      </c>
    </row>
    <row r="108" spans="1:8" x14ac:dyDescent="0.2">
      <c r="A108" s="29"/>
      <c r="B108" s="29"/>
      <c r="C108" s="30" t="s">
        <v>166</v>
      </c>
      <c r="D108" s="29"/>
      <c r="E108" s="29"/>
      <c r="F108" s="40"/>
      <c r="G108" s="40"/>
      <c r="H108" s="31" t="s">
        <v>152</v>
      </c>
    </row>
    <row r="109" spans="1:8" x14ac:dyDescent="0.2">
      <c r="A109" s="29"/>
      <c r="B109" s="29"/>
      <c r="C109" s="30" t="s">
        <v>167</v>
      </c>
      <c r="D109" s="29"/>
      <c r="E109" s="29"/>
      <c r="F109" s="40"/>
      <c r="G109" s="40"/>
      <c r="H109" s="31" t="s">
        <v>152</v>
      </c>
    </row>
    <row r="110" spans="1:8" x14ac:dyDescent="0.2">
      <c r="A110" s="29"/>
      <c r="B110" s="29"/>
      <c r="C110" s="30" t="s">
        <v>151</v>
      </c>
      <c r="D110" s="29"/>
      <c r="E110" s="29" t="s">
        <v>152</v>
      </c>
      <c r="F110" s="41" t="s">
        <v>154</v>
      </c>
      <c r="G110" s="38">
        <v>0</v>
      </c>
      <c r="H110" s="31" t="s">
        <v>152</v>
      </c>
    </row>
    <row r="111" spans="1:8" x14ac:dyDescent="0.2">
      <c r="A111" s="29"/>
      <c r="B111" s="29"/>
      <c r="C111" s="39"/>
      <c r="D111" s="29"/>
      <c r="E111" s="29"/>
      <c r="F111" s="40"/>
      <c r="G111" s="40"/>
      <c r="H111" s="31" t="s">
        <v>152</v>
      </c>
    </row>
    <row r="112" spans="1:8" x14ac:dyDescent="0.2">
      <c r="A112" s="29"/>
      <c r="B112" s="29"/>
      <c r="C112" s="30" t="s">
        <v>168</v>
      </c>
      <c r="D112" s="29"/>
      <c r="E112" s="29"/>
      <c r="F112" s="40"/>
      <c r="G112" s="40"/>
      <c r="H112" s="31" t="s">
        <v>152</v>
      </c>
    </row>
    <row r="113" spans="1:8" x14ac:dyDescent="0.2">
      <c r="A113" s="29"/>
      <c r="B113" s="29"/>
      <c r="C113" s="30" t="s">
        <v>151</v>
      </c>
      <c r="D113" s="29"/>
      <c r="E113" s="29" t="s">
        <v>152</v>
      </c>
      <c r="F113" s="41" t="s">
        <v>154</v>
      </c>
      <c r="G113" s="38">
        <v>0</v>
      </c>
      <c r="H113" s="31" t="s">
        <v>152</v>
      </c>
    </row>
    <row r="114" spans="1:8" x14ac:dyDescent="0.2">
      <c r="A114" s="29"/>
      <c r="B114" s="29"/>
      <c r="C114" s="39"/>
      <c r="D114" s="29"/>
      <c r="E114" s="29"/>
      <c r="F114" s="40"/>
      <c r="G114" s="40"/>
      <c r="H114" s="31" t="s">
        <v>152</v>
      </c>
    </row>
    <row r="115" spans="1:8" x14ac:dyDescent="0.2">
      <c r="A115" s="29"/>
      <c r="B115" s="29"/>
      <c r="C115" s="30" t="s">
        <v>169</v>
      </c>
      <c r="D115" s="29"/>
      <c r="E115" s="29"/>
      <c r="F115" s="40"/>
      <c r="G115" s="40"/>
      <c r="H115" s="31" t="s">
        <v>152</v>
      </c>
    </row>
    <row r="116" spans="1:8" x14ac:dyDescent="0.2">
      <c r="A116" s="29"/>
      <c r="B116" s="29"/>
      <c r="C116" s="30" t="s">
        <v>151</v>
      </c>
      <c r="D116" s="29"/>
      <c r="E116" s="29" t="s">
        <v>152</v>
      </c>
      <c r="F116" s="41" t="s">
        <v>154</v>
      </c>
      <c r="G116" s="38">
        <v>0</v>
      </c>
      <c r="H116" s="31" t="s">
        <v>152</v>
      </c>
    </row>
    <row r="117" spans="1:8" x14ac:dyDescent="0.2">
      <c r="A117" s="29"/>
      <c r="B117" s="29"/>
      <c r="C117" s="39"/>
      <c r="D117" s="29"/>
      <c r="E117" s="29"/>
      <c r="F117" s="40"/>
      <c r="G117" s="40"/>
      <c r="H117" s="31" t="s">
        <v>152</v>
      </c>
    </row>
    <row r="118" spans="1:8" x14ac:dyDescent="0.2">
      <c r="A118" s="29"/>
      <c r="B118" s="29"/>
      <c r="C118" s="30" t="s">
        <v>170</v>
      </c>
      <c r="D118" s="29"/>
      <c r="E118" s="29"/>
      <c r="F118" s="40"/>
      <c r="G118" s="40"/>
      <c r="H118" s="31" t="s">
        <v>152</v>
      </c>
    </row>
    <row r="119" spans="1:8" x14ac:dyDescent="0.2">
      <c r="A119" s="32">
        <v>1</v>
      </c>
      <c r="B119" s="33"/>
      <c r="C119" s="33" t="s">
        <v>171</v>
      </c>
      <c r="D119" s="33"/>
      <c r="E119" s="42"/>
      <c r="F119" s="35">
        <v>6567.525132969</v>
      </c>
      <c r="G119" s="36">
        <v>4.8788239999999997E-2</v>
      </c>
      <c r="H119" s="31">
        <v>6.6</v>
      </c>
    </row>
    <row r="120" spans="1:8" x14ac:dyDescent="0.2">
      <c r="A120" s="29"/>
      <c r="B120" s="29"/>
      <c r="C120" s="30" t="s">
        <v>151</v>
      </c>
      <c r="D120" s="29"/>
      <c r="E120" s="29" t="s">
        <v>152</v>
      </c>
      <c r="F120" s="37">
        <v>6567.525132969</v>
      </c>
      <c r="G120" s="38">
        <v>4.8788239999999997E-2</v>
      </c>
      <c r="H120" s="31" t="s">
        <v>152</v>
      </c>
    </row>
    <row r="121" spans="1:8" x14ac:dyDescent="0.2">
      <c r="A121" s="29"/>
      <c r="B121" s="29"/>
      <c r="C121" s="39"/>
      <c r="D121" s="29"/>
      <c r="E121" s="29"/>
      <c r="F121" s="40"/>
      <c r="G121" s="40"/>
      <c r="H121" s="31" t="s">
        <v>152</v>
      </c>
    </row>
    <row r="122" spans="1:8" x14ac:dyDescent="0.2">
      <c r="A122" s="29"/>
      <c r="B122" s="29"/>
      <c r="C122" s="30" t="s">
        <v>172</v>
      </c>
      <c r="D122" s="29"/>
      <c r="E122" s="29"/>
      <c r="F122" s="37">
        <v>6567.525132969</v>
      </c>
      <c r="G122" s="38">
        <v>4.8788239999999997E-2</v>
      </c>
      <c r="H122" s="31" t="s">
        <v>152</v>
      </c>
    </row>
    <row r="123" spans="1:8" x14ac:dyDescent="0.2">
      <c r="A123" s="29"/>
      <c r="B123" s="29"/>
      <c r="C123" s="40"/>
      <c r="D123" s="29"/>
      <c r="E123" s="29"/>
      <c r="F123" s="29"/>
      <c r="G123" s="29"/>
      <c r="H123" s="31" t="s">
        <v>152</v>
      </c>
    </row>
    <row r="124" spans="1:8" x14ac:dyDescent="0.2">
      <c r="A124" s="29"/>
      <c r="B124" s="29"/>
      <c r="C124" s="30" t="s">
        <v>173</v>
      </c>
      <c r="D124" s="29"/>
      <c r="E124" s="29"/>
      <c r="F124" s="29"/>
      <c r="G124" s="29"/>
      <c r="H124" s="31" t="s">
        <v>152</v>
      </c>
    </row>
    <row r="125" spans="1:8" x14ac:dyDescent="0.2">
      <c r="A125" s="29"/>
      <c r="B125" s="29"/>
      <c r="C125" s="30" t="s">
        <v>174</v>
      </c>
      <c r="D125" s="29"/>
      <c r="E125" s="29"/>
      <c r="F125" s="29"/>
      <c r="G125" s="29"/>
      <c r="H125" s="31" t="s">
        <v>152</v>
      </c>
    </row>
    <row r="126" spans="1:8" x14ac:dyDescent="0.2">
      <c r="A126" s="29"/>
      <c r="B126" s="29"/>
      <c r="C126" s="30" t="s">
        <v>151</v>
      </c>
      <c r="D126" s="29"/>
      <c r="E126" s="29" t="s">
        <v>152</v>
      </c>
      <c r="F126" s="41" t="s">
        <v>154</v>
      </c>
      <c r="G126" s="38">
        <v>0</v>
      </c>
      <c r="H126" s="31" t="s">
        <v>152</v>
      </c>
    </row>
    <row r="127" spans="1:8" x14ac:dyDescent="0.2">
      <c r="A127" s="29"/>
      <c r="B127" s="29"/>
      <c r="C127" s="39"/>
      <c r="D127" s="29"/>
      <c r="E127" s="29"/>
      <c r="F127" s="40"/>
      <c r="G127" s="40"/>
      <c r="H127" s="31" t="s">
        <v>152</v>
      </c>
    </row>
    <row r="128" spans="1:8" x14ac:dyDescent="0.2">
      <c r="A128" s="29"/>
      <c r="B128" s="29"/>
      <c r="C128" s="30" t="s">
        <v>175</v>
      </c>
      <c r="D128" s="29"/>
      <c r="E128" s="29"/>
      <c r="F128" s="29"/>
      <c r="G128" s="29"/>
      <c r="H128" s="31" t="s">
        <v>152</v>
      </c>
    </row>
    <row r="129" spans="1:17" x14ac:dyDescent="0.2">
      <c r="A129" s="29"/>
      <c r="B129" s="29"/>
      <c r="C129" s="30" t="s">
        <v>176</v>
      </c>
      <c r="D129" s="29"/>
      <c r="E129" s="29"/>
      <c r="F129" s="29"/>
      <c r="G129" s="29"/>
      <c r="H129" s="31" t="s">
        <v>152</v>
      </c>
    </row>
    <row r="130" spans="1:17" x14ac:dyDescent="0.2">
      <c r="A130" s="29"/>
      <c r="B130" s="29"/>
      <c r="C130" s="30" t="s">
        <v>151</v>
      </c>
      <c r="D130" s="29"/>
      <c r="E130" s="29" t="s">
        <v>152</v>
      </c>
      <c r="F130" s="41" t="s">
        <v>154</v>
      </c>
      <c r="G130" s="38">
        <v>0</v>
      </c>
      <c r="H130" s="31" t="s">
        <v>152</v>
      </c>
    </row>
    <row r="131" spans="1:17" x14ac:dyDescent="0.2">
      <c r="A131" s="29"/>
      <c r="B131" s="29"/>
      <c r="C131" s="39"/>
      <c r="D131" s="29"/>
      <c r="E131" s="29"/>
      <c r="F131" s="40"/>
      <c r="G131" s="40"/>
      <c r="H131" s="31" t="s">
        <v>152</v>
      </c>
    </row>
    <row r="132" spans="1:17" ht="25.5" x14ac:dyDescent="0.2">
      <c r="A132" s="29"/>
      <c r="B132" s="29"/>
      <c r="C132" s="30" t="s">
        <v>177</v>
      </c>
      <c r="D132" s="29"/>
      <c r="E132" s="29"/>
      <c r="F132" s="40"/>
      <c r="G132" s="40"/>
      <c r="H132" s="31" t="s">
        <v>152</v>
      </c>
    </row>
    <row r="133" spans="1:17" x14ac:dyDescent="0.2">
      <c r="A133" s="29"/>
      <c r="B133" s="29"/>
      <c r="C133" s="30" t="s">
        <v>151</v>
      </c>
      <c r="D133" s="29"/>
      <c r="E133" s="29" t="s">
        <v>152</v>
      </c>
      <c r="F133" s="41" t="s">
        <v>154</v>
      </c>
      <c r="G133" s="38">
        <v>0</v>
      </c>
      <c r="H133" s="31" t="s">
        <v>152</v>
      </c>
    </row>
    <row r="134" spans="1:17" x14ac:dyDescent="0.2">
      <c r="A134" s="29"/>
      <c r="B134" s="29"/>
      <c r="C134" s="39"/>
      <c r="D134" s="29"/>
      <c r="E134" s="29"/>
      <c r="F134" s="40"/>
      <c r="G134" s="40"/>
      <c r="H134" s="31" t="s">
        <v>152</v>
      </c>
    </row>
    <row r="135" spans="1:17" x14ac:dyDescent="0.2">
      <c r="A135" s="42"/>
      <c r="B135" s="33"/>
      <c r="C135" s="33" t="s">
        <v>179</v>
      </c>
      <c r="D135" s="33"/>
      <c r="E135" s="42"/>
      <c r="F135" s="35">
        <v>-350.41166692000002</v>
      </c>
      <c r="G135" s="36">
        <v>-2.6031100000000001E-3</v>
      </c>
      <c r="H135" s="31" t="s">
        <v>152</v>
      </c>
    </row>
    <row r="136" spans="1:17" x14ac:dyDescent="0.2">
      <c r="A136" s="39"/>
      <c r="B136" s="39"/>
      <c r="C136" s="30" t="s">
        <v>180</v>
      </c>
      <c r="D136" s="40"/>
      <c r="E136" s="40"/>
      <c r="F136" s="37">
        <v>134612.879416649</v>
      </c>
      <c r="G136" s="43">
        <v>1.0000000499999999</v>
      </c>
      <c r="H136" s="31" t="s">
        <v>152</v>
      </c>
    </row>
    <row r="137" spans="1:17" x14ac:dyDescent="0.2">
      <c r="A137" s="44"/>
      <c r="B137" s="44"/>
      <c r="C137" s="44"/>
      <c r="D137" s="45"/>
      <c r="E137" s="45"/>
      <c r="F137" s="45"/>
      <c r="G137" s="45"/>
    </row>
    <row r="138" spans="1:17" x14ac:dyDescent="0.2">
      <c r="A138" s="4"/>
      <c r="B138" s="234" t="s">
        <v>915</v>
      </c>
      <c r="C138" s="234"/>
      <c r="D138" s="234"/>
      <c r="E138" s="234"/>
      <c r="F138" s="234"/>
      <c r="G138" s="234"/>
      <c r="H138" s="234"/>
      <c r="J138" s="5"/>
    </row>
    <row r="139" spans="1:17" x14ac:dyDescent="0.2">
      <c r="A139" s="4"/>
      <c r="B139" s="234" t="s">
        <v>916</v>
      </c>
      <c r="C139" s="234"/>
      <c r="D139" s="234"/>
      <c r="E139" s="234"/>
      <c r="F139" s="234"/>
      <c r="G139" s="234"/>
      <c r="H139" s="234"/>
      <c r="J139" s="5"/>
    </row>
    <row r="140" spans="1:17" x14ac:dyDescent="0.2">
      <c r="A140" s="4"/>
      <c r="B140" s="234" t="s">
        <v>917</v>
      </c>
      <c r="C140" s="234"/>
      <c r="D140" s="234"/>
      <c r="E140" s="234"/>
      <c r="F140" s="234"/>
      <c r="G140" s="234"/>
      <c r="H140" s="234"/>
      <c r="J140" s="5"/>
    </row>
    <row r="141" spans="1:17" s="7" customFormat="1" ht="66.75" customHeight="1" x14ac:dyDescent="0.25">
      <c r="A141" s="6"/>
      <c r="B141" s="235" t="s">
        <v>918</v>
      </c>
      <c r="C141" s="235"/>
      <c r="D141" s="235"/>
      <c r="E141" s="235"/>
      <c r="F141" s="235"/>
      <c r="G141" s="235"/>
      <c r="H141" s="235"/>
      <c r="I141"/>
      <c r="J141" s="5"/>
      <c r="K141"/>
      <c r="L141"/>
      <c r="M141"/>
      <c r="N141"/>
      <c r="O141"/>
      <c r="P141"/>
      <c r="Q141"/>
    </row>
    <row r="142" spans="1:17" x14ac:dyDescent="0.2">
      <c r="A142" s="4"/>
      <c r="B142" s="234" t="s">
        <v>919</v>
      </c>
      <c r="C142" s="234"/>
      <c r="D142" s="234"/>
      <c r="E142" s="234"/>
      <c r="F142" s="234"/>
      <c r="G142" s="234"/>
      <c r="H142" s="234"/>
      <c r="J142" s="5"/>
    </row>
    <row r="143" spans="1:17" x14ac:dyDescent="0.2">
      <c r="A143" s="4"/>
      <c r="B143" s="4"/>
      <c r="C143" s="4"/>
      <c r="D143" s="46"/>
      <c r="E143" s="46"/>
      <c r="F143" s="46"/>
      <c r="G143" s="46"/>
    </row>
    <row r="144" spans="1:17" x14ac:dyDescent="0.2">
      <c r="A144" s="4"/>
      <c r="B144" s="236" t="s">
        <v>181</v>
      </c>
      <c r="C144" s="237"/>
      <c r="D144" s="238"/>
      <c r="E144" s="47"/>
      <c r="F144" s="46"/>
      <c r="G144" s="46"/>
    </row>
    <row r="145" spans="1:10" ht="25.5" customHeight="1" x14ac:dyDescent="0.2">
      <c r="A145" s="4"/>
      <c r="B145" s="231" t="s">
        <v>182</v>
      </c>
      <c r="C145" s="232"/>
      <c r="D145" s="30" t="s">
        <v>948</v>
      </c>
      <c r="E145" s="47"/>
      <c r="F145" s="46"/>
      <c r="G145" s="46"/>
    </row>
    <row r="146" spans="1:10" ht="17.100000000000001" customHeight="1" x14ac:dyDescent="0.2">
      <c r="A146" s="4"/>
      <c r="B146" s="231" t="s">
        <v>939</v>
      </c>
      <c r="C146" s="232"/>
      <c r="D146" s="132" t="str">
        <f>"Rs. "&amp;TEXT(F80,"0.00")&amp;" lacs / 0.05%"</f>
        <v>Rs. 65.56 lacs / 0.05%</v>
      </c>
      <c r="E146" s="47"/>
      <c r="F146" s="46"/>
      <c r="G146" s="46"/>
    </row>
    <row r="147" spans="1:10" x14ac:dyDescent="0.2">
      <c r="A147" s="4"/>
      <c r="B147" s="231" t="s">
        <v>185</v>
      </c>
      <c r="C147" s="232"/>
      <c r="D147" s="40" t="s">
        <v>152</v>
      </c>
      <c r="E147" s="47"/>
      <c r="F147" s="46"/>
      <c r="G147" s="46"/>
    </row>
    <row r="148" spans="1:10" x14ac:dyDescent="0.2">
      <c r="A148" s="8"/>
      <c r="B148" s="48" t="s">
        <v>152</v>
      </c>
      <c r="C148" s="48" t="s">
        <v>920</v>
      </c>
      <c r="D148" s="48" t="s">
        <v>186</v>
      </c>
      <c r="E148" s="8"/>
      <c r="F148" s="8"/>
      <c r="G148" s="8"/>
      <c r="H148" s="8"/>
      <c r="J148" s="5"/>
    </row>
    <row r="149" spans="1:10" x14ac:dyDescent="0.2">
      <c r="A149" s="8"/>
      <c r="B149" s="49" t="s">
        <v>187</v>
      </c>
      <c r="C149" s="50">
        <v>45626</v>
      </c>
      <c r="D149" s="50">
        <v>45657</v>
      </c>
      <c r="E149" s="8"/>
      <c r="F149" s="8"/>
      <c r="G149" s="8"/>
      <c r="J149" s="5"/>
    </row>
    <row r="150" spans="1:10" x14ac:dyDescent="0.2">
      <c r="A150" s="8"/>
      <c r="B150" s="33" t="s">
        <v>188</v>
      </c>
      <c r="C150" s="51">
        <v>525.66060000000004</v>
      </c>
      <c r="D150" s="51">
        <v>522.85270000000003</v>
      </c>
      <c r="E150" s="8"/>
      <c r="F150" s="22"/>
      <c r="G150" s="52"/>
    </row>
    <row r="151" spans="1:10" ht="25.5" x14ac:dyDescent="0.2">
      <c r="A151" s="8"/>
      <c r="B151" s="33" t="s">
        <v>1085</v>
      </c>
      <c r="C151" s="51">
        <v>525.13130000000001</v>
      </c>
      <c r="D151" s="51">
        <v>522.32629999999995</v>
      </c>
      <c r="E151" s="8"/>
      <c r="F151" s="22"/>
      <c r="G151" s="52"/>
    </row>
    <row r="152" spans="1:10" x14ac:dyDescent="0.2">
      <c r="A152" s="8"/>
      <c r="B152" s="33" t="s">
        <v>190</v>
      </c>
      <c r="C152" s="51">
        <v>493.3433</v>
      </c>
      <c r="D152" s="51">
        <v>490.47879999999998</v>
      </c>
      <c r="E152" s="8"/>
      <c r="F152" s="22"/>
      <c r="G152" s="52"/>
    </row>
    <row r="153" spans="1:10" ht="25.5" x14ac:dyDescent="0.2">
      <c r="A153" s="8"/>
      <c r="B153" s="33" t="s">
        <v>1086</v>
      </c>
      <c r="C153" s="51">
        <v>412.04050000000001</v>
      </c>
      <c r="D153" s="51">
        <v>409.6481</v>
      </c>
      <c r="E153" s="8"/>
      <c r="F153" s="22"/>
      <c r="G153" s="52"/>
    </row>
    <row r="154" spans="1:10" x14ac:dyDescent="0.2">
      <c r="A154" s="8"/>
      <c r="B154" s="8"/>
      <c r="C154" s="8"/>
      <c r="D154" s="8"/>
      <c r="E154" s="8"/>
      <c r="F154" s="8"/>
      <c r="G154" s="8"/>
    </row>
    <row r="155" spans="1:10" x14ac:dyDescent="0.2">
      <c r="A155" s="8"/>
      <c r="B155" s="231" t="s">
        <v>921</v>
      </c>
      <c r="C155" s="232"/>
      <c r="D155" s="30" t="s">
        <v>183</v>
      </c>
      <c r="E155" s="8"/>
      <c r="F155" s="8"/>
      <c r="G155" s="8"/>
    </row>
    <row r="156" spans="1:10" x14ac:dyDescent="0.2">
      <c r="A156" s="8"/>
      <c r="B156" s="90"/>
      <c r="C156" s="90"/>
      <c r="D156" s="90"/>
      <c r="E156" s="8"/>
      <c r="F156" s="8"/>
      <c r="G156" s="8"/>
    </row>
    <row r="157" spans="1:10" ht="29.1" customHeight="1" x14ac:dyDescent="0.2">
      <c r="A157" s="8"/>
      <c r="B157" s="231" t="s">
        <v>192</v>
      </c>
      <c r="C157" s="232"/>
      <c r="D157" s="30" t="s">
        <v>183</v>
      </c>
      <c r="E157" s="55"/>
      <c r="F157" s="8"/>
      <c r="G157" s="8"/>
    </row>
    <row r="158" spans="1:10" ht="29.1" customHeight="1" x14ac:dyDescent="0.2">
      <c r="A158" s="8"/>
      <c r="B158" s="231" t="s">
        <v>193</v>
      </c>
      <c r="C158" s="232"/>
      <c r="D158" s="30" t="s">
        <v>183</v>
      </c>
      <c r="E158" s="55"/>
      <c r="F158" s="8"/>
      <c r="G158" s="8"/>
    </row>
    <row r="159" spans="1:10" ht="17.100000000000001" customHeight="1" x14ac:dyDescent="0.2">
      <c r="A159" s="8"/>
      <c r="B159" s="231" t="s">
        <v>194</v>
      </c>
      <c r="C159" s="232"/>
      <c r="D159" s="30" t="s">
        <v>183</v>
      </c>
      <c r="E159" s="55"/>
      <c r="F159" s="8"/>
      <c r="G159" s="8"/>
    </row>
    <row r="160" spans="1:10" ht="17.100000000000001" customHeight="1" x14ac:dyDescent="0.2">
      <c r="A160" s="8"/>
      <c r="B160" s="231" t="s">
        <v>195</v>
      </c>
      <c r="C160" s="232"/>
      <c r="D160" s="56">
        <v>0.30590068780635932</v>
      </c>
      <c r="E160" s="8"/>
      <c r="F160" s="22"/>
      <c r="G160" s="52"/>
    </row>
    <row r="162" spans="2:10" ht="13.5" x14ac:dyDescent="0.25">
      <c r="B162" s="127" t="s">
        <v>1104</v>
      </c>
      <c r="C162" s="133"/>
      <c r="D162" s="133"/>
      <c r="E162" s="18"/>
      <c r="F162" s="19"/>
    </row>
    <row r="163" spans="2:10" ht="67.5" x14ac:dyDescent="0.25">
      <c r="B163" s="134" t="s">
        <v>952</v>
      </c>
      <c r="C163" s="134" t="s">
        <v>953</v>
      </c>
      <c r="D163" s="134" t="s">
        <v>954</v>
      </c>
      <c r="E163" s="134" t="s">
        <v>955</v>
      </c>
      <c r="F163" s="134" t="s">
        <v>956</v>
      </c>
    </row>
    <row r="164" spans="2:10" ht="13.5" x14ac:dyDescent="0.2">
      <c r="B164" s="135" t="s">
        <v>1066</v>
      </c>
      <c r="C164" s="136" t="s">
        <v>1040</v>
      </c>
      <c r="D164" s="20">
        <v>0</v>
      </c>
      <c r="E164" s="21">
        <v>0</v>
      </c>
      <c r="F164" s="137">
        <v>0.54925000000000002</v>
      </c>
    </row>
    <row r="166" spans="2:10" x14ac:dyDescent="0.2">
      <c r="B166" s="230" t="s">
        <v>922</v>
      </c>
      <c r="C166" s="230"/>
    </row>
    <row r="168" spans="2:10" ht="153.75" customHeight="1" x14ac:dyDescent="0.2"/>
    <row r="171" spans="2:10" x14ac:dyDescent="0.2">
      <c r="B171" s="9" t="s">
        <v>923</v>
      </c>
      <c r="C171" s="10"/>
      <c r="D171" s="9" t="s">
        <v>926</v>
      </c>
    </row>
    <row r="172" spans="2:10" x14ac:dyDescent="0.2">
      <c r="B172" s="9" t="s">
        <v>1067</v>
      </c>
      <c r="D172" s="9" t="s">
        <v>1067</v>
      </c>
    </row>
    <row r="173" spans="2:10" ht="165" customHeight="1" x14ac:dyDescent="0.2"/>
    <row r="175" spans="2:10" x14ac:dyDescent="0.2">
      <c r="J175" s="3"/>
    </row>
  </sheetData>
  <mergeCells count="18">
    <mergeCell ref="B159:C159"/>
    <mergeCell ref="B160:C160"/>
    <mergeCell ref="B157:C157"/>
    <mergeCell ref="B158:C158"/>
    <mergeCell ref="B166:C166"/>
    <mergeCell ref="B146:C146"/>
    <mergeCell ref="B147:C147"/>
    <mergeCell ref="B155:C155"/>
    <mergeCell ref="B145:C145"/>
    <mergeCell ref="A1:H1"/>
    <mergeCell ref="A2:H2"/>
    <mergeCell ref="A3:H3"/>
    <mergeCell ref="B138:H138"/>
    <mergeCell ref="B139:H139"/>
    <mergeCell ref="B140:H140"/>
    <mergeCell ref="B141:H141"/>
    <mergeCell ref="B142:H142"/>
    <mergeCell ref="B144:D144"/>
  </mergeCells>
  <hyperlinks>
    <hyperlink ref="I1" location="Index!B2" display="Index" xr:uid="{26A10AF6-06D7-4E74-9E59-F127A19A4A95}"/>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6FFF2-B5D3-4F9D-AFC3-BD3DE1D37578}">
  <sheetPr>
    <outlinePr summaryBelow="0" summaryRight="0"/>
  </sheetPr>
  <dimension ref="A1:Q135"/>
  <sheetViews>
    <sheetView showGridLines="0" workbookViewId="0">
      <selection sqref="A1:H1"/>
    </sheetView>
  </sheetViews>
  <sheetFormatPr defaultRowHeight="12.75" x14ac:dyDescent="0.2"/>
  <cols>
    <col min="1" max="1" width="5.85546875" bestFit="1" customWidth="1"/>
    <col min="2" max="2" width="19.7109375" bestFit="1" customWidth="1"/>
    <col min="3" max="3" width="30.42578125" bestFit="1" customWidth="1"/>
    <col min="4" max="4" width="17" bestFit="1" customWidth="1"/>
    <col min="5" max="5" width="8.7109375" bestFit="1" customWidth="1"/>
    <col min="6" max="6" width="10.140625" bestFit="1" customWidth="1"/>
    <col min="7" max="7" width="14" bestFit="1" customWidth="1"/>
    <col min="8" max="8" width="8.42578125" bestFit="1" customWidth="1"/>
    <col min="9" max="9" width="5.7109375" bestFit="1" customWidth="1"/>
  </cols>
  <sheetData>
    <row r="1" spans="1:9" ht="15" x14ac:dyDescent="0.2">
      <c r="A1" s="233" t="s">
        <v>0</v>
      </c>
      <c r="B1" s="233"/>
      <c r="C1" s="233"/>
      <c r="D1" s="233"/>
      <c r="E1" s="233"/>
      <c r="F1" s="233"/>
      <c r="G1" s="233"/>
      <c r="H1" s="233"/>
      <c r="I1" s="2" t="s">
        <v>910</v>
      </c>
    </row>
    <row r="2" spans="1:9" ht="15" x14ac:dyDescent="0.2">
      <c r="A2" s="233" t="s">
        <v>822</v>
      </c>
      <c r="B2" s="233"/>
      <c r="C2" s="233"/>
      <c r="D2" s="233"/>
      <c r="E2" s="233"/>
      <c r="F2" s="233"/>
      <c r="G2" s="233"/>
      <c r="H2" s="233"/>
    </row>
    <row r="3" spans="1:9" ht="15" x14ac:dyDescent="0.2">
      <c r="A3" s="233" t="s">
        <v>912</v>
      </c>
      <c r="B3" s="233"/>
      <c r="C3" s="233"/>
      <c r="D3" s="233"/>
      <c r="E3" s="233"/>
      <c r="F3" s="233"/>
      <c r="G3" s="233"/>
      <c r="H3" s="233"/>
    </row>
    <row r="4" spans="1:9" s="3" customFormat="1" ht="30" x14ac:dyDescent="0.2">
      <c r="A4" s="28" t="s">
        <v>2</v>
      </c>
      <c r="B4" s="28" t="s">
        <v>3</v>
      </c>
      <c r="C4" s="28" t="s">
        <v>4</v>
      </c>
      <c r="D4" s="28" t="s">
        <v>5</v>
      </c>
      <c r="E4" s="28" t="s">
        <v>6</v>
      </c>
      <c r="F4" s="28" t="s">
        <v>7</v>
      </c>
      <c r="G4" s="28" t="s">
        <v>8</v>
      </c>
      <c r="H4" s="28" t="s">
        <v>911</v>
      </c>
    </row>
    <row r="5" spans="1:9" x14ac:dyDescent="0.2">
      <c r="A5" s="29"/>
      <c r="B5" s="29"/>
      <c r="C5" s="30" t="s">
        <v>9</v>
      </c>
      <c r="D5" s="29"/>
      <c r="E5" s="29"/>
      <c r="F5" s="29"/>
      <c r="G5" s="29"/>
      <c r="H5" s="31" t="s">
        <v>152</v>
      </c>
    </row>
    <row r="6" spans="1:9" ht="25.5" x14ac:dyDescent="0.2">
      <c r="A6" s="29"/>
      <c r="B6" s="29"/>
      <c r="C6" s="30" t="s">
        <v>10</v>
      </c>
      <c r="D6" s="29"/>
      <c r="E6" s="29"/>
      <c r="F6" s="29"/>
      <c r="G6" s="29"/>
      <c r="H6" s="31" t="s">
        <v>152</v>
      </c>
    </row>
    <row r="7" spans="1:9" x14ac:dyDescent="0.2">
      <c r="A7" s="32">
        <v>1</v>
      </c>
      <c r="B7" s="33" t="s">
        <v>14</v>
      </c>
      <c r="C7" s="33" t="s">
        <v>15</v>
      </c>
      <c r="D7" s="33" t="s">
        <v>16</v>
      </c>
      <c r="E7" s="34">
        <v>939519</v>
      </c>
      <c r="F7" s="35">
        <v>14917.212922500001</v>
      </c>
      <c r="G7" s="36">
        <v>9.4166330000000006E-2</v>
      </c>
      <c r="H7" s="31" t="s">
        <v>152</v>
      </c>
    </row>
    <row r="8" spans="1:9" x14ac:dyDescent="0.2">
      <c r="A8" s="32">
        <v>2</v>
      </c>
      <c r="B8" s="33" t="s">
        <v>369</v>
      </c>
      <c r="C8" s="33" t="s">
        <v>370</v>
      </c>
      <c r="D8" s="33" t="s">
        <v>371</v>
      </c>
      <c r="E8" s="34">
        <v>2991251</v>
      </c>
      <c r="F8" s="35">
        <v>14467.185461499999</v>
      </c>
      <c r="G8" s="36">
        <v>9.1325489999999995E-2</v>
      </c>
      <c r="H8" s="31" t="s">
        <v>152</v>
      </c>
    </row>
    <row r="9" spans="1:9" x14ac:dyDescent="0.2">
      <c r="A9" s="32">
        <v>3</v>
      </c>
      <c r="B9" s="33" t="s">
        <v>556</v>
      </c>
      <c r="C9" s="33" t="s">
        <v>557</v>
      </c>
      <c r="D9" s="33" t="s">
        <v>277</v>
      </c>
      <c r="E9" s="34">
        <v>350492</v>
      </c>
      <c r="F9" s="35">
        <v>10539.644931999999</v>
      </c>
      <c r="G9" s="36">
        <v>6.6532519999999998E-2</v>
      </c>
      <c r="H9" s="31" t="s">
        <v>152</v>
      </c>
    </row>
    <row r="10" spans="1:9" x14ac:dyDescent="0.2">
      <c r="A10" s="32">
        <v>4</v>
      </c>
      <c r="B10" s="33" t="s">
        <v>387</v>
      </c>
      <c r="C10" s="33" t="s">
        <v>388</v>
      </c>
      <c r="D10" s="33" t="s">
        <v>30</v>
      </c>
      <c r="E10" s="34">
        <v>303263</v>
      </c>
      <c r="F10" s="35">
        <v>9865.6002845000003</v>
      </c>
      <c r="G10" s="36">
        <v>6.2277550000000001E-2</v>
      </c>
      <c r="H10" s="31" t="s">
        <v>152</v>
      </c>
    </row>
    <row r="11" spans="1:9" x14ac:dyDescent="0.2">
      <c r="A11" s="32">
        <v>5</v>
      </c>
      <c r="B11" s="33" t="s">
        <v>346</v>
      </c>
      <c r="C11" s="33" t="s">
        <v>347</v>
      </c>
      <c r="D11" s="33" t="s">
        <v>203</v>
      </c>
      <c r="E11" s="34">
        <v>3000962</v>
      </c>
      <c r="F11" s="35">
        <v>8344.174841</v>
      </c>
      <c r="G11" s="36">
        <v>5.2673400000000002E-2</v>
      </c>
      <c r="H11" s="31" t="s">
        <v>152</v>
      </c>
    </row>
    <row r="12" spans="1:9" x14ac:dyDescent="0.2">
      <c r="A12" s="32">
        <v>6</v>
      </c>
      <c r="B12" s="33" t="s">
        <v>462</v>
      </c>
      <c r="C12" s="33" t="s">
        <v>463</v>
      </c>
      <c r="D12" s="33" t="s">
        <v>371</v>
      </c>
      <c r="E12" s="34">
        <v>350212</v>
      </c>
      <c r="F12" s="35">
        <v>8148.9079220000003</v>
      </c>
      <c r="G12" s="36">
        <v>5.1440760000000002E-2</v>
      </c>
      <c r="H12" s="31" t="s">
        <v>152</v>
      </c>
    </row>
    <row r="13" spans="1:9" x14ac:dyDescent="0.2">
      <c r="A13" s="32">
        <v>7</v>
      </c>
      <c r="B13" s="33" t="s">
        <v>548</v>
      </c>
      <c r="C13" s="33" t="s">
        <v>549</v>
      </c>
      <c r="D13" s="33" t="s">
        <v>242</v>
      </c>
      <c r="E13" s="34">
        <v>453496</v>
      </c>
      <c r="F13" s="35">
        <v>7371.3507319999999</v>
      </c>
      <c r="G13" s="36">
        <v>4.6532360000000002E-2</v>
      </c>
      <c r="H13" s="31" t="s">
        <v>152</v>
      </c>
    </row>
    <row r="14" spans="1:9" x14ac:dyDescent="0.2">
      <c r="A14" s="32">
        <v>8</v>
      </c>
      <c r="B14" s="33" t="s">
        <v>550</v>
      </c>
      <c r="C14" s="33" t="s">
        <v>551</v>
      </c>
      <c r="D14" s="33" t="s">
        <v>277</v>
      </c>
      <c r="E14" s="34">
        <v>67306</v>
      </c>
      <c r="F14" s="35">
        <v>7308.3547040000003</v>
      </c>
      <c r="G14" s="36">
        <v>4.6134689999999999E-2</v>
      </c>
      <c r="H14" s="31" t="s">
        <v>152</v>
      </c>
    </row>
    <row r="15" spans="1:9" x14ac:dyDescent="0.2">
      <c r="A15" s="32">
        <v>9</v>
      </c>
      <c r="B15" s="33" t="s">
        <v>197</v>
      </c>
      <c r="C15" s="33" t="s">
        <v>198</v>
      </c>
      <c r="D15" s="33" t="s">
        <v>30</v>
      </c>
      <c r="E15" s="34">
        <v>837090</v>
      </c>
      <c r="F15" s="35">
        <v>6414.2021249999998</v>
      </c>
      <c r="G15" s="36">
        <v>4.049026E-2</v>
      </c>
      <c r="H15" s="31" t="s">
        <v>152</v>
      </c>
    </row>
    <row r="16" spans="1:9" x14ac:dyDescent="0.2">
      <c r="A16" s="32">
        <v>10</v>
      </c>
      <c r="B16" s="33" t="s">
        <v>398</v>
      </c>
      <c r="C16" s="33" t="s">
        <v>399</v>
      </c>
      <c r="D16" s="33" t="s">
        <v>30</v>
      </c>
      <c r="E16" s="34">
        <v>245560</v>
      </c>
      <c r="F16" s="35">
        <v>6388.8572999999997</v>
      </c>
      <c r="G16" s="36">
        <v>4.0330270000000001E-2</v>
      </c>
      <c r="H16" s="31" t="s">
        <v>152</v>
      </c>
    </row>
    <row r="17" spans="1:8" x14ac:dyDescent="0.2">
      <c r="A17" s="32">
        <v>11</v>
      </c>
      <c r="B17" s="33" t="s">
        <v>201</v>
      </c>
      <c r="C17" s="33" t="s">
        <v>202</v>
      </c>
      <c r="D17" s="33" t="s">
        <v>203</v>
      </c>
      <c r="E17" s="34">
        <v>77099</v>
      </c>
      <c r="F17" s="35">
        <v>5492.0316165000004</v>
      </c>
      <c r="G17" s="36">
        <v>3.466897E-2</v>
      </c>
      <c r="H17" s="31" t="s">
        <v>152</v>
      </c>
    </row>
    <row r="18" spans="1:8" x14ac:dyDescent="0.2">
      <c r="A18" s="32">
        <v>12</v>
      </c>
      <c r="B18" s="33" t="s">
        <v>766</v>
      </c>
      <c r="C18" s="33" t="s">
        <v>767</v>
      </c>
      <c r="D18" s="33" t="s">
        <v>216</v>
      </c>
      <c r="E18" s="34">
        <v>62653</v>
      </c>
      <c r="F18" s="35">
        <v>4571.3821655000002</v>
      </c>
      <c r="G18" s="36">
        <v>2.8857290000000001E-2</v>
      </c>
      <c r="H18" s="31" t="s">
        <v>152</v>
      </c>
    </row>
    <row r="19" spans="1:8" x14ac:dyDescent="0.2">
      <c r="A19" s="32">
        <v>13</v>
      </c>
      <c r="B19" s="33" t="s">
        <v>764</v>
      </c>
      <c r="C19" s="33" t="s">
        <v>765</v>
      </c>
      <c r="D19" s="33" t="s">
        <v>113</v>
      </c>
      <c r="E19" s="34">
        <v>34697</v>
      </c>
      <c r="F19" s="35">
        <v>4124.3456475000003</v>
      </c>
      <c r="G19" s="36">
        <v>2.6035329999999999E-2</v>
      </c>
      <c r="H19" s="31" t="s">
        <v>152</v>
      </c>
    </row>
    <row r="20" spans="1:8" x14ac:dyDescent="0.2">
      <c r="A20" s="32">
        <v>14</v>
      </c>
      <c r="B20" s="33" t="s">
        <v>356</v>
      </c>
      <c r="C20" s="33" t="s">
        <v>357</v>
      </c>
      <c r="D20" s="33" t="s">
        <v>242</v>
      </c>
      <c r="E20" s="34">
        <v>594842</v>
      </c>
      <c r="F20" s="35">
        <v>3798.0661700000001</v>
      </c>
      <c r="G20" s="36">
        <v>2.3975659999999999E-2</v>
      </c>
      <c r="H20" s="31" t="s">
        <v>152</v>
      </c>
    </row>
    <row r="21" spans="1:8" x14ac:dyDescent="0.2">
      <c r="A21" s="32">
        <v>15</v>
      </c>
      <c r="B21" s="33" t="s">
        <v>236</v>
      </c>
      <c r="C21" s="33" t="s">
        <v>237</v>
      </c>
      <c r="D21" s="33" t="s">
        <v>203</v>
      </c>
      <c r="E21" s="34">
        <v>43401</v>
      </c>
      <c r="F21" s="35">
        <v>3766.0132724999999</v>
      </c>
      <c r="G21" s="36">
        <v>2.3773320000000001E-2</v>
      </c>
      <c r="H21" s="31" t="s">
        <v>152</v>
      </c>
    </row>
    <row r="22" spans="1:8" x14ac:dyDescent="0.2">
      <c r="A22" s="32">
        <v>16</v>
      </c>
      <c r="B22" s="33" t="s">
        <v>795</v>
      </c>
      <c r="C22" s="33" t="s">
        <v>796</v>
      </c>
      <c r="D22" s="33" t="s">
        <v>295</v>
      </c>
      <c r="E22" s="34">
        <v>169170</v>
      </c>
      <c r="F22" s="35">
        <v>3671.0735850000001</v>
      </c>
      <c r="G22" s="36">
        <v>2.3174E-2</v>
      </c>
      <c r="H22" s="31" t="s">
        <v>152</v>
      </c>
    </row>
    <row r="23" spans="1:8" x14ac:dyDescent="0.2">
      <c r="A23" s="32">
        <v>17</v>
      </c>
      <c r="B23" s="33" t="s">
        <v>82</v>
      </c>
      <c r="C23" s="33" t="s">
        <v>83</v>
      </c>
      <c r="D23" s="33" t="s">
        <v>79</v>
      </c>
      <c r="E23" s="34">
        <v>276884</v>
      </c>
      <c r="F23" s="35">
        <v>3195.24136</v>
      </c>
      <c r="G23" s="36">
        <v>2.0170270000000001E-2</v>
      </c>
      <c r="H23" s="31" t="s">
        <v>152</v>
      </c>
    </row>
    <row r="24" spans="1:8" x14ac:dyDescent="0.2">
      <c r="A24" s="32">
        <v>18</v>
      </c>
      <c r="B24" s="33" t="s">
        <v>807</v>
      </c>
      <c r="C24" s="33" t="s">
        <v>808</v>
      </c>
      <c r="D24" s="33" t="s">
        <v>295</v>
      </c>
      <c r="E24" s="34">
        <v>64632</v>
      </c>
      <c r="F24" s="35">
        <v>3078.2605800000001</v>
      </c>
      <c r="G24" s="36">
        <v>1.9431810000000001E-2</v>
      </c>
      <c r="H24" s="31" t="s">
        <v>152</v>
      </c>
    </row>
    <row r="25" spans="1:8" x14ac:dyDescent="0.2">
      <c r="A25" s="32">
        <v>19</v>
      </c>
      <c r="B25" s="33" t="s">
        <v>811</v>
      </c>
      <c r="C25" s="33" t="s">
        <v>812</v>
      </c>
      <c r="D25" s="33" t="s">
        <v>203</v>
      </c>
      <c r="E25" s="34">
        <v>74254</v>
      </c>
      <c r="F25" s="35">
        <v>2644.8160990000001</v>
      </c>
      <c r="G25" s="36">
        <v>1.6695649999999999E-2</v>
      </c>
      <c r="H25" s="31" t="s">
        <v>152</v>
      </c>
    </row>
    <row r="26" spans="1:8" x14ac:dyDescent="0.2">
      <c r="A26" s="32">
        <v>20</v>
      </c>
      <c r="B26" s="33" t="s">
        <v>53</v>
      </c>
      <c r="C26" s="33" t="s">
        <v>54</v>
      </c>
      <c r="D26" s="33" t="s">
        <v>55</v>
      </c>
      <c r="E26" s="34">
        <v>212286</v>
      </c>
      <c r="F26" s="35">
        <v>2638.7149800000002</v>
      </c>
      <c r="G26" s="36">
        <v>1.6657140000000001E-2</v>
      </c>
      <c r="H26" s="31" t="s">
        <v>152</v>
      </c>
    </row>
    <row r="27" spans="1:8" x14ac:dyDescent="0.2">
      <c r="A27" s="32">
        <v>21</v>
      </c>
      <c r="B27" s="33" t="s">
        <v>823</v>
      </c>
      <c r="C27" s="33" t="s">
        <v>824</v>
      </c>
      <c r="D27" s="33" t="s">
        <v>203</v>
      </c>
      <c r="E27" s="34">
        <v>1568850</v>
      </c>
      <c r="F27" s="35">
        <v>2578.24809</v>
      </c>
      <c r="G27" s="36">
        <v>1.6275439999999999E-2</v>
      </c>
      <c r="H27" s="31" t="s">
        <v>152</v>
      </c>
    </row>
    <row r="28" spans="1:8" x14ac:dyDescent="0.2">
      <c r="A28" s="32">
        <v>22</v>
      </c>
      <c r="B28" s="33" t="s">
        <v>226</v>
      </c>
      <c r="C28" s="33" t="s">
        <v>227</v>
      </c>
      <c r="D28" s="33" t="s">
        <v>228</v>
      </c>
      <c r="E28" s="34">
        <v>332895</v>
      </c>
      <c r="F28" s="35">
        <v>2390.5189949999999</v>
      </c>
      <c r="G28" s="36">
        <v>1.509038E-2</v>
      </c>
      <c r="H28" s="31" t="s">
        <v>152</v>
      </c>
    </row>
    <row r="29" spans="1:8" x14ac:dyDescent="0.2">
      <c r="A29" s="32">
        <v>23</v>
      </c>
      <c r="B29" s="33" t="s">
        <v>746</v>
      </c>
      <c r="C29" s="33" t="s">
        <v>747</v>
      </c>
      <c r="D29" s="33" t="s">
        <v>277</v>
      </c>
      <c r="E29" s="34">
        <v>49116</v>
      </c>
      <c r="F29" s="35">
        <v>2368.324404</v>
      </c>
      <c r="G29" s="36">
        <v>1.495027E-2</v>
      </c>
      <c r="H29" s="31" t="s">
        <v>152</v>
      </c>
    </row>
    <row r="30" spans="1:8" x14ac:dyDescent="0.2">
      <c r="A30" s="32">
        <v>24</v>
      </c>
      <c r="B30" s="33" t="s">
        <v>552</v>
      </c>
      <c r="C30" s="33" t="s">
        <v>553</v>
      </c>
      <c r="D30" s="33" t="s">
        <v>277</v>
      </c>
      <c r="E30" s="34">
        <v>25666</v>
      </c>
      <c r="F30" s="35">
        <v>2258.2486760000002</v>
      </c>
      <c r="G30" s="36">
        <v>1.425541E-2</v>
      </c>
      <c r="H30" s="31" t="s">
        <v>152</v>
      </c>
    </row>
    <row r="31" spans="1:8" x14ac:dyDescent="0.2">
      <c r="A31" s="32">
        <v>25</v>
      </c>
      <c r="B31" s="33" t="s">
        <v>726</v>
      </c>
      <c r="C31" s="33" t="s">
        <v>727</v>
      </c>
      <c r="D31" s="33" t="s">
        <v>30</v>
      </c>
      <c r="E31" s="34">
        <v>96237</v>
      </c>
      <c r="F31" s="35">
        <v>2195.5027995</v>
      </c>
      <c r="G31" s="36">
        <v>1.385932E-2</v>
      </c>
      <c r="H31" s="31" t="s">
        <v>152</v>
      </c>
    </row>
    <row r="32" spans="1:8" x14ac:dyDescent="0.2">
      <c r="A32" s="32">
        <v>26</v>
      </c>
      <c r="B32" s="33" t="s">
        <v>749</v>
      </c>
      <c r="C32" s="33" t="s">
        <v>750</v>
      </c>
      <c r="D32" s="33" t="s">
        <v>386</v>
      </c>
      <c r="E32" s="34">
        <v>546328</v>
      </c>
      <c r="F32" s="35">
        <v>2169.468488</v>
      </c>
      <c r="G32" s="36">
        <v>1.3694980000000001E-2</v>
      </c>
      <c r="H32" s="31" t="s">
        <v>152</v>
      </c>
    </row>
    <row r="33" spans="1:8" x14ac:dyDescent="0.2">
      <c r="A33" s="32">
        <v>27</v>
      </c>
      <c r="B33" s="33" t="s">
        <v>240</v>
      </c>
      <c r="C33" s="33" t="s">
        <v>241</v>
      </c>
      <c r="D33" s="33" t="s">
        <v>242</v>
      </c>
      <c r="E33" s="34">
        <v>94931</v>
      </c>
      <c r="F33" s="35">
        <v>1933.7444700000001</v>
      </c>
      <c r="G33" s="36">
        <v>1.2206949999999999E-2</v>
      </c>
      <c r="H33" s="31" t="s">
        <v>152</v>
      </c>
    </row>
    <row r="34" spans="1:8" ht="25.5" x14ac:dyDescent="0.2">
      <c r="A34" s="32">
        <v>28</v>
      </c>
      <c r="B34" s="33" t="s">
        <v>460</v>
      </c>
      <c r="C34" s="33" t="s">
        <v>461</v>
      </c>
      <c r="D34" s="33" t="s">
        <v>233</v>
      </c>
      <c r="E34" s="34">
        <v>190942</v>
      </c>
      <c r="F34" s="35">
        <v>1746.546474</v>
      </c>
      <c r="G34" s="36">
        <v>1.102524E-2</v>
      </c>
      <c r="H34" s="31" t="s">
        <v>152</v>
      </c>
    </row>
    <row r="35" spans="1:8" x14ac:dyDescent="0.2">
      <c r="A35" s="32">
        <v>29</v>
      </c>
      <c r="B35" s="33" t="s">
        <v>293</v>
      </c>
      <c r="C35" s="33" t="s">
        <v>294</v>
      </c>
      <c r="D35" s="33" t="s">
        <v>295</v>
      </c>
      <c r="E35" s="34">
        <v>151951</v>
      </c>
      <c r="F35" s="35">
        <v>1526.651697</v>
      </c>
      <c r="G35" s="36">
        <v>9.6371400000000006E-3</v>
      </c>
      <c r="H35" s="31" t="s">
        <v>152</v>
      </c>
    </row>
    <row r="36" spans="1:8" x14ac:dyDescent="0.2">
      <c r="A36" s="32">
        <v>30</v>
      </c>
      <c r="B36" s="33" t="s">
        <v>304</v>
      </c>
      <c r="C36" s="33" t="s">
        <v>305</v>
      </c>
      <c r="D36" s="33" t="s">
        <v>228</v>
      </c>
      <c r="E36" s="34">
        <v>766558</v>
      </c>
      <c r="F36" s="35">
        <v>1398.585071</v>
      </c>
      <c r="G36" s="36">
        <v>8.8287000000000001E-3</v>
      </c>
      <c r="H36" s="31" t="s">
        <v>152</v>
      </c>
    </row>
    <row r="37" spans="1:8" x14ac:dyDescent="0.2">
      <c r="A37" s="32">
        <v>31</v>
      </c>
      <c r="B37" s="33" t="s">
        <v>248</v>
      </c>
      <c r="C37" s="33" t="s">
        <v>249</v>
      </c>
      <c r="D37" s="33" t="s">
        <v>228</v>
      </c>
      <c r="E37" s="34">
        <v>93809</v>
      </c>
      <c r="F37" s="35">
        <v>913.88727800000004</v>
      </c>
      <c r="G37" s="36">
        <v>5.7689999999999998E-3</v>
      </c>
      <c r="H37" s="31" t="s">
        <v>152</v>
      </c>
    </row>
    <row r="38" spans="1:8" x14ac:dyDescent="0.2">
      <c r="A38" s="29"/>
      <c r="B38" s="29"/>
      <c r="C38" s="30" t="s">
        <v>151</v>
      </c>
      <c r="D38" s="29"/>
      <c r="E38" s="29" t="s">
        <v>152</v>
      </c>
      <c r="F38" s="37">
        <v>152225.16314300001</v>
      </c>
      <c r="G38" s="38">
        <v>0.96093589999999995</v>
      </c>
      <c r="H38" s="31" t="s">
        <v>152</v>
      </c>
    </row>
    <row r="39" spans="1:8" x14ac:dyDescent="0.2">
      <c r="A39" s="29"/>
      <c r="B39" s="29"/>
      <c r="C39" s="39"/>
      <c r="D39" s="29"/>
      <c r="E39" s="29"/>
      <c r="F39" s="40"/>
      <c r="G39" s="40"/>
      <c r="H39" s="31" t="s">
        <v>152</v>
      </c>
    </row>
    <row r="40" spans="1:8" x14ac:dyDescent="0.2">
      <c r="A40" s="29"/>
      <c r="B40" s="29"/>
      <c r="C40" s="30" t="s">
        <v>153</v>
      </c>
      <c r="D40" s="29"/>
      <c r="E40" s="29"/>
      <c r="F40" s="29"/>
      <c r="G40" s="29"/>
      <c r="H40" s="31" t="s">
        <v>152</v>
      </c>
    </row>
    <row r="41" spans="1:8" x14ac:dyDescent="0.2">
      <c r="A41" s="29"/>
      <c r="B41" s="29"/>
      <c r="C41" s="30" t="s">
        <v>151</v>
      </c>
      <c r="D41" s="29"/>
      <c r="E41" s="29" t="s">
        <v>152</v>
      </c>
      <c r="F41" s="41" t="s">
        <v>154</v>
      </c>
      <c r="G41" s="38">
        <v>0</v>
      </c>
      <c r="H41" s="31" t="s">
        <v>152</v>
      </c>
    </row>
    <row r="42" spans="1:8" x14ac:dyDescent="0.2">
      <c r="A42" s="29"/>
      <c r="B42" s="29"/>
      <c r="C42" s="39"/>
      <c r="D42" s="29"/>
      <c r="E42" s="29"/>
      <c r="F42" s="40"/>
      <c r="G42" s="40"/>
      <c r="H42" s="31" t="s">
        <v>152</v>
      </c>
    </row>
    <row r="43" spans="1:8" x14ac:dyDescent="0.2">
      <c r="A43" s="29"/>
      <c r="B43" s="29"/>
      <c r="C43" s="30" t="s">
        <v>155</v>
      </c>
      <c r="D43" s="29"/>
      <c r="E43" s="29"/>
      <c r="F43" s="29"/>
      <c r="G43" s="29"/>
      <c r="H43" s="31" t="s">
        <v>152</v>
      </c>
    </row>
    <row r="44" spans="1:8" x14ac:dyDescent="0.2">
      <c r="A44" s="29"/>
      <c r="B44" s="29"/>
      <c r="C44" s="30" t="s">
        <v>151</v>
      </c>
      <c r="D44" s="29"/>
      <c r="E44" s="29" t="s">
        <v>152</v>
      </c>
      <c r="F44" s="41" t="s">
        <v>154</v>
      </c>
      <c r="G44" s="38">
        <v>0</v>
      </c>
      <c r="H44" s="31" t="s">
        <v>152</v>
      </c>
    </row>
    <row r="45" spans="1:8" x14ac:dyDescent="0.2">
      <c r="A45" s="29"/>
      <c r="B45" s="29"/>
      <c r="C45" s="39"/>
      <c r="D45" s="29"/>
      <c r="E45" s="29"/>
      <c r="F45" s="40"/>
      <c r="G45" s="40"/>
      <c r="H45" s="31" t="s">
        <v>152</v>
      </c>
    </row>
    <row r="46" spans="1:8" x14ac:dyDescent="0.2">
      <c r="A46" s="29"/>
      <c r="B46" s="29"/>
      <c r="C46" s="30" t="s">
        <v>156</v>
      </c>
      <c r="D46" s="29"/>
      <c r="E46" s="29"/>
      <c r="F46" s="29"/>
      <c r="G46" s="29"/>
      <c r="H46" s="31" t="s">
        <v>152</v>
      </c>
    </row>
    <row r="47" spans="1:8" x14ac:dyDescent="0.2">
      <c r="A47" s="29"/>
      <c r="B47" s="29"/>
      <c r="C47" s="30" t="s">
        <v>151</v>
      </c>
      <c r="D47" s="29"/>
      <c r="E47" s="29" t="s">
        <v>152</v>
      </c>
      <c r="F47" s="41" t="s">
        <v>154</v>
      </c>
      <c r="G47" s="38">
        <v>0</v>
      </c>
      <c r="H47" s="31" t="s">
        <v>152</v>
      </c>
    </row>
    <row r="48" spans="1:8" x14ac:dyDescent="0.2">
      <c r="A48" s="29"/>
      <c r="B48" s="29"/>
      <c r="C48" s="39"/>
      <c r="D48" s="29"/>
      <c r="E48" s="29"/>
      <c r="F48" s="40"/>
      <c r="G48" s="40"/>
      <c r="H48" s="31" t="s">
        <v>152</v>
      </c>
    </row>
    <row r="49" spans="1:8" x14ac:dyDescent="0.2">
      <c r="A49" s="29"/>
      <c r="B49" s="29"/>
      <c r="C49" s="30" t="s">
        <v>157</v>
      </c>
      <c r="D49" s="29"/>
      <c r="E49" s="29"/>
      <c r="F49" s="40"/>
      <c r="G49" s="40"/>
      <c r="H49" s="31" t="s">
        <v>152</v>
      </c>
    </row>
    <row r="50" spans="1:8" x14ac:dyDescent="0.2">
      <c r="A50" s="29"/>
      <c r="B50" s="29"/>
      <c r="C50" s="30" t="s">
        <v>151</v>
      </c>
      <c r="D50" s="29"/>
      <c r="E50" s="29" t="s">
        <v>152</v>
      </c>
      <c r="F50" s="41" t="s">
        <v>154</v>
      </c>
      <c r="G50" s="38">
        <v>0</v>
      </c>
      <c r="H50" s="31" t="s">
        <v>152</v>
      </c>
    </row>
    <row r="51" spans="1:8" x14ac:dyDescent="0.2">
      <c r="A51" s="29"/>
      <c r="B51" s="29"/>
      <c r="C51" s="39"/>
      <c r="D51" s="29"/>
      <c r="E51" s="29"/>
      <c r="F51" s="40"/>
      <c r="G51" s="40"/>
      <c r="H51" s="31" t="s">
        <v>152</v>
      </c>
    </row>
    <row r="52" spans="1:8" x14ac:dyDescent="0.2">
      <c r="A52" s="29"/>
      <c r="B52" s="29"/>
      <c r="C52" s="30" t="s">
        <v>158</v>
      </c>
      <c r="D52" s="29"/>
      <c r="E52" s="29"/>
      <c r="F52" s="40"/>
      <c r="G52" s="40"/>
      <c r="H52" s="31" t="s">
        <v>152</v>
      </c>
    </row>
    <row r="53" spans="1:8" x14ac:dyDescent="0.2">
      <c r="A53" s="29"/>
      <c r="B53" s="29"/>
      <c r="C53" s="30" t="s">
        <v>151</v>
      </c>
      <c r="D53" s="29"/>
      <c r="E53" s="29" t="s">
        <v>152</v>
      </c>
      <c r="F53" s="41" t="s">
        <v>154</v>
      </c>
      <c r="G53" s="38">
        <v>0</v>
      </c>
      <c r="H53" s="31" t="s">
        <v>152</v>
      </c>
    </row>
    <row r="54" spans="1:8" x14ac:dyDescent="0.2">
      <c r="A54" s="29"/>
      <c r="B54" s="29"/>
      <c r="C54" s="39"/>
      <c r="D54" s="29"/>
      <c r="E54" s="29"/>
      <c r="F54" s="40"/>
      <c r="G54" s="40"/>
      <c r="H54" s="31" t="s">
        <v>152</v>
      </c>
    </row>
    <row r="55" spans="1:8" x14ac:dyDescent="0.2">
      <c r="A55" s="29"/>
      <c r="B55" s="29"/>
      <c r="C55" s="30" t="s">
        <v>160</v>
      </c>
      <c r="D55" s="29"/>
      <c r="E55" s="29"/>
      <c r="F55" s="37">
        <v>152225.16314300001</v>
      </c>
      <c r="G55" s="38">
        <v>0.96093589999999995</v>
      </c>
      <c r="H55" s="31" t="s">
        <v>152</v>
      </c>
    </row>
    <row r="56" spans="1:8" x14ac:dyDescent="0.2">
      <c r="A56" s="29"/>
      <c r="B56" s="29"/>
      <c r="C56" s="39"/>
      <c r="D56" s="29"/>
      <c r="E56" s="29"/>
      <c r="F56" s="40"/>
      <c r="G56" s="40"/>
      <c r="H56" s="31" t="s">
        <v>152</v>
      </c>
    </row>
    <row r="57" spans="1:8" x14ac:dyDescent="0.2">
      <c r="A57" s="29"/>
      <c r="B57" s="29"/>
      <c r="C57" s="30" t="s">
        <v>161</v>
      </c>
      <c r="D57" s="29"/>
      <c r="E57" s="29"/>
      <c r="F57" s="40"/>
      <c r="G57" s="40"/>
      <c r="H57" s="31" t="s">
        <v>152</v>
      </c>
    </row>
    <row r="58" spans="1:8" ht="25.5" x14ac:dyDescent="0.2">
      <c r="A58" s="29"/>
      <c r="B58" s="29"/>
      <c r="C58" s="30" t="s">
        <v>10</v>
      </c>
      <c r="D58" s="29"/>
      <c r="E58" s="29"/>
      <c r="F58" s="40"/>
      <c r="G58" s="40"/>
      <c r="H58" s="31" t="s">
        <v>152</v>
      </c>
    </row>
    <row r="59" spans="1:8" x14ac:dyDescent="0.2">
      <c r="A59" s="29"/>
      <c r="B59" s="29"/>
      <c r="C59" s="30" t="s">
        <v>151</v>
      </c>
      <c r="D59" s="29"/>
      <c r="E59" s="29" t="s">
        <v>152</v>
      </c>
      <c r="F59" s="41" t="s">
        <v>154</v>
      </c>
      <c r="G59" s="38">
        <v>0</v>
      </c>
      <c r="H59" s="31" t="s">
        <v>152</v>
      </c>
    </row>
    <row r="60" spans="1:8" x14ac:dyDescent="0.2">
      <c r="A60" s="29"/>
      <c r="B60" s="29"/>
      <c r="C60" s="39"/>
      <c r="D60" s="29"/>
      <c r="E60" s="29"/>
      <c r="F60" s="40"/>
      <c r="G60" s="40"/>
      <c r="H60" s="31" t="s">
        <v>152</v>
      </c>
    </row>
    <row r="61" spans="1:8" x14ac:dyDescent="0.2">
      <c r="A61" s="29"/>
      <c r="B61" s="29"/>
      <c r="C61" s="30" t="s">
        <v>162</v>
      </c>
      <c r="D61" s="29"/>
      <c r="E61" s="29"/>
      <c r="F61" s="29"/>
      <c r="G61" s="29"/>
      <c r="H61" s="31" t="s">
        <v>152</v>
      </c>
    </row>
    <row r="62" spans="1:8" x14ac:dyDescent="0.2">
      <c r="A62" s="29"/>
      <c r="B62" s="29"/>
      <c r="C62" s="30" t="s">
        <v>151</v>
      </c>
      <c r="D62" s="29"/>
      <c r="E62" s="29" t="s">
        <v>152</v>
      </c>
      <c r="F62" s="41" t="s">
        <v>154</v>
      </c>
      <c r="G62" s="38">
        <v>0</v>
      </c>
      <c r="H62" s="31" t="s">
        <v>152</v>
      </c>
    </row>
    <row r="63" spans="1:8" x14ac:dyDescent="0.2">
      <c r="A63" s="29"/>
      <c r="B63" s="29"/>
      <c r="C63" s="39"/>
      <c r="D63" s="29"/>
      <c r="E63" s="29"/>
      <c r="F63" s="40"/>
      <c r="G63" s="40"/>
      <c r="H63" s="31" t="s">
        <v>152</v>
      </c>
    </row>
    <row r="64" spans="1:8" x14ac:dyDescent="0.2">
      <c r="A64" s="29"/>
      <c r="B64" s="29"/>
      <c r="C64" s="30" t="s">
        <v>163</v>
      </c>
      <c r="D64" s="29"/>
      <c r="E64" s="29"/>
      <c r="F64" s="29"/>
      <c r="G64" s="29"/>
      <c r="H64" s="31" t="s">
        <v>152</v>
      </c>
    </row>
    <row r="65" spans="1:8" x14ac:dyDescent="0.2">
      <c r="A65" s="29"/>
      <c r="B65" s="29"/>
      <c r="C65" s="30" t="s">
        <v>151</v>
      </c>
      <c r="D65" s="29"/>
      <c r="E65" s="29" t="s">
        <v>152</v>
      </c>
      <c r="F65" s="41" t="s">
        <v>154</v>
      </c>
      <c r="G65" s="38">
        <v>0</v>
      </c>
      <c r="H65" s="31" t="s">
        <v>152</v>
      </c>
    </row>
    <row r="66" spans="1:8" x14ac:dyDescent="0.2">
      <c r="A66" s="29"/>
      <c r="B66" s="29"/>
      <c r="C66" s="39"/>
      <c r="D66" s="29"/>
      <c r="E66" s="29"/>
      <c r="F66" s="40"/>
      <c r="G66" s="40"/>
      <c r="H66" s="31" t="s">
        <v>152</v>
      </c>
    </row>
    <row r="67" spans="1:8" x14ac:dyDescent="0.2">
      <c r="A67" s="29"/>
      <c r="B67" s="29"/>
      <c r="C67" s="30" t="s">
        <v>164</v>
      </c>
      <c r="D67" s="29"/>
      <c r="E67" s="29"/>
      <c r="F67" s="40"/>
      <c r="G67" s="40"/>
      <c r="H67" s="31" t="s">
        <v>152</v>
      </c>
    </row>
    <row r="68" spans="1:8" x14ac:dyDescent="0.2">
      <c r="A68" s="29"/>
      <c r="B68" s="29"/>
      <c r="C68" s="30" t="s">
        <v>151</v>
      </c>
      <c r="D68" s="29"/>
      <c r="E68" s="29" t="s">
        <v>152</v>
      </c>
      <c r="F68" s="41" t="s">
        <v>154</v>
      </c>
      <c r="G68" s="38">
        <v>0</v>
      </c>
      <c r="H68" s="31" t="s">
        <v>152</v>
      </c>
    </row>
    <row r="69" spans="1:8" x14ac:dyDescent="0.2">
      <c r="A69" s="29"/>
      <c r="B69" s="29"/>
      <c r="C69" s="39"/>
      <c r="D69" s="29"/>
      <c r="E69" s="29"/>
      <c r="F69" s="40"/>
      <c r="G69" s="40"/>
      <c r="H69" s="31" t="s">
        <v>152</v>
      </c>
    </row>
    <row r="70" spans="1:8" x14ac:dyDescent="0.2">
      <c r="A70" s="29"/>
      <c r="B70" s="29"/>
      <c r="C70" s="30" t="s">
        <v>165</v>
      </c>
      <c r="D70" s="29"/>
      <c r="E70" s="29"/>
      <c r="F70" s="37">
        <v>0</v>
      </c>
      <c r="G70" s="38">
        <v>0</v>
      </c>
      <c r="H70" s="31" t="s">
        <v>152</v>
      </c>
    </row>
    <row r="71" spans="1:8" x14ac:dyDescent="0.2">
      <c r="A71" s="29"/>
      <c r="B71" s="29"/>
      <c r="C71" s="39"/>
      <c r="D71" s="29"/>
      <c r="E71" s="29"/>
      <c r="F71" s="40"/>
      <c r="G71" s="40"/>
      <c r="H71" s="31" t="s">
        <v>152</v>
      </c>
    </row>
    <row r="72" spans="1:8" x14ac:dyDescent="0.2">
      <c r="A72" s="29"/>
      <c r="B72" s="29"/>
      <c r="C72" s="30" t="s">
        <v>166</v>
      </c>
      <c r="D72" s="29"/>
      <c r="E72" s="29"/>
      <c r="F72" s="40"/>
      <c r="G72" s="40"/>
      <c r="H72" s="31" t="s">
        <v>152</v>
      </c>
    </row>
    <row r="73" spans="1:8" x14ac:dyDescent="0.2">
      <c r="A73" s="29"/>
      <c r="B73" s="29"/>
      <c r="C73" s="30" t="s">
        <v>167</v>
      </c>
      <c r="D73" s="29"/>
      <c r="E73" s="29"/>
      <c r="F73" s="40"/>
      <c r="G73" s="40"/>
      <c r="H73" s="31" t="s">
        <v>152</v>
      </c>
    </row>
    <row r="74" spans="1:8" x14ac:dyDescent="0.2">
      <c r="A74" s="29"/>
      <c r="B74" s="29"/>
      <c r="C74" s="30" t="s">
        <v>151</v>
      </c>
      <c r="D74" s="29"/>
      <c r="E74" s="29" t="s">
        <v>152</v>
      </c>
      <c r="F74" s="41" t="s">
        <v>154</v>
      </c>
      <c r="G74" s="38">
        <v>0</v>
      </c>
      <c r="H74" s="31" t="s">
        <v>152</v>
      </c>
    </row>
    <row r="75" spans="1:8" x14ac:dyDescent="0.2">
      <c r="A75" s="29"/>
      <c r="B75" s="29"/>
      <c r="C75" s="39"/>
      <c r="D75" s="29"/>
      <c r="E75" s="29"/>
      <c r="F75" s="40"/>
      <c r="G75" s="40"/>
      <c r="H75" s="31" t="s">
        <v>152</v>
      </c>
    </row>
    <row r="76" spans="1:8" x14ac:dyDescent="0.2">
      <c r="A76" s="29"/>
      <c r="B76" s="29"/>
      <c r="C76" s="30" t="s">
        <v>168</v>
      </c>
      <c r="D76" s="29"/>
      <c r="E76" s="29"/>
      <c r="F76" s="40"/>
      <c r="G76" s="40"/>
      <c r="H76" s="31" t="s">
        <v>152</v>
      </c>
    </row>
    <row r="77" spans="1:8" x14ac:dyDescent="0.2">
      <c r="A77" s="29"/>
      <c r="B77" s="29"/>
      <c r="C77" s="30" t="s">
        <v>151</v>
      </c>
      <c r="D77" s="29"/>
      <c r="E77" s="29" t="s">
        <v>152</v>
      </c>
      <c r="F77" s="41" t="s">
        <v>154</v>
      </c>
      <c r="G77" s="38">
        <v>0</v>
      </c>
      <c r="H77" s="31" t="s">
        <v>152</v>
      </c>
    </row>
    <row r="78" spans="1:8" x14ac:dyDescent="0.2">
      <c r="A78" s="29"/>
      <c r="B78" s="29"/>
      <c r="C78" s="39"/>
      <c r="D78" s="29"/>
      <c r="E78" s="29"/>
      <c r="F78" s="40"/>
      <c r="G78" s="40"/>
      <c r="H78" s="31" t="s">
        <v>152</v>
      </c>
    </row>
    <row r="79" spans="1:8" x14ac:dyDescent="0.2">
      <c r="A79" s="29"/>
      <c r="B79" s="29"/>
      <c r="C79" s="30" t="s">
        <v>169</v>
      </c>
      <c r="D79" s="29"/>
      <c r="E79" s="29"/>
      <c r="F79" s="40"/>
      <c r="G79" s="40"/>
      <c r="H79" s="31" t="s">
        <v>152</v>
      </c>
    </row>
    <row r="80" spans="1:8" x14ac:dyDescent="0.2">
      <c r="A80" s="29"/>
      <c r="B80" s="29"/>
      <c r="C80" s="30" t="s">
        <v>151</v>
      </c>
      <c r="D80" s="29"/>
      <c r="E80" s="29" t="s">
        <v>152</v>
      </c>
      <c r="F80" s="41" t="s">
        <v>154</v>
      </c>
      <c r="G80" s="38">
        <v>0</v>
      </c>
      <c r="H80" s="31" t="s">
        <v>152</v>
      </c>
    </row>
    <row r="81" spans="1:8" x14ac:dyDescent="0.2">
      <c r="A81" s="29"/>
      <c r="B81" s="29"/>
      <c r="C81" s="39"/>
      <c r="D81" s="29"/>
      <c r="E81" s="29"/>
      <c r="F81" s="40"/>
      <c r="G81" s="40"/>
      <c r="H81" s="31" t="s">
        <v>152</v>
      </c>
    </row>
    <row r="82" spans="1:8" x14ac:dyDescent="0.2">
      <c r="A82" s="29"/>
      <c r="B82" s="29"/>
      <c r="C82" s="30" t="s">
        <v>170</v>
      </c>
      <c r="D82" s="29"/>
      <c r="E82" s="29"/>
      <c r="F82" s="40"/>
      <c r="G82" s="40"/>
      <c r="H82" s="31" t="s">
        <v>152</v>
      </c>
    </row>
    <row r="83" spans="1:8" x14ac:dyDescent="0.2">
      <c r="A83" s="32">
        <v>1</v>
      </c>
      <c r="B83" s="33"/>
      <c r="C83" s="33" t="s">
        <v>171</v>
      </c>
      <c r="D83" s="33"/>
      <c r="E83" s="42"/>
      <c r="F83" s="35">
        <v>6554.3286399810004</v>
      </c>
      <c r="G83" s="36">
        <v>4.1374830000000001E-2</v>
      </c>
      <c r="H83" s="31">
        <v>6.6</v>
      </c>
    </row>
    <row r="84" spans="1:8" x14ac:dyDescent="0.2">
      <c r="A84" s="29"/>
      <c r="B84" s="29"/>
      <c r="C84" s="30" t="s">
        <v>151</v>
      </c>
      <c r="D84" s="29"/>
      <c r="E84" s="29" t="s">
        <v>152</v>
      </c>
      <c r="F84" s="37">
        <v>6554.3286399810004</v>
      </c>
      <c r="G84" s="38">
        <v>4.1374830000000001E-2</v>
      </c>
      <c r="H84" s="31" t="s">
        <v>152</v>
      </c>
    </row>
    <row r="85" spans="1:8" x14ac:dyDescent="0.2">
      <c r="A85" s="29"/>
      <c r="B85" s="29"/>
      <c r="C85" s="39"/>
      <c r="D85" s="29"/>
      <c r="E85" s="29"/>
      <c r="F85" s="40"/>
      <c r="G85" s="40"/>
      <c r="H85" s="31" t="s">
        <v>152</v>
      </c>
    </row>
    <row r="86" spans="1:8" x14ac:dyDescent="0.2">
      <c r="A86" s="29"/>
      <c r="B86" s="29"/>
      <c r="C86" s="30" t="s">
        <v>172</v>
      </c>
      <c r="D86" s="29"/>
      <c r="E86" s="29"/>
      <c r="F86" s="37">
        <v>6554.3286399810004</v>
      </c>
      <c r="G86" s="38">
        <v>4.1374830000000001E-2</v>
      </c>
      <c r="H86" s="31" t="s">
        <v>152</v>
      </c>
    </row>
    <row r="87" spans="1:8" x14ac:dyDescent="0.2">
      <c r="A87" s="29"/>
      <c r="B87" s="29"/>
      <c r="C87" s="40"/>
      <c r="D87" s="29"/>
      <c r="E87" s="29"/>
      <c r="F87" s="29"/>
      <c r="G87" s="29"/>
      <c r="H87" s="31" t="s">
        <v>152</v>
      </c>
    </row>
    <row r="88" spans="1:8" x14ac:dyDescent="0.2">
      <c r="A88" s="29"/>
      <c r="B88" s="29"/>
      <c r="C88" s="30" t="s">
        <v>173</v>
      </c>
      <c r="D88" s="29"/>
      <c r="E88" s="29"/>
      <c r="F88" s="29"/>
      <c r="G88" s="29"/>
      <c r="H88" s="31" t="s">
        <v>152</v>
      </c>
    </row>
    <row r="89" spans="1:8" x14ac:dyDescent="0.2">
      <c r="A89" s="29"/>
      <c r="B89" s="29"/>
      <c r="C89" s="30" t="s">
        <v>174</v>
      </c>
      <c r="D89" s="29"/>
      <c r="E89" s="29"/>
      <c r="F89" s="29"/>
      <c r="G89" s="29"/>
      <c r="H89" s="31" t="s">
        <v>152</v>
      </c>
    </row>
    <row r="90" spans="1:8" x14ac:dyDescent="0.2">
      <c r="A90" s="29"/>
      <c r="B90" s="29"/>
      <c r="C90" s="30" t="s">
        <v>151</v>
      </c>
      <c r="D90" s="29"/>
      <c r="E90" s="29" t="s">
        <v>152</v>
      </c>
      <c r="F90" s="41" t="s">
        <v>154</v>
      </c>
      <c r="G90" s="38">
        <v>0</v>
      </c>
      <c r="H90" s="31" t="s">
        <v>152</v>
      </c>
    </row>
    <row r="91" spans="1:8" x14ac:dyDescent="0.2">
      <c r="A91" s="29"/>
      <c r="B91" s="29"/>
      <c r="C91" s="39"/>
      <c r="D91" s="29"/>
      <c r="E91" s="29"/>
      <c r="F91" s="40"/>
      <c r="G91" s="40"/>
      <c r="H91" s="31" t="s">
        <v>152</v>
      </c>
    </row>
    <row r="92" spans="1:8" x14ac:dyDescent="0.2">
      <c r="A92" s="29"/>
      <c r="B92" s="29"/>
      <c r="C92" s="30" t="s">
        <v>175</v>
      </c>
      <c r="D92" s="29"/>
      <c r="E92" s="29"/>
      <c r="F92" s="29"/>
      <c r="G92" s="29"/>
      <c r="H92" s="31" t="s">
        <v>152</v>
      </c>
    </row>
    <row r="93" spans="1:8" x14ac:dyDescent="0.2">
      <c r="A93" s="29"/>
      <c r="B93" s="29"/>
      <c r="C93" s="30" t="s">
        <v>176</v>
      </c>
      <c r="D93" s="29"/>
      <c r="E93" s="29"/>
      <c r="F93" s="29"/>
      <c r="G93" s="29"/>
      <c r="H93" s="31" t="s">
        <v>152</v>
      </c>
    </row>
    <row r="94" spans="1:8" x14ac:dyDescent="0.2">
      <c r="A94" s="29"/>
      <c r="B94" s="29"/>
      <c r="C94" s="30" t="s">
        <v>151</v>
      </c>
      <c r="D94" s="29"/>
      <c r="E94" s="29" t="s">
        <v>152</v>
      </c>
      <c r="F94" s="41" t="s">
        <v>154</v>
      </c>
      <c r="G94" s="38">
        <v>0</v>
      </c>
      <c r="H94" s="31" t="s">
        <v>152</v>
      </c>
    </row>
    <row r="95" spans="1:8" x14ac:dyDescent="0.2">
      <c r="A95" s="29"/>
      <c r="B95" s="29"/>
      <c r="C95" s="39"/>
      <c r="D95" s="29"/>
      <c r="E95" s="29"/>
      <c r="F95" s="40"/>
      <c r="G95" s="40"/>
      <c r="H95" s="31" t="s">
        <v>152</v>
      </c>
    </row>
    <row r="96" spans="1:8" ht="25.5" x14ac:dyDescent="0.2">
      <c r="A96" s="29"/>
      <c r="B96" s="29"/>
      <c r="C96" s="30" t="s">
        <v>177</v>
      </c>
      <c r="D96" s="29"/>
      <c r="E96" s="29"/>
      <c r="F96" s="40"/>
      <c r="G96" s="40"/>
      <c r="H96" s="31" t="s">
        <v>152</v>
      </c>
    </row>
    <row r="97" spans="1:17" x14ac:dyDescent="0.2">
      <c r="A97" s="29"/>
      <c r="B97" s="29"/>
      <c r="C97" s="30" t="s">
        <v>151</v>
      </c>
      <c r="D97" s="29"/>
      <c r="E97" s="29" t="s">
        <v>152</v>
      </c>
      <c r="F97" s="41" t="s">
        <v>154</v>
      </c>
      <c r="G97" s="38">
        <v>0</v>
      </c>
      <c r="H97" s="31" t="s">
        <v>152</v>
      </c>
    </row>
    <row r="98" spans="1:17" x14ac:dyDescent="0.2">
      <c r="A98" s="29"/>
      <c r="B98" s="33"/>
      <c r="C98" s="33"/>
      <c r="D98" s="30"/>
      <c r="E98" s="29"/>
      <c r="F98" s="33"/>
      <c r="G98" s="42"/>
      <c r="H98" s="31" t="s">
        <v>152</v>
      </c>
    </row>
    <row r="99" spans="1:17" x14ac:dyDescent="0.2">
      <c r="A99" s="42"/>
      <c r="B99" s="33"/>
      <c r="C99" s="33" t="s">
        <v>179</v>
      </c>
      <c r="D99" s="33"/>
      <c r="E99" s="42"/>
      <c r="F99" s="35">
        <v>-366.04838902</v>
      </c>
      <c r="G99" s="36">
        <v>-2.31072E-3</v>
      </c>
      <c r="H99" s="31" t="s">
        <v>152</v>
      </c>
    </row>
    <row r="100" spans="1:17" x14ac:dyDescent="0.2">
      <c r="A100" s="39"/>
      <c r="B100" s="39"/>
      <c r="C100" s="30" t="s">
        <v>180</v>
      </c>
      <c r="D100" s="40"/>
      <c r="E100" s="40"/>
      <c r="F100" s="37">
        <v>158413.443393961</v>
      </c>
      <c r="G100" s="43">
        <v>1.0000000099999999</v>
      </c>
      <c r="H100" s="31" t="s">
        <v>152</v>
      </c>
    </row>
    <row r="101" spans="1:17" x14ac:dyDescent="0.2">
      <c r="A101" s="44"/>
      <c r="B101" s="44"/>
      <c r="C101" s="44"/>
      <c r="D101" s="45"/>
      <c r="E101" s="45"/>
      <c r="F101" s="45"/>
      <c r="G101" s="45"/>
    </row>
    <row r="102" spans="1:17" ht="14.25" customHeight="1" x14ac:dyDescent="0.2">
      <c r="A102" s="4"/>
      <c r="B102" s="234" t="s">
        <v>915</v>
      </c>
      <c r="C102" s="234"/>
      <c r="D102" s="234"/>
      <c r="E102" s="234"/>
      <c r="F102" s="234"/>
      <c r="G102" s="234"/>
      <c r="H102" s="234"/>
      <c r="J102" s="5"/>
    </row>
    <row r="103" spans="1:17" ht="18" customHeight="1" x14ac:dyDescent="0.2">
      <c r="A103" s="4"/>
      <c r="B103" s="234" t="s">
        <v>916</v>
      </c>
      <c r="C103" s="234"/>
      <c r="D103" s="234"/>
      <c r="E103" s="234"/>
      <c r="F103" s="234"/>
      <c r="G103" s="234"/>
      <c r="H103" s="234"/>
      <c r="J103" s="5"/>
    </row>
    <row r="104" spans="1:17" x14ac:dyDescent="0.2">
      <c r="A104" s="4"/>
      <c r="B104" s="234" t="s">
        <v>917</v>
      </c>
      <c r="C104" s="234"/>
      <c r="D104" s="234"/>
      <c r="E104" s="234"/>
      <c r="F104" s="234"/>
      <c r="G104" s="234"/>
      <c r="H104" s="234"/>
      <c r="J104" s="5"/>
    </row>
    <row r="105" spans="1:17" s="7" customFormat="1" ht="80.25" customHeight="1" x14ac:dyDescent="0.25">
      <c r="A105" s="6"/>
      <c r="B105" s="235" t="s">
        <v>918</v>
      </c>
      <c r="C105" s="235"/>
      <c r="D105" s="235"/>
      <c r="E105" s="235"/>
      <c r="F105" s="235"/>
      <c r="G105" s="235"/>
      <c r="H105" s="235"/>
      <c r="I105"/>
      <c r="J105" s="5"/>
      <c r="K105"/>
      <c r="L105"/>
      <c r="M105"/>
      <c r="N105"/>
      <c r="O105"/>
      <c r="P105"/>
      <c r="Q105"/>
    </row>
    <row r="106" spans="1:17" x14ac:dyDescent="0.2">
      <c r="A106" s="4"/>
      <c r="B106" s="234" t="s">
        <v>919</v>
      </c>
      <c r="C106" s="234"/>
      <c r="D106" s="234"/>
      <c r="E106" s="234"/>
      <c r="F106" s="234"/>
      <c r="G106" s="234"/>
      <c r="H106" s="234"/>
      <c r="J106" s="5"/>
    </row>
    <row r="107" spans="1:17" x14ac:dyDescent="0.2">
      <c r="A107" s="4"/>
      <c r="B107" s="4"/>
      <c r="C107" s="4"/>
      <c r="D107" s="46"/>
      <c r="E107" s="46"/>
      <c r="F107" s="46"/>
      <c r="G107" s="46"/>
    </row>
    <row r="108" spans="1:17" x14ac:dyDescent="0.2">
      <c r="A108" s="4"/>
      <c r="B108" s="236" t="s">
        <v>181</v>
      </c>
      <c r="C108" s="237"/>
      <c r="D108" s="238"/>
      <c r="E108" s="47"/>
      <c r="F108" s="46"/>
      <c r="G108" s="46"/>
    </row>
    <row r="109" spans="1:17" x14ac:dyDescent="0.2">
      <c r="A109" s="4"/>
      <c r="B109" s="231" t="s">
        <v>182</v>
      </c>
      <c r="C109" s="232"/>
      <c r="D109" s="30" t="s">
        <v>183</v>
      </c>
      <c r="E109" s="47"/>
      <c r="F109" s="46"/>
      <c r="G109" s="46"/>
    </row>
    <row r="110" spans="1:17" x14ac:dyDescent="0.2">
      <c r="A110" s="4"/>
      <c r="B110" s="231" t="s">
        <v>184</v>
      </c>
      <c r="C110" s="232"/>
      <c r="D110" s="30" t="s">
        <v>183</v>
      </c>
      <c r="E110" s="47"/>
      <c r="F110" s="46"/>
      <c r="G110" s="46"/>
    </row>
    <row r="111" spans="1:17" x14ac:dyDescent="0.2">
      <c r="A111" s="4"/>
      <c r="B111" s="231" t="s">
        <v>185</v>
      </c>
      <c r="C111" s="232"/>
      <c r="D111" s="40" t="s">
        <v>152</v>
      </c>
      <c r="E111" s="47"/>
      <c r="F111" s="46"/>
      <c r="G111" s="46"/>
    </row>
    <row r="112" spans="1:17" x14ac:dyDescent="0.2">
      <c r="A112" s="8"/>
      <c r="B112" s="48" t="s">
        <v>152</v>
      </c>
      <c r="C112" s="48" t="s">
        <v>920</v>
      </c>
      <c r="D112" s="48" t="s">
        <v>186</v>
      </c>
      <c r="E112" s="8"/>
      <c r="F112" s="8"/>
      <c r="G112" s="8"/>
      <c r="H112" s="8"/>
      <c r="J112" s="5"/>
    </row>
    <row r="113" spans="1:10" x14ac:dyDescent="0.2">
      <c r="A113" s="8"/>
      <c r="B113" s="49" t="s">
        <v>187</v>
      </c>
      <c r="C113" s="50">
        <v>45626</v>
      </c>
      <c r="D113" s="50">
        <v>45657</v>
      </c>
      <c r="E113" s="8"/>
      <c r="F113" s="8"/>
      <c r="G113" s="8"/>
      <c r="J113" s="5"/>
    </row>
    <row r="114" spans="1:10" x14ac:dyDescent="0.2">
      <c r="A114" s="8"/>
      <c r="B114" s="33" t="s">
        <v>188</v>
      </c>
      <c r="C114" s="51">
        <v>106.6564</v>
      </c>
      <c r="D114" s="51">
        <v>106.95699999999999</v>
      </c>
      <c r="E114" s="8"/>
      <c r="F114" s="22"/>
      <c r="G114" s="52"/>
    </row>
    <row r="115" spans="1:10" x14ac:dyDescent="0.2">
      <c r="A115" s="8"/>
      <c r="B115" s="33" t="s">
        <v>1083</v>
      </c>
      <c r="C115" s="51">
        <v>32.931699999999999</v>
      </c>
      <c r="D115" s="51">
        <v>33.024500000000003</v>
      </c>
      <c r="E115" s="8"/>
      <c r="F115" s="22"/>
      <c r="G115" s="52"/>
    </row>
    <row r="116" spans="1:10" x14ac:dyDescent="0.2">
      <c r="A116" s="8"/>
      <c r="B116" s="33" t="s">
        <v>190</v>
      </c>
      <c r="C116" s="51">
        <v>97.828000000000003</v>
      </c>
      <c r="D116" s="51">
        <v>98.032899999999998</v>
      </c>
      <c r="E116" s="8"/>
      <c r="F116" s="22"/>
      <c r="G116" s="52"/>
    </row>
    <row r="117" spans="1:10" x14ac:dyDescent="0.2">
      <c r="A117" s="8"/>
      <c r="B117" s="33" t="s">
        <v>1084</v>
      </c>
      <c r="C117" s="51">
        <v>29.704999999999998</v>
      </c>
      <c r="D117" s="51">
        <v>29.767199999999999</v>
      </c>
      <c r="E117" s="8"/>
      <c r="F117" s="22"/>
      <c r="G117" s="52"/>
    </row>
    <row r="118" spans="1:10" x14ac:dyDescent="0.2">
      <c r="A118" s="8"/>
      <c r="B118" s="8"/>
      <c r="C118" s="8"/>
      <c r="D118" s="8"/>
      <c r="E118" s="8"/>
      <c r="F118" s="8"/>
      <c r="G118" s="8"/>
    </row>
    <row r="119" spans="1:10" x14ac:dyDescent="0.2">
      <c r="A119" s="8"/>
      <c r="B119" s="231" t="s">
        <v>921</v>
      </c>
      <c r="C119" s="232"/>
      <c r="D119" s="30" t="s">
        <v>183</v>
      </c>
      <c r="E119" s="8"/>
      <c r="F119" s="8"/>
      <c r="G119" s="8"/>
    </row>
    <row r="120" spans="1:10" x14ac:dyDescent="0.2">
      <c r="A120" s="8"/>
      <c r="B120" s="90"/>
      <c r="C120" s="90"/>
      <c r="D120" s="90"/>
      <c r="E120" s="8"/>
      <c r="F120" s="8"/>
      <c r="G120" s="8"/>
    </row>
    <row r="121" spans="1:10" ht="29.1" customHeight="1" x14ac:dyDescent="0.2">
      <c r="A121" s="8"/>
      <c r="B121" s="231" t="s">
        <v>192</v>
      </c>
      <c r="C121" s="232"/>
      <c r="D121" s="30" t="s">
        <v>183</v>
      </c>
      <c r="E121" s="55"/>
      <c r="F121" s="8"/>
      <c r="G121" s="8"/>
    </row>
    <row r="122" spans="1:10" ht="29.1" customHeight="1" x14ac:dyDescent="0.2">
      <c r="A122" s="8"/>
      <c r="B122" s="231" t="s">
        <v>193</v>
      </c>
      <c r="C122" s="232"/>
      <c r="D122" s="30" t="s">
        <v>183</v>
      </c>
      <c r="E122" s="55"/>
      <c r="F122" s="8"/>
      <c r="G122" s="8"/>
    </row>
    <row r="123" spans="1:10" ht="17.100000000000001" customHeight="1" x14ac:dyDescent="0.2">
      <c r="A123" s="8"/>
      <c r="B123" s="231" t="s">
        <v>194</v>
      </c>
      <c r="C123" s="232"/>
      <c r="D123" s="30" t="s">
        <v>183</v>
      </c>
      <c r="E123" s="55"/>
      <c r="F123" s="8"/>
      <c r="G123" s="8"/>
    </row>
    <row r="124" spans="1:10" ht="17.100000000000001" customHeight="1" x14ac:dyDescent="0.2">
      <c r="A124" s="8"/>
      <c r="B124" s="231" t="s">
        <v>195</v>
      </c>
      <c r="C124" s="232"/>
      <c r="D124" s="56">
        <v>0.26478092162061423</v>
      </c>
      <c r="E124" s="8"/>
      <c r="F124" s="22"/>
      <c r="G124" s="52"/>
    </row>
    <row r="126" spans="1:10" x14ac:dyDescent="0.2">
      <c r="B126" s="230" t="s">
        <v>922</v>
      </c>
      <c r="C126" s="230"/>
    </row>
    <row r="128" spans="1:10" ht="153.75" customHeight="1" x14ac:dyDescent="0.2"/>
    <row r="131" spans="2:10" x14ac:dyDescent="0.2">
      <c r="B131" s="9" t="s">
        <v>923</v>
      </c>
      <c r="C131" s="10"/>
      <c r="D131" s="9"/>
    </row>
    <row r="132" spans="2:10" x14ac:dyDescent="0.2">
      <c r="B132" s="9" t="s">
        <v>1068</v>
      </c>
      <c r="D132" s="9"/>
    </row>
    <row r="133" spans="2:10" ht="165" customHeight="1" x14ac:dyDescent="0.2"/>
    <row r="135" spans="2:10" x14ac:dyDescent="0.2">
      <c r="J135" s="3"/>
    </row>
  </sheetData>
  <mergeCells count="18">
    <mergeCell ref="B109:C109"/>
    <mergeCell ref="A1:H1"/>
    <mergeCell ref="A2:H2"/>
    <mergeCell ref="A3:H3"/>
    <mergeCell ref="B102:H102"/>
    <mergeCell ref="B103:H103"/>
    <mergeCell ref="B104:H104"/>
    <mergeCell ref="B105:H105"/>
    <mergeCell ref="B106:H106"/>
    <mergeCell ref="B108:D108"/>
    <mergeCell ref="B126:C126"/>
    <mergeCell ref="B110:C110"/>
    <mergeCell ref="B111:C111"/>
    <mergeCell ref="B119:C119"/>
    <mergeCell ref="B123:C123"/>
    <mergeCell ref="B124:C124"/>
    <mergeCell ref="B121:C121"/>
    <mergeCell ref="B122:C122"/>
  </mergeCells>
  <hyperlinks>
    <hyperlink ref="I1" location="Index!B2" display="Index" xr:uid="{CF046A27-3C60-47D2-AF0E-AC34B15702BA}"/>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ABE90-F72F-4EFD-A80D-DCF318873F3D}">
  <sheetPr>
    <outlinePr summaryBelow="0" summaryRight="0"/>
  </sheetPr>
  <dimension ref="A1:Q160"/>
  <sheetViews>
    <sheetView showGridLines="0" workbookViewId="0">
      <selection sqref="A1:H1"/>
    </sheetView>
  </sheetViews>
  <sheetFormatPr defaultRowHeight="12.75" x14ac:dyDescent="0.2"/>
  <cols>
    <col min="1" max="1" width="5.85546875" bestFit="1" customWidth="1"/>
    <col min="2" max="2" width="19.7109375" bestFit="1" customWidth="1"/>
    <col min="3" max="3" width="39.140625" customWidth="1"/>
    <col min="4" max="4" width="17.5703125" bestFit="1" customWidth="1"/>
    <col min="5" max="5" width="11.42578125" bestFit="1" customWidth="1"/>
    <col min="6" max="6" width="10.140625" bestFit="1" customWidth="1"/>
    <col min="7" max="7" width="14" bestFit="1" customWidth="1"/>
    <col min="8" max="8" width="8.42578125" bestFit="1" customWidth="1"/>
    <col min="9" max="9" width="5.7109375" bestFit="1" customWidth="1"/>
  </cols>
  <sheetData>
    <row r="1" spans="1:9" ht="15" x14ac:dyDescent="0.2">
      <c r="A1" s="233" t="s">
        <v>0</v>
      </c>
      <c r="B1" s="233"/>
      <c r="C1" s="233"/>
      <c r="D1" s="233"/>
      <c r="E1" s="233"/>
      <c r="F1" s="233"/>
      <c r="G1" s="233"/>
      <c r="H1" s="233"/>
      <c r="I1" s="2" t="s">
        <v>910</v>
      </c>
    </row>
    <row r="2" spans="1:9" ht="15" x14ac:dyDescent="0.2">
      <c r="A2" s="233" t="s">
        <v>825</v>
      </c>
      <c r="B2" s="233"/>
      <c r="C2" s="233"/>
      <c r="D2" s="233"/>
      <c r="E2" s="233"/>
      <c r="F2" s="233"/>
      <c r="G2" s="233"/>
      <c r="H2" s="233"/>
    </row>
    <row r="3" spans="1:9" ht="15" x14ac:dyDescent="0.2">
      <c r="A3" s="233" t="s">
        <v>912</v>
      </c>
      <c r="B3" s="233"/>
      <c r="C3" s="233"/>
      <c r="D3" s="233"/>
      <c r="E3" s="233"/>
      <c r="F3" s="233"/>
      <c r="G3" s="233"/>
      <c r="H3" s="233"/>
    </row>
    <row r="4" spans="1:9" s="3" customFormat="1" ht="30" x14ac:dyDescent="0.2">
      <c r="A4" s="28" t="s">
        <v>2</v>
      </c>
      <c r="B4" s="28" t="s">
        <v>3</v>
      </c>
      <c r="C4" s="28" t="s">
        <v>4</v>
      </c>
      <c r="D4" s="28" t="s">
        <v>5</v>
      </c>
      <c r="E4" s="28" t="s">
        <v>6</v>
      </c>
      <c r="F4" s="28" t="s">
        <v>7</v>
      </c>
      <c r="G4" s="28" t="s">
        <v>8</v>
      </c>
      <c r="H4" s="28" t="s">
        <v>911</v>
      </c>
    </row>
    <row r="5" spans="1:9" x14ac:dyDescent="0.2">
      <c r="A5" s="29"/>
      <c r="B5" s="29"/>
      <c r="C5" s="30" t="s">
        <v>9</v>
      </c>
      <c r="D5" s="29"/>
      <c r="E5" s="29"/>
      <c r="F5" s="29"/>
      <c r="G5" s="29"/>
      <c r="H5" s="31" t="s">
        <v>152</v>
      </c>
    </row>
    <row r="6" spans="1:9" x14ac:dyDescent="0.2">
      <c r="A6" s="29"/>
      <c r="B6" s="29"/>
      <c r="C6" s="30" t="s">
        <v>10</v>
      </c>
      <c r="D6" s="29"/>
      <c r="E6" s="29"/>
      <c r="F6" s="29"/>
      <c r="G6" s="29"/>
      <c r="H6" s="31" t="s">
        <v>152</v>
      </c>
    </row>
    <row r="7" spans="1:9" x14ac:dyDescent="0.2">
      <c r="A7" s="32">
        <v>1</v>
      </c>
      <c r="B7" s="33" t="s">
        <v>14</v>
      </c>
      <c r="C7" s="33" t="s">
        <v>15</v>
      </c>
      <c r="D7" s="33" t="s">
        <v>16</v>
      </c>
      <c r="E7" s="34">
        <v>1946179</v>
      </c>
      <c r="F7" s="35">
        <v>30900.457072500001</v>
      </c>
      <c r="G7" s="36">
        <v>7.9245250000000003E-2</v>
      </c>
      <c r="H7" s="31" t="s">
        <v>152</v>
      </c>
    </row>
    <row r="8" spans="1:9" x14ac:dyDescent="0.2">
      <c r="A8" s="32">
        <v>2</v>
      </c>
      <c r="B8" s="33" t="s">
        <v>344</v>
      </c>
      <c r="C8" s="33" t="s">
        <v>345</v>
      </c>
      <c r="D8" s="33" t="s">
        <v>42</v>
      </c>
      <c r="E8" s="34">
        <v>1139114</v>
      </c>
      <c r="F8" s="35">
        <v>20194.782549</v>
      </c>
      <c r="G8" s="36">
        <v>5.179019E-2</v>
      </c>
      <c r="H8" s="31" t="s">
        <v>152</v>
      </c>
    </row>
    <row r="9" spans="1:9" x14ac:dyDescent="0.2">
      <c r="A9" s="32">
        <v>3</v>
      </c>
      <c r="B9" s="33" t="s">
        <v>666</v>
      </c>
      <c r="C9" s="33" t="s">
        <v>667</v>
      </c>
      <c r="D9" s="33" t="s">
        <v>113</v>
      </c>
      <c r="E9" s="34">
        <v>279414</v>
      </c>
      <c r="F9" s="35">
        <v>19064.417219999999</v>
      </c>
      <c r="G9" s="36">
        <v>4.8891329999999997E-2</v>
      </c>
      <c r="H9" s="31" t="s">
        <v>152</v>
      </c>
    </row>
    <row r="10" spans="1:9" x14ac:dyDescent="0.2">
      <c r="A10" s="32">
        <v>4</v>
      </c>
      <c r="B10" s="33" t="s">
        <v>17</v>
      </c>
      <c r="C10" s="33" t="s">
        <v>18</v>
      </c>
      <c r="D10" s="33" t="s">
        <v>19</v>
      </c>
      <c r="E10" s="34">
        <v>1532287</v>
      </c>
      <c r="F10" s="35">
        <v>18624.1823415</v>
      </c>
      <c r="G10" s="36">
        <v>4.7762329999999999E-2</v>
      </c>
      <c r="H10" s="31" t="s">
        <v>152</v>
      </c>
    </row>
    <row r="11" spans="1:9" x14ac:dyDescent="0.2">
      <c r="A11" s="32">
        <v>5</v>
      </c>
      <c r="B11" s="33" t="s">
        <v>40</v>
      </c>
      <c r="C11" s="33" t="s">
        <v>41</v>
      </c>
      <c r="D11" s="33" t="s">
        <v>42</v>
      </c>
      <c r="E11" s="34">
        <v>1159150</v>
      </c>
      <c r="F11" s="35">
        <v>14856.245975</v>
      </c>
      <c r="G11" s="36">
        <v>3.8099340000000002E-2</v>
      </c>
      <c r="H11" s="31" t="s">
        <v>152</v>
      </c>
    </row>
    <row r="12" spans="1:9" x14ac:dyDescent="0.2">
      <c r="A12" s="32">
        <v>6</v>
      </c>
      <c r="B12" s="33" t="s">
        <v>358</v>
      </c>
      <c r="C12" s="33" t="s">
        <v>359</v>
      </c>
      <c r="D12" s="33" t="s">
        <v>42</v>
      </c>
      <c r="E12" s="34">
        <v>1105920</v>
      </c>
      <c r="F12" s="35">
        <v>11774.730240000001</v>
      </c>
      <c r="G12" s="36">
        <v>3.0196690000000002E-2</v>
      </c>
      <c r="H12" s="31" t="s">
        <v>152</v>
      </c>
    </row>
    <row r="13" spans="1:9" x14ac:dyDescent="0.2">
      <c r="A13" s="32">
        <v>7</v>
      </c>
      <c r="B13" s="33" t="s">
        <v>766</v>
      </c>
      <c r="C13" s="33" t="s">
        <v>767</v>
      </c>
      <c r="D13" s="33" t="s">
        <v>216</v>
      </c>
      <c r="E13" s="34">
        <v>155851</v>
      </c>
      <c r="F13" s="35">
        <v>11371.4344385</v>
      </c>
      <c r="G13" s="36">
        <v>2.9162420000000001E-2</v>
      </c>
      <c r="H13" s="31" t="s">
        <v>152</v>
      </c>
    </row>
    <row r="14" spans="1:9" x14ac:dyDescent="0.2">
      <c r="A14" s="32">
        <v>8</v>
      </c>
      <c r="B14" s="33" t="s">
        <v>346</v>
      </c>
      <c r="C14" s="33" t="s">
        <v>347</v>
      </c>
      <c r="D14" s="33" t="s">
        <v>203</v>
      </c>
      <c r="E14" s="34">
        <v>3859582</v>
      </c>
      <c r="F14" s="35">
        <v>10731.567751</v>
      </c>
      <c r="G14" s="36">
        <v>2.7521460000000001E-2</v>
      </c>
      <c r="H14" s="31" t="s">
        <v>152</v>
      </c>
    </row>
    <row r="15" spans="1:9" ht="25.5" x14ac:dyDescent="0.2">
      <c r="A15" s="32">
        <v>9</v>
      </c>
      <c r="B15" s="33" t="s">
        <v>97</v>
      </c>
      <c r="C15" s="33" t="s">
        <v>98</v>
      </c>
      <c r="D15" s="33" t="s">
        <v>99</v>
      </c>
      <c r="E15" s="34">
        <v>837214</v>
      </c>
      <c r="F15" s="35">
        <v>10306.941554000001</v>
      </c>
      <c r="G15" s="36">
        <v>2.6432489999999999E-2</v>
      </c>
      <c r="H15" s="31" t="s">
        <v>152</v>
      </c>
    </row>
    <row r="16" spans="1:9" x14ac:dyDescent="0.2">
      <c r="A16" s="32">
        <v>10</v>
      </c>
      <c r="B16" s="33" t="s">
        <v>290</v>
      </c>
      <c r="C16" s="33" t="s">
        <v>291</v>
      </c>
      <c r="D16" s="33" t="s">
        <v>292</v>
      </c>
      <c r="E16" s="34">
        <v>1550897</v>
      </c>
      <c r="F16" s="35">
        <v>10156.049004500001</v>
      </c>
      <c r="G16" s="36">
        <v>2.6045519999999999E-2</v>
      </c>
      <c r="H16" s="31" t="s">
        <v>152</v>
      </c>
    </row>
    <row r="17" spans="1:8" x14ac:dyDescent="0.2">
      <c r="A17" s="32">
        <v>11</v>
      </c>
      <c r="B17" s="33" t="s">
        <v>387</v>
      </c>
      <c r="C17" s="33" t="s">
        <v>388</v>
      </c>
      <c r="D17" s="33" t="s">
        <v>30</v>
      </c>
      <c r="E17" s="34">
        <v>275874</v>
      </c>
      <c r="F17" s="35">
        <v>8974.5950310000007</v>
      </c>
      <c r="G17" s="36">
        <v>2.3015649999999999E-2</v>
      </c>
      <c r="H17" s="31" t="s">
        <v>152</v>
      </c>
    </row>
    <row r="18" spans="1:8" x14ac:dyDescent="0.2">
      <c r="A18" s="32">
        <v>12</v>
      </c>
      <c r="B18" s="33" t="s">
        <v>464</v>
      </c>
      <c r="C18" s="33" t="s">
        <v>465</v>
      </c>
      <c r="D18" s="33" t="s">
        <v>42</v>
      </c>
      <c r="E18" s="34">
        <v>923656</v>
      </c>
      <c r="F18" s="35">
        <v>8868.4830839999995</v>
      </c>
      <c r="G18" s="36">
        <v>2.274352E-2</v>
      </c>
      <c r="H18" s="31" t="s">
        <v>152</v>
      </c>
    </row>
    <row r="19" spans="1:8" x14ac:dyDescent="0.2">
      <c r="A19" s="32">
        <v>13</v>
      </c>
      <c r="B19" s="33" t="s">
        <v>109</v>
      </c>
      <c r="C19" s="33" t="s">
        <v>110</v>
      </c>
      <c r="D19" s="33" t="s">
        <v>16</v>
      </c>
      <c r="E19" s="34">
        <v>2418626</v>
      </c>
      <c r="F19" s="35">
        <v>8266.863668</v>
      </c>
      <c r="G19" s="36">
        <v>2.1200650000000001E-2</v>
      </c>
      <c r="H19" s="31" t="s">
        <v>152</v>
      </c>
    </row>
    <row r="20" spans="1:8" x14ac:dyDescent="0.2">
      <c r="A20" s="32">
        <v>14</v>
      </c>
      <c r="B20" s="33" t="s">
        <v>372</v>
      </c>
      <c r="C20" s="33" t="s">
        <v>373</v>
      </c>
      <c r="D20" s="33" t="s">
        <v>1115</v>
      </c>
      <c r="E20" s="34">
        <v>453931</v>
      </c>
      <c r="F20" s="35">
        <v>8094.7245574999997</v>
      </c>
      <c r="G20" s="36">
        <v>2.075919E-2</v>
      </c>
      <c r="H20" s="31" t="s">
        <v>152</v>
      </c>
    </row>
    <row r="21" spans="1:8" x14ac:dyDescent="0.2">
      <c r="A21" s="32">
        <v>15</v>
      </c>
      <c r="B21" s="33" t="s">
        <v>396</v>
      </c>
      <c r="C21" s="33" t="s">
        <v>397</v>
      </c>
      <c r="D21" s="33" t="s">
        <v>216</v>
      </c>
      <c r="E21" s="34">
        <v>1552344</v>
      </c>
      <c r="F21" s="35">
        <v>7978.2719880000004</v>
      </c>
      <c r="G21" s="36">
        <v>2.0460539999999999E-2</v>
      </c>
      <c r="H21" s="31" t="s">
        <v>152</v>
      </c>
    </row>
    <row r="22" spans="1:8" x14ac:dyDescent="0.2">
      <c r="A22" s="32">
        <v>16</v>
      </c>
      <c r="B22" s="33" t="s">
        <v>278</v>
      </c>
      <c r="C22" s="33" t="s">
        <v>279</v>
      </c>
      <c r="D22" s="33" t="s">
        <v>113</v>
      </c>
      <c r="E22" s="34">
        <v>568577</v>
      </c>
      <c r="F22" s="35">
        <v>7953.5393645000004</v>
      </c>
      <c r="G22" s="36">
        <v>2.0397120000000001E-2</v>
      </c>
      <c r="H22" s="31" t="s">
        <v>152</v>
      </c>
    </row>
    <row r="23" spans="1:8" x14ac:dyDescent="0.2">
      <c r="A23" s="32">
        <v>17</v>
      </c>
      <c r="B23" s="33" t="s">
        <v>404</v>
      </c>
      <c r="C23" s="33" t="s">
        <v>405</v>
      </c>
      <c r="D23" s="33" t="s">
        <v>1114</v>
      </c>
      <c r="E23" s="34">
        <v>1050270</v>
      </c>
      <c r="F23" s="35">
        <v>7616.032905</v>
      </c>
      <c r="G23" s="36">
        <v>1.9531570000000002E-2</v>
      </c>
      <c r="H23" s="31" t="s">
        <v>152</v>
      </c>
    </row>
    <row r="24" spans="1:8" x14ac:dyDescent="0.2">
      <c r="A24" s="32">
        <v>18</v>
      </c>
      <c r="B24" s="33" t="s">
        <v>478</v>
      </c>
      <c r="C24" s="33" t="s">
        <v>479</v>
      </c>
      <c r="D24" s="33" t="s">
        <v>113</v>
      </c>
      <c r="E24" s="34">
        <v>815853</v>
      </c>
      <c r="F24" s="35">
        <v>7160.7417809999997</v>
      </c>
      <c r="G24" s="36">
        <v>1.8363959999999999E-2</v>
      </c>
      <c r="H24" s="31" t="s">
        <v>152</v>
      </c>
    </row>
    <row r="25" spans="1:8" x14ac:dyDescent="0.2">
      <c r="A25" s="32">
        <v>19</v>
      </c>
      <c r="B25" s="33" t="s">
        <v>236</v>
      </c>
      <c r="C25" s="33" t="s">
        <v>237</v>
      </c>
      <c r="D25" s="33" t="s">
        <v>203</v>
      </c>
      <c r="E25" s="34">
        <v>82387</v>
      </c>
      <c r="F25" s="35">
        <v>7148.9259574999996</v>
      </c>
      <c r="G25" s="36">
        <v>1.8333660000000002E-2</v>
      </c>
      <c r="H25" s="31" t="s">
        <v>152</v>
      </c>
    </row>
    <row r="26" spans="1:8" x14ac:dyDescent="0.2">
      <c r="A26" s="32">
        <v>20</v>
      </c>
      <c r="B26" s="33" t="s">
        <v>248</v>
      </c>
      <c r="C26" s="33" t="s">
        <v>249</v>
      </c>
      <c r="D26" s="33" t="s">
        <v>228</v>
      </c>
      <c r="E26" s="34">
        <v>732261</v>
      </c>
      <c r="F26" s="35">
        <v>7133.6866620000001</v>
      </c>
      <c r="G26" s="36">
        <v>1.8294580000000001E-2</v>
      </c>
      <c r="H26" s="31" t="s">
        <v>152</v>
      </c>
    </row>
    <row r="27" spans="1:8" x14ac:dyDescent="0.2">
      <c r="A27" s="32">
        <v>21</v>
      </c>
      <c r="B27" s="33" t="s">
        <v>446</v>
      </c>
      <c r="C27" s="33" t="s">
        <v>447</v>
      </c>
      <c r="D27" s="33" t="s">
        <v>55</v>
      </c>
      <c r="E27" s="34">
        <v>432866</v>
      </c>
      <c r="F27" s="35">
        <v>7073.0304400000005</v>
      </c>
      <c r="G27" s="36">
        <v>1.8139019999999999E-2</v>
      </c>
      <c r="H27" s="31" t="s">
        <v>152</v>
      </c>
    </row>
    <row r="28" spans="1:8" x14ac:dyDescent="0.2">
      <c r="A28" s="32">
        <v>22</v>
      </c>
      <c r="B28" s="33" t="s">
        <v>414</v>
      </c>
      <c r="C28" s="33" t="s">
        <v>415</v>
      </c>
      <c r="D28" s="33" t="s">
        <v>42</v>
      </c>
      <c r="E28" s="34">
        <v>20762525</v>
      </c>
      <c r="F28" s="35">
        <v>7019.8097024999997</v>
      </c>
      <c r="G28" s="36">
        <v>1.8002540000000001E-2</v>
      </c>
      <c r="H28" s="31" t="s">
        <v>152</v>
      </c>
    </row>
    <row r="29" spans="1:8" x14ac:dyDescent="0.2">
      <c r="A29" s="32">
        <v>23</v>
      </c>
      <c r="B29" s="33" t="s">
        <v>783</v>
      </c>
      <c r="C29" s="33" t="s">
        <v>784</v>
      </c>
      <c r="D29" s="33" t="s">
        <v>1114</v>
      </c>
      <c r="E29" s="34">
        <v>109074</v>
      </c>
      <c r="F29" s="35">
        <v>6092.7645659999998</v>
      </c>
      <c r="G29" s="36">
        <v>1.5625099999999999E-2</v>
      </c>
      <c r="H29" s="31" t="s">
        <v>152</v>
      </c>
    </row>
    <row r="30" spans="1:8" x14ac:dyDescent="0.2">
      <c r="A30" s="32">
        <v>24</v>
      </c>
      <c r="B30" s="33" t="s">
        <v>410</v>
      </c>
      <c r="C30" s="33" t="s">
        <v>411</v>
      </c>
      <c r="D30" s="33" t="s">
        <v>42</v>
      </c>
      <c r="E30" s="34">
        <v>9120524</v>
      </c>
      <c r="F30" s="35">
        <v>5838.9594648000002</v>
      </c>
      <c r="G30" s="36">
        <v>1.497421E-2</v>
      </c>
      <c r="H30" s="31" t="s">
        <v>152</v>
      </c>
    </row>
    <row r="31" spans="1:8" x14ac:dyDescent="0.2">
      <c r="A31" s="32">
        <v>25</v>
      </c>
      <c r="B31" s="33" t="s">
        <v>426</v>
      </c>
      <c r="C31" s="33" t="s">
        <v>427</v>
      </c>
      <c r="D31" s="33" t="s">
        <v>228</v>
      </c>
      <c r="E31" s="34">
        <v>717133</v>
      </c>
      <c r="F31" s="35">
        <v>5682.9204584999998</v>
      </c>
      <c r="G31" s="36">
        <v>1.457404E-2</v>
      </c>
      <c r="H31" s="31" t="s">
        <v>152</v>
      </c>
    </row>
    <row r="32" spans="1:8" x14ac:dyDescent="0.2">
      <c r="A32" s="32">
        <v>26</v>
      </c>
      <c r="B32" s="33" t="s">
        <v>416</v>
      </c>
      <c r="C32" s="33" t="s">
        <v>417</v>
      </c>
      <c r="D32" s="33" t="s">
        <v>418</v>
      </c>
      <c r="E32" s="34">
        <v>425515</v>
      </c>
      <c r="F32" s="35">
        <v>5552.5452349999996</v>
      </c>
      <c r="G32" s="36">
        <v>1.4239689999999999E-2</v>
      </c>
      <c r="H32" s="31" t="s">
        <v>152</v>
      </c>
    </row>
    <row r="33" spans="1:8" x14ac:dyDescent="0.2">
      <c r="A33" s="32">
        <v>27</v>
      </c>
      <c r="B33" s="33" t="s">
        <v>826</v>
      </c>
      <c r="C33" s="33" t="s">
        <v>827</v>
      </c>
      <c r="D33" s="33" t="s">
        <v>519</v>
      </c>
      <c r="E33" s="34">
        <v>11684</v>
      </c>
      <c r="F33" s="35">
        <v>5551.582496</v>
      </c>
      <c r="G33" s="36">
        <v>1.423722E-2</v>
      </c>
      <c r="H33" s="31" t="s">
        <v>152</v>
      </c>
    </row>
    <row r="34" spans="1:8" x14ac:dyDescent="0.2">
      <c r="A34" s="32">
        <v>28</v>
      </c>
      <c r="B34" s="33" t="s">
        <v>436</v>
      </c>
      <c r="C34" s="33" t="s">
        <v>437</v>
      </c>
      <c r="D34" s="33" t="s">
        <v>1115</v>
      </c>
      <c r="E34" s="34">
        <v>1096915</v>
      </c>
      <c r="F34" s="35">
        <v>5108.8816125000003</v>
      </c>
      <c r="G34" s="36">
        <v>1.31019E-2</v>
      </c>
      <c r="H34" s="31" t="s">
        <v>152</v>
      </c>
    </row>
    <row r="35" spans="1:8" x14ac:dyDescent="0.2">
      <c r="A35" s="32">
        <v>29</v>
      </c>
      <c r="B35" s="33" t="s">
        <v>362</v>
      </c>
      <c r="C35" s="33" t="s">
        <v>363</v>
      </c>
      <c r="D35" s="33" t="s">
        <v>247</v>
      </c>
      <c r="E35" s="34">
        <v>80256</v>
      </c>
      <c r="F35" s="35">
        <v>5003.2392959999997</v>
      </c>
      <c r="G35" s="36">
        <v>1.2830970000000001E-2</v>
      </c>
      <c r="H35" s="31" t="s">
        <v>152</v>
      </c>
    </row>
    <row r="36" spans="1:8" x14ac:dyDescent="0.2">
      <c r="A36" s="32">
        <v>30</v>
      </c>
      <c r="B36" s="33" t="s">
        <v>348</v>
      </c>
      <c r="C36" s="33" t="s">
        <v>349</v>
      </c>
      <c r="D36" s="33" t="s">
        <v>1114</v>
      </c>
      <c r="E36" s="34">
        <v>260951</v>
      </c>
      <c r="F36" s="35">
        <v>4905.8788000000004</v>
      </c>
      <c r="G36" s="36">
        <v>1.258129E-2</v>
      </c>
      <c r="H36" s="31" t="s">
        <v>152</v>
      </c>
    </row>
    <row r="37" spans="1:8" x14ac:dyDescent="0.2">
      <c r="A37" s="32">
        <v>31</v>
      </c>
      <c r="B37" s="33" t="s">
        <v>400</v>
      </c>
      <c r="C37" s="33" t="s">
        <v>401</v>
      </c>
      <c r="D37" s="33" t="s">
        <v>228</v>
      </c>
      <c r="E37" s="34">
        <v>1480856</v>
      </c>
      <c r="F37" s="35">
        <v>4879.4205199999997</v>
      </c>
      <c r="G37" s="36">
        <v>1.2513440000000001E-2</v>
      </c>
      <c r="H37" s="31" t="s">
        <v>152</v>
      </c>
    </row>
    <row r="38" spans="1:8" x14ac:dyDescent="0.2">
      <c r="A38" s="32">
        <v>32</v>
      </c>
      <c r="B38" s="33" t="s">
        <v>214</v>
      </c>
      <c r="C38" s="33" t="s">
        <v>215</v>
      </c>
      <c r="D38" s="33" t="s">
        <v>216</v>
      </c>
      <c r="E38" s="34">
        <v>670186</v>
      </c>
      <c r="F38" s="35">
        <v>4824.3339210000004</v>
      </c>
      <c r="G38" s="36">
        <v>1.237216E-2</v>
      </c>
      <c r="H38" s="31" t="s">
        <v>152</v>
      </c>
    </row>
    <row r="39" spans="1:8" x14ac:dyDescent="0.2">
      <c r="A39" s="32">
        <v>33</v>
      </c>
      <c r="B39" s="33" t="s">
        <v>402</v>
      </c>
      <c r="C39" s="33" t="s">
        <v>403</v>
      </c>
      <c r="D39" s="33" t="s">
        <v>247</v>
      </c>
      <c r="E39" s="34">
        <v>162340</v>
      </c>
      <c r="F39" s="35">
        <v>4759.2406099999998</v>
      </c>
      <c r="G39" s="36">
        <v>1.2205229999999999E-2</v>
      </c>
      <c r="H39" s="31" t="s">
        <v>152</v>
      </c>
    </row>
    <row r="40" spans="1:8" x14ac:dyDescent="0.2">
      <c r="A40" s="32">
        <v>34</v>
      </c>
      <c r="B40" s="33" t="s">
        <v>554</v>
      </c>
      <c r="C40" s="33" t="s">
        <v>555</v>
      </c>
      <c r="D40" s="33" t="s">
        <v>1114</v>
      </c>
      <c r="E40" s="34">
        <v>275867</v>
      </c>
      <c r="F40" s="35">
        <v>4706.8427540000002</v>
      </c>
      <c r="G40" s="36">
        <v>1.2070849999999999E-2</v>
      </c>
      <c r="H40" s="31" t="s">
        <v>152</v>
      </c>
    </row>
    <row r="41" spans="1:8" x14ac:dyDescent="0.2">
      <c r="A41" s="32">
        <v>35</v>
      </c>
      <c r="B41" s="33" t="s">
        <v>111</v>
      </c>
      <c r="C41" s="33" t="s">
        <v>112</v>
      </c>
      <c r="D41" s="33" t="s">
        <v>113</v>
      </c>
      <c r="E41" s="34">
        <v>936336</v>
      </c>
      <c r="F41" s="35">
        <v>4688.2343520000004</v>
      </c>
      <c r="G41" s="36">
        <v>1.202313E-2</v>
      </c>
      <c r="H41" s="31" t="s">
        <v>152</v>
      </c>
    </row>
    <row r="42" spans="1:8" x14ac:dyDescent="0.2">
      <c r="A42" s="32">
        <v>36</v>
      </c>
      <c r="B42" s="33" t="s">
        <v>406</v>
      </c>
      <c r="C42" s="33" t="s">
        <v>407</v>
      </c>
      <c r="D42" s="33" t="s">
        <v>42</v>
      </c>
      <c r="E42" s="34">
        <v>1496154</v>
      </c>
      <c r="F42" s="35">
        <v>4684.4581740000003</v>
      </c>
      <c r="G42" s="36">
        <v>1.201345E-2</v>
      </c>
      <c r="H42" s="31" t="s">
        <v>152</v>
      </c>
    </row>
    <row r="43" spans="1:8" x14ac:dyDescent="0.2">
      <c r="A43" s="32">
        <v>37</v>
      </c>
      <c r="B43" s="33" t="s">
        <v>288</v>
      </c>
      <c r="C43" s="33" t="s">
        <v>289</v>
      </c>
      <c r="D43" s="33" t="s">
        <v>113</v>
      </c>
      <c r="E43" s="34">
        <v>265869</v>
      </c>
      <c r="F43" s="35">
        <v>4465.4027894999999</v>
      </c>
      <c r="G43" s="36">
        <v>1.1451670000000001E-2</v>
      </c>
      <c r="H43" s="31" t="s">
        <v>152</v>
      </c>
    </row>
    <row r="44" spans="1:8" x14ac:dyDescent="0.2">
      <c r="A44" s="32">
        <v>38</v>
      </c>
      <c r="B44" s="33" t="s">
        <v>503</v>
      </c>
      <c r="C44" s="33" t="s">
        <v>504</v>
      </c>
      <c r="D44" s="33" t="s">
        <v>30</v>
      </c>
      <c r="E44" s="34">
        <v>379732</v>
      </c>
      <c r="F44" s="35">
        <v>4072.8155660000002</v>
      </c>
      <c r="G44" s="36">
        <v>1.044487E-2</v>
      </c>
      <c r="H44" s="31" t="s">
        <v>152</v>
      </c>
    </row>
    <row r="45" spans="1:8" x14ac:dyDescent="0.2">
      <c r="A45" s="32">
        <v>39</v>
      </c>
      <c r="B45" s="33" t="s">
        <v>440</v>
      </c>
      <c r="C45" s="33" t="s">
        <v>441</v>
      </c>
      <c r="D45" s="33" t="s">
        <v>88</v>
      </c>
      <c r="E45" s="34">
        <v>347498</v>
      </c>
      <c r="F45" s="35">
        <v>3997.9644899999998</v>
      </c>
      <c r="G45" s="36">
        <v>1.025291E-2</v>
      </c>
      <c r="H45" s="31" t="s">
        <v>152</v>
      </c>
    </row>
    <row r="46" spans="1:8" ht="25.5" x14ac:dyDescent="0.2">
      <c r="A46" s="32">
        <v>40</v>
      </c>
      <c r="B46" s="33" t="s">
        <v>421</v>
      </c>
      <c r="C46" s="33" t="s">
        <v>422</v>
      </c>
      <c r="D46" s="33" t="s">
        <v>423</v>
      </c>
      <c r="E46" s="34">
        <v>941308</v>
      </c>
      <c r="F46" s="35">
        <v>3397.1805720000002</v>
      </c>
      <c r="G46" s="36">
        <v>8.7121799999999999E-3</v>
      </c>
      <c r="H46" s="31" t="s">
        <v>152</v>
      </c>
    </row>
    <row r="47" spans="1:8" x14ac:dyDescent="0.2">
      <c r="A47" s="32">
        <v>41</v>
      </c>
      <c r="B47" s="33" t="s">
        <v>513</v>
      </c>
      <c r="C47" s="33" t="s">
        <v>514</v>
      </c>
      <c r="D47" s="33" t="s">
        <v>292</v>
      </c>
      <c r="E47" s="34">
        <v>564156</v>
      </c>
      <c r="F47" s="35">
        <v>3252.9234959999999</v>
      </c>
      <c r="G47" s="36">
        <v>8.3422300000000008E-3</v>
      </c>
      <c r="H47" s="31" t="s">
        <v>152</v>
      </c>
    </row>
    <row r="48" spans="1:8" x14ac:dyDescent="0.2">
      <c r="A48" s="32">
        <v>42</v>
      </c>
      <c r="B48" s="33" t="s">
        <v>499</v>
      </c>
      <c r="C48" s="33" t="s">
        <v>500</v>
      </c>
      <c r="D48" s="33" t="s">
        <v>247</v>
      </c>
      <c r="E48" s="34">
        <v>236039</v>
      </c>
      <c r="F48" s="35">
        <v>3168.9415945000001</v>
      </c>
      <c r="G48" s="36">
        <v>8.1268599999999996E-3</v>
      </c>
      <c r="H48" s="31" t="s">
        <v>152</v>
      </c>
    </row>
    <row r="49" spans="1:8" x14ac:dyDescent="0.2">
      <c r="A49" s="32">
        <v>43</v>
      </c>
      <c r="B49" s="33" t="s">
        <v>751</v>
      </c>
      <c r="C49" s="33" t="s">
        <v>752</v>
      </c>
      <c r="D49" s="33" t="s">
        <v>216</v>
      </c>
      <c r="E49" s="34">
        <v>139519</v>
      </c>
      <c r="F49" s="35">
        <v>2897.3213135000001</v>
      </c>
      <c r="G49" s="36">
        <v>7.43028E-3</v>
      </c>
      <c r="H49" s="31" t="s">
        <v>152</v>
      </c>
    </row>
    <row r="50" spans="1:8" x14ac:dyDescent="0.2">
      <c r="A50" s="32">
        <v>44</v>
      </c>
      <c r="B50" s="33" t="s">
        <v>816</v>
      </c>
      <c r="C50" s="33" t="s">
        <v>817</v>
      </c>
      <c r="D50" s="33" t="s">
        <v>203</v>
      </c>
      <c r="E50" s="34">
        <v>464550</v>
      </c>
      <c r="F50" s="35">
        <v>2512.7509500000001</v>
      </c>
      <c r="G50" s="36">
        <v>6.4440299999999999E-3</v>
      </c>
      <c r="H50" s="31" t="s">
        <v>152</v>
      </c>
    </row>
    <row r="51" spans="1:8" x14ac:dyDescent="0.2">
      <c r="A51" s="32">
        <v>45</v>
      </c>
      <c r="B51" s="33" t="s">
        <v>258</v>
      </c>
      <c r="C51" s="33" t="s">
        <v>259</v>
      </c>
      <c r="D51" s="33" t="s">
        <v>1114</v>
      </c>
      <c r="E51" s="34">
        <v>25130</v>
      </c>
      <c r="F51" s="35">
        <v>2428.2993350000002</v>
      </c>
      <c r="G51" s="36">
        <v>6.2274499999999998E-3</v>
      </c>
      <c r="H51" s="31" t="s">
        <v>152</v>
      </c>
    </row>
    <row r="52" spans="1:8" ht="25.5" x14ac:dyDescent="0.2">
      <c r="A52" s="32">
        <v>46</v>
      </c>
      <c r="B52" s="33" t="s">
        <v>298</v>
      </c>
      <c r="C52" s="33" t="s">
        <v>299</v>
      </c>
      <c r="D52" s="33" t="s">
        <v>113</v>
      </c>
      <c r="E52" s="34">
        <v>193758</v>
      </c>
      <c r="F52" s="35">
        <v>2297.8730009999999</v>
      </c>
      <c r="G52" s="36">
        <v>5.89297E-3</v>
      </c>
      <c r="H52" s="31" t="s">
        <v>152</v>
      </c>
    </row>
    <row r="53" spans="1:8" x14ac:dyDescent="0.2">
      <c r="A53" s="32">
        <v>47</v>
      </c>
      <c r="B53" s="33" t="s">
        <v>86</v>
      </c>
      <c r="C53" s="33" t="s">
        <v>87</v>
      </c>
      <c r="D53" s="33" t="s">
        <v>88</v>
      </c>
      <c r="E53" s="34">
        <v>44887</v>
      </c>
      <c r="F53" s="35">
        <v>2044.2661975000001</v>
      </c>
      <c r="G53" s="36">
        <v>5.2425900000000001E-3</v>
      </c>
      <c r="H53" s="31" t="s">
        <v>152</v>
      </c>
    </row>
    <row r="54" spans="1:8" x14ac:dyDescent="0.2">
      <c r="A54" s="32">
        <v>48</v>
      </c>
      <c r="B54" s="33" t="s">
        <v>442</v>
      </c>
      <c r="C54" s="33" t="s">
        <v>443</v>
      </c>
      <c r="D54" s="33" t="s">
        <v>113</v>
      </c>
      <c r="E54" s="34">
        <v>215627</v>
      </c>
      <c r="F54" s="35">
        <v>1911.6411685</v>
      </c>
      <c r="G54" s="36">
        <v>4.9024699999999999E-3</v>
      </c>
      <c r="H54" s="31" t="s">
        <v>152</v>
      </c>
    </row>
    <row r="55" spans="1:8" x14ac:dyDescent="0.2">
      <c r="A55" s="32">
        <v>49</v>
      </c>
      <c r="B55" s="33" t="s">
        <v>828</v>
      </c>
      <c r="C55" s="33" t="s">
        <v>829</v>
      </c>
      <c r="D55" s="33" t="s">
        <v>247</v>
      </c>
      <c r="E55" s="34">
        <v>42806</v>
      </c>
      <c r="F55" s="35">
        <v>1797.4453430000001</v>
      </c>
      <c r="G55" s="36">
        <v>4.6096100000000001E-3</v>
      </c>
      <c r="H55" s="31" t="s">
        <v>152</v>
      </c>
    </row>
    <row r="56" spans="1:8" x14ac:dyDescent="0.2">
      <c r="A56" s="32">
        <v>50</v>
      </c>
      <c r="B56" s="33" t="s">
        <v>132</v>
      </c>
      <c r="C56" s="33" t="s">
        <v>133</v>
      </c>
      <c r="D56" s="33" t="s">
        <v>88</v>
      </c>
      <c r="E56" s="34">
        <v>430026</v>
      </c>
      <c r="F56" s="35">
        <v>1488.534999</v>
      </c>
      <c r="G56" s="36">
        <v>3.8173999999999999E-3</v>
      </c>
      <c r="H56" s="31" t="s">
        <v>152</v>
      </c>
    </row>
    <row r="57" spans="1:8" x14ac:dyDescent="0.2">
      <c r="A57" s="32">
        <v>51</v>
      </c>
      <c r="B57" s="33" t="s">
        <v>56</v>
      </c>
      <c r="C57" s="33" t="s">
        <v>57</v>
      </c>
      <c r="D57" s="33" t="s">
        <v>16</v>
      </c>
      <c r="E57" s="34">
        <v>66087</v>
      </c>
      <c r="F57" s="35">
        <v>962.82150300000001</v>
      </c>
      <c r="G57" s="36">
        <v>2.46919E-3</v>
      </c>
      <c r="H57" s="31" t="s">
        <v>152</v>
      </c>
    </row>
    <row r="58" spans="1:8" x14ac:dyDescent="0.2">
      <c r="A58" s="29"/>
      <c r="B58" s="29"/>
      <c r="C58" s="30" t="s">
        <v>151</v>
      </c>
      <c r="D58" s="29"/>
      <c r="E58" s="29" t="s">
        <v>152</v>
      </c>
      <c r="F58" s="37">
        <v>364244.99786529999</v>
      </c>
      <c r="G58" s="38">
        <v>0.93411840999999995</v>
      </c>
      <c r="H58" s="31" t="s">
        <v>152</v>
      </c>
    </row>
    <row r="59" spans="1:8" x14ac:dyDescent="0.2">
      <c r="A59" s="29"/>
      <c r="B59" s="29"/>
      <c r="C59" s="39"/>
      <c r="D59" s="29"/>
      <c r="E59" s="29"/>
      <c r="F59" s="40"/>
      <c r="G59" s="40"/>
      <c r="H59" s="31" t="s">
        <v>152</v>
      </c>
    </row>
    <row r="60" spans="1:8" x14ac:dyDescent="0.2">
      <c r="A60" s="29"/>
      <c r="B60" s="29"/>
      <c r="C60" s="30" t="s">
        <v>153</v>
      </c>
      <c r="D60" s="29"/>
      <c r="E60" s="29"/>
      <c r="F60" s="29"/>
      <c r="G60" s="29"/>
      <c r="H60" s="31" t="s">
        <v>152</v>
      </c>
    </row>
    <row r="61" spans="1:8" x14ac:dyDescent="0.2">
      <c r="A61" s="32">
        <v>1</v>
      </c>
      <c r="B61" s="33" t="s">
        <v>830</v>
      </c>
      <c r="C61" s="33" t="s">
        <v>1069</v>
      </c>
      <c r="D61" s="33" t="s">
        <v>228</v>
      </c>
      <c r="E61" s="34">
        <v>37829</v>
      </c>
      <c r="F61" s="35">
        <v>3636.7941488279998</v>
      </c>
      <c r="G61" s="36">
        <v>9.3266800000000004E-3</v>
      </c>
      <c r="H61" s="31" t="s">
        <v>152</v>
      </c>
    </row>
    <row r="62" spans="1:8" x14ac:dyDescent="0.2">
      <c r="A62" s="29"/>
      <c r="B62" s="29"/>
      <c r="C62" s="30" t="s">
        <v>151</v>
      </c>
      <c r="D62" s="29"/>
      <c r="E62" s="29" t="s">
        <v>152</v>
      </c>
      <c r="F62" s="37">
        <v>3636.7941488279998</v>
      </c>
      <c r="G62" s="38">
        <v>9.3266800000000004E-3</v>
      </c>
      <c r="H62" s="31" t="s">
        <v>152</v>
      </c>
    </row>
    <row r="63" spans="1:8" x14ac:dyDescent="0.2">
      <c r="A63" s="29"/>
      <c r="B63" s="29"/>
      <c r="C63" s="39"/>
      <c r="D63" s="29"/>
      <c r="E63" s="29"/>
      <c r="F63" s="40"/>
      <c r="G63" s="40"/>
      <c r="H63" s="31" t="s">
        <v>152</v>
      </c>
    </row>
    <row r="64" spans="1:8" x14ac:dyDescent="0.2">
      <c r="A64" s="29"/>
      <c r="B64" s="29"/>
      <c r="C64" s="30" t="s">
        <v>155</v>
      </c>
      <c r="D64" s="29"/>
      <c r="E64" s="29"/>
      <c r="F64" s="29"/>
      <c r="G64" s="29"/>
      <c r="H64" s="31" t="s">
        <v>152</v>
      </c>
    </row>
    <row r="65" spans="1:8" x14ac:dyDescent="0.2">
      <c r="A65" s="29"/>
      <c r="B65" s="29"/>
      <c r="C65" s="30" t="s">
        <v>151</v>
      </c>
      <c r="D65" s="29"/>
      <c r="E65" s="29" t="s">
        <v>152</v>
      </c>
      <c r="F65" s="41" t="s">
        <v>154</v>
      </c>
      <c r="G65" s="38">
        <v>0</v>
      </c>
      <c r="H65" s="31" t="s">
        <v>152</v>
      </c>
    </row>
    <row r="66" spans="1:8" x14ac:dyDescent="0.2">
      <c r="A66" s="29"/>
      <c r="B66" s="29"/>
      <c r="C66" s="39"/>
      <c r="D66" s="29"/>
      <c r="E66" s="29"/>
      <c r="F66" s="40"/>
      <c r="G66" s="40"/>
      <c r="H66" s="31" t="s">
        <v>152</v>
      </c>
    </row>
    <row r="67" spans="1:8" x14ac:dyDescent="0.2">
      <c r="A67" s="29"/>
      <c r="B67" s="29"/>
      <c r="C67" s="30" t="s">
        <v>156</v>
      </c>
      <c r="D67" s="29"/>
      <c r="E67" s="29"/>
      <c r="F67" s="29"/>
      <c r="G67" s="29"/>
      <c r="H67" s="31" t="s">
        <v>152</v>
      </c>
    </row>
    <row r="68" spans="1:8" x14ac:dyDescent="0.2">
      <c r="A68" s="29"/>
      <c r="B68" s="29"/>
      <c r="C68" s="30" t="s">
        <v>151</v>
      </c>
      <c r="D68" s="29"/>
      <c r="E68" s="29" t="s">
        <v>152</v>
      </c>
      <c r="F68" s="41" t="s">
        <v>154</v>
      </c>
      <c r="G68" s="38">
        <v>0</v>
      </c>
      <c r="H68" s="31" t="s">
        <v>152</v>
      </c>
    </row>
    <row r="69" spans="1:8" x14ac:dyDescent="0.2">
      <c r="A69" s="29"/>
      <c r="B69" s="29"/>
      <c r="C69" s="39"/>
      <c r="D69" s="29"/>
      <c r="E69" s="29"/>
      <c r="F69" s="40"/>
      <c r="G69" s="40"/>
      <c r="H69" s="31" t="s">
        <v>152</v>
      </c>
    </row>
    <row r="70" spans="1:8" x14ac:dyDescent="0.2">
      <c r="A70" s="29"/>
      <c r="B70" s="29"/>
      <c r="C70" s="30" t="s">
        <v>157</v>
      </c>
      <c r="D70" s="29"/>
      <c r="E70" s="29"/>
      <c r="F70" s="40"/>
      <c r="G70" s="40"/>
      <c r="H70" s="31" t="s">
        <v>152</v>
      </c>
    </row>
    <row r="71" spans="1:8" x14ac:dyDescent="0.2">
      <c r="A71" s="29"/>
      <c r="B71" s="29"/>
      <c r="C71" s="30" t="s">
        <v>151</v>
      </c>
      <c r="D71" s="29"/>
      <c r="E71" s="29" t="s">
        <v>152</v>
      </c>
      <c r="F71" s="41" t="s">
        <v>154</v>
      </c>
      <c r="G71" s="38">
        <v>0</v>
      </c>
      <c r="H71" s="31" t="s">
        <v>152</v>
      </c>
    </row>
    <row r="72" spans="1:8" x14ac:dyDescent="0.2">
      <c r="A72" s="29"/>
      <c r="B72" s="29"/>
      <c r="C72" s="39"/>
      <c r="D72" s="29"/>
      <c r="E72" s="29"/>
      <c r="F72" s="40"/>
      <c r="G72" s="40"/>
      <c r="H72" s="31" t="s">
        <v>152</v>
      </c>
    </row>
    <row r="73" spans="1:8" x14ac:dyDescent="0.2">
      <c r="A73" s="29"/>
      <c r="B73" s="29"/>
      <c r="C73" s="30" t="s">
        <v>158</v>
      </c>
      <c r="D73" s="29"/>
      <c r="E73" s="29"/>
      <c r="F73" s="40"/>
      <c r="G73" s="40"/>
      <c r="H73" s="31" t="s">
        <v>152</v>
      </c>
    </row>
    <row r="74" spans="1:8" x14ac:dyDescent="0.2">
      <c r="A74" s="32">
        <v>1</v>
      </c>
      <c r="B74" s="33"/>
      <c r="C74" s="33" t="s">
        <v>1253</v>
      </c>
      <c r="D74" s="33" t="s">
        <v>159</v>
      </c>
      <c r="E74" s="34">
        <v>762500</v>
      </c>
      <c r="F74" s="35">
        <v>2637.1062499999998</v>
      </c>
      <c r="G74" s="36">
        <v>6.7629500000000002E-3</v>
      </c>
      <c r="H74" s="31" t="s">
        <v>152</v>
      </c>
    </row>
    <row r="75" spans="1:8" x14ac:dyDescent="0.2">
      <c r="A75" s="29"/>
      <c r="B75" s="29"/>
      <c r="C75" s="30" t="s">
        <v>151</v>
      </c>
      <c r="D75" s="29"/>
      <c r="E75" s="29" t="s">
        <v>152</v>
      </c>
      <c r="F75" s="37">
        <v>2637.1062499999998</v>
      </c>
      <c r="G75" s="38">
        <v>6.7629500000000002E-3</v>
      </c>
      <c r="H75" s="31" t="s">
        <v>152</v>
      </c>
    </row>
    <row r="76" spans="1:8" x14ac:dyDescent="0.2">
      <c r="A76" s="29"/>
      <c r="B76" s="29"/>
      <c r="C76" s="39"/>
      <c r="D76" s="29"/>
      <c r="E76" s="29"/>
      <c r="F76" s="40"/>
      <c r="G76" s="40"/>
      <c r="H76" s="31" t="s">
        <v>152</v>
      </c>
    </row>
    <row r="77" spans="1:8" x14ac:dyDescent="0.2">
      <c r="A77" s="29"/>
      <c r="B77" s="29"/>
      <c r="C77" s="30" t="s">
        <v>160</v>
      </c>
      <c r="D77" s="29"/>
      <c r="E77" s="29"/>
      <c r="F77" s="37">
        <v>370518.89826412802</v>
      </c>
      <c r="G77" s="38">
        <v>0.95020804000000003</v>
      </c>
      <c r="H77" s="31" t="s">
        <v>152</v>
      </c>
    </row>
    <row r="78" spans="1:8" x14ac:dyDescent="0.2">
      <c r="A78" s="29"/>
      <c r="B78" s="29"/>
      <c r="C78" s="39"/>
      <c r="D78" s="29"/>
      <c r="E78" s="29"/>
      <c r="F78" s="40"/>
      <c r="G78" s="40"/>
      <c r="H78" s="31" t="s">
        <v>152</v>
      </c>
    </row>
    <row r="79" spans="1:8" x14ac:dyDescent="0.2">
      <c r="A79" s="29"/>
      <c r="B79" s="29"/>
      <c r="C79" s="30" t="s">
        <v>161</v>
      </c>
      <c r="D79" s="29"/>
      <c r="E79" s="29"/>
      <c r="F79" s="40"/>
      <c r="G79" s="40"/>
      <c r="H79" s="31" t="s">
        <v>152</v>
      </c>
    </row>
    <row r="80" spans="1:8" x14ac:dyDescent="0.2">
      <c r="A80" s="29"/>
      <c r="B80" s="29"/>
      <c r="C80" s="30" t="s">
        <v>10</v>
      </c>
      <c r="D80" s="29"/>
      <c r="E80" s="29"/>
      <c r="F80" s="40"/>
      <c r="G80" s="40"/>
      <c r="H80" s="31" t="s">
        <v>152</v>
      </c>
    </row>
    <row r="81" spans="1:8" x14ac:dyDescent="0.2">
      <c r="A81" s="29"/>
      <c r="B81" s="29"/>
      <c r="C81" s="30" t="s">
        <v>151</v>
      </c>
      <c r="D81" s="29"/>
      <c r="E81" s="29" t="s">
        <v>152</v>
      </c>
      <c r="F81" s="41" t="s">
        <v>154</v>
      </c>
      <c r="G81" s="38">
        <v>0</v>
      </c>
      <c r="H81" s="31" t="s">
        <v>152</v>
      </c>
    </row>
    <row r="82" spans="1:8" x14ac:dyDescent="0.2">
      <c r="A82" s="29"/>
      <c r="B82" s="29"/>
      <c r="C82" s="39"/>
      <c r="D82" s="29"/>
      <c r="E82" s="29"/>
      <c r="F82" s="40"/>
      <c r="G82" s="40"/>
      <c r="H82" s="31" t="s">
        <v>152</v>
      </c>
    </row>
    <row r="83" spans="1:8" x14ac:dyDescent="0.2">
      <c r="A83" s="29"/>
      <c r="B83" s="29"/>
      <c r="C83" s="30" t="s">
        <v>162</v>
      </c>
      <c r="D83" s="29"/>
      <c r="E83" s="29"/>
      <c r="F83" s="29"/>
      <c r="G83" s="29"/>
      <c r="H83" s="31" t="s">
        <v>152</v>
      </c>
    </row>
    <row r="84" spans="1:8" x14ac:dyDescent="0.2">
      <c r="A84" s="29"/>
      <c r="B84" s="29"/>
      <c r="C84" s="30" t="s">
        <v>151</v>
      </c>
      <c r="D84" s="29"/>
      <c r="E84" s="29" t="s">
        <v>152</v>
      </c>
      <c r="F84" s="41" t="s">
        <v>154</v>
      </c>
      <c r="G84" s="38">
        <v>0</v>
      </c>
      <c r="H84" s="31" t="s">
        <v>152</v>
      </c>
    </row>
    <row r="85" spans="1:8" x14ac:dyDescent="0.2">
      <c r="A85" s="29"/>
      <c r="B85" s="29"/>
      <c r="C85" s="39"/>
      <c r="D85" s="29"/>
      <c r="E85" s="29"/>
      <c r="F85" s="40"/>
      <c r="G85" s="40"/>
      <c r="H85" s="31" t="s">
        <v>152</v>
      </c>
    </row>
    <row r="86" spans="1:8" x14ac:dyDescent="0.2">
      <c r="A86" s="29"/>
      <c r="B86" s="29"/>
      <c r="C86" s="30" t="s">
        <v>163</v>
      </c>
      <c r="D86" s="29"/>
      <c r="E86" s="29"/>
      <c r="F86" s="29"/>
      <c r="G86" s="29"/>
      <c r="H86" s="31" t="s">
        <v>152</v>
      </c>
    </row>
    <row r="87" spans="1:8" x14ac:dyDescent="0.2">
      <c r="A87" s="29"/>
      <c r="B87" s="29"/>
      <c r="C87" s="30" t="s">
        <v>151</v>
      </c>
      <c r="D87" s="29"/>
      <c r="E87" s="29" t="s">
        <v>152</v>
      </c>
      <c r="F87" s="41" t="s">
        <v>154</v>
      </c>
      <c r="G87" s="38">
        <v>0</v>
      </c>
      <c r="H87" s="31" t="s">
        <v>152</v>
      </c>
    </row>
    <row r="88" spans="1:8" x14ac:dyDescent="0.2">
      <c r="A88" s="29"/>
      <c r="B88" s="29"/>
      <c r="C88" s="39"/>
      <c r="D88" s="29"/>
      <c r="E88" s="29"/>
      <c r="F88" s="40"/>
      <c r="G88" s="40"/>
      <c r="H88" s="31" t="s">
        <v>152</v>
      </c>
    </row>
    <row r="89" spans="1:8" x14ac:dyDescent="0.2">
      <c r="A89" s="29"/>
      <c r="B89" s="29"/>
      <c r="C89" s="30" t="s">
        <v>164</v>
      </c>
      <c r="D89" s="29"/>
      <c r="E89" s="29"/>
      <c r="F89" s="40"/>
      <c r="G89" s="40"/>
      <c r="H89" s="31" t="s">
        <v>152</v>
      </c>
    </row>
    <row r="90" spans="1:8" x14ac:dyDescent="0.2">
      <c r="A90" s="29"/>
      <c r="B90" s="29"/>
      <c r="C90" s="30" t="s">
        <v>151</v>
      </c>
      <c r="D90" s="29"/>
      <c r="E90" s="29" t="s">
        <v>152</v>
      </c>
      <c r="F90" s="41" t="s">
        <v>154</v>
      </c>
      <c r="G90" s="38">
        <v>0</v>
      </c>
      <c r="H90" s="31" t="s">
        <v>152</v>
      </c>
    </row>
    <row r="91" spans="1:8" x14ac:dyDescent="0.2">
      <c r="A91" s="29"/>
      <c r="B91" s="29"/>
      <c r="C91" s="39"/>
      <c r="D91" s="29"/>
      <c r="E91" s="29"/>
      <c r="F91" s="40"/>
      <c r="G91" s="40"/>
      <c r="H91" s="31" t="s">
        <v>152</v>
      </c>
    </row>
    <row r="92" spans="1:8" x14ac:dyDescent="0.2">
      <c r="A92" s="29"/>
      <c r="B92" s="29"/>
      <c r="C92" s="30" t="s">
        <v>165</v>
      </c>
      <c r="D92" s="29"/>
      <c r="E92" s="29"/>
      <c r="F92" s="37">
        <v>0</v>
      </c>
      <c r="G92" s="38">
        <v>0</v>
      </c>
      <c r="H92" s="31" t="s">
        <v>152</v>
      </c>
    </row>
    <row r="93" spans="1:8" x14ac:dyDescent="0.2">
      <c r="A93" s="29"/>
      <c r="B93" s="29"/>
      <c r="C93" s="39"/>
      <c r="D93" s="29"/>
      <c r="E93" s="29"/>
      <c r="F93" s="40"/>
      <c r="G93" s="40"/>
      <c r="H93" s="31" t="s">
        <v>152</v>
      </c>
    </row>
    <row r="94" spans="1:8" x14ac:dyDescent="0.2">
      <c r="A94" s="29"/>
      <c r="B94" s="29"/>
      <c r="C94" s="30" t="s">
        <v>166</v>
      </c>
      <c r="D94" s="29"/>
      <c r="E94" s="29"/>
      <c r="F94" s="40"/>
      <c r="G94" s="40"/>
      <c r="H94" s="31" t="s">
        <v>152</v>
      </c>
    </row>
    <row r="95" spans="1:8" x14ac:dyDescent="0.2">
      <c r="A95" s="29"/>
      <c r="B95" s="29"/>
      <c r="C95" s="30" t="s">
        <v>167</v>
      </c>
      <c r="D95" s="29"/>
      <c r="E95" s="29"/>
      <c r="F95" s="40"/>
      <c r="G95" s="40"/>
      <c r="H95" s="31" t="s">
        <v>152</v>
      </c>
    </row>
    <row r="96" spans="1:8" x14ac:dyDescent="0.2">
      <c r="A96" s="29"/>
      <c r="B96" s="29"/>
      <c r="C96" s="30" t="s">
        <v>151</v>
      </c>
      <c r="D96" s="29"/>
      <c r="E96" s="29" t="s">
        <v>152</v>
      </c>
      <c r="F96" s="41" t="s">
        <v>154</v>
      </c>
      <c r="G96" s="38">
        <v>0</v>
      </c>
      <c r="H96" s="31" t="s">
        <v>152</v>
      </c>
    </row>
    <row r="97" spans="1:8" x14ac:dyDescent="0.2">
      <c r="A97" s="29"/>
      <c r="B97" s="29"/>
      <c r="C97" s="39"/>
      <c r="D97" s="29"/>
      <c r="E97" s="29"/>
      <c r="F97" s="40"/>
      <c r="G97" s="40"/>
      <c r="H97" s="31" t="s">
        <v>152</v>
      </c>
    </row>
    <row r="98" spans="1:8" x14ac:dyDescent="0.2">
      <c r="A98" s="29"/>
      <c r="B98" s="29"/>
      <c r="C98" s="30" t="s">
        <v>168</v>
      </c>
      <c r="D98" s="29"/>
      <c r="E98" s="29"/>
      <c r="F98" s="40"/>
      <c r="G98" s="40"/>
      <c r="H98" s="31" t="s">
        <v>152</v>
      </c>
    </row>
    <row r="99" spans="1:8" x14ac:dyDescent="0.2">
      <c r="A99" s="29"/>
      <c r="B99" s="29"/>
      <c r="C99" s="30" t="s">
        <v>151</v>
      </c>
      <c r="D99" s="29"/>
      <c r="E99" s="29" t="s">
        <v>152</v>
      </c>
      <c r="F99" s="41" t="s">
        <v>154</v>
      </c>
      <c r="G99" s="38">
        <v>0</v>
      </c>
      <c r="H99" s="31" t="s">
        <v>152</v>
      </c>
    </row>
    <row r="100" spans="1:8" x14ac:dyDescent="0.2">
      <c r="A100" s="29"/>
      <c r="B100" s="29"/>
      <c r="C100" s="39"/>
      <c r="D100" s="29"/>
      <c r="E100" s="29"/>
      <c r="F100" s="40"/>
      <c r="G100" s="40"/>
      <c r="H100" s="31" t="s">
        <v>152</v>
      </c>
    </row>
    <row r="101" spans="1:8" x14ac:dyDescent="0.2">
      <c r="A101" s="29"/>
      <c r="B101" s="29"/>
      <c r="C101" s="30" t="s">
        <v>169</v>
      </c>
      <c r="D101" s="29"/>
      <c r="E101" s="29"/>
      <c r="F101" s="40"/>
      <c r="G101" s="40"/>
      <c r="H101" s="31" t="s">
        <v>152</v>
      </c>
    </row>
    <row r="102" spans="1:8" x14ac:dyDescent="0.2">
      <c r="A102" s="32">
        <v>1</v>
      </c>
      <c r="B102" s="33" t="s">
        <v>687</v>
      </c>
      <c r="C102" s="33" t="s">
        <v>1099</v>
      </c>
      <c r="D102" s="33" t="s">
        <v>546</v>
      </c>
      <c r="E102" s="34">
        <v>3000000</v>
      </c>
      <c r="F102" s="35">
        <v>2867.43</v>
      </c>
      <c r="G102" s="36">
        <v>7.3536199999999999E-3</v>
      </c>
      <c r="H102" s="31">
        <v>6.67</v>
      </c>
    </row>
    <row r="103" spans="1:8" x14ac:dyDescent="0.2">
      <c r="A103" s="32">
        <v>2</v>
      </c>
      <c r="B103" s="33" t="s">
        <v>545</v>
      </c>
      <c r="C103" s="33" t="s">
        <v>1090</v>
      </c>
      <c r="D103" s="33" t="s">
        <v>546</v>
      </c>
      <c r="E103" s="34">
        <v>1000000</v>
      </c>
      <c r="F103" s="35">
        <v>978.41499999999996</v>
      </c>
      <c r="G103" s="36">
        <v>2.5091800000000002E-3</v>
      </c>
      <c r="H103" s="31">
        <v>6.6550000000000002</v>
      </c>
    </row>
    <row r="104" spans="1:8" x14ac:dyDescent="0.2">
      <c r="A104" s="29"/>
      <c r="B104" s="29"/>
      <c r="C104" s="30" t="s">
        <v>151</v>
      </c>
      <c r="D104" s="29"/>
      <c r="E104" s="29" t="s">
        <v>152</v>
      </c>
      <c r="F104" s="37">
        <v>3845.8449999999998</v>
      </c>
      <c r="G104" s="38">
        <v>9.8627999999999997E-3</v>
      </c>
      <c r="H104" s="31" t="s">
        <v>152</v>
      </c>
    </row>
    <row r="105" spans="1:8" x14ac:dyDescent="0.2">
      <c r="A105" s="29"/>
      <c r="B105" s="29"/>
      <c r="C105" s="39"/>
      <c r="D105" s="29"/>
      <c r="E105" s="29"/>
      <c r="F105" s="40"/>
      <c r="G105" s="40"/>
      <c r="H105" s="31" t="s">
        <v>152</v>
      </c>
    </row>
    <row r="106" spans="1:8" x14ac:dyDescent="0.2">
      <c r="A106" s="29"/>
      <c r="B106" s="29"/>
      <c r="C106" s="30" t="s">
        <v>170</v>
      </c>
      <c r="D106" s="29"/>
      <c r="E106" s="29"/>
      <c r="F106" s="40"/>
      <c r="G106" s="40"/>
      <c r="H106" s="31" t="s">
        <v>152</v>
      </c>
    </row>
    <row r="107" spans="1:8" x14ac:dyDescent="0.2">
      <c r="A107" s="32">
        <v>1</v>
      </c>
      <c r="B107" s="33"/>
      <c r="C107" s="33" t="s">
        <v>171</v>
      </c>
      <c r="D107" s="33"/>
      <c r="E107" s="42"/>
      <c r="F107" s="35">
        <v>9584.3072990420005</v>
      </c>
      <c r="G107" s="36">
        <v>2.457927E-2</v>
      </c>
      <c r="H107" s="31">
        <v>6.6</v>
      </c>
    </row>
    <row r="108" spans="1:8" x14ac:dyDescent="0.2">
      <c r="A108" s="29"/>
      <c r="B108" s="29"/>
      <c r="C108" s="30" t="s">
        <v>151</v>
      </c>
      <c r="D108" s="29"/>
      <c r="E108" s="29" t="s">
        <v>152</v>
      </c>
      <c r="F108" s="37">
        <v>9584.3072990420005</v>
      </c>
      <c r="G108" s="38">
        <v>2.457927E-2</v>
      </c>
      <c r="H108" s="31" t="s">
        <v>152</v>
      </c>
    </row>
    <row r="109" spans="1:8" x14ac:dyDescent="0.2">
      <c r="A109" s="29"/>
      <c r="B109" s="29"/>
      <c r="C109" s="39"/>
      <c r="D109" s="29"/>
      <c r="E109" s="29"/>
      <c r="F109" s="40"/>
      <c r="G109" s="40"/>
      <c r="H109" s="31" t="s">
        <v>152</v>
      </c>
    </row>
    <row r="110" spans="1:8" x14ac:dyDescent="0.2">
      <c r="A110" s="29"/>
      <c r="B110" s="29"/>
      <c r="C110" s="30" t="s">
        <v>172</v>
      </c>
      <c r="D110" s="29"/>
      <c r="E110" s="29"/>
      <c r="F110" s="37">
        <v>13430.152299042</v>
      </c>
      <c r="G110" s="38">
        <v>3.4442069999999998E-2</v>
      </c>
      <c r="H110" s="31" t="s">
        <v>152</v>
      </c>
    </row>
    <row r="111" spans="1:8" x14ac:dyDescent="0.2">
      <c r="A111" s="29"/>
      <c r="B111" s="29"/>
      <c r="C111" s="40"/>
      <c r="D111" s="29"/>
      <c r="E111" s="29"/>
      <c r="F111" s="29"/>
      <c r="G111" s="29"/>
      <c r="H111" s="31" t="s">
        <v>152</v>
      </c>
    </row>
    <row r="112" spans="1:8" x14ac:dyDescent="0.2">
      <c r="A112" s="29"/>
      <c r="B112" s="29"/>
      <c r="C112" s="30" t="s">
        <v>173</v>
      </c>
      <c r="D112" s="29"/>
      <c r="E112" s="29"/>
      <c r="F112" s="29"/>
      <c r="G112" s="29"/>
      <c r="H112" s="31" t="s">
        <v>152</v>
      </c>
    </row>
    <row r="113" spans="1:10" x14ac:dyDescent="0.2">
      <c r="A113" s="29"/>
      <c r="B113" s="29"/>
      <c r="C113" s="30" t="s">
        <v>174</v>
      </c>
      <c r="D113" s="29"/>
      <c r="E113" s="29"/>
      <c r="F113" s="29"/>
      <c r="G113" s="29"/>
      <c r="H113" s="31" t="s">
        <v>152</v>
      </c>
    </row>
    <row r="114" spans="1:10" x14ac:dyDescent="0.2">
      <c r="A114" s="32">
        <v>1</v>
      </c>
      <c r="B114" s="33" t="s">
        <v>342</v>
      </c>
      <c r="C114" s="33" t="s">
        <v>343</v>
      </c>
      <c r="D114" s="33"/>
      <c r="E114" s="89">
        <v>444784.00099999999</v>
      </c>
      <c r="F114" s="35">
        <v>10006.490700640999</v>
      </c>
      <c r="G114" s="36">
        <v>2.5661980000000001E-2</v>
      </c>
      <c r="H114" s="31" t="s">
        <v>152</v>
      </c>
    </row>
    <row r="115" spans="1:10" x14ac:dyDescent="0.2">
      <c r="A115" s="29"/>
      <c r="B115" s="29"/>
      <c r="C115" s="30" t="s">
        <v>151</v>
      </c>
      <c r="D115" s="29"/>
      <c r="E115" s="29" t="s">
        <v>152</v>
      </c>
      <c r="F115" s="37">
        <v>10006.490700640999</v>
      </c>
      <c r="G115" s="38">
        <v>2.5661980000000001E-2</v>
      </c>
      <c r="H115" s="31" t="s">
        <v>152</v>
      </c>
    </row>
    <row r="116" spans="1:10" x14ac:dyDescent="0.2">
      <c r="A116" s="29"/>
      <c r="B116" s="29"/>
      <c r="C116" s="39"/>
      <c r="D116" s="29"/>
      <c r="E116" s="29"/>
      <c r="F116" s="40"/>
      <c r="G116" s="40"/>
      <c r="H116" s="31" t="s">
        <v>152</v>
      </c>
    </row>
    <row r="117" spans="1:10" x14ac:dyDescent="0.2">
      <c r="A117" s="29"/>
      <c r="B117" s="29"/>
      <c r="C117" s="30" t="s">
        <v>175</v>
      </c>
      <c r="D117" s="29"/>
      <c r="E117" s="29"/>
      <c r="F117" s="29"/>
      <c r="G117" s="29"/>
      <c r="H117" s="31" t="s">
        <v>152</v>
      </c>
    </row>
    <row r="118" spans="1:10" x14ac:dyDescent="0.2">
      <c r="A118" s="29"/>
      <c r="B118" s="29"/>
      <c r="C118" s="30" t="s">
        <v>176</v>
      </c>
      <c r="D118" s="29"/>
      <c r="E118" s="29"/>
      <c r="F118" s="29"/>
      <c r="G118" s="29"/>
      <c r="H118" s="31" t="s">
        <v>152</v>
      </c>
    </row>
    <row r="119" spans="1:10" x14ac:dyDescent="0.2">
      <c r="A119" s="29"/>
      <c r="B119" s="29"/>
      <c r="C119" s="30" t="s">
        <v>151</v>
      </c>
      <c r="D119" s="29"/>
      <c r="E119" s="29" t="s">
        <v>152</v>
      </c>
      <c r="F119" s="41" t="s">
        <v>154</v>
      </c>
      <c r="G119" s="38">
        <v>0</v>
      </c>
      <c r="H119" s="31" t="s">
        <v>152</v>
      </c>
    </row>
    <row r="120" spans="1:10" x14ac:dyDescent="0.2">
      <c r="A120" s="29"/>
      <c r="B120" s="29"/>
      <c r="C120" s="39"/>
      <c r="D120" s="29"/>
      <c r="E120" s="29"/>
      <c r="F120" s="40"/>
      <c r="G120" s="40"/>
      <c r="H120" s="31" t="s">
        <v>152</v>
      </c>
    </row>
    <row r="121" spans="1:10" x14ac:dyDescent="0.2">
      <c r="A121" s="29"/>
      <c r="B121" s="29"/>
      <c r="C121" s="30" t="s">
        <v>177</v>
      </c>
      <c r="D121" s="29"/>
      <c r="E121" s="29"/>
      <c r="F121" s="40"/>
      <c r="G121" s="40"/>
      <c r="H121" s="31" t="s">
        <v>152</v>
      </c>
    </row>
    <row r="122" spans="1:10" x14ac:dyDescent="0.2">
      <c r="A122" s="29"/>
      <c r="B122" s="29"/>
      <c r="C122" s="30" t="s">
        <v>151</v>
      </c>
      <c r="D122" s="29"/>
      <c r="E122" s="29" t="s">
        <v>152</v>
      </c>
      <c r="F122" s="41" t="s">
        <v>154</v>
      </c>
      <c r="G122" s="38">
        <v>0</v>
      </c>
      <c r="H122" s="31" t="s">
        <v>152</v>
      </c>
    </row>
    <row r="123" spans="1:10" x14ac:dyDescent="0.2">
      <c r="A123" s="29"/>
      <c r="B123" s="29"/>
      <c r="C123" s="39"/>
      <c r="D123" s="29"/>
      <c r="E123" s="29"/>
      <c r="F123" s="40"/>
      <c r="G123" s="40"/>
      <c r="H123" s="31" t="s">
        <v>152</v>
      </c>
    </row>
    <row r="124" spans="1:10" x14ac:dyDescent="0.2">
      <c r="A124" s="42"/>
      <c r="B124" s="33"/>
      <c r="C124" s="33" t="s">
        <v>178</v>
      </c>
      <c r="D124" s="33"/>
      <c r="E124" s="42"/>
      <c r="F124" s="35">
        <v>-8.9305836999999997</v>
      </c>
      <c r="G124" s="36" t="s">
        <v>150</v>
      </c>
      <c r="H124" s="31" t="s">
        <v>152</v>
      </c>
    </row>
    <row r="125" spans="1:10" x14ac:dyDescent="0.2">
      <c r="A125" s="42"/>
      <c r="B125" s="33"/>
      <c r="C125" s="33" t="s">
        <v>938</v>
      </c>
      <c r="D125" s="33"/>
      <c r="E125" s="42"/>
      <c r="F125" s="35">
        <v>-4012.0893783199999</v>
      </c>
      <c r="G125" s="36">
        <v>-1.028914E-2</v>
      </c>
      <c r="H125" s="31" t="s">
        <v>152</v>
      </c>
    </row>
    <row r="126" spans="1:10" x14ac:dyDescent="0.2">
      <c r="A126" s="39"/>
      <c r="B126" s="39"/>
      <c r="C126" s="30" t="s">
        <v>180</v>
      </c>
      <c r="D126" s="40"/>
      <c r="E126" s="40"/>
      <c r="F126" s="37">
        <v>389934.52130179101</v>
      </c>
      <c r="G126" s="43">
        <v>1.0000000499999999</v>
      </c>
      <c r="H126" s="31" t="s">
        <v>152</v>
      </c>
    </row>
    <row r="127" spans="1:10" x14ac:dyDescent="0.2">
      <c r="A127" s="44"/>
      <c r="B127" s="44"/>
      <c r="C127" s="44"/>
      <c r="D127" s="45"/>
      <c r="E127" s="45"/>
      <c r="F127" s="45"/>
      <c r="G127" s="45"/>
    </row>
    <row r="128" spans="1:10" ht="15.75" customHeight="1" x14ac:dyDescent="0.2">
      <c r="A128" s="4"/>
      <c r="B128" s="234" t="s">
        <v>915</v>
      </c>
      <c r="C128" s="234"/>
      <c r="D128" s="234"/>
      <c r="E128" s="234"/>
      <c r="F128" s="234"/>
      <c r="G128" s="234"/>
      <c r="H128" s="234"/>
      <c r="J128" s="5"/>
    </row>
    <row r="129" spans="1:17" ht="15" customHeight="1" x14ac:dyDescent="0.2">
      <c r="A129" s="4"/>
      <c r="B129" s="234" t="s">
        <v>916</v>
      </c>
      <c r="C129" s="234"/>
      <c r="D129" s="234"/>
      <c r="E129" s="234"/>
      <c r="F129" s="234"/>
      <c r="G129" s="234"/>
      <c r="H129" s="234"/>
      <c r="J129" s="5"/>
    </row>
    <row r="130" spans="1:17" ht="15.75" customHeight="1" x14ac:dyDescent="0.2">
      <c r="A130" s="4"/>
      <c r="B130" s="234" t="s">
        <v>917</v>
      </c>
      <c r="C130" s="234"/>
      <c r="D130" s="234"/>
      <c r="E130" s="234"/>
      <c r="F130" s="234"/>
      <c r="G130" s="234"/>
      <c r="H130" s="234"/>
      <c r="J130" s="5"/>
    </row>
    <row r="131" spans="1:17" s="7" customFormat="1" ht="69.75" customHeight="1" x14ac:dyDescent="0.25">
      <c r="A131" s="6"/>
      <c r="B131" s="235" t="s">
        <v>918</v>
      </c>
      <c r="C131" s="235"/>
      <c r="D131" s="235"/>
      <c r="E131" s="235"/>
      <c r="F131" s="235"/>
      <c r="G131" s="235"/>
      <c r="H131" s="235"/>
      <c r="I131"/>
      <c r="J131" s="5"/>
      <c r="K131"/>
      <c r="L131"/>
      <c r="M131"/>
      <c r="N131"/>
      <c r="O131"/>
      <c r="P131"/>
      <c r="Q131"/>
    </row>
    <row r="132" spans="1:17" x14ac:dyDescent="0.2">
      <c r="A132" s="4"/>
      <c r="B132" s="234" t="s">
        <v>919</v>
      </c>
      <c r="C132" s="234"/>
      <c r="D132" s="234"/>
      <c r="E132" s="234"/>
      <c r="F132" s="234"/>
      <c r="G132" s="234"/>
      <c r="H132" s="234"/>
      <c r="J132" s="5"/>
    </row>
    <row r="133" spans="1:17" x14ac:dyDescent="0.2">
      <c r="A133" s="4"/>
      <c r="B133" s="4"/>
      <c r="C133" s="4"/>
      <c r="D133" s="46"/>
      <c r="E133" s="46"/>
      <c r="F133" s="46"/>
      <c r="G133" s="46"/>
    </row>
    <row r="134" spans="1:17" x14ac:dyDescent="0.2">
      <c r="A134" s="4"/>
      <c r="B134" s="236" t="s">
        <v>181</v>
      </c>
      <c r="C134" s="237"/>
      <c r="D134" s="238"/>
      <c r="E134" s="47"/>
      <c r="F134" s="46"/>
      <c r="G134" s="46"/>
    </row>
    <row r="135" spans="1:17" x14ac:dyDescent="0.2">
      <c r="A135" s="4"/>
      <c r="B135" s="231" t="s">
        <v>182</v>
      </c>
      <c r="C135" s="232"/>
      <c r="D135" s="30" t="s">
        <v>183</v>
      </c>
      <c r="E135" s="47"/>
      <c r="F135" s="46"/>
      <c r="G135" s="46"/>
    </row>
    <row r="136" spans="1:17" x14ac:dyDescent="0.2">
      <c r="A136" s="4"/>
      <c r="B136" s="231" t="s">
        <v>184</v>
      </c>
      <c r="C136" s="232"/>
      <c r="D136" s="30" t="s">
        <v>183</v>
      </c>
      <c r="E136" s="47"/>
      <c r="F136" s="46"/>
      <c r="G136" s="46"/>
    </row>
    <row r="137" spans="1:17" x14ac:dyDescent="0.2">
      <c r="A137" s="4"/>
      <c r="B137" s="231" t="s">
        <v>185</v>
      </c>
      <c r="C137" s="232"/>
      <c r="D137" s="40" t="s">
        <v>152</v>
      </c>
      <c r="E137" s="47"/>
      <c r="F137" s="46"/>
      <c r="G137" s="46"/>
    </row>
    <row r="138" spans="1:17" x14ac:dyDescent="0.2">
      <c r="A138" s="8"/>
      <c r="B138" s="48" t="s">
        <v>152</v>
      </c>
      <c r="C138" s="48" t="s">
        <v>920</v>
      </c>
      <c r="D138" s="48" t="s">
        <v>186</v>
      </c>
      <c r="E138" s="8"/>
      <c r="F138" s="8"/>
      <c r="G138" s="8"/>
      <c r="H138" s="8"/>
      <c r="J138" s="5"/>
    </row>
    <row r="139" spans="1:17" x14ac:dyDescent="0.2">
      <c r="A139" s="8"/>
      <c r="B139" s="49" t="s">
        <v>187</v>
      </c>
      <c r="C139" s="50">
        <v>45626</v>
      </c>
      <c r="D139" s="50">
        <v>45657</v>
      </c>
      <c r="E139" s="8"/>
      <c r="F139" s="8"/>
      <c r="G139" s="8"/>
      <c r="J139" s="5"/>
    </row>
    <row r="140" spans="1:17" x14ac:dyDescent="0.2">
      <c r="A140" s="8"/>
      <c r="B140" s="33" t="s">
        <v>188</v>
      </c>
      <c r="C140" s="51">
        <v>35.264099999999999</v>
      </c>
      <c r="D140" s="51">
        <v>35.180100000000003</v>
      </c>
      <c r="E140" s="8"/>
      <c r="F140" s="22"/>
      <c r="G140" s="52"/>
    </row>
    <row r="141" spans="1:17" x14ac:dyDescent="0.2">
      <c r="A141" s="8"/>
      <c r="B141" s="33" t="s">
        <v>1083</v>
      </c>
      <c r="C141" s="51">
        <v>24.203499999999998</v>
      </c>
      <c r="D141" s="51">
        <v>24.145900000000001</v>
      </c>
      <c r="E141" s="8"/>
      <c r="F141" s="22"/>
      <c r="G141" s="52"/>
    </row>
    <row r="142" spans="1:17" x14ac:dyDescent="0.2">
      <c r="A142" s="8"/>
      <c r="B142" s="33" t="s">
        <v>190</v>
      </c>
      <c r="C142" s="51">
        <v>32.808999999999997</v>
      </c>
      <c r="D142" s="51">
        <v>32.698900000000002</v>
      </c>
      <c r="E142" s="8"/>
      <c r="F142" s="22"/>
      <c r="G142" s="52"/>
    </row>
    <row r="143" spans="1:17" x14ac:dyDescent="0.2">
      <c r="A143" s="8"/>
      <c r="B143" s="33" t="s">
        <v>1084</v>
      </c>
      <c r="C143" s="51">
        <v>22.494</v>
      </c>
      <c r="D143" s="51">
        <v>22.418500000000002</v>
      </c>
      <c r="E143" s="8"/>
      <c r="F143" s="22"/>
      <c r="G143" s="52"/>
    </row>
    <row r="144" spans="1:17" x14ac:dyDescent="0.2">
      <c r="A144" s="8"/>
      <c r="B144" s="8"/>
      <c r="C144" s="8"/>
      <c r="D144" s="8"/>
      <c r="E144" s="8"/>
      <c r="F144" s="8"/>
      <c r="G144" s="8"/>
    </row>
    <row r="145" spans="1:8" x14ac:dyDescent="0.2">
      <c r="A145" s="8"/>
      <c r="B145" s="231" t="s">
        <v>921</v>
      </c>
      <c r="C145" s="232"/>
      <c r="D145" s="30" t="s">
        <v>183</v>
      </c>
      <c r="E145" s="8"/>
      <c r="F145" s="8"/>
      <c r="G145" s="8"/>
    </row>
    <row r="146" spans="1:8" x14ac:dyDescent="0.2">
      <c r="A146" s="8"/>
      <c r="B146" s="90"/>
      <c r="C146" s="90"/>
      <c r="D146" s="90"/>
      <c r="E146" s="8"/>
      <c r="F146" s="8"/>
      <c r="G146" s="8"/>
    </row>
    <row r="147" spans="1:8" ht="29.1" customHeight="1" x14ac:dyDescent="0.2">
      <c r="A147" s="8"/>
      <c r="B147" s="231" t="s">
        <v>192</v>
      </c>
      <c r="C147" s="232"/>
      <c r="D147" s="30" t="s">
        <v>951</v>
      </c>
      <c r="E147" s="8"/>
      <c r="F147" s="8"/>
      <c r="G147" s="8"/>
      <c r="H147" s="8"/>
    </row>
    <row r="148" spans="1:8" ht="29.1" customHeight="1" x14ac:dyDescent="0.2">
      <c r="A148" s="8"/>
      <c r="B148" s="231" t="s">
        <v>193</v>
      </c>
      <c r="C148" s="232"/>
      <c r="D148" s="138" t="str">
        <f>"Rs. "&amp;TEXT(F62,"0.00")&amp;" Lacs"</f>
        <v>Rs. 3636.79 Lacs</v>
      </c>
      <c r="E148" s="55"/>
      <c r="F148" s="8"/>
      <c r="G148" s="8"/>
      <c r="H148" s="8"/>
    </row>
    <row r="149" spans="1:8" ht="17.100000000000001" customHeight="1" x14ac:dyDescent="0.2">
      <c r="A149" s="8"/>
      <c r="B149" s="231" t="s">
        <v>194</v>
      </c>
      <c r="C149" s="232"/>
      <c r="D149" s="30" t="s">
        <v>183</v>
      </c>
      <c r="E149" s="55"/>
      <c r="F149" s="8"/>
      <c r="G149" s="8"/>
      <c r="H149" s="8"/>
    </row>
    <row r="150" spans="1:8" ht="17.100000000000001" customHeight="1" x14ac:dyDescent="0.2">
      <c r="A150" s="8"/>
      <c r="B150" s="231" t="s">
        <v>195</v>
      </c>
      <c r="C150" s="232"/>
      <c r="D150" s="56">
        <v>1.002564213455867</v>
      </c>
      <c r="E150" s="8"/>
      <c r="F150" s="22"/>
      <c r="G150" s="52"/>
      <c r="H150" s="52"/>
    </row>
    <row r="152" spans="1:8" x14ac:dyDescent="0.2">
      <c r="B152" s="230" t="s">
        <v>922</v>
      </c>
      <c r="C152" s="230"/>
    </row>
    <row r="154" spans="1:8" ht="153.75" customHeight="1" x14ac:dyDescent="0.2"/>
    <row r="157" spans="1:8" x14ac:dyDescent="0.2">
      <c r="B157" s="9" t="s">
        <v>923</v>
      </c>
      <c r="C157" s="10"/>
      <c r="D157" s="9" t="s">
        <v>926</v>
      </c>
    </row>
    <row r="158" spans="1:8" x14ac:dyDescent="0.2">
      <c r="B158" s="9" t="s">
        <v>1070</v>
      </c>
      <c r="D158" s="9" t="s">
        <v>1118</v>
      </c>
    </row>
    <row r="159" spans="1:8" x14ac:dyDescent="0.2">
      <c r="B159" s="139"/>
    </row>
    <row r="160" spans="1:8" ht="165" customHeight="1" x14ac:dyDescent="0.2"/>
  </sheetData>
  <mergeCells count="18">
    <mergeCell ref="B135:C135"/>
    <mergeCell ref="A1:H1"/>
    <mergeCell ref="A2:H2"/>
    <mergeCell ref="A3:H3"/>
    <mergeCell ref="B128:H128"/>
    <mergeCell ref="B129:H129"/>
    <mergeCell ref="B130:H130"/>
    <mergeCell ref="B131:H131"/>
    <mergeCell ref="B132:H132"/>
    <mergeCell ref="B134:D134"/>
    <mergeCell ref="B152:C152"/>
    <mergeCell ref="B136:C136"/>
    <mergeCell ref="B137:C137"/>
    <mergeCell ref="B145:C145"/>
    <mergeCell ref="B149:C149"/>
    <mergeCell ref="B150:C150"/>
    <mergeCell ref="B147:C147"/>
    <mergeCell ref="B148:C148"/>
  </mergeCells>
  <hyperlinks>
    <hyperlink ref="I1" location="Index!B2" display="Index" xr:uid="{803C5186-1210-4065-8B57-C3ED2D95B028}"/>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39DFD-229B-45C8-9A99-67B090DD46D3}">
  <sheetPr>
    <outlinePr summaryBelow="0" summaryRight="0"/>
  </sheetPr>
  <dimension ref="A1:Q169"/>
  <sheetViews>
    <sheetView showGridLines="0" workbookViewId="0">
      <selection sqref="A1:H1"/>
    </sheetView>
  </sheetViews>
  <sheetFormatPr defaultRowHeight="12.75" x14ac:dyDescent="0.2"/>
  <cols>
    <col min="1" max="1" width="5.85546875" bestFit="1" customWidth="1"/>
    <col min="2" max="2" width="19.7109375" bestFit="1" customWidth="1"/>
    <col min="3" max="3" width="33.85546875" bestFit="1" customWidth="1"/>
    <col min="4" max="4" width="17.42578125" bestFit="1" customWidth="1"/>
    <col min="5" max="5" width="8.7109375" bestFit="1" customWidth="1"/>
    <col min="6" max="6" width="10.140625" bestFit="1" customWidth="1"/>
    <col min="7" max="7" width="14" bestFit="1" customWidth="1"/>
    <col min="8" max="8" width="8.42578125" bestFit="1" customWidth="1"/>
    <col min="9" max="9" width="5.7109375" bestFit="1" customWidth="1"/>
  </cols>
  <sheetData>
    <row r="1" spans="1:9" ht="15" x14ac:dyDescent="0.2">
      <c r="A1" s="233" t="s">
        <v>0</v>
      </c>
      <c r="B1" s="233"/>
      <c r="C1" s="233"/>
      <c r="D1" s="233"/>
      <c r="E1" s="233"/>
      <c r="F1" s="233"/>
      <c r="G1" s="233"/>
      <c r="H1" s="233"/>
      <c r="I1" s="2" t="s">
        <v>910</v>
      </c>
    </row>
    <row r="2" spans="1:9" ht="15" x14ac:dyDescent="0.2">
      <c r="A2" s="233" t="s">
        <v>831</v>
      </c>
      <c r="B2" s="233"/>
      <c r="C2" s="233"/>
      <c r="D2" s="233"/>
      <c r="E2" s="233"/>
      <c r="F2" s="233"/>
      <c r="G2" s="233"/>
      <c r="H2" s="233"/>
    </row>
    <row r="3" spans="1:9" ht="15" x14ac:dyDescent="0.2">
      <c r="A3" s="233" t="s">
        <v>912</v>
      </c>
      <c r="B3" s="233"/>
      <c r="C3" s="233"/>
      <c r="D3" s="233"/>
      <c r="E3" s="233"/>
      <c r="F3" s="233"/>
      <c r="G3" s="233"/>
      <c r="H3" s="233"/>
    </row>
    <row r="4" spans="1:9" s="3" customFormat="1" ht="30" x14ac:dyDescent="0.2">
      <c r="A4" s="28" t="s">
        <v>2</v>
      </c>
      <c r="B4" s="28" t="s">
        <v>3</v>
      </c>
      <c r="C4" s="28" t="s">
        <v>4</v>
      </c>
      <c r="D4" s="28" t="s">
        <v>5</v>
      </c>
      <c r="E4" s="28" t="s">
        <v>6</v>
      </c>
      <c r="F4" s="28" t="s">
        <v>7</v>
      </c>
      <c r="G4" s="28" t="s">
        <v>8</v>
      </c>
      <c r="H4" s="28" t="s">
        <v>911</v>
      </c>
    </row>
    <row r="5" spans="1:9" x14ac:dyDescent="0.2">
      <c r="A5" s="29"/>
      <c r="B5" s="29"/>
      <c r="C5" s="30" t="s">
        <v>9</v>
      </c>
      <c r="D5" s="29"/>
      <c r="E5" s="29"/>
      <c r="F5" s="29"/>
      <c r="G5" s="29"/>
      <c r="H5" s="31" t="s">
        <v>152</v>
      </c>
    </row>
    <row r="6" spans="1:9" ht="25.5" x14ac:dyDescent="0.2">
      <c r="A6" s="29"/>
      <c r="B6" s="29"/>
      <c r="C6" s="30" t="s">
        <v>10</v>
      </c>
      <c r="D6" s="29"/>
      <c r="E6" s="29"/>
      <c r="F6" s="29"/>
      <c r="G6" s="29"/>
      <c r="H6" s="31" t="s">
        <v>152</v>
      </c>
    </row>
    <row r="7" spans="1:9" x14ac:dyDescent="0.2">
      <c r="A7" s="32">
        <v>1</v>
      </c>
      <c r="B7" s="33" t="s">
        <v>344</v>
      </c>
      <c r="C7" s="33" t="s">
        <v>345</v>
      </c>
      <c r="D7" s="33" t="s">
        <v>42</v>
      </c>
      <c r="E7" s="34">
        <v>698000</v>
      </c>
      <c r="F7" s="35">
        <v>12374.493</v>
      </c>
      <c r="G7" s="36">
        <v>8.0935740000000006E-2</v>
      </c>
      <c r="H7" s="31" t="s">
        <v>152</v>
      </c>
    </row>
    <row r="8" spans="1:9" x14ac:dyDescent="0.2">
      <c r="A8" s="32">
        <v>2</v>
      </c>
      <c r="B8" s="33" t="s">
        <v>40</v>
      </c>
      <c r="C8" s="33" t="s">
        <v>41</v>
      </c>
      <c r="D8" s="33" t="s">
        <v>42</v>
      </c>
      <c r="E8" s="34">
        <v>883000</v>
      </c>
      <c r="F8" s="35">
        <v>11316.969499999999</v>
      </c>
      <c r="G8" s="36">
        <v>7.4018979999999998E-2</v>
      </c>
      <c r="H8" s="31" t="s">
        <v>152</v>
      </c>
    </row>
    <row r="9" spans="1:9" x14ac:dyDescent="0.2">
      <c r="A9" s="32">
        <v>3</v>
      </c>
      <c r="B9" s="33" t="s">
        <v>348</v>
      </c>
      <c r="C9" s="33" t="s">
        <v>349</v>
      </c>
      <c r="D9" s="33" t="s">
        <v>1114</v>
      </c>
      <c r="E9" s="34">
        <v>364000</v>
      </c>
      <c r="F9" s="35">
        <v>6843.2</v>
      </c>
      <c r="G9" s="36">
        <v>4.4758149999999997E-2</v>
      </c>
      <c r="H9" s="31" t="s">
        <v>152</v>
      </c>
    </row>
    <row r="10" spans="1:9" x14ac:dyDescent="0.2">
      <c r="A10" s="32">
        <v>4</v>
      </c>
      <c r="B10" s="33" t="s">
        <v>17</v>
      </c>
      <c r="C10" s="33" t="s">
        <v>18</v>
      </c>
      <c r="D10" s="33" t="s">
        <v>19</v>
      </c>
      <c r="E10" s="34">
        <v>504000</v>
      </c>
      <c r="F10" s="35">
        <v>6125.8680000000004</v>
      </c>
      <c r="G10" s="36">
        <v>4.0066419999999998E-2</v>
      </c>
      <c r="H10" s="31" t="s">
        <v>152</v>
      </c>
    </row>
    <row r="11" spans="1:9" x14ac:dyDescent="0.2">
      <c r="A11" s="32">
        <v>5</v>
      </c>
      <c r="B11" s="33" t="s">
        <v>11</v>
      </c>
      <c r="C11" s="33" t="s">
        <v>12</v>
      </c>
      <c r="D11" s="33" t="s">
        <v>13</v>
      </c>
      <c r="E11" s="34">
        <v>156446</v>
      </c>
      <c r="F11" s="35">
        <v>5644.0241189999997</v>
      </c>
      <c r="G11" s="36">
        <v>3.6914910000000002E-2</v>
      </c>
      <c r="H11" s="31" t="s">
        <v>152</v>
      </c>
    </row>
    <row r="12" spans="1:9" x14ac:dyDescent="0.2">
      <c r="A12" s="32">
        <v>6</v>
      </c>
      <c r="B12" s="33" t="s">
        <v>14</v>
      </c>
      <c r="C12" s="33" t="s">
        <v>15</v>
      </c>
      <c r="D12" s="33" t="s">
        <v>16</v>
      </c>
      <c r="E12" s="34">
        <v>304000</v>
      </c>
      <c r="F12" s="35">
        <v>4826.76</v>
      </c>
      <c r="G12" s="36">
        <v>3.1569569999999998E-2</v>
      </c>
      <c r="H12" s="31" t="s">
        <v>152</v>
      </c>
    </row>
    <row r="13" spans="1:9" x14ac:dyDescent="0.2">
      <c r="A13" s="32">
        <v>7</v>
      </c>
      <c r="B13" s="33" t="s">
        <v>354</v>
      </c>
      <c r="C13" s="33" t="s">
        <v>355</v>
      </c>
      <c r="D13" s="33" t="s">
        <v>1114</v>
      </c>
      <c r="E13" s="34">
        <v>114734</v>
      </c>
      <c r="F13" s="35">
        <v>4698.1278320000001</v>
      </c>
      <c r="G13" s="36">
        <v>3.0728249999999999E-2</v>
      </c>
      <c r="H13" s="31" t="s">
        <v>152</v>
      </c>
    </row>
    <row r="14" spans="1:9" x14ac:dyDescent="0.2">
      <c r="A14" s="32">
        <v>8</v>
      </c>
      <c r="B14" s="33" t="s">
        <v>358</v>
      </c>
      <c r="C14" s="33" t="s">
        <v>359</v>
      </c>
      <c r="D14" s="33" t="s">
        <v>42</v>
      </c>
      <c r="E14" s="34">
        <v>419000</v>
      </c>
      <c r="F14" s="35">
        <v>4461.0929999999998</v>
      </c>
      <c r="G14" s="36">
        <v>2.9177910000000001E-2</v>
      </c>
      <c r="H14" s="31" t="s">
        <v>152</v>
      </c>
    </row>
    <row r="15" spans="1:9" ht="25.5" x14ac:dyDescent="0.2">
      <c r="A15" s="32">
        <v>9</v>
      </c>
      <c r="B15" s="33" t="s">
        <v>352</v>
      </c>
      <c r="C15" s="33" t="s">
        <v>353</v>
      </c>
      <c r="D15" s="33" t="s">
        <v>209</v>
      </c>
      <c r="E15" s="34">
        <v>235000</v>
      </c>
      <c r="F15" s="35">
        <v>4432.9224999999997</v>
      </c>
      <c r="G15" s="36">
        <v>2.8993660000000001E-2</v>
      </c>
      <c r="H15" s="31" t="s">
        <v>152</v>
      </c>
    </row>
    <row r="16" spans="1:9" x14ac:dyDescent="0.2">
      <c r="A16" s="32">
        <v>10</v>
      </c>
      <c r="B16" s="33" t="s">
        <v>58</v>
      </c>
      <c r="C16" s="33" t="s">
        <v>59</v>
      </c>
      <c r="D16" s="33" t="s">
        <v>42</v>
      </c>
      <c r="E16" s="34">
        <v>545000</v>
      </c>
      <c r="F16" s="35">
        <v>4332.4775</v>
      </c>
      <c r="G16" s="36">
        <v>2.8336699999999999E-2</v>
      </c>
      <c r="H16" s="31" t="s">
        <v>152</v>
      </c>
    </row>
    <row r="17" spans="1:8" x14ac:dyDescent="0.2">
      <c r="A17" s="32">
        <v>11</v>
      </c>
      <c r="B17" s="33" t="s">
        <v>86</v>
      </c>
      <c r="C17" s="33" t="s">
        <v>87</v>
      </c>
      <c r="D17" s="33" t="s">
        <v>88</v>
      </c>
      <c r="E17" s="34">
        <v>83000</v>
      </c>
      <c r="F17" s="35">
        <v>3780.0275000000001</v>
      </c>
      <c r="G17" s="36">
        <v>2.472338E-2</v>
      </c>
      <c r="H17" s="31" t="s">
        <v>152</v>
      </c>
    </row>
    <row r="18" spans="1:8" ht="25.5" x14ac:dyDescent="0.2">
      <c r="A18" s="32">
        <v>12</v>
      </c>
      <c r="B18" s="33" t="s">
        <v>23</v>
      </c>
      <c r="C18" s="33" t="s">
        <v>24</v>
      </c>
      <c r="D18" s="33" t="s">
        <v>25</v>
      </c>
      <c r="E18" s="34">
        <v>32000</v>
      </c>
      <c r="F18" s="35">
        <v>3656.4319999999998</v>
      </c>
      <c r="G18" s="36">
        <v>2.3914999999999999E-2</v>
      </c>
      <c r="H18" s="31" t="s">
        <v>152</v>
      </c>
    </row>
    <row r="19" spans="1:8" x14ac:dyDescent="0.2">
      <c r="A19" s="32">
        <v>13</v>
      </c>
      <c r="B19" s="33" t="s">
        <v>369</v>
      </c>
      <c r="C19" s="33" t="s">
        <v>370</v>
      </c>
      <c r="D19" s="33" t="s">
        <v>371</v>
      </c>
      <c r="E19" s="34">
        <v>670000</v>
      </c>
      <c r="F19" s="35">
        <v>3240.4549999999999</v>
      </c>
      <c r="G19" s="36">
        <v>2.1194290000000001E-2</v>
      </c>
      <c r="H19" s="31" t="s">
        <v>152</v>
      </c>
    </row>
    <row r="20" spans="1:8" x14ac:dyDescent="0.2">
      <c r="A20" s="32">
        <v>14</v>
      </c>
      <c r="B20" s="33" t="s">
        <v>340</v>
      </c>
      <c r="C20" s="33" t="s">
        <v>341</v>
      </c>
      <c r="D20" s="33" t="s">
        <v>30</v>
      </c>
      <c r="E20" s="34">
        <v>126229</v>
      </c>
      <c r="F20" s="35">
        <v>2700.2276535000001</v>
      </c>
      <c r="G20" s="36">
        <v>1.766092E-2</v>
      </c>
      <c r="H20" s="31" t="s">
        <v>152</v>
      </c>
    </row>
    <row r="21" spans="1:8" x14ac:dyDescent="0.2">
      <c r="A21" s="32">
        <v>15</v>
      </c>
      <c r="B21" s="33" t="s">
        <v>236</v>
      </c>
      <c r="C21" s="33" t="s">
        <v>237</v>
      </c>
      <c r="D21" s="33" t="s">
        <v>203</v>
      </c>
      <c r="E21" s="34">
        <v>31000</v>
      </c>
      <c r="F21" s="35">
        <v>2689.9475000000002</v>
      </c>
      <c r="G21" s="36">
        <v>1.759368E-2</v>
      </c>
      <c r="H21" s="31" t="s">
        <v>152</v>
      </c>
    </row>
    <row r="22" spans="1:8" x14ac:dyDescent="0.2">
      <c r="A22" s="32">
        <v>16</v>
      </c>
      <c r="B22" s="33" t="s">
        <v>226</v>
      </c>
      <c r="C22" s="33" t="s">
        <v>227</v>
      </c>
      <c r="D22" s="33" t="s">
        <v>228</v>
      </c>
      <c r="E22" s="34">
        <v>344000</v>
      </c>
      <c r="F22" s="35">
        <v>2470.2640000000001</v>
      </c>
      <c r="G22" s="36">
        <v>1.6156839999999999E-2</v>
      </c>
      <c r="H22" s="31" t="s">
        <v>152</v>
      </c>
    </row>
    <row r="23" spans="1:8" x14ac:dyDescent="0.2">
      <c r="A23" s="32">
        <v>17</v>
      </c>
      <c r="B23" s="33" t="s">
        <v>554</v>
      </c>
      <c r="C23" s="33" t="s">
        <v>555</v>
      </c>
      <c r="D23" s="33" t="s">
        <v>1114</v>
      </c>
      <c r="E23" s="34">
        <v>139000</v>
      </c>
      <c r="F23" s="35">
        <v>2371.6179999999999</v>
      </c>
      <c r="G23" s="36">
        <v>1.551164E-2</v>
      </c>
      <c r="H23" s="31" t="s">
        <v>152</v>
      </c>
    </row>
    <row r="24" spans="1:8" x14ac:dyDescent="0.2">
      <c r="A24" s="32">
        <v>18</v>
      </c>
      <c r="B24" s="33" t="s">
        <v>464</v>
      </c>
      <c r="C24" s="33" t="s">
        <v>465</v>
      </c>
      <c r="D24" s="33" t="s">
        <v>42</v>
      </c>
      <c r="E24" s="34">
        <v>237000</v>
      </c>
      <c r="F24" s="35">
        <v>2275.5554999999999</v>
      </c>
      <c r="G24" s="36">
        <v>1.488334E-2</v>
      </c>
      <c r="H24" s="31" t="s">
        <v>152</v>
      </c>
    </row>
    <row r="25" spans="1:8" ht="25.5" x14ac:dyDescent="0.2">
      <c r="A25" s="32">
        <v>19</v>
      </c>
      <c r="B25" s="33" t="s">
        <v>434</v>
      </c>
      <c r="C25" s="33" t="s">
        <v>435</v>
      </c>
      <c r="D25" s="33" t="s">
        <v>209</v>
      </c>
      <c r="E25" s="34">
        <v>376978</v>
      </c>
      <c r="F25" s="35">
        <v>2272.0464059999999</v>
      </c>
      <c r="G25" s="36">
        <v>1.4860389999999999E-2</v>
      </c>
      <c r="H25" s="31" t="s">
        <v>152</v>
      </c>
    </row>
    <row r="26" spans="1:8" ht="25.5" x14ac:dyDescent="0.2">
      <c r="A26" s="32">
        <v>20</v>
      </c>
      <c r="B26" s="33" t="s">
        <v>380</v>
      </c>
      <c r="C26" s="33" t="s">
        <v>381</v>
      </c>
      <c r="D26" s="33" t="s">
        <v>209</v>
      </c>
      <c r="E26" s="34">
        <v>168000</v>
      </c>
      <c r="F26" s="35">
        <v>2241.96</v>
      </c>
      <c r="G26" s="36">
        <v>1.4663610000000001E-2</v>
      </c>
      <c r="H26" s="31" t="s">
        <v>152</v>
      </c>
    </row>
    <row r="27" spans="1:8" x14ac:dyDescent="0.2">
      <c r="A27" s="32">
        <v>21</v>
      </c>
      <c r="B27" s="33" t="s">
        <v>714</v>
      </c>
      <c r="C27" s="33" t="s">
        <v>715</v>
      </c>
      <c r="D27" s="33" t="s">
        <v>247</v>
      </c>
      <c r="E27" s="34">
        <v>34000</v>
      </c>
      <c r="F27" s="35">
        <v>2171.223</v>
      </c>
      <c r="G27" s="36">
        <v>1.420095E-2</v>
      </c>
      <c r="H27" s="31" t="s">
        <v>152</v>
      </c>
    </row>
    <row r="28" spans="1:8" ht="25.5" x14ac:dyDescent="0.2">
      <c r="A28" s="32">
        <v>22</v>
      </c>
      <c r="B28" s="33" t="s">
        <v>298</v>
      </c>
      <c r="C28" s="33" t="s">
        <v>299</v>
      </c>
      <c r="D28" s="33" t="s">
        <v>113</v>
      </c>
      <c r="E28" s="34">
        <v>181078</v>
      </c>
      <c r="F28" s="35">
        <v>2147.494541</v>
      </c>
      <c r="G28" s="36">
        <v>1.4045749999999999E-2</v>
      </c>
      <c r="H28" s="31" t="s">
        <v>152</v>
      </c>
    </row>
    <row r="29" spans="1:8" x14ac:dyDescent="0.2">
      <c r="A29" s="32">
        <v>23</v>
      </c>
      <c r="B29" s="33" t="s">
        <v>816</v>
      </c>
      <c r="C29" s="33" t="s">
        <v>817</v>
      </c>
      <c r="D29" s="33" t="s">
        <v>203</v>
      </c>
      <c r="E29" s="34">
        <v>381140</v>
      </c>
      <c r="F29" s="35">
        <v>2061.58626</v>
      </c>
      <c r="G29" s="36">
        <v>1.348387E-2</v>
      </c>
      <c r="H29" s="31" t="s">
        <v>152</v>
      </c>
    </row>
    <row r="30" spans="1:8" x14ac:dyDescent="0.2">
      <c r="A30" s="32">
        <v>24</v>
      </c>
      <c r="B30" s="33" t="s">
        <v>550</v>
      </c>
      <c r="C30" s="33" t="s">
        <v>551</v>
      </c>
      <c r="D30" s="33" t="s">
        <v>277</v>
      </c>
      <c r="E30" s="34">
        <v>18000</v>
      </c>
      <c r="F30" s="35">
        <v>1954.5119999999999</v>
      </c>
      <c r="G30" s="36">
        <v>1.2783539999999999E-2</v>
      </c>
      <c r="H30" s="31" t="s">
        <v>152</v>
      </c>
    </row>
    <row r="31" spans="1:8" x14ac:dyDescent="0.2">
      <c r="A31" s="32">
        <v>25</v>
      </c>
      <c r="B31" s="33" t="s">
        <v>478</v>
      </c>
      <c r="C31" s="33" t="s">
        <v>479</v>
      </c>
      <c r="D31" s="33" t="s">
        <v>113</v>
      </c>
      <c r="E31" s="34">
        <v>220263</v>
      </c>
      <c r="F31" s="35">
        <v>1933.248351</v>
      </c>
      <c r="G31" s="36">
        <v>1.264447E-2</v>
      </c>
      <c r="H31" s="31" t="s">
        <v>152</v>
      </c>
    </row>
    <row r="32" spans="1:8" x14ac:dyDescent="0.2">
      <c r="A32" s="32">
        <v>26</v>
      </c>
      <c r="B32" s="33" t="s">
        <v>306</v>
      </c>
      <c r="C32" s="33" t="s">
        <v>307</v>
      </c>
      <c r="D32" s="33" t="s">
        <v>292</v>
      </c>
      <c r="E32" s="34">
        <v>171000</v>
      </c>
      <c r="F32" s="35">
        <v>1904.769</v>
      </c>
      <c r="G32" s="36">
        <v>1.2458199999999999E-2</v>
      </c>
      <c r="H32" s="31" t="s">
        <v>152</v>
      </c>
    </row>
    <row r="33" spans="1:8" x14ac:dyDescent="0.2">
      <c r="A33" s="32">
        <v>27</v>
      </c>
      <c r="B33" s="33" t="s">
        <v>199</v>
      </c>
      <c r="C33" s="33" t="s">
        <v>200</v>
      </c>
      <c r="D33" s="33" t="s">
        <v>42</v>
      </c>
      <c r="E33" s="34">
        <v>923000</v>
      </c>
      <c r="F33" s="35">
        <v>1846.1846</v>
      </c>
      <c r="G33" s="36">
        <v>1.207503E-2</v>
      </c>
      <c r="H33" s="31" t="s">
        <v>152</v>
      </c>
    </row>
    <row r="34" spans="1:8" x14ac:dyDescent="0.2">
      <c r="A34" s="32">
        <v>28</v>
      </c>
      <c r="B34" s="33" t="s">
        <v>462</v>
      </c>
      <c r="C34" s="33" t="s">
        <v>463</v>
      </c>
      <c r="D34" s="33" t="s">
        <v>371</v>
      </c>
      <c r="E34" s="34">
        <v>78000</v>
      </c>
      <c r="F34" s="35">
        <v>1814.943</v>
      </c>
      <c r="G34" s="36">
        <v>1.187069E-2</v>
      </c>
      <c r="H34" s="31" t="s">
        <v>152</v>
      </c>
    </row>
    <row r="35" spans="1:8" x14ac:dyDescent="0.2">
      <c r="A35" s="32">
        <v>29</v>
      </c>
      <c r="B35" s="33" t="s">
        <v>125</v>
      </c>
      <c r="C35" s="33" t="s">
        <v>126</v>
      </c>
      <c r="D35" s="33" t="s">
        <v>127</v>
      </c>
      <c r="E35" s="34">
        <v>194000</v>
      </c>
      <c r="F35" s="35">
        <v>1805.558</v>
      </c>
      <c r="G35" s="36">
        <v>1.180931E-2</v>
      </c>
      <c r="H35" s="31" t="s">
        <v>152</v>
      </c>
    </row>
    <row r="36" spans="1:8" x14ac:dyDescent="0.2">
      <c r="A36" s="32">
        <v>30</v>
      </c>
      <c r="B36" s="33" t="s">
        <v>346</v>
      </c>
      <c r="C36" s="33" t="s">
        <v>347</v>
      </c>
      <c r="D36" s="33" t="s">
        <v>203</v>
      </c>
      <c r="E36" s="34">
        <v>631000</v>
      </c>
      <c r="F36" s="35">
        <v>1754.4955</v>
      </c>
      <c r="G36" s="36">
        <v>1.1475330000000001E-2</v>
      </c>
      <c r="H36" s="31" t="s">
        <v>152</v>
      </c>
    </row>
    <row r="37" spans="1:8" x14ac:dyDescent="0.2">
      <c r="A37" s="32">
        <v>31</v>
      </c>
      <c r="B37" s="33" t="s">
        <v>350</v>
      </c>
      <c r="C37" s="33" t="s">
        <v>351</v>
      </c>
      <c r="D37" s="33" t="s">
        <v>42</v>
      </c>
      <c r="E37" s="34">
        <v>96000</v>
      </c>
      <c r="F37" s="35">
        <v>1714.6079999999999</v>
      </c>
      <c r="G37" s="36">
        <v>1.1214450000000001E-2</v>
      </c>
      <c r="H37" s="31" t="s">
        <v>152</v>
      </c>
    </row>
    <row r="38" spans="1:8" ht="25.5" x14ac:dyDescent="0.2">
      <c r="A38" s="32">
        <v>32</v>
      </c>
      <c r="B38" s="33" t="s">
        <v>456</v>
      </c>
      <c r="C38" s="33" t="s">
        <v>457</v>
      </c>
      <c r="D38" s="33" t="s">
        <v>209</v>
      </c>
      <c r="E38" s="34">
        <v>109000</v>
      </c>
      <c r="F38" s="35">
        <v>1666.61</v>
      </c>
      <c r="G38" s="36">
        <v>1.090051E-2</v>
      </c>
      <c r="H38" s="31" t="s">
        <v>152</v>
      </c>
    </row>
    <row r="39" spans="1:8" x14ac:dyDescent="0.2">
      <c r="A39" s="32">
        <v>33</v>
      </c>
      <c r="B39" s="33" t="s">
        <v>132</v>
      </c>
      <c r="C39" s="33" t="s">
        <v>133</v>
      </c>
      <c r="D39" s="33" t="s">
        <v>88</v>
      </c>
      <c r="E39" s="34">
        <v>475000</v>
      </c>
      <c r="F39" s="35">
        <v>1644.2125000000001</v>
      </c>
      <c r="G39" s="36">
        <v>1.075402E-2</v>
      </c>
      <c r="H39" s="31" t="s">
        <v>152</v>
      </c>
    </row>
    <row r="40" spans="1:8" x14ac:dyDescent="0.2">
      <c r="A40" s="32">
        <v>34</v>
      </c>
      <c r="B40" s="33" t="s">
        <v>376</v>
      </c>
      <c r="C40" s="33" t="s">
        <v>377</v>
      </c>
      <c r="D40" s="33" t="s">
        <v>277</v>
      </c>
      <c r="E40" s="34">
        <v>219000</v>
      </c>
      <c r="F40" s="35">
        <v>1620.9285</v>
      </c>
      <c r="G40" s="36">
        <v>1.060173E-2</v>
      </c>
      <c r="H40" s="31" t="s">
        <v>152</v>
      </c>
    </row>
    <row r="41" spans="1:8" x14ac:dyDescent="0.2">
      <c r="A41" s="32">
        <v>35</v>
      </c>
      <c r="B41" s="33" t="s">
        <v>240</v>
      </c>
      <c r="C41" s="33" t="s">
        <v>241</v>
      </c>
      <c r="D41" s="33" t="s">
        <v>242</v>
      </c>
      <c r="E41" s="34">
        <v>79000</v>
      </c>
      <c r="F41" s="35">
        <v>1609.23</v>
      </c>
      <c r="G41" s="36">
        <v>1.052522E-2</v>
      </c>
      <c r="H41" s="31" t="s">
        <v>152</v>
      </c>
    </row>
    <row r="42" spans="1:8" x14ac:dyDescent="0.2">
      <c r="A42" s="32">
        <v>36</v>
      </c>
      <c r="B42" s="33" t="s">
        <v>387</v>
      </c>
      <c r="C42" s="33" t="s">
        <v>388</v>
      </c>
      <c r="D42" s="33" t="s">
        <v>30</v>
      </c>
      <c r="E42" s="34">
        <v>49000</v>
      </c>
      <c r="F42" s="35">
        <v>1594.0435</v>
      </c>
      <c r="G42" s="36">
        <v>1.042589E-2</v>
      </c>
      <c r="H42" s="31" t="s">
        <v>152</v>
      </c>
    </row>
    <row r="43" spans="1:8" x14ac:dyDescent="0.2">
      <c r="A43" s="32">
        <v>37</v>
      </c>
      <c r="B43" s="33" t="s">
        <v>751</v>
      </c>
      <c r="C43" s="33" t="s">
        <v>752</v>
      </c>
      <c r="D43" s="33" t="s">
        <v>216</v>
      </c>
      <c r="E43" s="34">
        <v>76000</v>
      </c>
      <c r="F43" s="35">
        <v>1578.2539999999999</v>
      </c>
      <c r="G43" s="36">
        <v>1.0322619999999999E-2</v>
      </c>
      <c r="H43" s="31" t="s">
        <v>152</v>
      </c>
    </row>
    <row r="44" spans="1:8" x14ac:dyDescent="0.2">
      <c r="A44" s="32">
        <v>38</v>
      </c>
      <c r="B44" s="33" t="s">
        <v>548</v>
      </c>
      <c r="C44" s="33" t="s">
        <v>549</v>
      </c>
      <c r="D44" s="33" t="s">
        <v>242</v>
      </c>
      <c r="E44" s="34">
        <v>96000</v>
      </c>
      <c r="F44" s="35">
        <v>1560.432</v>
      </c>
      <c r="G44" s="36">
        <v>1.0206049999999999E-2</v>
      </c>
      <c r="H44" s="31" t="s">
        <v>152</v>
      </c>
    </row>
    <row r="45" spans="1:8" ht="25.5" x14ac:dyDescent="0.2">
      <c r="A45" s="32">
        <v>39</v>
      </c>
      <c r="B45" s="33" t="s">
        <v>460</v>
      </c>
      <c r="C45" s="33" t="s">
        <v>461</v>
      </c>
      <c r="D45" s="33" t="s">
        <v>233</v>
      </c>
      <c r="E45" s="34">
        <v>169962</v>
      </c>
      <c r="F45" s="35">
        <v>1554.6424139999999</v>
      </c>
      <c r="G45" s="36">
        <v>1.0168190000000001E-2</v>
      </c>
      <c r="H45" s="31" t="s">
        <v>152</v>
      </c>
    </row>
    <row r="46" spans="1:8" x14ac:dyDescent="0.2">
      <c r="A46" s="32">
        <v>40</v>
      </c>
      <c r="B46" s="33" t="s">
        <v>818</v>
      </c>
      <c r="C46" s="33" t="s">
        <v>819</v>
      </c>
      <c r="D46" s="33" t="s">
        <v>30</v>
      </c>
      <c r="E46" s="34">
        <v>112000</v>
      </c>
      <c r="F46" s="35">
        <v>1539.8879999999999</v>
      </c>
      <c r="G46" s="36">
        <v>1.007168E-2</v>
      </c>
      <c r="H46" s="31" t="s">
        <v>152</v>
      </c>
    </row>
    <row r="47" spans="1:8" x14ac:dyDescent="0.2">
      <c r="A47" s="32">
        <v>41</v>
      </c>
      <c r="B47" s="33" t="s">
        <v>100</v>
      </c>
      <c r="C47" s="33" t="s">
        <v>101</v>
      </c>
      <c r="D47" s="33" t="s">
        <v>33</v>
      </c>
      <c r="E47" s="34">
        <v>22000</v>
      </c>
      <c r="F47" s="35">
        <v>1520.6949999999999</v>
      </c>
      <c r="G47" s="36">
        <v>9.9461500000000008E-3</v>
      </c>
      <c r="H47" s="31" t="s">
        <v>152</v>
      </c>
    </row>
    <row r="48" spans="1:8" x14ac:dyDescent="0.2">
      <c r="A48" s="32">
        <v>42</v>
      </c>
      <c r="B48" s="33" t="s">
        <v>666</v>
      </c>
      <c r="C48" s="33" t="s">
        <v>667</v>
      </c>
      <c r="D48" s="33" t="s">
        <v>113</v>
      </c>
      <c r="E48" s="34">
        <v>22000</v>
      </c>
      <c r="F48" s="35">
        <v>1501.06</v>
      </c>
      <c r="G48" s="36">
        <v>9.8177300000000002E-3</v>
      </c>
      <c r="H48" s="31" t="s">
        <v>152</v>
      </c>
    </row>
    <row r="49" spans="1:8" ht="25.5" x14ac:dyDescent="0.2">
      <c r="A49" s="32">
        <v>43</v>
      </c>
      <c r="B49" s="33" t="s">
        <v>787</v>
      </c>
      <c r="C49" s="33" t="s">
        <v>788</v>
      </c>
      <c r="D49" s="33" t="s">
        <v>270</v>
      </c>
      <c r="E49" s="34">
        <v>45000</v>
      </c>
      <c r="F49" s="35">
        <v>1306.9124999999999</v>
      </c>
      <c r="G49" s="36">
        <v>8.5479000000000006E-3</v>
      </c>
      <c r="H49" s="31" t="s">
        <v>152</v>
      </c>
    </row>
    <row r="50" spans="1:8" x14ac:dyDescent="0.2">
      <c r="A50" s="32">
        <v>44</v>
      </c>
      <c r="B50" s="33" t="s">
        <v>20</v>
      </c>
      <c r="C50" s="33" t="s">
        <v>21</v>
      </c>
      <c r="D50" s="33" t="s">
        <v>22</v>
      </c>
      <c r="E50" s="34">
        <v>382000</v>
      </c>
      <c r="F50" s="35">
        <v>1273.3969999999999</v>
      </c>
      <c r="G50" s="36">
        <v>8.3286899999999997E-3</v>
      </c>
      <c r="H50" s="31" t="s">
        <v>152</v>
      </c>
    </row>
    <row r="51" spans="1:8" x14ac:dyDescent="0.2">
      <c r="A51" s="32">
        <v>45</v>
      </c>
      <c r="B51" s="33" t="s">
        <v>31</v>
      </c>
      <c r="C51" s="33" t="s">
        <v>32</v>
      </c>
      <c r="D51" s="33" t="s">
        <v>33</v>
      </c>
      <c r="E51" s="34">
        <v>60000</v>
      </c>
      <c r="F51" s="35">
        <v>1245.54</v>
      </c>
      <c r="G51" s="36">
        <v>8.1464899999999993E-3</v>
      </c>
      <c r="H51" s="31" t="s">
        <v>152</v>
      </c>
    </row>
    <row r="52" spans="1:8" x14ac:dyDescent="0.2">
      <c r="A52" s="32">
        <v>46</v>
      </c>
      <c r="B52" s="33" t="s">
        <v>336</v>
      </c>
      <c r="C52" s="33" t="s">
        <v>337</v>
      </c>
      <c r="D52" s="33" t="s">
        <v>30</v>
      </c>
      <c r="E52" s="34">
        <v>103000</v>
      </c>
      <c r="F52" s="35">
        <v>1193.7184999999999</v>
      </c>
      <c r="G52" s="36">
        <v>7.8075499999999999E-3</v>
      </c>
      <c r="H52" s="31" t="s">
        <v>152</v>
      </c>
    </row>
    <row r="53" spans="1:8" x14ac:dyDescent="0.2">
      <c r="A53" s="32">
        <v>47</v>
      </c>
      <c r="B53" s="33" t="s">
        <v>674</v>
      </c>
      <c r="C53" s="33" t="s">
        <v>675</v>
      </c>
      <c r="D53" s="33" t="s">
        <v>76</v>
      </c>
      <c r="E53" s="34">
        <v>274000</v>
      </c>
      <c r="F53" s="35">
        <v>1180.2550000000001</v>
      </c>
      <c r="G53" s="36">
        <v>7.7194899999999999E-3</v>
      </c>
      <c r="H53" s="31" t="s">
        <v>152</v>
      </c>
    </row>
    <row r="54" spans="1:8" x14ac:dyDescent="0.2">
      <c r="A54" s="32">
        <v>48</v>
      </c>
      <c r="B54" s="33" t="s">
        <v>102</v>
      </c>
      <c r="C54" s="33" t="s">
        <v>103</v>
      </c>
      <c r="D54" s="33" t="s">
        <v>104</v>
      </c>
      <c r="E54" s="34">
        <v>498000</v>
      </c>
      <c r="F54" s="35">
        <v>951.08040000000005</v>
      </c>
      <c r="G54" s="36">
        <v>6.2205699999999999E-3</v>
      </c>
      <c r="H54" s="31" t="s">
        <v>152</v>
      </c>
    </row>
    <row r="55" spans="1:8" ht="25.5" x14ac:dyDescent="0.2">
      <c r="A55" s="32">
        <v>49</v>
      </c>
      <c r="B55" s="33" t="s">
        <v>320</v>
      </c>
      <c r="C55" s="33" t="s">
        <v>321</v>
      </c>
      <c r="D55" s="33" t="s">
        <v>209</v>
      </c>
      <c r="E55" s="34">
        <v>33000</v>
      </c>
      <c r="F55" s="35">
        <v>950.53200000000004</v>
      </c>
      <c r="G55" s="36">
        <v>6.2169800000000004E-3</v>
      </c>
      <c r="H55" s="31" t="s">
        <v>152</v>
      </c>
    </row>
    <row r="56" spans="1:8" x14ac:dyDescent="0.2">
      <c r="A56" s="32">
        <v>50</v>
      </c>
      <c r="B56" s="33" t="s">
        <v>372</v>
      </c>
      <c r="C56" s="33" t="s">
        <v>373</v>
      </c>
      <c r="D56" s="33" t="s">
        <v>1115</v>
      </c>
      <c r="E56" s="34">
        <v>49000</v>
      </c>
      <c r="F56" s="35">
        <v>873.79250000000002</v>
      </c>
      <c r="G56" s="36">
        <v>5.71507E-3</v>
      </c>
      <c r="H56" s="31" t="s">
        <v>152</v>
      </c>
    </row>
    <row r="57" spans="1:8" x14ac:dyDescent="0.2">
      <c r="A57" s="32">
        <v>51</v>
      </c>
      <c r="B57" s="33" t="s">
        <v>229</v>
      </c>
      <c r="C57" s="33" t="s">
        <v>230</v>
      </c>
      <c r="D57" s="33" t="s">
        <v>19</v>
      </c>
      <c r="E57" s="34">
        <v>211000</v>
      </c>
      <c r="F57" s="35">
        <v>862.46249999999998</v>
      </c>
      <c r="G57" s="36">
        <v>5.6409600000000004E-3</v>
      </c>
      <c r="H57" s="31" t="s">
        <v>152</v>
      </c>
    </row>
    <row r="58" spans="1:8" x14ac:dyDescent="0.2">
      <c r="A58" s="32">
        <v>52</v>
      </c>
      <c r="B58" s="33" t="s">
        <v>250</v>
      </c>
      <c r="C58" s="33" t="s">
        <v>251</v>
      </c>
      <c r="D58" s="33" t="s">
        <v>79</v>
      </c>
      <c r="E58" s="34">
        <v>160000</v>
      </c>
      <c r="F58" s="35">
        <v>847.04</v>
      </c>
      <c r="G58" s="36">
        <v>5.5400900000000001E-3</v>
      </c>
      <c r="H58" s="31" t="s">
        <v>152</v>
      </c>
    </row>
    <row r="59" spans="1:8" ht="25.5" x14ac:dyDescent="0.2">
      <c r="A59" s="32">
        <v>53</v>
      </c>
      <c r="B59" s="33" t="s">
        <v>97</v>
      </c>
      <c r="C59" s="33" t="s">
        <v>98</v>
      </c>
      <c r="D59" s="33" t="s">
        <v>99</v>
      </c>
      <c r="E59" s="34">
        <v>64000</v>
      </c>
      <c r="F59" s="35">
        <v>787.904</v>
      </c>
      <c r="G59" s="36">
        <v>5.1533100000000004E-3</v>
      </c>
      <c r="H59" s="31" t="s">
        <v>152</v>
      </c>
    </row>
    <row r="60" spans="1:8" ht="25.5" x14ac:dyDescent="0.2">
      <c r="A60" s="32">
        <v>54</v>
      </c>
      <c r="B60" s="33" t="s">
        <v>290</v>
      </c>
      <c r="C60" s="33" t="s">
        <v>291</v>
      </c>
      <c r="D60" s="33" t="s">
        <v>292</v>
      </c>
      <c r="E60" s="34">
        <v>119000</v>
      </c>
      <c r="F60" s="35">
        <v>779.27149999999995</v>
      </c>
      <c r="G60" s="36">
        <v>5.09685E-3</v>
      </c>
      <c r="H60" s="31" t="s">
        <v>152</v>
      </c>
    </row>
    <row r="61" spans="1:8" x14ac:dyDescent="0.2">
      <c r="A61" s="32">
        <v>55</v>
      </c>
      <c r="B61" s="33" t="s">
        <v>128</v>
      </c>
      <c r="C61" s="33" t="s">
        <v>129</v>
      </c>
      <c r="D61" s="33" t="s">
        <v>79</v>
      </c>
      <c r="E61" s="34">
        <v>22000</v>
      </c>
      <c r="F61" s="35">
        <v>749.27599999999995</v>
      </c>
      <c r="G61" s="36">
        <v>4.9006600000000003E-3</v>
      </c>
      <c r="H61" s="31" t="s">
        <v>152</v>
      </c>
    </row>
    <row r="62" spans="1:8" x14ac:dyDescent="0.2">
      <c r="A62" s="32">
        <v>56</v>
      </c>
      <c r="B62" s="33" t="s">
        <v>820</v>
      </c>
      <c r="C62" s="33" t="s">
        <v>821</v>
      </c>
      <c r="D62" s="33" t="s">
        <v>277</v>
      </c>
      <c r="E62" s="34">
        <v>38619</v>
      </c>
      <c r="F62" s="35">
        <v>697.49775899999997</v>
      </c>
      <c r="G62" s="36">
        <v>4.56201E-3</v>
      </c>
      <c r="H62" s="31" t="s">
        <v>152</v>
      </c>
    </row>
    <row r="63" spans="1:8" ht="25.5" x14ac:dyDescent="0.2">
      <c r="A63" s="32">
        <v>57</v>
      </c>
      <c r="B63" s="33" t="s">
        <v>326</v>
      </c>
      <c r="C63" s="33" t="s">
        <v>327</v>
      </c>
      <c r="D63" s="33" t="s">
        <v>270</v>
      </c>
      <c r="E63" s="34">
        <v>20000</v>
      </c>
      <c r="F63" s="35">
        <v>649.16</v>
      </c>
      <c r="G63" s="36">
        <v>4.2458499999999998E-3</v>
      </c>
      <c r="H63" s="31" t="s">
        <v>152</v>
      </c>
    </row>
    <row r="64" spans="1:8" ht="25.5" x14ac:dyDescent="0.2">
      <c r="A64" s="32">
        <v>58</v>
      </c>
      <c r="B64" s="33" t="s">
        <v>722</v>
      </c>
      <c r="C64" s="33" t="s">
        <v>723</v>
      </c>
      <c r="D64" s="33" t="s">
        <v>25</v>
      </c>
      <c r="E64" s="34">
        <v>32737</v>
      </c>
      <c r="F64" s="35">
        <v>578.54463250000003</v>
      </c>
      <c r="G64" s="36">
        <v>3.7839900000000001E-3</v>
      </c>
      <c r="H64" s="31" t="s">
        <v>152</v>
      </c>
    </row>
    <row r="65" spans="1:8" x14ac:dyDescent="0.2">
      <c r="A65" s="32">
        <v>59</v>
      </c>
      <c r="B65" s="33" t="s">
        <v>362</v>
      </c>
      <c r="C65" s="33" t="s">
        <v>363</v>
      </c>
      <c r="D65" s="33" t="s">
        <v>247</v>
      </c>
      <c r="E65" s="34">
        <v>8719</v>
      </c>
      <c r="F65" s="35">
        <v>543.55117900000005</v>
      </c>
      <c r="G65" s="36">
        <v>3.5551100000000002E-3</v>
      </c>
      <c r="H65" s="31" t="s">
        <v>152</v>
      </c>
    </row>
    <row r="66" spans="1:8" x14ac:dyDescent="0.2">
      <c r="A66" s="32">
        <v>60</v>
      </c>
      <c r="B66" s="33" t="s">
        <v>140</v>
      </c>
      <c r="C66" s="33" t="s">
        <v>141</v>
      </c>
      <c r="D66" s="33" t="s">
        <v>33</v>
      </c>
      <c r="E66" s="34">
        <v>18693</v>
      </c>
      <c r="F66" s="35">
        <v>533.61037799999997</v>
      </c>
      <c r="G66" s="36">
        <v>3.4900999999999999E-3</v>
      </c>
      <c r="H66" s="31" t="s">
        <v>152</v>
      </c>
    </row>
    <row r="67" spans="1:8" x14ac:dyDescent="0.2">
      <c r="A67" s="32">
        <v>61</v>
      </c>
      <c r="B67" s="33" t="s">
        <v>56</v>
      </c>
      <c r="C67" s="33" t="s">
        <v>57</v>
      </c>
      <c r="D67" s="33" t="s">
        <v>16</v>
      </c>
      <c r="E67" s="34">
        <v>35000</v>
      </c>
      <c r="F67" s="35">
        <v>509.91500000000002</v>
      </c>
      <c r="G67" s="36">
        <v>3.3351100000000001E-3</v>
      </c>
      <c r="H67" s="31" t="s">
        <v>152</v>
      </c>
    </row>
    <row r="68" spans="1:8" ht="25.5" x14ac:dyDescent="0.2">
      <c r="A68" s="32">
        <v>62</v>
      </c>
      <c r="B68" s="33" t="s">
        <v>497</v>
      </c>
      <c r="C68" s="33" t="s">
        <v>498</v>
      </c>
      <c r="D68" s="33" t="s">
        <v>209</v>
      </c>
      <c r="E68" s="34">
        <v>2176</v>
      </c>
      <c r="F68" s="35">
        <v>298.62988799999999</v>
      </c>
      <c r="G68" s="36">
        <v>1.9532E-3</v>
      </c>
      <c r="H68" s="31" t="s">
        <v>152</v>
      </c>
    </row>
    <row r="69" spans="1:8" x14ac:dyDescent="0.2">
      <c r="A69" s="29"/>
      <c r="B69" s="29"/>
      <c r="C69" s="30" t="s">
        <v>151</v>
      </c>
      <c r="D69" s="29"/>
      <c r="E69" s="29" t="s">
        <v>152</v>
      </c>
      <c r="F69" s="37">
        <v>148065.17791299999</v>
      </c>
      <c r="G69" s="38">
        <v>0.96842474000000001</v>
      </c>
      <c r="H69" s="31" t="s">
        <v>152</v>
      </c>
    </row>
    <row r="70" spans="1:8" x14ac:dyDescent="0.2">
      <c r="A70" s="29"/>
      <c r="B70" s="29"/>
      <c r="C70" s="39"/>
      <c r="D70" s="29"/>
      <c r="E70" s="29"/>
      <c r="F70" s="40"/>
      <c r="G70" s="40"/>
      <c r="H70" s="31" t="s">
        <v>152</v>
      </c>
    </row>
    <row r="71" spans="1:8" x14ac:dyDescent="0.2">
      <c r="A71" s="29"/>
      <c r="B71" s="29"/>
      <c r="C71" s="30" t="s">
        <v>153</v>
      </c>
      <c r="D71" s="29"/>
      <c r="E71" s="29"/>
      <c r="F71" s="29"/>
      <c r="G71" s="29"/>
      <c r="H71" s="31" t="s">
        <v>152</v>
      </c>
    </row>
    <row r="72" spans="1:8" x14ac:dyDescent="0.2">
      <c r="A72" s="29"/>
      <c r="B72" s="29"/>
      <c r="C72" s="30" t="s">
        <v>151</v>
      </c>
      <c r="D72" s="29"/>
      <c r="E72" s="29" t="s">
        <v>152</v>
      </c>
      <c r="F72" s="41" t="s">
        <v>154</v>
      </c>
      <c r="G72" s="38">
        <v>0</v>
      </c>
      <c r="H72" s="31" t="s">
        <v>152</v>
      </c>
    </row>
    <row r="73" spans="1:8" x14ac:dyDescent="0.2">
      <c r="A73" s="29"/>
      <c r="B73" s="29"/>
      <c r="C73" s="39"/>
      <c r="D73" s="29"/>
      <c r="E73" s="29"/>
      <c r="F73" s="40"/>
      <c r="G73" s="40"/>
      <c r="H73" s="31" t="s">
        <v>152</v>
      </c>
    </row>
    <row r="74" spans="1:8" x14ac:dyDescent="0.2">
      <c r="A74" s="29"/>
      <c r="B74" s="29"/>
      <c r="C74" s="30" t="s">
        <v>155</v>
      </c>
      <c r="D74" s="29"/>
      <c r="E74" s="29"/>
      <c r="F74" s="29"/>
      <c r="G74" s="29"/>
      <c r="H74" s="31" t="s">
        <v>152</v>
      </c>
    </row>
    <row r="75" spans="1:8" x14ac:dyDescent="0.2">
      <c r="A75" s="29"/>
      <c r="B75" s="29"/>
      <c r="C75" s="30" t="s">
        <v>151</v>
      </c>
      <c r="D75" s="29"/>
      <c r="E75" s="29" t="s">
        <v>152</v>
      </c>
      <c r="F75" s="41" t="s">
        <v>154</v>
      </c>
      <c r="G75" s="38">
        <v>0</v>
      </c>
      <c r="H75" s="31" t="s">
        <v>152</v>
      </c>
    </row>
    <row r="76" spans="1:8" x14ac:dyDescent="0.2">
      <c r="A76" s="29"/>
      <c r="B76" s="29"/>
      <c r="C76" s="39"/>
      <c r="D76" s="29"/>
      <c r="E76" s="29"/>
      <c r="F76" s="40"/>
      <c r="G76" s="40"/>
      <c r="H76" s="31" t="s">
        <v>152</v>
      </c>
    </row>
    <row r="77" spans="1:8" x14ac:dyDescent="0.2">
      <c r="A77" s="29"/>
      <c r="B77" s="29"/>
      <c r="C77" s="30" t="s">
        <v>156</v>
      </c>
      <c r="D77" s="29"/>
      <c r="E77" s="29"/>
      <c r="F77" s="29"/>
      <c r="G77" s="29"/>
      <c r="H77" s="31" t="s">
        <v>152</v>
      </c>
    </row>
    <row r="78" spans="1:8" x14ac:dyDescent="0.2">
      <c r="A78" s="29"/>
      <c r="B78" s="29"/>
      <c r="C78" s="30" t="s">
        <v>151</v>
      </c>
      <c r="D78" s="29"/>
      <c r="E78" s="29" t="s">
        <v>152</v>
      </c>
      <c r="F78" s="41" t="s">
        <v>154</v>
      </c>
      <c r="G78" s="38">
        <v>0</v>
      </c>
      <c r="H78" s="31" t="s">
        <v>152</v>
      </c>
    </row>
    <row r="79" spans="1:8" x14ac:dyDescent="0.2">
      <c r="A79" s="29"/>
      <c r="B79" s="29"/>
      <c r="C79" s="39"/>
      <c r="D79" s="29"/>
      <c r="E79" s="29"/>
      <c r="F79" s="40"/>
      <c r="G79" s="40"/>
      <c r="H79" s="31" t="s">
        <v>152</v>
      </c>
    </row>
    <row r="80" spans="1:8" x14ac:dyDescent="0.2">
      <c r="A80" s="29"/>
      <c r="B80" s="29"/>
      <c r="C80" s="30" t="s">
        <v>157</v>
      </c>
      <c r="D80" s="29"/>
      <c r="E80" s="29"/>
      <c r="F80" s="40"/>
      <c r="G80" s="40"/>
      <c r="H80" s="31" t="s">
        <v>152</v>
      </c>
    </row>
    <row r="81" spans="1:8" x14ac:dyDescent="0.2">
      <c r="A81" s="29"/>
      <c r="B81" s="29"/>
      <c r="C81" s="30" t="s">
        <v>151</v>
      </c>
      <c r="D81" s="29"/>
      <c r="E81" s="29" t="s">
        <v>152</v>
      </c>
      <c r="F81" s="41" t="s">
        <v>154</v>
      </c>
      <c r="G81" s="38">
        <v>0</v>
      </c>
      <c r="H81" s="31" t="s">
        <v>152</v>
      </c>
    </row>
    <row r="82" spans="1:8" x14ac:dyDescent="0.2">
      <c r="A82" s="29"/>
      <c r="B82" s="29"/>
      <c r="C82" s="39"/>
      <c r="D82" s="29"/>
      <c r="E82" s="29"/>
      <c r="F82" s="40"/>
      <c r="G82" s="40"/>
      <c r="H82" s="31" t="s">
        <v>152</v>
      </c>
    </row>
    <row r="83" spans="1:8" x14ac:dyDescent="0.2">
      <c r="A83" s="29"/>
      <c r="B83" s="29"/>
      <c r="C83" s="30" t="s">
        <v>158</v>
      </c>
      <c r="D83" s="29"/>
      <c r="E83" s="29"/>
      <c r="F83" s="40"/>
      <c r="G83" s="40"/>
      <c r="H83" s="31" t="s">
        <v>152</v>
      </c>
    </row>
    <row r="84" spans="1:8" x14ac:dyDescent="0.2">
      <c r="A84" s="29"/>
      <c r="B84" s="29"/>
      <c r="C84" s="30" t="s">
        <v>151</v>
      </c>
      <c r="D84" s="29"/>
      <c r="E84" s="29" t="s">
        <v>152</v>
      </c>
      <c r="F84" s="41" t="s">
        <v>154</v>
      </c>
      <c r="G84" s="38">
        <v>0</v>
      </c>
      <c r="H84" s="31" t="s">
        <v>152</v>
      </c>
    </row>
    <row r="85" spans="1:8" x14ac:dyDescent="0.2">
      <c r="A85" s="29"/>
      <c r="B85" s="29"/>
      <c r="C85" s="39"/>
      <c r="D85" s="29"/>
      <c r="E85" s="29"/>
      <c r="F85" s="40"/>
      <c r="G85" s="40"/>
      <c r="H85" s="31" t="s">
        <v>152</v>
      </c>
    </row>
    <row r="86" spans="1:8" x14ac:dyDescent="0.2">
      <c r="A86" s="29"/>
      <c r="B86" s="29"/>
      <c r="C86" s="30" t="s">
        <v>160</v>
      </c>
      <c r="D86" s="29"/>
      <c r="E86" s="29"/>
      <c r="F86" s="37">
        <v>148065.17791299999</v>
      </c>
      <c r="G86" s="38">
        <v>0.96842474000000001</v>
      </c>
      <c r="H86" s="31" t="s">
        <v>152</v>
      </c>
    </row>
    <row r="87" spans="1:8" x14ac:dyDescent="0.2">
      <c r="A87" s="29"/>
      <c r="B87" s="29"/>
      <c r="C87" s="39"/>
      <c r="D87" s="29"/>
      <c r="E87" s="29"/>
      <c r="F87" s="40"/>
      <c r="G87" s="40"/>
      <c r="H87" s="31" t="s">
        <v>152</v>
      </c>
    </row>
    <row r="88" spans="1:8" x14ac:dyDescent="0.2">
      <c r="A88" s="29"/>
      <c r="B88" s="29"/>
      <c r="C88" s="30" t="s">
        <v>161</v>
      </c>
      <c r="D88" s="29"/>
      <c r="E88" s="29"/>
      <c r="F88" s="40"/>
      <c r="G88" s="40"/>
      <c r="H88" s="31" t="s">
        <v>152</v>
      </c>
    </row>
    <row r="89" spans="1:8" ht="25.5" x14ac:dyDescent="0.2">
      <c r="A89" s="29"/>
      <c r="B89" s="29"/>
      <c r="C89" s="30" t="s">
        <v>10</v>
      </c>
      <c r="D89" s="29"/>
      <c r="E89" s="29"/>
      <c r="F89" s="40"/>
      <c r="G89" s="40"/>
      <c r="H89" s="31" t="s">
        <v>152</v>
      </c>
    </row>
    <row r="90" spans="1:8" x14ac:dyDescent="0.2">
      <c r="A90" s="29"/>
      <c r="B90" s="29"/>
      <c r="C90" s="30" t="s">
        <v>151</v>
      </c>
      <c r="D90" s="29"/>
      <c r="E90" s="29" t="s">
        <v>152</v>
      </c>
      <c r="F90" s="41" t="s">
        <v>154</v>
      </c>
      <c r="G90" s="38">
        <v>0</v>
      </c>
      <c r="H90" s="31" t="s">
        <v>152</v>
      </c>
    </row>
    <row r="91" spans="1:8" x14ac:dyDescent="0.2">
      <c r="A91" s="29"/>
      <c r="B91" s="29"/>
      <c r="C91" s="39"/>
      <c r="D91" s="29"/>
      <c r="E91" s="29"/>
      <c r="F91" s="40"/>
      <c r="G91" s="40"/>
      <c r="H91" s="31" t="s">
        <v>152</v>
      </c>
    </row>
    <row r="92" spans="1:8" x14ac:dyDescent="0.2">
      <c r="A92" s="29"/>
      <c r="B92" s="29"/>
      <c r="C92" s="30" t="s">
        <v>162</v>
      </c>
      <c r="D92" s="29"/>
      <c r="E92" s="29"/>
      <c r="F92" s="29"/>
      <c r="G92" s="29"/>
      <c r="H92" s="31" t="s">
        <v>152</v>
      </c>
    </row>
    <row r="93" spans="1:8" x14ac:dyDescent="0.2">
      <c r="A93" s="29"/>
      <c r="B93" s="29"/>
      <c r="C93" s="30" t="s">
        <v>151</v>
      </c>
      <c r="D93" s="29"/>
      <c r="E93" s="29" t="s">
        <v>152</v>
      </c>
      <c r="F93" s="41" t="s">
        <v>154</v>
      </c>
      <c r="G93" s="38">
        <v>0</v>
      </c>
      <c r="H93" s="31" t="s">
        <v>152</v>
      </c>
    </row>
    <row r="94" spans="1:8" x14ac:dyDescent="0.2">
      <c r="A94" s="29"/>
      <c r="B94" s="29"/>
      <c r="C94" s="39"/>
      <c r="D94" s="29"/>
      <c r="E94" s="29"/>
      <c r="F94" s="40"/>
      <c r="G94" s="40"/>
      <c r="H94" s="31" t="s">
        <v>152</v>
      </c>
    </row>
    <row r="95" spans="1:8" x14ac:dyDescent="0.2">
      <c r="A95" s="29"/>
      <c r="B95" s="29"/>
      <c r="C95" s="30" t="s">
        <v>163</v>
      </c>
      <c r="D95" s="29"/>
      <c r="E95" s="29"/>
      <c r="F95" s="29"/>
      <c r="G95" s="29"/>
      <c r="H95" s="31" t="s">
        <v>152</v>
      </c>
    </row>
    <row r="96" spans="1:8" x14ac:dyDescent="0.2">
      <c r="A96" s="29"/>
      <c r="B96" s="29"/>
      <c r="C96" s="30" t="s">
        <v>151</v>
      </c>
      <c r="D96" s="29"/>
      <c r="E96" s="29" t="s">
        <v>152</v>
      </c>
      <c r="F96" s="41" t="s">
        <v>154</v>
      </c>
      <c r="G96" s="38">
        <v>0</v>
      </c>
      <c r="H96" s="31" t="s">
        <v>152</v>
      </c>
    </row>
    <row r="97" spans="1:8" x14ac:dyDescent="0.2">
      <c r="A97" s="29"/>
      <c r="B97" s="29"/>
      <c r="C97" s="39"/>
      <c r="D97" s="29"/>
      <c r="E97" s="29"/>
      <c r="F97" s="40"/>
      <c r="G97" s="40"/>
      <c r="H97" s="31" t="s">
        <v>152</v>
      </c>
    </row>
    <row r="98" spans="1:8" x14ac:dyDescent="0.2">
      <c r="A98" s="29"/>
      <c r="B98" s="29"/>
      <c r="C98" s="30" t="s">
        <v>164</v>
      </c>
      <c r="D98" s="29"/>
      <c r="E98" s="29"/>
      <c r="F98" s="40"/>
      <c r="G98" s="40"/>
      <c r="H98" s="31" t="s">
        <v>152</v>
      </c>
    </row>
    <row r="99" spans="1:8" x14ac:dyDescent="0.2">
      <c r="A99" s="29"/>
      <c r="B99" s="29"/>
      <c r="C99" s="30" t="s">
        <v>151</v>
      </c>
      <c r="D99" s="29"/>
      <c r="E99" s="29" t="s">
        <v>152</v>
      </c>
      <c r="F99" s="41" t="s">
        <v>154</v>
      </c>
      <c r="G99" s="38">
        <v>0</v>
      </c>
      <c r="H99" s="31" t="s">
        <v>152</v>
      </c>
    </row>
    <row r="100" spans="1:8" x14ac:dyDescent="0.2">
      <c r="A100" s="29"/>
      <c r="B100" s="29"/>
      <c r="C100" s="39"/>
      <c r="D100" s="29"/>
      <c r="E100" s="29"/>
      <c r="F100" s="40"/>
      <c r="G100" s="40"/>
      <c r="H100" s="31" t="s">
        <v>152</v>
      </c>
    </row>
    <row r="101" spans="1:8" x14ac:dyDescent="0.2">
      <c r="A101" s="29"/>
      <c r="B101" s="29"/>
      <c r="C101" s="30" t="s">
        <v>165</v>
      </c>
      <c r="D101" s="29"/>
      <c r="E101" s="29"/>
      <c r="F101" s="37">
        <v>0</v>
      </c>
      <c r="G101" s="38">
        <v>0</v>
      </c>
      <c r="H101" s="31" t="s">
        <v>152</v>
      </c>
    </row>
    <row r="102" spans="1:8" x14ac:dyDescent="0.2">
      <c r="A102" s="29"/>
      <c r="B102" s="29"/>
      <c r="C102" s="39"/>
      <c r="D102" s="29"/>
      <c r="E102" s="29"/>
      <c r="F102" s="40"/>
      <c r="G102" s="40"/>
      <c r="H102" s="31" t="s">
        <v>152</v>
      </c>
    </row>
    <row r="103" spans="1:8" x14ac:dyDescent="0.2">
      <c r="A103" s="29"/>
      <c r="B103" s="29"/>
      <c r="C103" s="30" t="s">
        <v>166</v>
      </c>
      <c r="D103" s="29"/>
      <c r="E103" s="29"/>
      <c r="F103" s="40"/>
      <c r="G103" s="40"/>
      <c r="H103" s="31" t="s">
        <v>152</v>
      </c>
    </row>
    <row r="104" spans="1:8" x14ac:dyDescent="0.2">
      <c r="A104" s="29"/>
      <c r="B104" s="29"/>
      <c r="C104" s="30" t="s">
        <v>167</v>
      </c>
      <c r="D104" s="29"/>
      <c r="E104" s="29"/>
      <c r="F104" s="40"/>
      <c r="G104" s="40"/>
      <c r="H104" s="31" t="s">
        <v>152</v>
      </c>
    </row>
    <row r="105" spans="1:8" x14ac:dyDescent="0.2">
      <c r="A105" s="29"/>
      <c r="B105" s="29"/>
      <c r="C105" s="30" t="s">
        <v>151</v>
      </c>
      <c r="D105" s="29"/>
      <c r="E105" s="29" t="s">
        <v>152</v>
      </c>
      <c r="F105" s="41" t="s">
        <v>154</v>
      </c>
      <c r="G105" s="38">
        <v>0</v>
      </c>
      <c r="H105" s="31" t="s">
        <v>152</v>
      </c>
    </row>
    <row r="106" spans="1:8" x14ac:dyDescent="0.2">
      <c r="A106" s="29"/>
      <c r="B106" s="29"/>
      <c r="C106" s="39"/>
      <c r="D106" s="29"/>
      <c r="E106" s="29"/>
      <c r="F106" s="40"/>
      <c r="G106" s="40"/>
      <c r="H106" s="31" t="s">
        <v>152</v>
      </c>
    </row>
    <row r="107" spans="1:8" x14ac:dyDescent="0.2">
      <c r="A107" s="29"/>
      <c r="B107" s="29"/>
      <c r="C107" s="30" t="s">
        <v>168</v>
      </c>
      <c r="D107" s="29"/>
      <c r="E107" s="29"/>
      <c r="F107" s="40"/>
      <c r="G107" s="40"/>
      <c r="H107" s="31" t="s">
        <v>152</v>
      </c>
    </row>
    <row r="108" spans="1:8" x14ac:dyDescent="0.2">
      <c r="A108" s="29"/>
      <c r="B108" s="29"/>
      <c r="C108" s="30" t="s">
        <v>151</v>
      </c>
      <c r="D108" s="29"/>
      <c r="E108" s="29" t="s">
        <v>152</v>
      </c>
      <c r="F108" s="41" t="s">
        <v>154</v>
      </c>
      <c r="G108" s="38">
        <v>0</v>
      </c>
      <c r="H108" s="31" t="s">
        <v>152</v>
      </c>
    </row>
    <row r="109" spans="1:8" x14ac:dyDescent="0.2">
      <c r="A109" s="29"/>
      <c r="B109" s="29"/>
      <c r="C109" s="39"/>
      <c r="D109" s="29"/>
      <c r="E109" s="29"/>
      <c r="F109" s="40"/>
      <c r="G109" s="40"/>
      <c r="H109" s="31" t="s">
        <v>152</v>
      </c>
    </row>
    <row r="110" spans="1:8" x14ac:dyDescent="0.2">
      <c r="A110" s="29"/>
      <c r="B110" s="29"/>
      <c r="C110" s="30" t="s">
        <v>169</v>
      </c>
      <c r="D110" s="29"/>
      <c r="E110" s="29"/>
      <c r="F110" s="40"/>
      <c r="G110" s="40"/>
      <c r="H110" s="31" t="s">
        <v>152</v>
      </c>
    </row>
    <row r="111" spans="1:8" x14ac:dyDescent="0.2">
      <c r="A111" s="29"/>
      <c r="B111" s="29"/>
      <c r="C111" s="30" t="s">
        <v>151</v>
      </c>
      <c r="D111" s="29"/>
      <c r="E111" s="29" t="s">
        <v>152</v>
      </c>
      <c r="F111" s="41" t="s">
        <v>154</v>
      </c>
      <c r="G111" s="38">
        <v>0</v>
      </c>
      <c r="H111" s="31" t="s">
        <v>152</v>
      </c>
    </row>
    <row r="112" spans="1:8" x14ac:dyDescent="0.2">
      <c r="A112" s="29"/>
      <c r="B112" s="29"/>
      <c r="C112" s="39"/>
      <c r="D112" s="29"/>
      <c r="E112" s="29"/>
      <c r="F112" s="40"/>
      <c r="G112" s="40"/>
      <c r="H112" s="31" t="s">
        <v>152</v>
      </c>
    </row>
    <row r="113" spans="1:8" x14ac:dyDescent="0.2">
      <c r="A113" s="29"/>
      <c r="B113" s="29"/>
      <c r="C113" s="30" t="s">
        <v>170</v>
      </c>
      <c r="D113" s="29"/>
      <c r="E113" s="29"/>
      <c r="F113" s="40"/>
      <c r="G113" s="40"/>
      <c r="H113" s="31" t="s">
        <v>152</v>
      </c>
    </row>
    <row r="114" spans="1:8" x14ac:dyDescent="0.2">
      <c r="A114" s="32">
        <v>1</v>
      </c>
      <c r="B114" s="33"/>
      <c r="C114" s="33" t="s">
        <v>171</v>
      </c>
      <c r="D114" s="33"/>
      <c r="E114" s="42"/>
      <c r="F114" s="35">
        <v>5306.5803140090002</v>
      </c>
      <c r="G114" s="36">
        <v>3.4707849999999998E-2</v>
      </c>
      <c r="H114" s="31">
        <v>6.6</v>
      </c>
    </row>
    <row r="115" spans="1:8" x14ac:dyDescent="0.2">
      <c r="A115" s="29"/>
      <c r="B115" s="29"/>
      <c r="C115" s="30" t="s">
        <v>151</v>
      </c>
      <c r="D115" s="29"/>
      <c r="E115" s="29" t="s">
        <v>152</v>
      </c>
      <c r="F115" s="37">
        <v>5306.5803140090002</v>
      </c>
      <c r="G115" s="38">
        <v>3.4707849999999998E-2</v>
      </c>
      <c r="H115" s="31" t="s">
        <v>152</v>
      </c>
    </row>
    <row r="116" spans="1:8" x14ac:dyDescent="0.2">
      <c r="A116" s="29"/>
      <c r="B116" s="29"/>
      <c r="C116" s="39"/>
      <c r="D116" s="29"/>
      <c r="E116" s="29"/>
      <c r="F116" s="40"/>
      <c r="G116" s="40"/>
      <c r="H116" s="31" t="s">
        <v>152</v>
      </c>
    </row>
    <row r="117" spans="1:8" x14ac:dyDescent="0.2">
      <c r="A117" s="29"/>
      <c r="B117" s="29"/>
      <c r="C117" s="30" t="s">
        <v>172</v>
      </c>
      <c r="D117" s="29"/>
      <c r="E117" s="29"/>
      <c r="F117" s="37">
        <v>5306.5803140090002</v>
      </c>
      <c r="G117" s="38">
        <v>3.4707849999999998E-2</v>
      </c>
      <c r="H117" s="31" t="s">
        <v>152</v>
      </c>
    </row>
    <row r="118" spans="1:8" x14ac:dyDescent="0.2">
      <c r="A118" s="29"/>
      <c r="B118" s="29"/>
      <c r="C118" s="40"/>
      <c r="D118" s="29"/>
      <c r="E118" s="29"/>
      <c r="F118" s="29"/>
      <c r="G118" s="29"/>
      <c r="H118" s="31" t="s">
        <v>152</v>
      </c>
    </row>
    <row r="119" spans="1:8" x14ac:dyDescent="0.2">
      <c r="A119" s="29"/>
      <c r="B119" s="29"/>
      <c r="C119" s="30" t="s">
        <v>173</v>
      </c>
      <c r="D119" s="29"/>
      <c r="E119" s="29"/>
      <c r="F119" s="29"/>
      <c r="G119" s="29"/>
      <c r="H119" s="31" t="s">
        <v>152</v>
      </c>
    </row>
    <row r="120" spans="1:8" x14ac:dyDescent="0.2">
      <c r="A120" s="29"/>
      <c r="B120" s="29"/>
      <c r="C120" s="30" t="s">
        <v>174</v>
      </c>
      <c r="D120" s="29"/>
      <c r="E120" s="29"/>
      <c r="F120" s="29"/>
      <c r="G120" s="29"/>
      <c r="H120" s="31" t="s">
        <v>152</v>
      </c>
    </row>
    <row r="121" spans="1:8" x14ac:dyDescent="0.2">
      <c r="A121" s="29"/>
      <c r="B121" s="29"/>
      <c r="C121" s="30" t="s">
        <v>151</v>
      </c>
      <c r="D121" s="29"/>
      <c r="E121" s="29" t="s">
        <v>152</v>
      </c>
      <c r="F121" s="41" t="s">
        <v>154</v>
      </c>
      <c r="G121" s="38">
        <v>0</v>
      </c>
      <c r="H121" s="31" t="s">
        <v>152</v>
      </c>
    </row>
    <row r="122" spans="1:8" x14ac:dyDescent="0.2">
      <c r="A122" s="29"/>
      <c r="B122" s="29"/>
      <c r="C122" s="39"/>
      <c r="D122" s="29"/>
      <c r="E122" s="29"/>
      <c r="F122" s="40"/>
      <c r="G122" s="40"/>
      <c r="H122" s="31" t="s">
        <v>152</v>
      </c>
    </row>
    <row r="123" spans="1:8" x14ac:dyDescent="0.2">
      <c r="A123" s="29"/>
      <c r="B123" s="29"/>
      <c r="C123" s="30" t="s">
        <v>175</v>
      </c>
      <c r="D123" s="29"/>
      <c r="E123" s="29"/>
      <c r="F123" s="29"/>
      <c r="G123" s="29"/>
      <c r="H123" s="31" t="s">
        <v>152</v>
      </c>
    </row>
    <row r="124" spans="1:8" x14ac:dyDescent="0.2">
      <c r="A124" s="29"/>
      <c r="B124" s="29"/>
      <c r="C124" s="30" t="s">
        <v>176</v>
      </c>
      <c r="D124" s="29"/>
      <c r="E124" s="29"/>
      <c r="F124" s="29"/>
      <c r="G124" s="29"/>
      <c r="H124" s="31" t="s">
        <v>152</v>
      </c>
    </row>
    <row r="125" spans="1:8" x14ac:dyDescent="0.2">
      <c r="A125" s="29"/>
      <c r="B125" s="29"/>
      <c r="C125" s="30" t="s">
        <v>151</v>
      </c>
      <c r="D125" s="29"/>
      <c r="E125" s="29" t="s">
        <v>152</v>
      </c>
      <c r="F125" s="41" t="s">
        <v>154</v>
      </c>
      <c r="G125" s="38">
        <v>0</v>
      </c>
      <c r="H125" s="31" t="s">
        <v>152</v>
      </c>
    </row>
    <row r="126" spans="1:8" x14ac:dyDescent="0.2">
      <c r="A126" s="29"/>
      <c r="B126" s="29"/>
      <c r="C126" s="39"/>
      <c r="D126" s="29"/>
      <c r="E126" s="29"/>
      <c r="F126" s="40"/>
      <c r="G126" s="40"/>
      <c r="H126" s="31" t="s">
        <v>152</v>
      </c>
    </row>
    <row r="127" spans="1:8" ht="25.5" x14ac:dyDescent="0.2">
      <c r="A127" s="29"/>
      <c r="B127" s="29"/>
      <c r="C127" s="30" t="s">
        <v>177</v>
      </c>
      <c r="D127" s="29"/>
      <c r="E127" s="29"/>
      <c r="F127" s="40"/>
      <c r="G127" s="40"/>
      <c r="H127" s="31" t="s">
        <v>152</v>
      </c>
    </row>
    <row r="128" spans="1:8" x14ac:dyDescent="0.2">
      <c r="A128" s="29"/>
      <c r="B128" s="29"/>
      <c r="C128" s="30" t="s">
        <v>151</v>
      </c>
      <c r="D128" s="29"/>
      <c r="E128" s="29" t="s">
        <v>152</v>
      </c>
      <c r="F128" s="41" t="s">
        <v>154</v>
      </c>
      <c r="G128" s="38">
        <v>0</v>
      </c>
      <c r="H128" s="31" t="s">
        <v>152</v>
      </c>
    </row>
    <row r="129" spans="1:17" x14ac:dyDescent="0.2">
      <c r="A129" s="29"/>
      <c r="B129" s="29"/>
      <c r="C129" s="39"/>
      <c r="D129" s="29"/>
      <c r="E129" s="29"/>
      <c r="F129" s="40"/>
      <c r="G129" s="40"/>
      <c r="H129" s="31" t="s">
        <v>152</v>
      </c>
    </row>
    <row r="130" spans="1:17" x14ac:dyDescent="0.2">
      <c r="A130" s="42"/>
      <c r="B130" s="33"/>
      <c r="C130" s="33" t="s">
        <v>179</v>
      </c>
      <c r="D130" s="33"/>
      <c r="E130" s="42"/>
      <c r="F130" s="35">
        <v>-478.94506433999999</v>
      </c>
      <c r="G130" s="36">
        <v>-3.13255E-3</v>
      </c>
      <c r="H130" s="31" t="s">
        <v>152</v>
      </c>
    </row>
    <row r="131" spans="1:17" x14ac:dyDescent="0.2">
      <c r="A131" s="39"/>
      <c r="B131" s="39"/>
      <c r="C131" s="30" t="s">
        <v>180</v>
      </c>
      <c r="D131" s="40"/>
      <c r="E131" s="40"/>
      <c r="F131" s="37">
        <v>152892.81316266899</v>
      </c>
      <c r="G131" s="43">
        <v>1.00000004</v>
      </c>
      <c r="H131" s="31" t="s">
        <v>152</v>
      </c>
    </row>
    <row r="132" spans="1:17" x14ac:dyDescent="0.2">
      <c r="A132" s="44"/>
      <c r="B132" s="44"/>
      <c r="C132" s="44"/>
      <c r="D132" s="45"/>
      <c r="E132" s="45"/>
      <c r="F132" s="45"/>
      <c r="G132" s="45"/>
    </row>
    <row r="133" spans="1:17" x14ac:dyDescent="0.2">
      <c r="A133" s="4"/>
      <c r="B133" s="234" t="s">
        <v>915</v>
      </c>
      <c r="C133" s="234"/>
      <c r="D133" s="234"/>
      <c r="E133" s="234"/>
      <c r="F133" s="234"/>
      <c r="G133" s="234"/>
      <c r="H133" s="234"/>
      <c r="J133" s="5"/>
    </row>
    <row r="134" spans="1:17" x14ac:dyDescent="0.2">
      <c r="A134" s="4"/>
      <c r="B134" s="234" t="s">
        <v>916</v>
      </c>
      <c r="C134" s="234"/>
      <c r="D134" s="234"/>
      <c r="E134" s="234"/>
      <c r="F134" s="234"/>
      <c r="G134" s="234"/>
      <c r="H134" s="234"/>
      <c r="J134" s="5"/>
    </row>
    <row r="135" spans="1:17" x14ac:dyDescent="0.2">
      <c r="A135" s="4"/>
      <c r="B135" s="234" t="s">
        <v>917</v>
      </c>
      <c r="C135" s="234"/>
      <c r="D135" s="234"/>
      <c r="E135" s="234"/>
      <c r="F135" s="234"/>
      <c r="G135" s="234"/>
      <c r="H135" s="234"/>
      <c r="J135" s="5"/>
    </row>
    <row r="136" spans="1:17" s="7" customFormat="1" ht="66.75" customHeight="1" x14ac:dyDescent="0.25">
      <c r="A136" s="6"/>
      <c r="B136" s="235" t="s">
        <v>918</v>
      </c>
      <c r="C136" s="235"/>
      <c r="D136" s="235"/>
      <c r="E136" s="235"/>
      <c r="F136" s="235"/>
      <c r="G136" s="235"/>
      <c r="H136" s="235"/>
      <c r="I136"/>
      <c r="J136" s="5"/>
      <c r="K136"/>
      <c r="L136"/>
      <c r="M136"/>
      <c r="N136"/>
      <c r="O136"/>
      <c r="P136"/>
      <c r="Q136"/>
    </row>
    <row r="137" spans="1:17" x14ac:dyDescent="0.2">
      <c r="A137" s="4"/>
      <c r="B137" s="234" t="s">
        <v>919</v>
      </c>
      <c r="C137" s="234"/>
      <c r="D137" s="234"/>
      <c r="E137" s="234"/>
      <c r="F137" s="234"/>
      <c r="G137" s="234"/>
      <c r="H137" s="234"/>
      <c r="J137" s="5"/>
    </row>
    <row r="138" spans="1:17" x14ac:dyDescent="0.2">
      <c r="A138" s="4"/>
      <c r="B138" s="4"/>
      <c r="C138" s="4"/>
      <c r="D138" s="46"/>
      <c r="E138" s="46"/>
      <c r="F138" s="46"/>
      <c r="G138" s="46"/>
    </row>
    <row r="139" spans="1:17" x14ac:dyDescent="0.2">
      <c r="A139" s="4"/>
      <c r="B139" s="236" t="s">
        <v>181</v>
      </c>
      <c r="C139" s="237"/>
      <c r="D139" s="238"/>
      <c r="E139" s="47"/>
      <c r="F139" s="46"/>
      <c r="G139" s="46"/>
    </row>
    <row r="140" spans="1:17" x14ac:dyDescent="0.2">
      <c r="A140" s="4"/>
      <c r="B140" s="231" t="s">
        <v>182</v>
      </c>
      <c r="C140" s="232"/>
      <c r="D140" s="30" t="s">
        <v>183</v>
      </c>
      <c r="E140" s="47"/>
      <c r="F140" s="46"/>
      <c r="G140" s="46"/>
    </row>
    <row r="141" spans="1:17" x14ac:dyDescent="0.2">
      <c r="A141" s="4"/>
      <c r="B141" s="231" t="s">
        <v>184</v>
      </c>
      <c r="C141" s="232"/>
      <c r="D141" s="30" t="s">
        <v>183</v>
      </c>
      <c r="E141" s="47"/>
      <c r="F141" s="46"/>
      <c r="G141" s="46"/>
    </row>
    <row r="142" spans="1:17" x14ac:dyDescent="0.2">
      <c r="A142" s="4"/>
      <c r="B142" s="231" t="s">
        <v>185</v>
      </c>
      <c r="C142" s="232"/>
      <c r="D142" s="40" t="s">
        <v>152</v>
      </c>
      <c r="E142" s="47"/>
      <c r="F142" s="46"/>
      <c r="G142" s="46"/>
    </row>
    <row r="143" spans="1:17" x14ac:dyDescent="0.2">
      <c r="A143" s="8"/>
      <c r="B143" s="48" t="s">
        <v>152</v>
      </c>
      <c r="C143" s="48" t="s">
        <v>920</v>
      </c>
      <c r="D143" s="48" t="s">
        <v>186</v>
      </c>
      <c r="E143" s="8"/>
      <c r="F143" s="8"/>
      <c r="G143" s="8"/>
      <c r="H143" s="8"/>
      <c r="J143" s="5"/>
    </row>
    <row r="144" spans="1:17" x14ac:dyDescent="0.2">
      <c r="A144" s="8"/>
      <c r="B144" s="49" t="s">
        <v>187</v>
      </c>
      <c r="C144" s="50">
        <v>45626</v>
      </c>
      <c r="D144" s="50">
        <v>45657</v>
      </c>
      <c r="E144" s="8"/>
      <c r="F144" s="8"/>
      <c r="G144" s="8"/>
      <c r="J144" s="5"/>
    </row>
    <row r="145" spans="1:7" x14ac:dyDescent="0.2">
      <c r="A145" s="8"/>
      <c r="B145" s="33" t="s">
        <v>188</v>
      </c>
      <c r="C145" s="51">
        <v>226.3725</v>
      </c>
      <c r="D145" s="51">
        <v>225.0838</v>
      </c>
      <c r="E145" s="8"/>
      <c r="F145" s="22"/>
      <c r="G145" s="52"/>
    </row>
    <row r="146" spans="1:7" x14ac:dyDescent="0.2">
      <c r="A146" s="8"/>
      <c r="B146" s="33" t="s">
        <v>1083</v>
      </c>
      <c r="C146" s="51">
        <v>20.428999999999998</v>
      </c>
      <c r="D146" s="51">
        <v>20.1587</v>
      </c>
      <c r="E146" s="8"/>
      <c r="F146" s="22"/>
      <c r="G146" s="52"/>
    </row>
    <row r="147" spans="1:7" x14ac:dyDescent="0.2">
      <c r="A147" s="8"/>
      <c r="B147" s="33" t="s">
        <v>190</v>
      </c>
      <c r="C147" s="51">
        <v>214.40119999999999</v>
      </c>
      <c r="D147" s="51">
        <v>213.0812</v>
      </c>
      <c r="E147" s="8"/>
      <c r="F147" s="22"/>
      <c r="G147" s="52"/>
    </row>
    <row r="148" spans="1:7" x14ac:dyDescent="0.2">
      <c r="A148" s="8"/>
      <c r="B148" s="33" t="s">
        <v>1084</v>
      </c>
      <c r="C148" s="51">
        <v>16.869199999999999</v>
      </c>
      <c r="D148" s="51">
        <v>16.637499999999999</v>
      </c>
      <c r="E148" s="8"/>
      <c r="F148" s="22"/>
      <c r="G148" s="52"/>
    </row>
    <row r="149" spans="1:7" x14ac:dyDescent="0.2">
      <c r="A149" s="8"/>
      <c r="B149" s="8"/>
      <c r="C149" s="8"/>
      <c r="D149" s="8"/>
      <c r="E149" s="8"/>
      <c r="F149" s="8"/>
      <c r="G149" s="8"/>
    </row>
    <row r="150" spans="1:7" x14ac:dyDescent="0.2">
      <c r="A150" s="8"/>
      <c r="B150" s="231" t="s">
        <v>921</v>
      </c>
      <c r="C150" s="232"/>
      <c r="D150" s="30" t="s">
        <v>152</v>
      </c>
      <c r="E150" s="8"/>
      <c r="F150" s="8"/>
      <c r="G150" s="8"/>
    </row>
    <row r="151" spans="1:7" x14ac:dyDescent="0.2">
      <c r="A151" s="8"/>
      <c r="B151" s="91" t="s">
        <v>187</v>
      </c>
      <c r="C151" s="92" t="s">
        <v>656</v>
      </c>
      <c r="D151" s="92" t="s">
        <v>657</v>
      </c>
      <c r="E151" s="8"/>
      <c r="F151" s="8"/>
      <c r="G151" s="8"/>
    </row>
    <row r="152" spans="1:7" x14ac:dyDescent="0.2">
      <c r="A152" s="8"/>
      <c r="B152" s="33" t="s">
        <v>1083</v>
      </c>
      <c r="C152" s="93">
        <v>0.153</v>
      </c>
      <c r="D152" s="93">
        <v>0.153</v>
      </c>
      <c r="E152" s="8"/>
      <c r="F152" s="22"/>
      <c r="G152" s="52"/>
    </row>
    <row r="153" spans="1:7" x14ac:dyDescent="0.2">
      <c r="A153" s="8"/>
      <c r="B153" s="33" t="s">
        <v>1084</v>
      </c>
      <c r="C153" s="93">
        <v>0.127</v>
      </c>
      <c r="D153" s="93">
        <v>0.127</v>
      </c>
      <c r="E153" s="8"/>
      <c r="F153" s="22"/>
      <c r="G153" s="52"/>
    </row>
    <row r="154" spans="1:7" x14ac:dyDescent="0.2">
      <c r="A154" s="8"/>
      <c r="B154" s="90"/>
      <c r="C154" s="90"/>
      <c r="D154" s="90"/>
      <c r="E154" s="8"/>
      <c r="F154" s="8"/>
      <c r="G154" s="8"/>
    </row>
    <row r="155" spans="1:7" x14ac:dyDescent="0.2">
      <c r="A155" s="8"/>
      <c r="B155" s="231" t="s">
        <v>192</v>
      </c>
      <c r="C155" s="232"/>
      <c r="D155" s="30" t="s">
        <v>183</v>
      </c>
      <c r="E155" s="55"/>
      <c r="F155" s="8"/>
      <c r="G155" s="8"/>
    </row>
    <row r="156" spans="1:7" x14ac:dyDescent="0.2">
      <c r="A156" s="8"/>
      <c r="B156" s="231" t="s">
        <v>193</v>
      </c>
      <c r="C156" s="232"/>
      <c r="D156" s="30" t="s">
        <v>183</v>
      </c>
      <c r="E156" s="55"/>
      <c r="F156" s="8"/>
      <c r="G156" s="8"/>
    </row>
    <row r="157" spans="1:7" x14ac:dyDescent="0.2">
      <c r="A157" s="8"/>
      <c r="B157" s="231" t="s">
        <v>194</v>
      </c>
      <c r="C157" s="232"/>
      <c r="D157" s="30" t="s">
        <v>183</v>
      </c>
      <c r="E157" s="55"/>
      <c r="F157" s="8"/>
      <c r="G157" s="8"/>
    </row>
    <row r="158" spans="1:7" x14ac:dyDescent="0.2">
      <c r="A158" s="8"/>
      <c r="B158" s="231" t="s">
        <v>195</v>
      </c>
      <c r="C158" s="232"/>
      <c r="D158" s="56">
        <v>0.23236147395597898</v>
      </c>
      <c r="E158" s="8"/>
      <c r="F158" s="22"/>
      <c r="G158" s="52"/>
    </row>
    <row r="160" spans="1:7" x14ac:dyDescent="0.2">
      <c r="B160" s="230" t="s">
        <v>922</v>
      </c>
      <c r="C160" s="230"/>
    </row>
    <row r="162" spans="2:10" ht="153.75" customHeight="1" x14ac:dyDescent="0.2"/>
    <row r="165" spans="2:10" x14ac:dyDescent="0.2">
      <c r="B165" s="9" t="s">
        <v>923</v>
      </c>
      <c r="C165" s="10"/>
      <c r="D165" s="9" t="s">
        <v>926</v>
      </c>
    </row>
    <row r="166" spans="2:10" x14ac:dyDescent="0.2">
      <c r="B166" s="9" t="s">
        <v>1071</v>
      </c>
      <c r="D166" s="9" t="s">
        <v>1071</v>
      </c>
    </row>
    <row r="167" spans="2:10" ht="165" customHeight="1" x14ac:dyDescent="0.2"/>
    <row r="169" spans="2:10" x14ac:dyDescent="0.2">
      <c r="J169" s="3"/>
    </row>
  </sheetData>
  <mergeCells count="18">
    <mergeCell ref="B142:C142"/>
    <mergeCell ref="B150:C150"/>
    <mergeCell ref="B155:C155"/>
    <mergeCell ref="B156:C156"/>
    <mergeCell ref="B160:C160"/>
    <mergeCell ref="B158:C158"/>
    <mergeCell ref="B157:C157"/>
    <mergeCell ref="B141:C141"/>
    <mergeCell ref="B140:C140"/>
    <mergeCell ref="A1:H1"/>
    <mergeCell ref="A2:H2"/>
    <mergeCell ref="A3:H3"/>
    <mergeCell ref="B133:H133"/>
    <mergeCell ref="B134:H134"/>
    <mergeCell ref="B135:H135"/>
    <mergeCell ref="B136:H136"/>
    <mergeCell ref="B137:H137"/>
    <mergeCell ref="B139:D139"/>
  </mergeCells>
  <hyperlinks>
    <hyperlink ref="I1" location="Index!B2" display="Index" xr:uid="{206DA673-9E10-49E0-95EC-1F0691F96EC4}"/>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B2AB1-FF58-476D-AD68-FA646DDB16CE}">
  <sheetPr>
    <outlinePr summaryBelow="0" summaryRight="0"/>
  </sheetPr>
  <dimension ref="A1:Q140"/>
  <sheetViews>
    <sheetView showGridLines="0" workbookViewId="0">
      <selection sqref="A1:H1"/>
    </sheetView>
  </sheetViews>
  <sheetFormatPr defaultRowHeight="12.75" x14ac:dyDescent="0.2"/>
  <cols>
    <col min="1" max="1" width="5.85546875" bestFit="1" customWidth="1"/>
    <col min="2" max="2" width="19.7109375" bestFit="1" customWidth="1"/>
    <col min="3" max="3" width="39.28515625" customWidth="1"/>
    <col min="4" max="4" width="17.7109375" bestFit="1" customWidth="1"/>
    <col min="5" max="5" width="11.42578125" bestFit="1" customWidth="1"/>
    <col min="6" max="6" width="10.140625" bestFit="1" customWidth="1"/>
    <col min="7" max="7" width="14" bestFit="1" customWidth="1"/>
    <col min="8" max="8" width="8.42578125" bestFit="1" customWidth="1"/>
    <col min="9" max="9" width="5.7109375" bestFit="1" customWidth="1"/>
  </cols>
  <sheetData>
    <row r="1" spans="1:9" ht="15" x14ac:dyDescent="0.2">
      <c r="A1" s="233" t="s">
        <v>0</v>
      </c>
      <c r="B1" s="233"/>
      <c r="C1" s="233"/>
      <c r="D1" s="233"/>
      <c r="E1" s="233"/>
      <c r="F1" s="233"/>
      <c r="G1" s="233"/>
      <c r="H1" s="233"/>
      <c r="I1" s="2" t="s">
        <v>910</v>
      </c>
    </row>
    <row r="2" spans="1:9" ht="15" x14ac:dyDescent="0.2">
      <c r="A2" s="233" t="s">
        <v>832</v>
      </c>
      <c r="B2" s="233"/>
      <c r="C2" s="233"/>
      <c r="D2" s="233"/>
      <c r="E2" s="233"/>
      <c r="F2" s="233"/>
      <c r="G2" s="233"/>
      <c r="H2" s="233"/>
    </row>
    <row r="3" spans="1:9" ht="15" x14ac:dyDescent="0.2">
      <c r="A3" s="233" t="s">
        <v>912</v>
      </c>
      <c r="B3" s="233"/>
      <c r="C3" s="233"/>
      <c r="D3" s="233"/>
      <c r="E3" s="233"/>
      <c r="F3" s="233"/>
      <c r="G3" s="233"/>
      <c r="H3" s="233"/>
    </row>
    <row r="4" spans="1:9" s="3" customFormat="1" ht="30" x14ac:dyDescent="0.2">
      <c r="A4" s="28" t="s">
        <v>2</v>
      </c>
      <c r="B4" s="28" t="s">
        <v>3</v>
      </c>
      <c r="C4" s="28" t="s">
        <v>4</v>
      </c>
      <c r="D4" s="28" t="s">
        <v>5</v>
      </c>
      <c r="E4" s="28" t="s">
        <v>6</v>
      </c>
      <c r="F4" s="28" t="s">
        <v>7</v>
      </c>
      <c r="G4" s="28" t="s">
        <v>8</v>
      </c>
      <c r="H4" s="28" t="s">
        <v>911</v>
      </c>
    </row>
    <row r="5" spans="1:9" x14ac:dyDescent="0.2">
      <c r="A5" s="29"/>
      <c r="B5" s="29"/>
      <c r="C5" s="30" t="s">
        <v>9</v>
      </c>
      <c r="D5" s="29"/>
      <c r="E5" s="29"/>
      <c r="F5" s="29"/>
      <c r="G5" s="29"/>
      <c r="H5" s="31" t="s">
        <v>152</v>
      </c>
    </row>
    <row r="6" spans="1:9" x14ac:dyDescent="0.2">
      <c r="A6" s="29"/>
      <c r="B6" s="29"/>
      <c r="C6" s="30" t="s">
        <v>10</v>
      </c>
      <c r="D6" s="29"/>
      <c r="E6" s="29"/>
      <c r="F6" s="29"/>
      <c r="G6" s="29"/>
      <c r="H6" s="31" t="s">
        <v>152</v>
      </c>
    </row>
    <row r="7" spans="1:9" x14ac:dyDescent="0.2">
      <c r="A7" s="32">
        <v>1</v>
      </c>
      <c r="B7" s="33" t="s">
        <v>344</v>
      </c>
      <c r="C7" s="33" t="s">
        <v>345</v>
      </c>
      <c r="D7" s="33" t="s">
        <v>42</v>
      </c>
      <c r="E7" s="34">
        <v>1839000</v>
      </c>
      <c r="F7" s="35">
        <v>32602.711500000001</v>
      </c>
      <c r="G7" s="36">
        <v>9.5688590000000004E-2</v>
      </c>
      <c r="H7" s="31" t="s">
        <v>152</v>
      </c>
    </row>
    <row r="8" spans="1:9" x14ac:dyDescent="0.2">
      <c r="A8" s="32">
        <v>2</v>
      </c>
      <c r="B8" s="33" t="s">
        <v>40</v>
      </c>
      <c r="C8" s="33" t="s">
        <v>41</v>
      </c>
      <c r="D8" s="33" t="s">
        <v>42</v>
      </c>
      <c r="E8" s="34">
        <v>2365000</v>
      </c>
      <c r="F8" s="35">
        <v>30311.022499999999</v>
      </c>
      <c r="G8" s="36">
        <v>8.8962509999999995E-2</v>
      </c>
      <c r="H8" s="31" t="s">
        <v>152</v>
      </c>
    </row>
    <row r="9" spans="1:9" x14ac:dyDescent="0.2">
      <c r="A9" s="32">
        <v>3</v>
      </c>
      <c r="B9" s="33" t="s">
        <v>348</v>
      </c>
      <c r="C9" s="33" t="s">
        <v>349</v>
      </c>
      <c r="D9" s="33" t="s">
        <v>1114</v>
      </c>
      <c r="E9" s="34">
        <v>1067000</v>
      </c>
      <c r="F9" s="35">
        <v>20059.599999999999</v>
      </c>
      <c r="G9" s="36">
        <v>5.8874700000000002E-2</v>
      </c>
      <c r="H9" s="31" t="s">
        <v>152</v>
      </c>
    </row>
    <row r="10" spans="1:9" x14ac:dyDescent="0.2">
      <c r="A10" s="32">
        <v>4</v>
      </c>
      <c r="B10" s="33" t="s">
        <v>11</v>
      </c>
      <c r="C10" s="33" t="s">
        <v>12</v>
      </c>
      <c r="D10" s="33" t="s">
        <v>13</v>
      </c>
      <c r="E10" s="34">
        <v>555000</v>
      </c>
      <c r="F10" s="35">
        <v>20022.4575</v>
      </c>
      <c r="G10" s="36">
        <v>5.8765680000000001E-2</v>
      </c>
      <c r="H10" s="31" t="s">
        <v>152</v>
      </c>
    </row>
    <row r="11" spans="1:9" x14ac:dyDescent="0.2">
      <c r="A11" s="32">
        <v>5</v>
      </c>
      <c r="B11" s="33" t="s">
        <v>17</v>
      </c>
      <c r="C11" s="33" t="s">
        <v>18</v>
      </c>
      <c r="D11" s="33" t="s">
        <v>19</v>
      </c>
      <c r="E11" s="34">
        <v>1504000</v>
      </c>
      <c r="F11" s="35">
        <v>18280.367999999999</v>
      </c>
      <c r="G11" s="36">
        <v>5.365267E-2</v>
      </c>
      <c r="H11" s="31" t="s">
        <v>152</v>
      </c>
    </row>
    <row r="12" spans="1:9" ht="25.5" x14ac:dyDescent="0.2">
      <c r="A12" s="32">
        <v>6</v>
      </c>
      <c r="B12" s="33" t="s">
        <v>367</v>
      </c>
      <c r="C12" s="33" t="s">
        <v>368</v>
      </c>
      <c r="D12" s="33" t="s">
        <v>209</v>
      </c>
      <c r="E12" s="34">
        <v>1137987</v>
      </c>
      <c r="F12" s="35">
        <v>15800.949495000001</v>
      </c>
      <c r="G12" s="36">
        <v>4.6375609999999998E-2</v>
      </c>
      <c r="H12" s="31" t="s">
        <v>152</v>
      </c>
    </row>
    <row r="13" spans="1:9" x14ac:dyDescent="0.2">
      <c r="A13" s="32">
        <v>7</v>
      </c>
      <c r="B13" s="33" t="s">
        <v>14</v>
      </c>
      <c r="C13" s="33" t="s">
        <v>15</v>
      </c>
      <c r="D13" s="33" t="s">
        <v>16</v>
      </c>
      <c r="E13" s="34">
        <v>977000</v>
      </c>
      <c r="F13" s="35">
        <v>15512.317499999999</v>
      </c>
      <c r="G13" s="36">
        <v>4.5528480000000003E-2</v>
      </c>
      <c r="H13" s="31" t="s">
        <v>152</v>
      </c>
    </row>
    <row r="14" spans="1:9" x14ac:dyDescent="0.2">
      <c r="A14" s="32">
        <v>8</v>
      </c>
      <c r="B14" s="33" t="s">
        <v>58</v>
      </c>
      <c r="C14" s="33" t="s">
        <v>59</v>
      </c>
      <c r="D14" s="33" t="s">
        <v>42</v>
      </c>
      <c r="E14" s="34">
        <v>1717000</v>
      </c>
      <c r="F14" s="35">
        <v>13649.291499999999</v>
      </c>
      <c r="G14" s="36">
        <v>4.0060520000000002E-2</v>
      </c>
      <c r="H14" s="31" t="s">
        <v>152</v>
      </c>
    </row>
    <row r="15" spans="1:9" ht="25.5" x14ac:dyDescent="0.2">
      <c r="A15" s="32">
        <v>9</v>
      </c>
      <c r="B15" s="33" t="s">
        <v>352</v>
      </c>
      <c r="C15" s="33" t="s">
        <v>353</v>
      </c>
      <c r="D15" s="33" t="s">
        <v>209</v>
      </c>
      <c r="E15" s="34">
        <v>662000</v>
      </c>
      <c r="F15" s="35">
        <v>12487.637000000001</v>
      </c>
      <c r="G15" s="36">
        <v>3.6651070000000001E-2</v>
      </c>
      <c r="H15" s="31" t="s">
        <v>152</v>
      </c>
    </row>
    <row r="16" spans="1:9" x14ac:dyDescent="0.2">
      <c r="A16" s="32">
        <v>10</v>
      </c>
      <c r="B16" s="33" t="s">
        <v>358</v>
      </c>
      <c r="C16" s="33" t="s">
        <v>359</v>
      </c>
      <c r="D16" s="33" t="s">
        <v>42</v>
      </c>
      <c r="E16" s="34">
        <v>1109000</v>
      </c>
      <c r="F16" s="35">
        <v>11807.522999999999</v>
      </c>
      <c r="G16" s="36">
        <v>3.4654949999999997E-2</v>
      </c>
      <c r="H16" s="31" t="s">
        <v>152</v>
      </c>
    </row>
    <row r="17" spans="1:8" x14ac:dyDescent="0.2">
      <c r="A17" s="32">
        <v>11</v>
      </c>
      <c r="B17" s="33" t="s">
        <v>554</v>
      </c>
      <c r="C17" s="33" t="s">
        <v>555</v>
      </c>
      <c r="D17" s="33" t="s">
        <v>1114</v>
      </c>
      <c r="E17" s="34">
        <v>596688</v>
      </c>
      <c r="F17" s="35">
        <v>10180.690656000001</v>
      </c>
      <c r="G17" s="36">
        <v>2.9880210000000001E-2</v>
      </c>
      <c r="H17" s="31" t="s">
        <v>152</v>
      </c>
    </row>
    <row r="18" spans="1:8" x14ac:dyDescent="0.2">
      <c r="A18" s="32">
        <v>12</v>
      </c>
      <c r="B18" s="33" t="s">
        <v>350</v>
      </c>
      <c r="C18" s="33" t="s">
        <v>351</v>
      </c>
      <c r="D18" s="33" t="s">
        <v>42</v>
      </c>
      <c r="E18" s="34">
        <v>496353</v>
      </c>
      <c r="F18" s="35">
        <v>8865.1127565000006</v>
      </c>
      <c r="G18" s="36">
        <v>2.6019009999999999E-2</v>
      </c>
      <c r="H18" s="31" t="s">
        <v>152</v>
      </c>
    </row>
    <row r="19" spans="1:8" x14ac:dyDescent="0.2">
      <c r="A19" s="32">
        <v>13</v>
      </c>
      <c r="B19" s="33" t="s">
        <v>356</v>
      </c>
      <c r="C19" s="33" t="s">
        <v>357</v>
      </c>
      <c r="D19" s="33" t="s">
        <v>242</v>
      </c>
      <c r="E19" s="34">
        <v>1187500</v>
      </c>
      <c r="F19" s="35">
        <v>7582.1875</v>
      </c>
      <c r="G19" s="36">
        <v>2.225363E-2</v>
      </c>
      <c r="H19" s="31" t="s">
        <v>152</v>
      </c>
    </row>
    <row r="20" spans="1:8" x14ac:dyDescent="0.2">
      <c r="A20" s="32">
        <v>14</v>
      </c>
      <c r="B20" s="33" t="s">
        <v>550</v>
      </c>
      <c r="C20" s="33" t="s">
        <v>551</v>
      </c>
      <c r="D20" s="33" t="s">
        <v>277</v>
      </c>
      <c r="E20" s="34">
        <v>66000</v>
      </c>
      <c r="F20" s="35">
        <v>7166.5439999999999</v>
      </c>
      <c r="G20" s="36">
        <v>2.103373E-2</v>
      </c>
      <c r="H20" s="31" t="s">
        <v>152</v>
      </c>
    </row>
    <row r="21" spans="1:8" ht="25.5" x14ac:dyDescent="0.2">
      <c r="A21" s="32">
        <v>15</v>
      </c>
      <c r="B21" s="33" t="s">
        <v>23</v>
      </c>
      <c r="C21" s="33" t="s">
        <v>24</v>
      </c>
      <c r="D21" s="33" t="s">
        <v>25</v>
      </c>
      <c r="E21" s="34">
        <v>62000</v>
      </c>
      <c r="F21" s="35">
        <v>7084.3370000000004</v>
      </c>
      <c r="G21" s="36">
        <v>2.0792450000000001E-2</v>
      </c>
      <c r="H21" s="31" t="s">
        <v>152</v>
      </c>
    </row>
    <row r="22" spans="1:8" x14ac:dyDescent="0.2">
      <c r="A22" s="32">
        <v>16</v>
      </c>
      <c r="B22" s="33" t="s">
        <v>744</v>
      </c>
      <c r="C22" s="33" t="s">
        <v>745</v>
      </c>
      <c r="D22" s="33" t="s">
        <v>292</v>
      </c>
      <c r="E22" s="34">
        <v>371602</v>
      </c>
      <c r="F22" s="35">
        <v>6643.3147550000003</v>
      </c>
      <c r="G22" s="36">
        <v>1.9498049999999999E-2</v>
      </c>
      <c r="H22" s="31" t="s">
        <v>152</v>
      </c>
    </row>
    <row r="23" spans="1:8" x14ac:dyDescent="0.2">
      <c r="A23" s="32">
        <v>17</v>
      </c>
      <c r="B23" s="33" t="s">
        <v>86</v>
      </c>
      <c r="C23" s="33" t="s">
        <v>87</v>
      </c>
      <c r="D23" s="33" t="s">
        <v>88</v>
      </c>
      <c r="E23" s="34">
        <v>145000</v>
      </c>
      <c r="F23" s="35">
        <v>6603.6625000000004</v>
      </c>
      <c r="G23" s="36">
        <v>1.938167E-2</v>
      </c>
      <c r="H23" s="31" t="s">
        <v>152</v>
      </c>
    </row>
    <row r="24" spans="1:8" x14ac:dyDescent="0.2">
      <c r="A24" s="32">
        <v>18</v>
      </c>
      <c r="B24" s="33" t="s">
        <v>275</v>
      </c>
      <c r="C24" s="33" t="s">
        <v>276</v>
      </c>
      <c r="D24" s="33" t="s">
        <v>277</v>
      </c>
      <c r="E24" s="34">
        <v>278803</v>
      </c>
      <c r="F24" s="35">
        <v>6603.449055</v>
      </c>
      <c r="G24" s="36">
        <v>1.938105E-2</v>
      </c>
      <c r="H24" s="31" t="s">
        <v>152</v>
      </c>
    </row>
    <row r="25" spans="1:8" x14ac:dyDescent="0.2">
      <c r="A25" s="32">
        <v>19</v>
      </c>
      <c r="B25" s="33" t="s">
        <v>20</v>
      </c>
      <c r="C25" s="33" t="s">
        <v>21</v>
      </c>
      <c r="D25" s="33" t="s">
        <v>22</v>
      </c>
      <c r="E25" s="34">
        <v>1967000</v>
      </c>
      <c r="F25" s="35">
        <v>6556.9944999999998</v>
      </c>
      <c r="G25" s="36">
        <v>1.92447E-2</v>
      </c>
      <c r="H25" s="31" t="s">
        <v>152</v>
      </c>
    </row>
    <row r="26" spans="1:8" x14ac:dyDescent="0.2">
      <c r="A26" s="32">
        <v>20</v>
      </c>
      <c r="B26" s="33" t="s">
        <v>364</v>
      </c>
      <c r="C26" s="33" t="s">
        <v>365</v>
      </c>
      <c r="D26" s="33" t="s">
        <v>366</v>
      </c>
      <c r="E26" s="34">
        <v>1033842</v>
      </c>
      <c r="F26" s="35">
        <v>6228.3811290000003</v>
      </c>
      <c r="G26" s="36">
        <v>1.8280230000000001E-2</v>
      </c>
      <c r="H26" s="31" t="s">
        <v>152</v>
      </c>
    </row>
    <row r="27" spans="1:8" x14ac:dyDescent="0.2">
      <c r="A27" s="32">
        <v>21</v>
      </c>
      <c r="B27" s="33" t="s">
        <v>552</v>
      </c>
      <c r="C27" s="33" t="s">
        <v>553</v>
      </c>
      <c r="D27" s="33" t="s">
        <v>277</v>
      </c>
      <c r="E27" s="34">
        <v>70454</v>
      </c>
      <c r="F27" s="35">
        <v>6198.9656439999999</v>
      </c>
      <c r="G27" s="36">
        <v>1.8193890000000001E-2</v>
      </c>
      <c r="H27" s="31" t="s">
        <v>152</v>
      </c>
    </row>
    <row r="28" spans="1:8" x14ac:dyDescent="0.2">
      <c r="A28" s="32">
        <v>22</v>
      </c>
      <c r="B28" s="33" t="s">
        <v>452</v>
      </c>
      <c r="C28" s="33" t="s">
        <v>453</v>
      </c>
      <c r="D28" s="33" t="s">
        <v>1114</v>
      </c>
      <c r="E28" s="34">
        <v>285965</v>
      </c>
      <c r="F28" s="35">
        <v>5483.0929100000003</v>
      </c>
      <c r="G28" s="36">
        <v>1.6092820000000001E-2</v>
      </c>
      <c r="H28" s="31" t="s">
        <v>152</v>
      </c>
    </row>
    <row r="29" spans="1:8" x14ac:dyDescent="0.2">
      <c r="A29" s="32">
        <v>23</v>
      </c>
      <c r="B29" s="33" t="s">
        <v>464</v>
      </c>
      <c r="C29" s="33" t="s">
        <v>465</v>
      </c>
      <c r="D29" s="33" t="s">
        <v>42</v>
      </c>
      <c r="E29" s="34">
        <v>501465</v>
      </c>
      <c r="F29" s="35">
        <v>4814.8161975000003</v>
      </c>
      <c r="G29" s="36">
        <v>1.413143E-2</v>
      </c>
      <c r="H29" s="31" t="s">
        <v>152</v>
      </c>
    </row>
    <row r="30" spans="1:8" x14ac:dyDescent="0.2">
      <c r="A30" s="32">
        <v>24</v>
      </c>
      <c r="B30" s="33" t="s">
        <v>346</v>
      </c>
      <c r="C30" s="33" t="s">
        <v>347</v>
      </c>
      <c r="D30" s="33" t="s">
        <v>203</v>
      </c>
      <c r="E30" s="34">
        <v>1538000</v>
      </c>
      <c r="F30" s="35">
        <v>4276.4089999999997</v>
      </c>
      <c r="G30" s="36">
        <v>1.255121E-2</v>
      </c>
      <c r="H30" s="31" t="s">
        <v>152</v>
      </c>
    </row>
    <row r="31" spans="1:8" x14ac:dyDescent="0.2">
      <c r="A31" s="32">
        <v>25</v>
      </c>
      <c r="B31" s="33" t="s">
        <v>226</v>
      </c>
      <c r="C31" s="33" t="s">
        <v>227</v>
      </c>
      <c r="D31" s="33" t="s">
        <v>228</v>
      </c>
      <c r="E31" s="34">
        <v>586911</v>
      </c>
      <c r="F31" s="35">
        <v>4214.6078909999997</v>
      </c>
      <c r="G31" s="36">
        <v>1.236983E-2</v>
      </c>
      <c r="H31" s="31" t="s">
        <v>152</v>
      </c>
    </row>
    <row r="32" spans="1:8" x14ac:dyDescent="0.2">
      <c r="A32" s="32">
        <v>26</v>
      </c>
      <c r="B32" s="33" t="s">
        <v>236</v>
      </c>
      <c r="C32" s="33" t="s">
        <v>237</v>
      </c>
      <c r="D32" s="33" t="s">
        <v>203</v>
      </c>
      <c r="E32" s="34">
        <v>47000</v>
      </c>
      <c r="F32" s="35">
        <v>4078.3074999999999</v>
      </c>
      <c r="G32" s="36">
        <v>1.1969789999999999E-2</v>
      </c>
      <c r="H32" s="31" t="s">
        <v>152</v>
      </c>
    </row>
    <row r="33" spans="1:8" x14ac:dyDescent="0.2">
      <c r="A33" s="32">
        <v>27</v>
      </c>
      <c r="B33" s="33" t="s">
        <v>548</v>
      </c>
      <c r="C33" s="33" t="s">
        <v>549</v>
      </c>
      <c r="D33" s="33" t="s">
        <v>242</v>
      </c>
      <c r="E33" s="34">
        <v>237000</v>
      </c>
      <c r="F33" s="35">
        <v>3852.3164999999999</v>
      </c>
      <c r="G33" s="36">
        <v>1.1306510000000001E-2</v>
      </c>
      <c r="H33" s="31" t="s">
        <v>152</v>
      </c>
    </row>
    <row r="34" spans="1:8" ht="25.5" x14ac:dyDescent="0.2">
      <c r="A34" s="32">
        <v>28</v>
      </c>
      <c r="B34" s="33" t="s">
        <v>97</v>
      </c>
      <c r="C34" s="33" t="s">
        <v>98</v>
      </c>
      <c r="D34" s="33" t="s">
        <v>99</v>
      </c>
      <c r="E34" s="34">
        <v>267000</v>
      </c>
      <c r="F34" s="35">
        <v>3287.0369999999998</v>
      </c>
      <c r="G34" s="36">
        <v>9.6474200000000003E-3</v>
      </c>
      <c r="H34" s="31" t="s">
        <v>152</v>
      </c>
    </row>
    <row r="35" spans="1:8" x14ac:dyDescent="0.2">
      <c r="A35" s="32">
        <v>29</v>
      </c>
      <c r="B35" s="33" t="s">
        <v>336</v>
      </c>
      <c r="C35" s="33" t="s">
        <v>337</v>
      </c>
      <c r="D35" s="33" t="s">
        <v>30</v>
      </c>
      <c r="E35" s="34">
        <v>281548</v>
      </c>
      <c r="F35" s="35">
        <v>3263.0005460000002</v>
      </c>
      <c r="G35" s="36">
        <v>9.5768699999999995E-3</v>
      </c>
      <c r="H35" s="31" t="s">
        <v>152</v>
      </c>
    </row>
    <row r="36" spans="1:8" x14ac:dyDescent="0.2">
      <c r="A36" s="32">
        <v>30</v>
      </c>
      <c r="B36" s="33" t="s">
        <v>454</v>
      </c>
      <c r="C36" s="33" t="s">
        <v>455</v>
      </c>
      <c r="D36" s="33" t="s">
        <v>292</v>
      </c>
      <c r="E36" s="34">
        <v>229431</v>
      </c>
      <c r="F36" s="35">
        <v>3190.0086240000001</v>
      </c>
      <c r="G36" s="36">
        <v>9.3626400000000002E-3</v>
      </c>
      <c r="H36" s="31" t="s">
        <v>152</v>
      </c>
    </row>
    <row r="37" spans="1:8" x14ac:dyDescent="0.2">
      <c r="A37" s="32">
        <v>31</v>
      </c>
      <c r="B37" s="33" t="s">
        <v>387</v>
      </c>
      <c r="C37" s="33" t="s">
        <v>388</v>
      </c>
      <c r="D37" s="33" t="s">
        <v>30</v>
      </c>
      <c r="E37" s="34">
        <v>95000</v>
      </c>
      <c r="F37" s="35">
        <v>3090.4924999999998</v>
      </c>
      <c r="G37" s="36">
        <v>9.0705600000000001E-3</v>
      </c>
      <c r="H37" s="31" t="s">
        <v>152</v>
      </c>
    </row>
    <row r="38" spans="1:8" ht="25.5" x14ac:dyDescent="0.2">
      <c r="A38" s="32">
        <v>32</v>
      </c>
      <c r="B38" s="33" t="s">
        <v>460</v>
      </c>
      <c r="C38" s="33" t="s">
        <v>461</v>
      </c>
      <c r="D38" s="33" t="s">
        <v>233</v>
      </c>
      <c r="E38" s="34">
        <v>319989</v>
      </c>
      <c r="F38" s="35">
        <v>2926.9393829999999</v>
      </c>
      <c r="G38" s="36">
        <v>8.5905300000000007E-3</v>
      </c>
      <c r="H38" s="31" t="s">
        <v>152</v>
      </c>
    </row>
    <row r="39" spans="1:8" x14ac:dyDescent="0.2">
      <c r="A39" s="32">
        <v>33</v>
      </c>
      <c r="B39" s="33" t="s">
        <v>51</v>
      </c>
      <c r="C39" s="33" t="s">
        <v>52</v>
      </c>
      <c r="D39" s="33" t="s">
        <v>39</v>
      </c>
      <c r="E39" s="34">
        <v>51736</v>
      </c>
      <c r="F39" s="35">
        <v>2295.3452440000001</v>
      </c>
      <c r="G39" s="36">
        <v>6.7368100000000002E-3</v>
      </c>
      <c r="H39" s="31" t="s">
        <v>152</v>
      </c>
    </row>
    <row r="40" spans="1:8" x14ac:dyDescent="0.2">
      <c r="A40" s="32">
        <v>34</v>
      </c>
      <c r="B40" s="33" t="s">
        <v>77</v>
      </c>
      <c r="C40" s="33" t="s">
        <v>78</v>
      </c>
      <c r="D40" s="33" t="s">
        <v>79</v>
      </c>
      <c r="E40" s="34">
        <v>16766</v>
      </c>
      <c r="F40" s="35">
        <v>902.86586599999998</v>
      </c>
      <c r="G40" s="36">
        <v>2.6499000000000002E-3</v>
      </c>
      <c r="H40" s="31" t="s">
        <v>152</v>
      </c>
    </row>
    <row r="41" spans="1:8" x14ac:dyDescent="0.2">
      <c r="A41" s="32">
        <v>35</v>
      </c>
      <c r="B41" s="33" t="s">
        <v>820</v>
      </c>
      <c r="C41" s="33" t="s">
        <v>821</v>
      </c>
      <c r="D41" s="33" t="s">
        <v>277</v>
      </c>
      <c r="E41" s="34">
        <v>43470</v>
      </c>
      <c r="F41" s="35">
        <v>785.11167</v>
      </c>
      <c r="G41" s="36">
        <v>2.3042900000000001E-3</v>
      </c>
      <c r="H41" s="31" t="s">
        <v>152</v>
      </c>
    </row>
    <row r="42" spans="1:8" x14ac:dyDescent="0.2">
      <c r="A42" s="29"/>
      <c r="B42" s="29"/>
      <c r="C42" s="30" t="s">
        <v>151</v>
      </c>
      <c r="D42" s="29"/>
      <c r="E42" s="29" t="s">
        <v>152</v>
      </c>
      <c r="F42" s="37">
        <v>316707.86832200002</v>
      </c>
      <c r="G42" s="38">
        <v>0.92953401000000002</v>
      </c>
      <c r="H42" s="31" t="s">
        <v>152</v>
      </c>
    </row>
    <row r="43" spans="1:8" x14ac:dyDescent="0.2">
      <c r="A43" s="29"/>
      <c r="B43" s="29"/>
      <c r="C43" s="39"/>
      <c r="D43" s="29"/>
      <c r="E43" s="29"/>
      <c r="F43" s="40"/>
      <c r="G43" s="40"/>
      <c r="H43" s="31" t="s">
        <v>152</v>
      </c>
    </row>
    <row r="44" spans="1:8" x14ac:dyDescent="0.2">
      <c r="A44" s="29"/>
      <c r="B44" s="29"/>
      <c r="C44" s="30" t="s">
        <v>153</v>
      </c>
      <c r="D44" s="29"/>
      <c r="E44" s="29"/>
      <c r="F44" s="29"/>
      <c r="G44" s="29"/>
      <c r="H44" s="31" t="s">
        <v>152</v>
      </c>
    </row>
    <row r="45" spans="1:8" x14ac:dyDescent="0.2">
      <c r="A45" s="29"/>
      <c r="B45" s="29"/>
      <c r="C45" s="30" t="s">
        <v>151</v>
      </c>
      <c r="D45" s="29"/>
      <c r="E45" s="29" t="s">
        <v>152</v>
      </c>
      <c r="F45" s="41" t="s">
        <v>154</v>
      </c>
      <c r="G45" s="38">
        <v>0</v>
      </c>
      <c r="H45" s="31" t="s">
        <v>152</v>
      </c>
    </row>
    <row r="46" spans="1:8" x14ac:dyDescent="0.2">
      <c r="A46" s="29"/>
      <c r="B46" s="29"/>
      <c r="C46" s="39"/>
      <c r="D46" s="29"/>
      <c r="E46" s="29"/>
      <c r="F46" s="40"/>
      <c r="G46" s="40"/>
      <c r="H46" s="31" t="s">
        <v>152</v>
      </c>
    </row>
    <row r="47" spans="1:8" x14ac:dyDescent="0.2">
      <c r="A47" s="29"/>
      <c r="B47" s="29"/>
      <c r="C47" s="30" t="s">
        <v>155</v>
      </c>
      <c r="D47" s="29"/>
      <c r="E47" s="29"/>
      <c r="F47" s="29"/>
      <c r="G47" s="29"/>
      <c r="H47" s="31" t="s">
        <v>152</v>
      </c>
    </row>
    <row r="48" spans="1:8" x14ac:dyDescent="0.2">
      <c r="A48" s="29"/>
      <c r="B48" s="29"/>
      <c r="C48" s="30" t="s">
        <v>151</v>
      </c>
      <c r="D48" s="29"/>
      <c r="E48" s="29" t="s">
        <v>152</v>
      </c>
      <c r="F48" s="41" t="s">
        <v>154</v>
      </c>
      <c r="G48" s="38">
        <v>0</v>
      </c>
      <c r="H48" s="31" t="s">
        <v>152</v>
      </c>
    </row>
    <row r="49" spans="1:8" x14ac:dyDescent="0.2">
      <c r="A49" s="29"/>
      <c r="B49" s="29"/>
      <c r="C49" s="39"/>
      <c r="D49" s="29"/>
      <c r="E49" s="29"/>
      <c r="F49" s="40"/>
      <c r="G49" s="40"/>
      <c r="H49" s="31" t="s">
        <v>152</v>
      </c>
    </row>
    <row r="50" spans="1:8" x14ac:dyDescent="0.2">
      <c r="A50" s="29"/>
      <c r="B50" s="29"/>
      <c r="C50" s="30" t="s">
        <v>156</v>
      </c>
      <c r="D50" s="29"/>
      <c r="E50" s="29"/>
      <c r="F50" s="29"/>
      <c r="G50" s="29"/>
      <c r="H50" s="31" t="s">
        <v>152</v>
      </c>
    </row>
    <row r="51" spans="1:8" x14ac:dyDescent="0.2">
      <c r="A51" s="29"/>
      <c r="B51" s="29"/>
      <c r="C51" s="30" t="s">
        <v>151</v>
      </c>
      <c r="D51" s="29"/>
      <c r="E51" s="29" t="s">
        <v>152</v>
      </c>
      <c r="F51" s="41" t="s">
        <v>154</v>
      </c>
      <c r="G51" s="38">
        <v>0</v>
      </c>
      <c r="H51" s="31" t="s">
        <v>152</v>
      </c>
    </row>
    <row r="52" spans="1:8" x14ac:dyDescent="0.2">
      <c r="A52" s="29"/>
      <c r="B52" s="29"/>
      <c r="C52" s="39"/>
      <c r="D52" s="29"/>
      <c r="E52" s="29"/>
      <c r="F52" s="40"/>
      <c r="G52" s="40"/>
      <c r="H52" s="31" t="s">
        <v>152</v>
      </c>
    </row>
    <row r="53" spans="1:8" x14ac:dyDescent="0.2">
      <c r="A53" s="29"/>
      <c r="B53" s="29"/>
      <c r="C53" s="30" t="s">
        <v>157</v>
      </c>
      <c r="D53" s="29"/>
      <c r="E53" s="29"/>
      <c r="F53" s="40"/>
      <c r="G53" s="40"/>
      <c r="H53" s="31" t="s">
        <v>152</v>
      </c>
    </row>
    <row r="54" spans="1:8" x14ac:dyDescent="0.2">
      <c r="A54" s="29"/>
      <c r="B54" s="29"/>
      <c r="C54" s="30" t="s">
        <v>151</v>
      </c>
      <c r="D54" s="29"/>
      <c r="E54" s="29" t="s">
        <v>152</v>
      </c>
      <c r="F54" s="41" t="s">
        <v>154</v>
      </c>
      <c r="G54" s="38">
        <v>0</v>
      </c>
      <c r="H54" s="31" t="s">
        <v>152</v>
      </c>
    </row>
    <row r="55" spans="1:8" x14ac:dyDescent="0.2">
      <c r="A55" s="29"/>
      <c r="B55" s="29"/>
      <c r="C55" s="39"/>
      <c r="D55" s="29"/>
      <c r="E55" s="29"/>
      <c r="F55" s="40"/>
      <c r="G55" s="40"/>
      <c r="H55" s="31" t="s">
        <v>152</v>
      </c>
    </row>
    <row r="56" spans="1:8" x14ac:dyDescent="0.2">
      <c r="A56" s="29"/>
      <c r="B56" s="29"/>
      <c r="C56" s="30" t="s">
        <v>158</v>
      </c>
      <c r="D56" s="29"/>
      <c r="E56" s="29"/>
      <c r="F56" s="40"/>
      <c r="G56" s="40"/>
      <c r="H56" s="31" t="s">
        <v>152</v>
      </c>
    </row>
    <row r="57" spans="1:8" x14ac:dyDescent="0.2">
      <c r="A57" s="29"/>
      <c r="B57" s="29"/>
      <c r="C57" s="30" t="s">
        <v>151</v>
      </c>
      <c r="D57" s="29"/>
      <c r="E57" s="29" t="s">
        <v>152</v>
      </c>
      <c r="F57" s="41" t="s">
        <v>154</v>
      </c>
      <c r="G57" s="38">
        <v>0</v>
      </c>
      <c r="H57" s="31" t="s">
        <v>152</v>
      </c>
    </row>
    <row r="58" spans="1:8" x14ac:dyDescent="0.2">
      <c r="A58" s="29"/>
      <c r="B58" s="29"/>
      <c r="C58" s="39"/>
      <c r="D58" s="29"/>
      <c r="E58" s="29"/>
      <c r="F58" s="40"/>
      <c r="G58" s="40"/>
      <c r="H58" s="31" t="s">
        <v>152</v>
      </c>
    </row>
    <row r="59" spans="1:8" x14ac:dyDescent="0.2">
      <c r="A59" s="29"/>
      <c r="B59" s="29"/>
      <c r="C59" s="30" t="s">
        <v>160</v>
      </c>
      <c r="D59" s="29"/>
      <c r="E59" s="29"/>
      <c r="F59" s="37">
        <v>316707.86832200002</v>
      </c>
      <c r="G59" s="38">
        <v>0.92953401000000002</v>
      </c>
      <c r="H59" s="31" t="s">
        <v>152</v>
      </c>
    </row>
    <row r="60" spans="1:8" x14ac:dyDescent="0.2">
      <c r="A60" s="29"/>
      <c r="B60" s="29"/>
      <c r="C60" s="39"/>
      <c r="D60" s="29"/>
      <c r="E60" s="29"/>
      <c r="F60" s="40"/>
      <c r="G60" s="40"/>
      <c r="H60" s="31" t="s">
        <v>152</v>
      </c>
    </row>
    <row r="61" spans="1:8" x14ac:dyDescent="0.2">
      <c r="A61" s="29"/>
      <c r="B61" s="29"/>
      <c r="C61" s="30" t="s">
        <v>161</v>
      </c>
      <c r="D61" s="29"/>
      <c r="E61" s="29"/>
      <c r="F61" s="40"/>
      <c r="G61" s="40"/>
      <c r="H61" s="31" t="s">
        <v>152</v>
      </c>
    </row>
    <row r="62" spans="1:8" x14ac:dyDescent="0.2">
      <c r="A62" s="29"/>
      <c r="B62" s="29"/>
      <c r="C62" s="30" t="s">
        <v>10</v>
      </c>
      <c r="D62" s="29"/>
      <c r="E62" s="29"/>
      <c r="F62" s="40"/>
      <c r="G62" s="40"/>
      <c r="H62" s="31" t="s">
        <v>152</v>
      </c>
    </row>
    <row r="63" spans="1:8" x14ac:dyDescent="0.2">
      <c r="A63" s="29"/>
      <c r="B63" s="29"/>
      <c r="C63" s="30" t="s">
        <v>151</v>
      </c>
      <c r="D63" s="29"/>
      <c r="E63" s="29" t="s">
        <v>152</v>
      </c>
      <c r="F63" s="41" t="s">
        <v>154</v>
      </c>
      <c r="G63" s="38">
        <v>0</v>
      </c>
      <c r="H63" s="31" t="s">
        <v>152</v>
      </c>
    </row>
    <row r="64" spans="1:8" x14ac:dyDescent="0.2">
      <c r="A64" s="29"/>
      <c r="B64" s="29"/>
      <c r="C64" s="39"/>
      <c r="D64" s="29"/>
      <c r="E64" s="29"/>
      <c r="F64" s="40"/>
      <c r="G64" s="40"/>
      <c r="H64" s="31" t="s">
        <v>152</v>
      </c>
    </row>
    <row r="65" spans="1:8" x14ac:dyDescent="0.2">
      <c r="A65" s="29"/>
      <c r="B65" s="29"/>
      <c r="C65" s="30" t="s">
        <v>162</v>
      </c>
      <c r="D65" s="29"/>
      <c r="E65" s="29"/>
      <c r="F65" s="29"/>
      <c r="G65" s="29"/>
      <c r="H65" s="31" t="s">
        <v>152</v>
      </c>
    </row>
    <row r="66" spans="1:8" x14ac:dyDescent="0.2">
      <c r="A66" s="29"/>
      <c r="B66" s="29"/>
      <c r="C66" s="30" t="s">
        <v>151</v>
      </c>
      <c r="D66" s="29"/>
      <c r="E66" s="29" t="s">
        <v>152</v>
      </c>
      <c r="F66" s="41" t="s">
        <v>154</v>
      </c>
      <c r="G66" s="38">
        <v>0</v>
      </c>
      <c r="H66" s="31" t="s">
        <v>152</v>
      </c>
    </row>
    <row r="67" spans="1:8" x14ac:dyDescent="0.2">
      <c r="A67" s="29"/>
      <c r="B67" s="29"/>
      <c r="C67" s="39"/>
      <c r="D67" s="29"/>
      <c r="E67" s="29"/>
      <c r="F67" s="40"/>
      <c r="G67" s="40"/>
      <c r="H67" s="31" t="s">
        <v>152</v>
      </c>
    </row>
    <row r="68" spans="1:8" x14ac:dyDescent="0.2">
      <c r="A68" s="29"/>
      <c r="B68" s="29"/>
      <c r="C68" s="30" t="s">
        <v>163</v>
      </c>
      <c r="D68" s="29"/>
      <c r="E68" s="29"/>
      <c r="F68" s="29"/>
      <c r="G68" s="29"/>
      <c r="H68" s="31" t="s">
        <v>152</v>
      </c>
    </row>
    <row r="69" spans="1:8" x14ac:dyDescent="0.2">
      <c r="A69" s="29"/>
      <c r="B69" s="29"/>
      <c r="C69" s="30" t="s">
        <v>151</v>
      </c>
      <c r="D69" s="29"/>
      <c r="E69" s="29" t="s">
        <v>152</v>
      </c>
      <c r="F69" s="41" t="s">
        <v>154</v>
      </c>
      <c r="G69" s="38">
        <v>0</v>
      </c>
      <c r="H69" s="31" t="s">
        <v>152</v>
      </c>
    </row>
    <row r="70" spans="1:8" x14ac:dyDescent="0.2">
      <c r="A70" s="29"/>
      <c r="B70" s="29"/>
      <c r="C70" s="39"/>
      <c r="D70" s="29"/>
      <c r="E70" s="29"/>
      <c r="F70" s="40"/>
      <c r="G70" s="40"/>
      <c r="H70" s="31" t="s">
        <v>152</v>
      </c>
    </row>
    <row r="71" spans="1:8" x14ac:dyDescent="0.2">
      <c r="A71" s="29"/>
      <c r="B71" s="29"/>
      <c r="C71" s="30" t="s">
        <v>164</v>
      </c>
      <c r="D71" s="29"/>
      <c r="E71" s="29"/>
      <c r="F71" s="40"/>
      <c r="G71" s="40"/>
      <c r="H71" s="31" t="s">
        <v>152</v>
      </c>
    </row>
    <row r="72" spans="1:8" x14ac:dyDescent="0.2">
      <c r="A72" s="29"/>
      <c r="B72" s="29"/>
      <c r="C72" s="30" t="s">
        <v>151</v>
      </c>
      <c r="D72" s="29"/>
      <c r="E72" s="29" t="s">
        <v>152</v>
      </c>
      <c r="F72" s="41" t="s">
        <v>154</v>
      </c>
      <c r="G72" s="38">
        <v>0</v>
      </c>
      <c r="H72" s="31" t="s">
        <v>152</v>
      </c>
    </row>
    <row r="73" spans="1:8" x14ac:dyDescent="0.2">
      <c r="A73" s="29"/>
      <c r="B73" s="29"/>
      <c r="C73" s="39"/>
      <c r="D73" s="29"/>
      <c r="E73" s="29"/>
      <c r="F73" s="40"/>
      <c r="G73" s="40"/>
      <c r="H73" s="31" t="s">
        <v>152</v>
      </c>
    </row>
    <row r="74" spans="1:8" x14ac:dyDescent="0.2">
      <c r="A74" s="29"/>
      <c r="B74" s="29"/>
      <c r="C74" s="30" t="s">
        <v>165</v>
      </c>
      <c r="D74" s="29"/>
      <c r="E74" s="29"/>
      <c r="F74" s="37">
        <v>0</v>
      </c>
      <c r="G74" s="38">
        <v>0</v>
      </c>
      <c r="H74" s="31" t="s">
        <v>152</v>
      </c>
    </row>
    <row r="75" spans="1:8" x14ac:dyDescent="0.2">
      <c r="A75" s="29"/>
      <c r="B75" s="29"/>
      <c r="C75" s="39"/>
      <c r="D75" s="29"/>
      <c r="E75" s="29"/>
      <c r="F75" s="40"/>
      <c r="G75" s="40"/>
      <c r="H75" s="31" t="s">
        <v>152</v>
      </c>
    </row>
    <row r="76" spans="1:8" x14ac:dyDescent="0.2">
      <c r="A76" s="29"/>
      <c r="B76" s="29"/>
      <c r="C76" s="30" t="s">
        <v>166</v>
      </c>
      <c r="D76" s="29"/>
      <c r="E76" s="29"/>
      <c r="F76" s="40"/>
      <c r="G76" s="40"/>
      <c r="H76" s="31" t="s">
        <v>152</v>
      </c>
    </row>
    <row r="77" spans="1:8" x14ac:dyDescent="0.2">
      <c r="A77" s="29"/>
      <c r="B77" s="29"/>
      <c r="C77" s="30" t="s">
        <v>167</v>
      </c>
      <c r="D77" s="29"/>
      <c r="E77" s="29"/>
      <c r="F77" s="40"/>
      <c r="G77" s="40"/>
      <c r="H77" s="31" t="s">
        <v>152</v>
      </c>
    </row>
    <row r="78" spans="1:8" x14ac:dyDescent="0.2">
      <c r="A78" s="29"/>
      <c r="B78" s="29"/>
      <c r="C78" s="30" t="s">
        <v>151</v>
      </c>
      <c r="D78" s="29"/>
      <c r="E78" s="29" t="s">
        <v>152</v>
      </c>
      <c r="F78" s="41" t="s">
        <v>154</v>
      </c>
      <c r="G78" s="38">
        <v>0</v>
      </c>
      <c r="H78" s="31" t="s">
        <v>152</v>
      </c>
    </row>
    <row r="79" spans="1:8" x14ac:dyDescent="0.2">
      <c r="A79" s="29"/>
      <c r="B79" s="29"/>
      <c r="C79" s="39"/>
      <c r="D79" s="29"/>
      <c r="E79" s="29"/>
      <c r="F79" s="40"/>
      <c r="G79" s="40"/>
      <c r="H79" s="31" t="s">
        <v>152</v>
      </c>
    </row>
    <row r="80" spans="1:8" x14ac:dyDescent="0.2">
      <c r="A80" s="29"/>
      <c r="B80" s="29"/>
      <c r="C80" s="30" t="s">
        <v>168</v>
      </c>
      <c r="D80" s="29"/>
      <c r="E80" s="29"/>
      <c r="F80" s="40"/>
      <c r="G80" s="40"/>
      <c r="H80" s="31" t="s">
        <v>152</v>
      </c>
    </row>
    <row r="81" spans="1:8" x14ac:dyDescent="0.2">
      <c r="A81" s="29"/>
      <c r="B81" s="29"/>
      <c r="C81" s="30" t="s">
        <v>151</v>
      </c>
      <c r="D81" s="29"/>
      <c r="E81" s="29" t="s">
        <v>152</v>
      </c>
      <c r="F81" s="41" t="s">
        <v>154</v>
      </c>
      <c r="G81" s="38">
        <v>0</v>
      </c>
      <c r="H81" s="31" t="s">
        <v>152</v>
      </c>
    </row>
    <row r="82" spans="1:8" x14ac:dyDescent="0.2">
      <c r="A82" s="29"/>
      <c r="B82" s="29"/>
      <c r="C82" s="39"/>
      <c r="D82" s="29"/>
      <c r="E82" s="29"/>
      <c r="F82" s="40"/>
      <c r="G82" s="40"/>
      <c r="H82" s="31" t="s">
        <v>152</v>
      </c>
    </row>
    <row r="83" spans="1:8" x14ac:dyDescent="0.2">
      <c r="A83" s="29"/>
      <c r="B83" s="29"/>
      <c r="C83" s="30" t="s">
        <v>169</v>
      </c>
      <c r="D83" s="29"/>
      <c r="E83" s="29"/>
      <c r="F83" s="40"/>
      <c r="G83" s="40"/>
      <c r="H83" s="31" t="s">
        <v>152</v>
      </c>
    </row>
    <row r="84" spans="1:8" x14ac:dyDescent="0.2">
      <c r="A84" s="29"/>
      <c r="B84" s="29"/>
      <c r="C84" s="30" t="s">
        <v>151</v>
      </c>
      <c r="D84" s="29"/>
      <c r="E84" s="29" t="s">
        <v>152</v>
      </c>
      <c r="F84" s="41" t="s">
        <v>154</v>
      </c>
      <c r="G84" s="38">
        <v>0</v>
      </c>
      <c r="H84" s="31" t="s">
        <v>152</v>
      </c>
    </row>
    <row r="85" spans="1:8" x14ac:dyDescent="0.2">
      <c r="A85" s="29"/>
      <c r="B85" s="29"/>
      <c r="C85" s="39"/>
      <c r="D85" s="29"/>
      <c r="E85" s="29"/>
      <c r="F85" s="40"/>
      <c r="G85" s="40"/>
      <c r="H85" s="31" t="s">
        <v>152</v>
      </c>
    </row>
    <row r="86" spans="1:8" x14ac:dyDescent="0.2">
      <c r="A86" s="29"/>
      <c r="B86" s="29"/>
      <c r="C86" s="30" t="s">
        <v>170</v>
      </c>
      <c r="D86" s="29"/>
      <c r="E86" s="29"/>
      <c r="F86" s="40"/>
      <c r="G86" s="40"/>
      <c r="H86" s="31" t="s">
        <v>152</v>
      </c>
    </row>
    <row r="87" spans="1:8" x14ac:dyDescent="0.2">
      <c r="A87" s="32">
        <v>1</v>
      </c>
      <c r="B87" s="33"/>
      <c r="C87" s="33" t="s">
        <v>171</v>
      </c>
      <c r="D87" s="33"/>
      <c r="E87" s="42"/>
      <c r="F87" s="35">
        <v>10780.714036007999</v>
      </c>
      <c r="G87" s="36">
        <v>3.1641269999999999E-2</v>
      </c>
      <c r="H87" s="31">
        <v>6.6</v>
      </c>
    </row>
    <row r="88" spans="1:8" x14ac:dyDescent="0.2">
      <c r="A88" s="29"/>
      <c r="B88" s="29"/>
      <c r="C88" s="30" t="s">
        <v>151</v>
      </c>
      <c r="D88" s="29"/>
      <c r="E88" s="29" t="s">
        <v>152</v>
      </c>
      <c r="F88" s="37">
        <v>10780.714036007999</v>
      </c>
      <c r="G88" s="38">
        <v>3.1641269999999999E-2</v>
      </c>
      <c r="H88" s="31" t="s">
        <v>152</v>
      </c>
    </row>
    <row r="89" spans="1:8" x14ac:dyDescent="0.2">
      <c r="A89" s="29"/>
      <c r="B89" s="29"/>
      <c r="C89" s="39"/>
      <c r="D89" s="29"/>
      <c r="E89" s="29"/>
      <c r="F89" s="40"/>
      <c r="G89" s="40"/>
      <c r="H89" s="31" t="s">
        <v>152</v>
      </c>
    </row>
    <row r="90" spans="1:8" x14ac:dyDescent="0.2">
      <c r="A90" s="29"/>
      <c r="B90" s="29"/>
      <c r="C90" s="30" t="s">
        <v>172</v>
      </c>
      <c r="D90" s="29"/>
      <c r="E90" s="29"/>
      <c r="F90" s="37">
        <v>10780.714036007999</v>
      </c>
      <c r="G90" s="38">
        <v>3.1641269999999999E-2</v>
      </c>
      <c r="H90" s="31" t="s">
        <v>152</v>
      </c>
    </row>
    <row r="91" spans="1:8" x14ac:dyDescent="0.2">
      <c r="A91" s="29"/>
      <c r="B91" s="29"/>
      <c r="C91" s="40"/>
      <c r="D91" s="29"/>
      <c r="E91" s="29"/>
      <c r="F91" s="29"/>
      <c r="G91" s="29"/>
      <c r="H91" s="31" t="s">
        <v>152</v>
      </c>
    </row>
    <row r="92" spans="1:8" x14ac:dyDescent="0.2">
      <c r="A92" s="29"/>
      <c r="B92" s="29"/>
      <c r="C92" s="30" t="s">
        <v>173</v>
      </c>
      <c r="D92" s="29"/>
      <c r="E92" s="29"/>
      <c r="F92" s="29"/>
      <c r="G92" s="29"/>
      <c r="H92" s="31" t="s">
        <v>152</v>
      </c>
    </row>
    <row r="93" spans="1:8" x14ac:dyDescent="0.2">
      <c r="A93" s="29"/>
      <c r="B93" s="29"/>
      <c r="C93" s="30" t="s">
        <v>174</v>
      </c>
      <c r="D93" s="29"/>
      <c r="E93" s="29"/>
      <c r="F93" s="29"/>
      <c r="G93" s="29"/>
      <c r="H93" s="31" t="s">
        <v>152</v>
      </c>
    </row>
    <row r="94" spans="1:8" x14ac:dyDescent="0.2">
      <c r="A94" s="32">
        <v>1</v>
      </c>
      <c r="B94" s="33" t="s">
        <v>342</v>
      </c>
      <c r="C94" s="33" t="s">
        <v>343</v>
      </c>
      <c r="D94" s="33"/>
      <c r="E94" s="89">
        <v>622697.60100000002</v>
      </c>
      <c r="F94" s="35">
        <v>14009.086971899</v>
      </c>
      <c r="G94" s="36">
        <v>4.1116510000000002E-2</v>
      </c>
      <c r="H94" s="31" t="s">
        <v>152</v>
      </c>
    </row>
    <row r="95" spans="1:8" x14ac:dyDescent="0.2">
      <c r="A95" s="29"/>
      <c r="B95" s="29"/>
      <c r="C95" s="30" t="s">
        <v>151</v>
      </c>
      <c r="D95" s="29"/>
      <c r="E95" s="29" t="s">
        <v>152</v>
      </c>
      <c r="F95" s="37">
        <v>14009.086971899</v>
      </c>
      <c r="G95" s="38">
        <v>4.1116510000000002E-2</v>
      </c>
      <c r="H95" s="31" t="s">
        <v>152</v>
      </c>
    </row>
    <row r="96" spans="1:8" x14ac:dyDescent="0.2">
      <c r="A96" s="29"/>
      <c r="B96" s="29"/>
      <c r="C96" s="39"/>
      <c r="D96" s="29"/>
      <c r="E96" s="29"/>
      <c r="F96" s="40"/>
      <c r="G96" s="40"/>
      <c r="H96" s="31" t="s">
        <v>152</v>
      </c>
    </row>
    <row r="97" spans="1:17" x14ac:dyDescent="0.2">
      <c r="A97" s="29"/>
      <c r="B97" s="29"/>
      <c r="C97" s="30" t="s">
        <v>175</v>
      </c>
      <c r="D97" s="29"/>
      <c r="E97" s="29"/>
      <c r="F97" s="29"/>
      <c r="G97" s="29"/>
      <c r="H97" s="31" t="s">
        <v>152</v>
      </c>
    </row>
    <row r="98" spans="1:17" x14ac:dyDescent="0.2">
      <c r="A98" s="29"/>
      <c r="B98" s="29"/>
      <c r="C98" s="30" t="s">
        <v>176</v>
      </c>
      <c r="D98" s="29"/>
      <c r="E98" s="29"/>
      <c r="F98" s="29"/>
      <c r="G98" s="29"/>
      <c r="H98" s="31" t="s">
        <v>152</v>
      </c>
    </row>
    <row r="99" spans="1:17" x14ac:dyDescent="0.2">
      <c r="A99" s="29"/>
      <c r="B99" s="29"/>
      <c r="C99" s="30" t="s">
        <v>151</v>
      </c>
      <c r="D99" s="29"/>
      <c r="E99" s="29" t="s">
        <v>152</v>
      </c>
      <c r="F99" s="41" t="s">
        <v>154</v>
      </c>
      <c r="G99" s="38">
        <v>0</v>
      </c>
      <c r="H99" s="31" t="s">
        <v>152</v>
      </c>
    </row>
    <row r="100" spans="1:17" x14ac:dyDescent="0.2">
      <c r="A100" s="29"/>
      <c r="B100" s="29"/>
      <c r="C100" s="39"/>
      <c r="D100" s="29"/>
      <c r="E100" s="29"/>
      <c r="F100" s="40"/>
      <c r="G100" s="40"/>
      <c r="H100" s="31" t="s">
        <v>152</v>
      </c>
    </row>
    <row r="101" spans="1:17" x14ac:dyDescent="0.2">
      <c r="A101" s="29"/>
      <c r="B101" s="29"/>
      <c r="C101" s="30" t="s">
        <v>177</v>
      </c>
      <c r="D101" s="29"/>
      <c r="E101" s="29"/>
      <c r="F101" s="40"/>
      <c r="G101" s="40"/>
      <c r="H101" s="31" t="s">
        <v>152</v>
      </c>
    </row>
    <row r="102" spans="1:17" x14ac:dyDescent="0.2">
      <c r="A102" s="29"/>
      <c r="B102" s="29"/>
      <c r="C102" s="30" t="s">
        <v>151</v>
      </c>
      <c r="D102" s="29"/>
      <c r="E102" s="29" t="s">
        <v>152</v>
      </c>
      <c r="F102" s="41" t="s">
        <v>154</v>
      </c>
      <c r="G102" s="38">
        <v>0</v>
      </c>
      <c r="H102" s="31" t="s">
        <v>152</v>
      </c>
    </row>
    <row r="103" spans="1:17" x14ac:dyDescent="0.2">
      <c r="A103" s="29"/>
      <c r="B103" s="33"/>
      <c r="C103" s="33"/>
      <c r="D103" s="30"/>
      <c r="E103" s="29"/>
      <c r="F103" s="33"/>
      <c r="G103" s="42"/>
      <c r="H103" s="31" t="s">
        <v>152</v>
      </c>
    </row>
    <row r="104" spans="1:17" x14ac:dyDescent="0.2">
      <c r="A104" s="42"/>
      <c r="B104" s="33"/>
      <c r="C104" s="33" t="s">
        <v>179</v>
      </c>
      <c r="D104" s="33"/>
      <c r="E104" s="42"/>
      <c r="F104" s="35">
        <v>-780.84184732999995</v>
      </c>
      <c r="G104" s="36">
        <v>-2.2917599999999999E-3</v>
      </c>
      <c r="H104" s="31" t="s">
        <v>152</v>
      </c>
    </row>
    <row r="105" spans="1:17" x14ac:dyDescent="0.2">
      <c r="A105" s="39"/>
      <c r="B105" s="39"/>
      <c r="C105" s="30" t="s">
        <v>180</v>
      </c>
      <c r="D105" s="40"/>
      <c r="E105" s="40"/>
      <c r="F105" s="37">
        <v>340716.82748257701</v>
      </c>
      <c r="G105" s="43">
        <v>1.00000003</v>
      </c>
      <c r="H105" s="31" t="s">
        <v>152</v>
      </c>
    </row>
    <row r="106" spans="1:17" x14ac:dyDescent="0.2">
      <c r="A106" s="44"/>
      <c r="B106" s="44"/>
      <c r="C106" s="44"/>
      <c r="D106" s="45"/>
      <c r="E106" s="45"/>
      <c r="F106" s="45"/>
      <c r="G106" s="45"/>
    </row>
    <row r="107" spans="1:17" x14ac:dyDescent="0.2">
      <c r="A107" s="4"/>
      <c r="B107" s="234" t="s">
        <v>915</v>
      </c>
      <c r="C107" s="234"/>
      <c r="D107" s="234"/>
      <c r="E107" s="234"/>
      <c r="F107" s="234"/>
      <c r="G107" s="234"/>
      <c r="H107" s="234"/>
      <c r="J107" s="5"/>
    </row>
    <row r="108" spans="1:17" x14ac:dyDescent="0.2">
      <c r="A108" s="4"/>
      <c r="B108" s="234" t="s">
        <v>916</v>
      </c>
      <c r="C108" s="234"/>
      <c r="D108" s="234"/>
      <c r="E108" s="234"/>
      <c r="F108" s="234"/>
      <c r="G108" s="234"/>
      <c r="H108" s="234"/>
      <c r="J108" s="5"/>
    </row>
    <row r="109" spans="1:17" x14ac:dyDescent="0.2">
      <c r="A109" s="4"/>
      <c r="B109" s="234" t="s">
        <v>917</v>
      </c>
      <c r="C109" s="234"/>
      <c r="D109" s="234"/>
      <c r="E109" s="234"/>
      <c r="F109" s="234"/>
      <c r="G109" s="234"/>
      <c r="H109" s="234"/>
      <c r="J109" s="5"/>
    </row>
    <row r="110" spans="1:17" s="7" customFormat="1" ht="66.75" customHeight="1" x14ac:dyDescent="0.25">
      <c r="A110" s="6"/>
      <c r="B110" s="235" t="s">
        <v>918</v>
      </c>
      <c r="C110" s="235"/>
      <c r="D110" s="235"/>
      <c r="E110" s="235"/>
      <c r="F110" s="235"/>
      <c r="G110" s="235"/>
      <c r="H110" s="235"/>
      <c r="I110"/>
      <c r="J110" s="5"/>
      <c r="K110"/>
      <c r="L110"/>
      <c r="M110"/>
      <c r="N110"/>
      <c r="O110"/>
      <c r="P110"/>
      <c r="Q110"/>
    </row>
    <row r="111" spans="1:17" x14ac:dyDescent="0.2">
      <c r="A111" s="4"/>
      <c r="B111" s="234" t="s">
        <v>919</v>
      </c>
      <c r="C111" s="234"/>
      <c r="D111" s="234"/>
      <c r="E111" s="234"/>
      <c r="F111" s="234"/>
      <c r="G111" s="234"/>
      <c r="H111" s="234"/>
      <c r="J111" s="5"/>
    </row>
    <row r="112" spans="1:17" x14ac:dyDescent="0.2">
      <c r="A112" s="4"/>
      <c r="B112" s="4"/>
      <c r="C112" s="4"/>
      <c r="D112" s="46"/>
      <c r="E112" s="46"/>
      <c r="F112" s="46"/>
      <c r="G112" s="46"/>
    </row>
    <row r="113" spans="1:10" x14ac:dyDescent="0.2">
      <c r="A113" s="4"/>
      <c r="B113" s="236" t="s">
        <v>181</v>
      </c>
      <c r="C113" s="237"/>
      <c r="D113" s="238"/>
      <c r="E113" s="47"/>
      <c r="F113" s="46"/>
      <c r="G113" s="46"/>
    </row>
    <row r="114" spans="1:10" x14ac:dyDescent="0.2">
      <c r="A114" s="4"/>
      <c r="B114" s="231" t="s">
        <v>182</v>
      </c>
      <c r="C114" s="232"/>
      <c r="D114" s="30" t="s">
        <v>183</v>
      </c>
      <c r="E114" s="47"/>
      <c r="F114" s="46"/>
      <c r="G114" s="46"/>
    </row>
    <row r="115" spans="1:10" x14ac:dyDescent="0.2">
      <c r="A115" s="4"/>
      <c r="B115" s="231" t="s">
        <v>184</v>
      </c>
      <c r="C115" s="232"/>
      <c r="D115" s="30" t="s">
        <v>183</v>
      </c>
      <c r="E115" s="47"/>
      <c r="F115" s="46"/>
      <c r="G115" s="46"/>
    </row>
    <row r="116" spans="1:10" x14ac:dyDescent="0.2">
      <c r="A116" s="4"/>
      <c r="B116" s="231" t="s">
        <v>185</v>
      </c>
      <c r="C116" s="232"/>
      <c r="D116" s="40" t="s">
        <v>152</v>
      </c>
      <c r="E116" s="47"/>
      <c r="F116" s="46"/>
      <c r="G116" s="46"/>
    </row>
    <row r="117" spans="1:10" x14ac:dyDescent="0.2">
      <c r="A117" s="8"/>
      <c r="B117" s="48" t="s">
        <v>152</v>
      </c>
      <c r="C117" s="48" t="s">
        <v>920</v>
      </c>
      <c r="D117" s="48" t="s">
        <v>186</v>
      </c>
      <c r="E117" s="8"/>
      <c r="F117" s="8"/>
      <c r="G117" s="8"/>
      <c r="H117" s="8"/>
      <c r="J117" s="5"/>
    </row>
    <row r="118" spans="1:10" x14ac:dyDescent="0.2">
      <c r="A118" s="8"/>
      <c r="B118" s="49" t="s">
        <v>187</v>
      </c>
      <c r="C118" s="50">
        <v>45626</v>
      </c>
      <c r="D118" s="50">
        <v>45657</v>
      </c>
      <c r="E118" s="8"/>
      <c r="F118" s="8"/>
      <c r="G118" s="8"/>
      <c r="J118" s="5"/>
    </row>
    <row r="119" spans="1:10" x14ac:dyDescent="0.2">
      <c r="A119" s="8"/>
      <c r="B119" s="33" t="s">
        <v>188</v>
      </c>
      <c r="C119" s="51">
        <v>22.258099999999999</v>
      </c>
      <c r="D119" s="51">
        <v>22.0855</v>
      </c>
      <c r="E119" s="8"/>
      <c r="F119" s="22"/>
      <c r="G119" s="52"/>
    </row>
    <row r="120" spans="1:10" x14ac:dyDescent="0.2">
      <c r="A120" s="8"/>
      <c r="B120" s="33" t="s">
        <v>1083</v>
      </c>
      <c r="C120" s="51">
        <v>18.628699999999998</v>
      </c>
      <c r="D120" s="51">
        <v>18.484300000000001</v>
      </c>
      <c r="E120" s="8"/>
      <c r="F120" s="22"/>
      <c r="G120" s="52"/>
    </row>
    <row r="121" spans="1:10" x14ac:dyDescent="0.2">
      <c r="A121" s="8"/>
      <c r="B121" s="33" t="s">
        <v>190</v>
      </c>
      <c r="C121" s="51">
        <v>20.898900000000001</v>
      </c>
      <c r="D121" s="51">
        <v>20.714400000000001</v>
      </c>
      <c r="E121" s="8"/>
      <c r="F121" s="22"/>
      <c r="G121" s="52"/>
    </row>
    <row r="122" spans="1:10" x14ac:dyDescent="0.2">
      <c r="A122" s="8"/>
      <c r="B122" s="33" t="s">
        <v>1084</v>
      </c>
      <c r="C122" s="51">
        <v>17.4742</v>
      </c>
      <c r="D122" s="51">
        <v>17.319900000000001</v>
      </c>
      <c r="E122" s="8"/>
      <c r="F122" s="22"/>
      <c r="G122" s="52"/>
    </row>
    <row r="123" spans="1:10" x14ac:dyDescent="0.2">
      <c r="A123" s="8"/>
      <c r="B123" s="8"/>
      <c r="C123" s="8"/>
      <c r="D123" s="8"/>
      <c r="E123" s="8"/>
      <c r="F123" s="8"/>
      <c r="G123" s="8"/>
    </row>
    <row r="124" spans="1:10" x14ac:dyDescent="0.2">
      <c r="A124" s="8"/>
      <c r="B124" s="231" t="s">
        <v>921</v>
      </c>
      <c r="C124" s="232"/>
      <c r="D124" s="30" t="s">
        <v>183</v>
      </c>
      <c r="E124" s="8"/>
      <c r="F124" s="8"/>
      <c r="G124" s="8"/>
    </row>
    <row r="125" spans="1:10" x14ac:dyDescent="0.2">
      <c r="A125" s="8"/>
      <c r="B125" s="90"/>
      <c r="C125" s="90"/>
      <c r="D125" s="90"/>
      <c r="E125" s="8"/>
      <c r="F125" s="8"/>
      <c r="G125" s="8"/>
    </row>
    <row r="126" spans="1:10" x14ac:dyDescent="0.2">
      <c r="A126" s="8"/>
      <c r="B126" s="231" t="s">
        <v>192</v>
      </c>
      <c r="C126" s="232"/>
      <c r="D126" s="30" t="s">
        <v>183</v>
      </c>
      <c r="E126" s="55"/>
      <c r="F126" s="8"/>
      <c r="G126" s="8"/>
    </row>
    <row r="127" spans="1:10" x14ac:dyDescent="0.2">
      <c r="A127" s="8"/>
      <c r="B127" s="231" t="s">
        <v>193</v>
      </c>
      <c r="C127" s="232"/>
      <c r="D127" s="30" t="s">
        <v>183</v>
      </c>
      <c r="E127" s="55"/>
      <c r="F127" s="8"/>
      <c r="G127" s="8"/>
    </row>
    <row r="128" spans="1:10" x14ac:dyDescent="0.2">
      <c r="A128" s="8"/>
      <c r="B128" s="231" t="s">
        <v>194</v>
      </c>
      <c r="C128" s="232"/>
      <c r="D128" s="30" t="s">
        <v>183</v>
      </c>
      <c r="E128" s="55"/>
      <c r="F128" s="8"/>
      <c r="G128" s="8"/>
    </row>
    <row r="129" spans="1:10" x14ac:dyDescent="0.2">
      <c r="A129" s="8"/>
      <c r="B129" s="231" t="s">
        <v>195</v>
      </c>
      <c r="C129" s="232"/>
      <c r="D129" s="56">
        <v>0.35593888897257575</v>
      </c>
      <c r="E129" s="8"/>
      <c r="F129" s="22"/>
      <c r="G129" s="52"/>
    </row>
    <row r="131" spans="1:10" x14ac:dyDescent="0.2">
      <c r="B131" s="230" t="s">
        <v>922</v>
      </c>
      <c r="C131" s="230"/>
    </row>
    <row r="133" spans="1:10" ht="153.75" customHeight="1" x14ac:dyDescent="0.2"/>
    <row r="136" spans="1:10" x14ac:dyDescent="0.2">
      <c r="B136" s="9" t="s">
        <v>923</v>
      </c>
      <c r="C136" s="10"/>
      <c r="D136" s="9" t="s">
        <v>926</v>
      </c>
    </row>
    <row r="137" spans="1:10" x14ac:dyDescent="0.2">
      <c r="B137" s="9" t="s">
        <v>1072</v>
      </c>
      <c r="D137" s="9" t="s">
        <v>1072</v>
      </c>
    </row>
    <row r="138" spans="1:10" ht="165" customHeight="1" x14ac:dyDescent="0.2"/>
    <row r="140" spans="1:10" x14ac:dyDescent="0.2">
      <c r="J140" s="3"/>
    </row>
  </sheetData>
  <mergeCells count="18">
    <mergeCell ref="B114:C114"/>
    <mergeCell ref="A1:H1"/>
    <mergeCell ref="A2:H2"/>
    <mergeCell ref="A3:H3"/>
    <mergeCell ref="B107:H107"/>
    <mergeCell ref="B108:H108"/>
    <mergeCell ref="B109:H109"/>
    <mergeCell ref="B110:H110"/>
    <mergeCell ref="B111:H111"/>
    <mergeCell ref="B113:D113"/>
    <mergeCell ref="B131:C131"/>
    <mergeCell ref="B115:C115"/>
    <mergeCell ref="B116:C116"/>
    <mergeCell ref="B124:C124"/>
    <mergeCell ref="B128:C128"/>
    <mergeCell ref="B129:C129"/>
    <mergeCell ref="B126:C126"/>
    <mergeCell ref="B127:C127"/>
  </mergeCells>
  <hyperlinks>
    <hyperlink ref="I1" location="Index!B2" display="Index" xr:uid="{C94E5F76-62E9-446C-90AE-43D9E85BC2FD}"/>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7A597-AA29-4421-86AA-8C02BAC4F904}">
  <sheetPr>
    <outlinePr summaryBelow="0" summaryRight="0"/>
  </sheetPr>
  <dimension ref="A1:Q151"/>
  <sheetViews>
    <sheetView showGridLines="0" workbookViewId="0">
      <selection sqref="A1:H1"/>
    </sheetView>
  </sheetViews>
  <sheetFormatPr defaultRowHeight="12.75" x14ac:dyDescent="0.2"/>
  <cols>
    <col min="1" max="1" width="5.85546875" bestFit="1" customWidth="1"/>
    <col min="2" max="2" width="19.7109375" bestFit="1" customWidth="1"/>
    <col min="3" max="3" width="40" customWidth="1"/>
    <col min="4" max="4" width="17.7109375" bestFit="1" customWidth="1"/>
    <col min="5" max="5" width="11.42578125" bestFit="1" customWidth="1"/>
    <col min="6" max="6" width="10.140625" bestFit="1" customWidth="1"/>
    <col min="7" max="7" width="14" bestFit="1" customWidth="1"/>
    <col min="8" max="8" width="8.42578125" bestFit="1" customWidth="1"/>
    <col min="9" max="9" width="5.7109375" bestFit="1" customWidth="1"/>
  </cols>
  <sheetData>
    <row r="1" spans="1:9" ht="15" x14ac:dyDescent="0.2">
      <c r="A1" s="233" t="s">
        <v>0</v>
      </c>
      <c r="B1" s="233"/>
      <c r="C1" s="233"/>
      <c r="D1" s="233"/>
      <c r="E1" s="233"/>
      <c r="F1" s="233"/>
      <c r="G1" s="233"/>
      <c r="H1" s="233"/>
      <c r="I1" s="2" t="s">
        <v>910</v>
      </c>
    </row>
    <row r="2" spans="1:9" ht="15" x14ac:dyDescent="0.2">
      <c r="A2" s="233" t="s">
        <v>833</v>
      </c>
      <c r="B2" s="233"/>
      <c r="C2" s="233"/>
      <c r="D2" s="233"/>
      <c r="E2" s="233"/>
      <c r="F2" s="233"/>
      <c r="G2" s="233"/>
      <c r="H2" s="233"/>
    </row>
    <row r="3" spans="1:9" ht="15" x14ac:dyDescent="0.2">
      <c r="A3" s="233" t="s">
        <v>912</v>
      </c>
      <c r="B3" s="233"/>
      <c r="C3" s="233"/>
      <c r="D3" s="233"/>
      <c r="E3" s="233"/>
      <c r="F3" s="233"/>
      <c r="G3" s="233"/>
      <c r="H3" s="233"/>
    </row>
    <row r="4" spans="1:9" s="3" customFormat="1" ht="30" x14ac:dyDescent="0.2">
      <c r="A4" s="28" t="s">
        <v>2</v>
      </c>
      <c r="B4" s="28" t="s">
        <v>3</v>
      </c>
      <c r="C4" s="28" t="s">
        <v>4</v>
      </c>
      <c r="D4" s="28" t="s">
        <v>5</v>
      </c>
      <c r="E4" s="28" t="s">
        <v>6</v>
      </c>
      <c r="F4" s="28" t="s">
        <v>7</v>
      </c>
      <c r="G4" s="28" t="s">
        <v>8</v>
      </c>
      <c r="H4" s="28" t="s">
        <v>911</v>
      </c>
    </row>
    <row r="5" spans="1:9" x14ac:dyDescent="0.2">
      <c r="A5" s="29"/>
      <c r="B5" s="29"/>
      <c r="C5" s="30" t="s">
        <v>9</v>
      </c>
      <c r="D5" s="29"/>
      <c r="E5" s="29"/>
      <c r="F5" s="29"/>
      <c r="G5" s="29"/>
      <c r="H5" s="31" t="s">
        <v>152</v>
      </c>
    </row>
    <row r="6" spans="1:9" x14ac:dyDescent="0.2">
      <c r="A6" s="29"/>
      <c r="B6" s="29"/>
      <c r="C6" s="30" t="s">
        <v>10</v>
      </c>
      <c r="D6" s="29"/>
      <c r="E6" s="29"/>
      <c r="F6" s="29"/>
      <c r="G6" s="29"/>
      <c r="H6" s="31" t="s">
        <v>152</v>
      </c>
    </row>
    <row r="7" spans="1:9" x14ac:dyDescent="0.2">
      <c r="A7" s="32">
        <v>1</v>
      </c>
      <c r="B7" s="33" t="s">
        <v>14</v>
      </c>
      <c r="C7" s="33" t="s">
        <v>15</v>
      </c>
      <c r="D7" s="33" t="s">
        <v>16</v>
      </c>
      <c r="E7" s="34">
        <v>497000</v>
      </c>
      <c r="F7" s="35">
        <v>7891.1175000000003</v>
      </c>
      <c r="G7" s="36">
        <v>4.9263649999999999E-2</v>
      </c>
      <c r="H7" s="31" t="s">
        <v>152</v>
      </c>
    </row>
    <row r="8" spans="1:9" x14ac:dyDescent="0.2">
      <c r="A8" s="32">
        <v>2</v>
      </c>
      <c r="B8" s="33" t="s">
        <v>350</v>
      </c>
      <c r="C8" s="33" t="s">
        <v>351</v>
      </c>
      <c r="D8" s="33" t="s">
        <v>42</v>
      </c>
      <c r="E8" s="34">
        <v>394951</v>
      </c>
      <c r="F8" s="35">
        <v>7054.0223354999998</v>
      </c>
      <c r="G8" s="36">
        <v>4.4037729999999997E-2</v>
      </c>
      <c r="H8" s="31" t="s">
        <v>152</v>
      </c>
    </row>
    <row r="9" spans="1:9" x14ac:dyDescent="0.2">
      <c r="A9" s="32">
        <v>3</v>
      </c>
      <c r="B9" s="33" t="s">
        <v>28</v>
      </c>
      <c r="C9" s="33" t="s">
        <v>29</v>
      </c>
      <c r="D9" s="33" t="s">
        <v>30</v>
      </c>
      <c r="E9" s="34">
        <v>95348</v>
      </c>
      <c r="F9" s="35">
        <v>7043.8811740000001</v>
      </c>
      <c r="G9" s="36">
        <v>4.397442E-2</v>
      </c>
      <c r="H9" s="31" t="s">
        <v>152</v>
      </c>
    </row>
    <row r="10" spans="1:9" x14ac:dyDescent="0.2">
      <c r="A10" s="32">
        <v>4</v>
      </c>
      <c r="B10" s="33" t="s">
        <v>11</v>
      </c>
      <c r="C10" s="33" t="s">
        <v>12</v>
      </c>
      <c r="D10" s="33" t="s">
        <v>13</v>
      </c>
      <c r="E10" s="34">
        <v>180649</v>
      </c>
      <c r="F10" s="35">
        <v>6517.1836485000003</v>
      </c>
      <c r="G10" s="36">
        <v>4.0686279999999998E-2</v>
      </c>
      <c r="H10" s="31" t="s">
        <v>152</v>
      </c>
    </row>
    <row r="11" spans="1:9" x14ac:dyDescent="0.2">
      <c r="A11" s="32">
        <v>5</v>
      </c>
      <c r="B11" s="33" t="s">
        <v>346</v>
      </c>
      <c r="C11" s="33" t="s">
        <v>347</v>
      </c>
      <c r="D11" s="33" t="s">
        <v>203</v>
      </c>
      <c r="E11" s="34">
        <v>2121106</v>
      </c>
      <c r="F11" s="35">
        <v>5897.7352330000003</v>
      </c>
      <c r="G11" s="36">
        <v>3.6819110000000002E-2</v>
      </c>
      <c r="H11" s="31" t="s">
        <v>152</v>
      </c>
    </row>
    <row r="12" spans="1:9" x14ac:dyDescent="0.2">
      <c r="A12" s="32">
        <v>6</v>
      </c>
      <c r="B12" s="33" t="s">
        <v>17</v>
      </c>
      <c r="C12" s="33" t="s">
        <v>18</v>
      </c>
      <c r="D12" s="33" t="s">
        <v>19</v>
      </c>
      <c r="E12" s="34">
        <v>480134</v>
      </c>
      <c r="F12" s="35">
        <v>5835.7887030000002</v>
      </c>
      <c r="G12" s="36">
        <v>3.6432390000000002E-2</v>
      </c>
      <c r="H12" s="31" t="s">
        <v>152</v>
      </c>
    </row>
    <row r="13" spans="1:9" x14ac:dyDescent="0.2">
      <c r="A13" s="32">
        <v>7</v>
      </c>
      <c r="B13" s="33" t="s">
        <v>400</v>
      </c>
      <c r="C13" s="33" t="s">
        <v>401</v>
      </c>
      <c r="D13" s="33" t="s">
        <v>228</v>
      </c>
      <c r="E13" s="34">
        <v>1445742</v>
      </c>
      <c r="F13" s="35">
        <v>4763.7198900000003</v>
      </c>
      <c r="G13" s="36">
        <v>2.9739539999999998E-2</v>
      </c>
      <c r="H13" s="31" t="s">
        <v>152</v>
      </c>
    </row>
    <row r="14" spans="1:9" x14ac:dyDescent="0.2">
      <c r="A14" s="32">
        <v>8</v>
      </c>
      <c r="B14" s="33" t="s">
        <v>226</v>
      </c>
      <c r="C14" s="33" t="s">
        <v>227</v>
      </c>
      <c r="D14" s="33" t="s">
        <v>228</v>
      </c>
      <c r="E14" s="34">
        <v>648111</v>
      </c>
      <c r="F14" s="35">
        <v>4654.0850909999999</v>
      </c>
      <c r="G14" s="36">
        <v>2.90551E-2</v>
      </c>
      <c r="H14" s="31" t="s">
        <v>152</v>
      </c>
    </row>
    <row r="15" spans="1:9" x14ac:dyDescent="0.2">
      <c r="A15" s="32">
        <v>9</v>
      </c>
      <c r="B15" s="33" t="s">
        <v>362</v>
      </c>
      <c r="C15" s="33" t="s">
        <v>363</v>
      </c>
      <c r="D15" s="33" t="s">
        <v>247</v>
      </c>
      <c r="E15" s="34">
        <v>64307</v>
      </c>
      <c r="F15" s="35">
        <v>4008.9626870000002</v>
      </c>
      <c r="G15" s="36">
        <v>2.5027649999999999E-2</v>
      </c>
      <c r="H15" s="31" t="s">
        <v>152</v>
      </c>
    </row>
    <row r="16" spans="1:9" x14ac:dyDescent="0.2">
      <c r="A16" s="32">
        <v>10</v>
      </c>
      <c r="B16" s="33" t="s">
        <v>372</v>
      </c>
      <c r="C16" s="33" t="s">
        <v>373</v>
      </c>
      <c r="D16" s="33" t="s">
        <v>1115</v>
      </c>
      <c r="E16" s="34">
        <v>208929</v>
      </c>
      <c r="F16" s="35">
        <v>3725.7263925000002</v>
      </c>
      <c r="G16" s="36">
        <v>2.3259430000000001E-2</v>
      </c>
      <c r="H16" s="31" t="s">
        <v>152</v>
      </c>
    </row>
    <row r="17" spans="1:8" x14ac:dyDescent="0.2">
      <c r="A17" s="32">
        <v>11</v>
      </c>
      <c r="B17" s="33" t="s">
        <v>834</v>
      </c>
      <c r="C17" s="33" t="s">
        <v>835</v>
      </c>
      <c r="D17" s="33" t="s">
        <v>216</v>
      </c>
      <c r="E17" s="34">
        <v>271786</v>
      </c>
      <c r="F17" s="35">
        <v>3459.2922079999998</v>
      </c>
      <c r="G17" s="36">
        <v>2.15961E-2</v>
      </c>
      <c r="H17" s="31" t="s">
        <v>152</v>
      </c>
    </row>
    <row r="18" spans="1:8" x14ac:dyDescent="0.2">
      <c r="A18" s="32">
        <v>12</v>
      </c>
      <c r="B18" s="33" t="s">
        <v>836</v>
      </c>
      <c r="C18" s="33" t="s">
        <v>837</v>
      </c>
      <c r="D18" s="33" t="s">
        <v>203</v>
      </c>
      <c r="E18" s="34">
        <v>3205110</v>
      </c>
      <c r="F18" s="35">
        <v>3411.1985730000001</v>
      </c>
      <c r="G18" s="36">
        <v>2.1295850000000002E-2</v>
      </c>
      <c r="H18" s="31" t="s">
        <v>152</v>
      </c>
    </row>
    <row r="19" spans="1:8" x14ac:dyDescent="0.2">
      <c r="A19" s="32">
        <v>13</v>
      </c>
      <c r="B19" s="33" t="s">
        <v>720</v>
      </c>
      <c r="C19" s="33" t="s">
        <v>721</v>
      </c>
      <c r="D19" s="33" t="s">
        <v>292</v>
      </c>
      <c r="E19" s="34">
        <v>526509</v>
      </c>
      <c r="F19" s="35">
        <v>3248.8237844999999</v>
      </c>
      <c r="G19" s="36">
        <v>2.028216E-2</v>
      </c>
      <c r="H19" s="31" t="s">
        <v>152</v>
      </c>
    </row>
    <row r="20" spans="1:8" ht="25.5" x14ac:dyDescent="0.2">
      <c r="A20" s="32">
        <v>14</v>
      </c>
      <c r="B20" s="33" t="s">
        <v>134</v>
      </c>
      <c r="C20" s="33" t="s">
        <v>135</v>
      </c>
      <c r="D20" s="33" t="s">
        <v>25</v>
      </c>
      <c r="E20" s="34">
        <v>588724</v>
      </c>
      <c r="F20" s="35">
        <v>3154.3831919999998</v>
      </c>
      <c r="G20" s="36">
        <v>1.9692580000000001E-2</v>
      </c>
      <c r="H20" s="31" t="s">
        <v>152</v>
      </c>
    </row>
    <row r="21" spans="1:8" x14ac:dyDescent="0.2">
      <c r="A21" s="32">
        <v>15</v>
      </c>
      <c r="B21" s="33" t="s">
        <v>387</v>
      </c>
      <c r="C21" s="33" t="s">
        <v>388</v>
      </c>
      <c r="D21" s="33" t="s">
        <v>30</v>
      </c>
      <c r="E21" s="34">
        <v>95689</v>
      </c>
      <c r="F21" s="35">
        <v>3112.9067034999998</v>
      </c>
      <c r="G21" s="36">
        <v>1.9433639999999999E-2</v>
      </c>
      <c r="H21" s="31" t="s">
        <v>152</v>
      </c>
    </row>
    <row r="22" spans="1:8" x14ac:dyDescent="0.2">
      <c r="A22" s="32">
        <v>16</v>
      </c>
      <c r="B22" s="33" t="s">
        <v>511</v>
      </c>
      <c r="C22" s="33" t="s">
        <v>512</v>
      </c>
      <c r="D22" s="33" t="s">
        <v>39</v>
      </c>
      <c r="E22" s="34">
        <v>68758</v>
      </c>
      <c r="F22" s="35">
        <v>3079.1895140000001</v>
      </c>
      <c r="G22" s="36">
        <v>1.9223150000000001E-2</v>
      </c>
      <c r="H22" s="31" t="s">
        <v>152</v>
      </c>
    </row>
    <row r="23" spans="1:8" x14ac:dyDescent="0.2">
      <c r="A23" s="32">
        <v>17</v>
      </c>
      <c r="B23" s="33" t="s">
        <v>64</v>
      </c>
      <c r="C23" s="33" t="s">
        <v>65</v>
      </c>
      <c r="D23" s="33" t="s">
        <v>39</v>
      </c>
      <c r="E23" s="34">
        <v>196162</v>
      </c>
      <c r="F23" s="35">
        <v>3015.0099399999999</v>
      </c>
      <c r="G23" s="36">
        <v>1.8822479999999999E-2</v>
      </c>
      <c r="H23" s="31" t="s">
        <v>152</v>
      </c>
    </row>
    <row r="24" spans="1:8" ht="25.5" x14ac:dyDescent="0.2">
      <c r="A24" s="32">
        <v>18</v>
      </c>
      <c r="B24" s="33" t="s">
        <v>217</v>
      </c>
      <c r="C24" s="33" t="s">
        <v>218</v>
      </c>
      <c r="D24" s="33" t="s">
        <v>219</v>
      </c>
      <c r="E24" s="34">
        <v>142371</v>
      </c>
      <c r="F24" s="35">
        <v>3002.3908335000001</v>
      </c>
      <c r="G24" s="36">
        <v>1.8743699999999999E-2</v>
      </c>
      <c r="H24" s="31" t="s">
        <v>152</v>
      </c>
    </row>
    <row r="25" spans="1:8" x14ac:dyDescent="0.2">
      <c r="A25" s="32">
        <v>19</v>
      </c>
      <c r="B25" s="33" t="s">
        <v>364</v>
      </c>
      <c r="C25" s="33" t="s">
        <v>365</v>
      </c>
      <c r="D25" s="33" t="s">
        <v>366</v>
      </c>
      <c r="E25" s="34">
        <v>495412</v>
      </c>
      <c r="F25" s="35">
        <v>2984.609594</v>
      </c>
      <c r="G25" s="36">
        <v>1.863269E-2</v>
      </c>
      <c r="H25" s="31" t="s">
        <v>152</v>
      </c>
    </row>
    <row r="26" spans="1:8" x14ac:dyDescent="0.2">
      <c r="A26" s="32">
        <v>20</v>
      </c>
      <c r="B26" s="33" t="s">
        <v>838</v>
      </c>
      <c r="C26" s="33" t="s">
        <v>839</v>
      </c>
      <c r="D26" s="33" t="s">
        <v>79</v>
      </c>
      <c r="E26" s="34">
        <v>246154</v>
      </c>
      <c r="F26" s="35">
        <v>2953.7249230000002</v>
      </c>
      <c r="G26" s="36">
        <v>1.8439879999999999E-2</v>
      </c>
      <c r="H26" s="31" t="s">
        <v>152</v>
      </c>
    </row>
    <row r="27" spans="1:8" x14ac:dyDescent="0.2">
      <c r="A27" s="32">
        <v>21</v>
      </c>
      <c r="B27" s="33" t="s">
        <v>552</v>
      </c>
      <c r="C27" s="33" t="s">
        <v>553</v>
      </c>
      <c r="D27" s="33" t="s">
        <v>277</v>
      </c>
      <c r="E27" s="34">
        <v>32645</v>
      </c>
      <c r="F27" s="35">
        <v>2872.3029700000002</v>
      </c>
      <c r="G27" s="36">
        <v>1.7931570000000001E-2</v>
      </c>
      <c r="H27" s="31" t="s">
        <v>152</v>
      </c>
    </row>
    <row r="28" spans="1:8" x14ac:dyDescent="0.2">
      <c r="A28" s="32">
        <v>22</v>
      </c>
      <c r="B28" s="33" t="s">
        <v>376</v>
      </c>
      <c r="C28" s="33" t="s">
        <v>377</v>
      </c>
      <c r="D28" s="33" t="s">
        <v>277</v>
      </c>
      <c r="E28" s="34">
        <v>387423</v>
      </c>
      <c r="F28" s="35">
        <v>2867.5113345</v>
      </c>
      <c r="G28" s="36">
        <v>1.790166E-2</v>
      </c>
      <c r="H28" s="31" t="s">
        <v>152</v>
      </c>
    </row>
    <row r="29" spans="1:8" x14ac:dyDescent="0.2">
      <c r="A29" s="32">
        <v>23</v>
      </c>
      <c r="B29" s="33" t="s">
        <v>404</v>
      </c>
      <c r="C29" s="33" t="s">
        <v>405</v>
      </c>
      <c r="D29" s="33" t="s">
        <v>1114</v>
      </c>
      <c r="E29" s="34">
        <v>391410</v>
      </c>
      <c r="F29" s="35">
        <v>2838.3096150000001</v>
      </c>
      <c r="G29" s="36">
        <v>1.7719349999999998E-2</v>
      </c>
      <c r="H29" s="31" t="s">
        <v>152</v>
      </c>
    </row>
    <row r="30" spans="1:8" ht="25.5" x14ac:dyDescent="0.2">
      <c r="A30" s="32">
        <v>24</v>
      </c>
      <c r="B30" s="33" t="s">
        <v>840</v>
      </c>
      <c r="C30" s="33" t="s">
        <v>841</v>
      </c>
      <c r="D30" s="33" t="s">
        <v>247</v>
      </c>
      <c r="E30" s="34">
        <v>225026</v>
      </c>
      <c r="F30" s="35">
        <v>2823.626248</v>
      </c>
      <c r="G30" s="36">
        <v>1.762768E-2</v>
      </c>
      <c r="H30" s="31" t="s">
        <v>152</v>
      </c>
    </row>
    <row r="31" spans="1:8" x14ac:dyDescent="0.2">
      <c r="A31" s="32">
        <v>25</v>
      </c>
      <c r="B31" s="33" t="s">
        <v>484</v>
      </c>
      <c r="C31" s="33" t="s">
        <v>485</v>
      </c>
      <c r="D31" s="33" t="s">
        <v>1115</v>
      </c>
      <c r="E31" s="34">
        <v>153561</v>
      </c>
      <c r="F31" s="35">
        <v>2821.4530334999999</v>
      </c>
      <c r="G31" s="36">
        <v>1.761412E-2</v>
      </c>
      <c r="H31" s="31" t="s">
        <v>152</v>
      </c>
    </row>
    <row r="32" spans="1:8" x14ac:dyDescent="0.2">
      <c r="A32" s="32">
        <v>26</v>
      </c>
      <c r="B32" s="33" t="s">
        <v>132</v>
      </c>
      <c r="C32" s="33" t="s">
        <v>133</v>
      </c>
      <c r="D32" s="33" t="s">
        <v>88</v>
      </c>
      <c r="E32" s="34">
        <v>799588</v>
      </c>
      <c r="F32" s="35">
        <v>2767.773862</v>
      </c>
      <c r="G32" s="36">
        <v>1.7278999999999999E-2</v>
      </c>
      <c r="H32" s="31" t="s">
        <v>152</v>
      </c>
    </row>
    <row r="33" spans="1:8" x14ac:dyDescent="0.2">
      <c r="A33" s="32">
        <v>27</v>
      </c>
      <c r="B33" s="33" t="s">
        <v>254</v>
      </c>
      <c r="C33" s="33" t="s">
        <v>255</v>
      </c>
      <c r="D33" s="33" t="s">
        <v>247</v>
      </c>
      <c r="E33" s="34">
        <v>51454</v>
      </c>
      <c r="F33" s="35">
        <v>2611.4963160000002</v>
      </c>
      <c r="G33" s="36">
        <v>1.6303370000000001E-2</v>
      </c>
      <c r="H33" s="31" t="s">
        <v>152</v>
      </c>
    </row>
    <row r="34" spans="1:8" x14ac:dyDescent="0.2">
      <c r="A34" s="32">
        <v>28</v>
      </c>
      <c r="B34" s="33" t="s">
        <v>240</v>
      </c>
      <c r="C34" s="33" t="s">
        <v>241</v>
      </c>
      <c r="D34" s="33" t="s">
        <v>242</v>
      </c>
      <c r="E34" s="34">
        <v>122301</v>
      </c>
      <c r="F34" s="35">
        <v>2491.2713699999999</v>
      </c>
      <c r="G34" s="36">
        <v>1.555282E-2</v>
      </c>
      <c r="H34" s="31" t="s">
        <v>152</v>
      </c>
    </row>
    <row r="35" spans="1:8" x14ac:dyDescent="0.2">
      <c r="A35" s="32">
        <v>29</v>
      </c>
      <c r="B35" s="33" t="s">
        <v>548</v>
      </c>
      <c r="C35" s="33" t="s">
        <v>549</v>
      </c>
      <c r="D35" s="33" t="s">
        <v>242</v>
      </c>
      <c r="E35" s="34">
        <v>145079</v>
      </c>
      <c r="F35" s="35">
        <v>2358.1866055</v>
      </c>
      <c r="G35" s="36">
        <v>1.4721980000000001E-2</v>
      </c>
      <c r="H35" s="31" t="s">
        <v>152</v>
      </c>
    </row>
    <row r="36" spans="1:8" x14ac:dyDescent="0.2">
      <c r="A36" s="32">
        <v>30</v>
      </c>
      <c r="B36" s="33" t="s">
        <v>77</v>
      </c>
      <c r="C36" s="33" t="s">
        <v>78</v>
      </c>
      <c r="D36" s="33" t="s">
        <v>79</v>
      </c>
      <c r="E36" s="34">
        <v>37518</v>
      </c>
      <c r="F36" s="35">
        <v>2020.3818180000001</v>
      </c>
      <c r="G36" s="36">
        <v>1.261309E-2</v>
      </c>
      <c r="H36" s="31" t="s">
        <v>152</v>
      </c>
    </row>
    <row r="37" spans="1:8" x14ac:dyDescent="0.2">
      <c r="A37" s="32">
        <v>31</v>
      </c>
      <c r="B37" s="33" t="s">
        <v>842</v>
      </c>
      <c r="C37" s="33" t="s">
        <v>843</v>
      </c>
      <c r="D37" s="33" t="s">
        <v>203</v>
      </c>
      <c r="E37" s="34">
        <v>1178268</v>
      </c>
      <c r="F37" s="35">
        <v>1929.5316768</v>
      </c>
      <c r="G37" s="36">
        <v>1.204592E-2</v>
      </c>
      <c r="H37" s="31" t="s">
        <v>152</v>
      </c>
    </row>
    <row r="38" spans="1:8" ht="25.5" x14ac:dyDescent="0.2">
      <c r="A38" s="32">
        <v>32</v>
      </c>
      <c r="B38" s="33" t="s">
        <v>268</v>
      </c>
      <c r="C38" s="33" t="s">
        <v>269</v>
      </c>
      <c r="D38" s="33" t="s">
        <v>270</v>
      </c>
      <c r="E38" s="34">
        <v>76045</v>
      </c>
      <c r="F38" s="35">
        <v>1896.7904349999999</v>
      </c>
      <c r="G38" s="36">
        <v>1.1841519999999999E-2</v>
      </c>
      <c r="H38" s="31" t="s">
        <v>152</v>
      </c>
    </row>
    <row r="39" spans="1:8" x14ac:dyDescent="0.2">
      <c r="A39" s="32">
        <v>33</v>
      </c>
      <c r="B39" s="33" t="s">
        <v>34</v>
      </c>
      <c r="C39" s="33" t="s">
        <v>35</v>
      </c>
      <c r="D39" s="33" t="s">
        <v>36</v>
      </c>
      <c r="E39" s="34">
        <v>626821</v>
      </c>
      <c r="F39" s="35">
        <v>1837.5257615</v>
      </c>
      <c r="G39" s="36">
        <v>1.1471530000000001E-2</v>
      </c>
      <c r="H39" s="31" t="s">
        <v>152</v>
      </c>
    </row>
    <row r="40" spans="1:8" x14ac:dyDescent="0.2">
      <c r="A40" s="32">
        <v>34</v>
      </c>
      <c r="B40" s="33" t="s">
        <v>68</v>
      </c>
      <c r="C40" s="33" t="s">
        <v>69</v>
      </c>
      <c r="D40" s="33" t="s">
        <v>22</v>
      </c>
      <c r="E40" s="34">
        <v>397774</v>
      </c>
      <c r="F40" s="35">
        <v>1560.865176</v>
      </c>
      <c r="G40" s="36">
        <v>9.7443600000000005E-3</v>
      </c>
      <c r="H40" s="31" t="s">
        <v>152</v>
      </c>
    </row>
    <row r="41" spans="1:8" x14ac:dyDescent="0.2">
      <c r="A41" s="32">
        <v>35</v>
      </c>
      <c r="B41" s="33" t="s">
        <v>302</v>
      </c>
      <c r="C41" s="33" t="s">
        <v>303</v>
      </c>
      <c r="D41" s="33" t="s">
        <v>216</v>
      </c>
      <c r="E41" s="34">
        <v>51311</v>
      </c>
      <c r="F41" s="35">
        <v>1539.5352439999999</v>
      </c>
      <c r="G41" s="36">
        <v>9.6112000000000003E-3</v>
      </c>
      <c r="H41" s="31" t="s">
        <v>152</v>
      </c>
    </row>
    <row r="42" spans="1:8" ht="25.5" x14ac:dyDescent="0.2">
      <c r="A42" s="32">
        <v>36</v>
      </c>
      <c r="B42" s="33" t="s">
        <v>136</v>
      </c>
      <c r="C42" s="33" t="s">
        <v>137</v>
      </c>
      <c r="D42" s="33" t="s">
        <v>122</v>
      </c>
      <c r="E42" s="34">
        <v>182846</v>
      </c>
      <c r="F42" s="35">
        <v>1501.4399289999999</v>
      </c>
      <c r="G42" s="36">
        <v>9.3733800000000006E-3</v>
      </c>
      <c r="H42" s="31" t="s">
        <v>152</v>
      </c>
    </row>
    <row r="43" spans="1:8" x14ac:dyDescent="0.2">
      <c r="A43" s="32">
        <v>37</v>
      </c>
      <c r="B43" s="33" t="s">
        <v>314</v>
      </c>
      <c r="C43" s="33" t="s">
        <v>315</v>
      </c>
      <c r="D43" s="33" t="s">
        <v>277</v>
      </c>
      <c r="E43" s="34">
        <v>1677249</v>
      </c>
      <c r="F43" s="35">
        <v>1437.9055676999999</v>
      </c>
      <c r="G43" s="36">
        <v>8.9767400000000004E-3</v>
      </c>
      <c r="H43" s="31" t="s">
        <v>152</v>
      </c>
    </row>
    <row r="44" spans="1:8" x14ac:dyDescent="0.2">
      <c r="A44" s="32">
        <v>38</v>
      </c>
      <c r="B44" s="33" t="s">
        <v>82</v>
      </c>
      <c r="C44" s="33" t="s">
        <v>83</v>
      </c>
      <c r="D44" s="33" t="s">
        <v>79</v>
      </c>
      <c r="E44" s="34">
        <v>123679</v>
      </c>
      <c r="F44" s="35">
        <v>1427.25566</v>
      </c>
      <c r="G44" s="36">
        <v>8.9102499999999998E-3</v>
      </c>
      <c r="H44" s="31" t="s">
        <v>152</v>
      </c>
    </row>
    <row r="45" spans="1:8" x14ac:dyDescent="0.2">
      <c r="A45" s="32">
        <v>39</v>
      </c>
      <c r="B45" s="33" t="s">
        <v>844</v>
      </c>
      <c r="C45" s="33" t="s">
        <v>845</v>
      </c>
      <c r="D45" s="33" t="s">
        <v>39</v>
      </c>
      <c r="E45" s="34">
        <v>250773</v>
      </c>
      <c r="F45" s="35">
        <v>1417.6197689999999</v>
      </c>
      <c r="G45" s="36">
        <v>8.8500899999999997E-3</v>
      </c>
      <c r="H45" s="31" t="s">
        <v>152</v>
      </c>
    </row>
    <row r="46" spans="1:8" x14ac:dyDescent="0.2">
      <c r="A46" s="32">
        <v>40</v>
      </c>
      <c r="B46" s="33" t="s">
        <v>751</v>
      </c>
      <c r="C46" s="33" t="s">
        <v>752</v>
      </c>
      <c r="D46" s="33" t="s">
        <v>216</v>
      </c>
      <c r="E46" s="34">
        <v>63085</v>
      </c>
      <c r="F46" s="35">
        <v>1310.0546525</v>
      </c>
      <c r="G46" s="36">
        <v>8.1785699999999996E-3</v>
      </c>
      <c r="H46" s="31" t="s">
        <v>152</v>
      </c>
    </row>
    <row r="47" spans="1:8" x14ac:dyDescent="0.2">
      <c r="A47" s="32">
        <v>41</v>
      </c>
      <c r="B47" s="33" t="s">
        <v>781</v>
      </c>
      <c r="C47" s="33" t="s">
        <v>782</v>
      </c>
      <c r="D47" s="33" t="s">
        <v>79</v>
      </c>
      <c r="E47" s="34">
        <v>3661</v>
      </c>
      <c r="F47" s="35">
        <v>1248.408322</v>
      </c>
      <c r="G47" s="36">
        <v>7.7937199999999996E-3</v>
      </c>
      <c r="H47" s="31" t="s">
        <v>152</v>
      </c>
    </row>
    <row r="48" spans="1:8" x14ac:dyDescent="0.2">
      <c r="A48" s="32">
        <v>42</v>
      </c>
      <c r="B48" s="33" t="s">
        <v>533</v>
      </c>
      <c r="C48" s="33" t="s">
        <v>534</v>
      </c>
      <c r="D48" s="33" t="s">
        <v>30</v>
      </c>
      <c r="E48" s="34">
        <v>156523</v>
      </c>
      <c r="F48" s="35">
        <v>1184.3312794999999</v>
      </c>
      <c r="G48" s="36">
        <v>7.3936899999999996E-3</v>
      </c>
      <c r="H48" s="31" t="s">
        <v>152</v>
      </c>
    </row>
    <row r="49" spans="1:8" x14ac:dyDescent="0.2">
      <c r="A49" s="32">
        <v>43</v>
      </c>
      <c r="B49" s="33" t="s">
        <v>144</v>
      </c>
      <c r="C49" s="33" t="s">
        <v>145</v>
      </c>
      <c r="D49" s="33" t="s">
        <v>33</v>
      </c>
      <c r="E49" s="34">
        <v>81909</v>
      </c>
      <c r="F49" s="35">
        <v>1108.3106789999999</v>
      </c>
      <c r="G49" s="36">
        <v>6.9191000000000001E-3</v>
      </c>
      <c r="H49" s="31" t="s">
        <v>152</v>
      </c>
    </row>
    <row r="50" spans="1:8" x14ac:dyDescent="0.2">
      <c r="A50" s="32">
        <v>44</v>
      </c>
      <c r="B50" s="33" t="s">
        <v>823</v>
      </c>
      <c r="C50" s="33" t="s">
        <v>824</v>
      </c>
      <c r="D50" s="33" t="s">
        <v>203</v>
      </c>
      <c r="E50" s="34">
        <v>628203</v>
      </c>
      <c r="F50" s="35">
        <v>1032.3888102000001</v>
      </c>
      <c r="G50" s="36">
        <v>6.4451300000000003E-3</v>
      </c>
      <c r="H50" s="31" t="s">
        <v>152</v>
      </c>
    </row>
    <row r="51" spans="1:8" x14ac:dyDescent="0.2">
      <c r="A51" s="32">
        <v>45</v>
      </c>
      <c r="B51" s="33" t="s">
        <v>334</v>
      </c>
      <c r="C51" s="33" t="s">
        <v>335</v>
      </c>
      <c r="D51" s="33" t="s">
        <v>33</v>
      </c>
      <c r="E51" s="34">
        <v>1528651</v>
      </c>
      <c r="F51" s="35">
        <v>951.12665219999997</v>
      </c>
      <c r="G51" s="36">
        <v>5.93781E-3</v>
      </c>
      <c r="H51" s="31" t="s">
        <v>152</v>
      </c>
    </row>
    <row r="52" spans="1:8" x14ac:dyDescent="0.2">
      <c r="A52" s="32">
        <v>46</v>
      </c>
      <c r="B52" s="33" t="s">
        <v>89</v>
      </c>
      <c r="C52" s="33" t="s">
        <v>90</v>
      </c>
      <c r="D52" s="33" t="s">
        <v>39</v>
      </c>
      <c r="E52" s="34">
        <v>307486</v>
      </c>
      <c r="F52" s="35">
        <v>853.18140419999997</v>
      </c>
      <c r="G52" s="36">
        <v>5.3263499999999997E-3</v>
      </c>
      <c r="H52" s="31" t="s">
        <v>152</v>
      </c>
    </row>
    <row r="53" spans="1:8" x14ac:dyDescent="0.2">
      <c r="A53" s="29"/>
      <c r="B53" s="29"/>
      <c r="C53" s="30" t="s">
        <v>151</v>
      </c>
      <c r="D53" s="29"/>
      <c r="E53" s="29" t="s">
        <v>152</v>
      </c>
      <c r="F53" s="37">
        <v>137522.33611110001</v>
      </c>
      <c r="G53" s="38">
        <v>0.85854153</v>
      </c>
      <c r="H53" s="31" t="s">
        <v>152</v>
      </c>
    </row>
    <row r="54" spans="1:8" x14ac:dyDescent="0.2">
      <c r="A54" s="29"/>
      <c r="B54" s="29"/>
      <c r="C54" s="39"/>
      <c r="D54" s="29"/>
      <c r="E54" s="29"/>
      <c r="F54" s="40"/>
      <c r="G54" s="40"/>
      <c r="H54" s="31" t="s">
        <v>152</v>
      </c>
    </row>
    <row r="55" spans="1:8" x14ac:dyDescent="0.2">
      <c r="A55" s="29"/>
      <c r="B55" s="29"/>
      <c r="C55" s="30" t="s">
        <v>153</v>
      </c>
      <c r="D55" s="29"/>
      <c r="E55" s="29"/>
      <c r="F55" s="29"/>
      <c r="G55" s="29"/>
      <c r="H55" s="31" t="s">
        <v>152</v>
      </c>
    </row>
    <row r="56" spans="1:8" x14ac:dyDescent="0.2">
      <c r="A56" s="29"/>
      <c r="B56" s="29"/>
      <c r="C56" s="30" t="s">
        <v>151</v>
      </c>
      <c r="D56" s="29"/>
      <c r="E56" s="29" t="s">
        <v>152</v>
      </c>
      <c r="F56" s="41" t="s">
        <v>154</v>
      </c>
      <c r="G56" s="38">
        <v>0</v>
      </c>
      <c r="H56" s="31" t="s">
        <v>152</v>
      </c>
    </row>
    <row r="57" spans="1:8" x14ac:dyDescent="0.2">
      <c r="A57" s="29"/>
      <c r="B57" s="29"/>
      <c r="C57" s="39"/>
      <c r="D57" s="29"/>
      <c r="E57" s="29"/>
      <c r="F57" s="40"/>
      <c r="G57" s="40"/>
      <c r="H57" s="31" t="s">
        <v>152</v>
      </c>
    </row>
    <row r="58" spans="1:8" x14ac:dyDescent="0.2">
      <c r="A58" s="29"/>
      <c r="B58" s="29"/>
      <c r="C58" s="30" t="s">
        <v>155</v>
      </c>
      <c r="D58" s="29"/>
      <c r="E58" s="29"/>
      <c r="F58" s="29"/>
      <c r="G58" s="29"/>
      <c r="H58" s="31" t="s">
        <v>152</v>
      </c>
    </row>
    <row r="59" spans="1:8" x14ac:dyDescent="0.2">
      <c r="A59" s="29"/>
      <c r="B59" s="29"/>
      <c r="C59" s="30" t="s">
        <v>151</v>
      </c>
      <c r="D59" s="29"/>
      <c r="E59" s="29" t="s">
        <v>152</v>
      </c>
      <c r="F59" s="41" t="s">
        <v>154</v>
      </c>
      <c r="G59" s="38">
        <v>0</v>
      </c>
      <c r="H59" s="31" t="s">
        <v>152</v>
      </c>
    </row>
    <row r="60" spans="1:8" x14ac:dyDescent="0.2">
      <c r="A60" s="29"/>
      <c r="B60" s="29"/>
      <c r="C60" s="39"/>
      <c r="D60" s="29"/>
      <c r="E60" s="29"/>
      <c r="F60" s="40"/>
      <c r="G60" s="40"/>
      <c r="H60" s="31" t="s">
        <v>152</v>
      </c>
    </row>
    <row r="61" spans="1:8" x14ac:dyDescent="0.2">
      <c r="A61" s="29"/>
      <c r="B61" s="29"/>
      <c r="C61" s="30" t="s">
        <v>156</v>
      </c>
      <c r="D61" s="29"/>
      <c r="E61" s="29"/>
      <c r="F61" s="29"/>
      <c r="G61" s="29"/>
      <c r="H61" s="31" t="s">
        <v>152</v>
      </c>
    </row>
    <row r="62" spans="1:8" x14ac:dyDescent="0.2">
      <c r="A62" s="29"/>
      <c r="B62" s="29"/>
      <c r="C62" s="30" t="s">
        <v>151</v>
      </c>
      <c r="D62" s="29"/>
      <c r="E62" s="29" t="s">
        <v>152</v>
      </c>
      <c r="F62" s="41" t="s">
        <v>154</v>
      </c>
      <c r="G62" s="38">
        <v>0</v>
      </c>
      <c r="H62" s="31" t="s">
        <v>152</v>
      </c>
    </row>
    <row r="63" spans="1:8" x14ac:dyDescent="0.2">
      <c r="A63" s="29"/>
      <c r="B63" s="29"/>
      <c r="C63" s="39"/>
      <c r="D63" s="29"/>
      <c r="E63" s="29"/>
      <c r="F63" s="40"/>
      <c r="G63" s="40"/>
      <c r="H63" s="31" t="s">
        <v>152</v>
      </c>
    </row>
    <row r="64" spans="1:8" x14ac:dyDescent="0.2">
      <c r="A64" s="29"/>
      <c r="B64" s="29"/>
      <c r="C64" s="30" t="s">
        <v>157</v>
      </c>
      <c r="D64" s="29"/>
      <c r="E64" s="29"/>
      <c r="F64" s="40"/>
      <c r="G64" s="40"/>
      <c r="H64" s="31" t="s">
        <v>152</v>
      </c>
    </row>
    <row r="65" spans="1:8" x14ac:dyDescent="0.2">
      <c r="A65" s="29"/>
      <c r="B65" s="29"/>
      <c r="C65" s="30" t="s">
        <v>151</v>
      </c>
      <c r="D65" s="29"/>
      <c r="E65" s="29" t="s">
        <v>152</v>
      </c>
      <c r="F65" s="41" t="s">
        <v>154</v>
      </c>
      <c r="G65" s="38">
        <v>0</v>
      </c>
      <c r="H65" s="31" t="s">
        <v>152</v>
      </c>
    </row>
    <row r="66" spans="1:8" x14ac:dyDescent="0.2">
      <c r="A66" s="29"/>
      <c r="B66" s="29"/>
      <c r="C66" s="39"/>
      <c r="D66" s="29"/>
      <c r="E66" s="29"/>
      <c r="F66" s="40"/>
      <c r="G66" s="40"/>
      <c r="H66" s="31" t="s">
        <v>152</v>
      </c>
    </row>
    <row r="67" spans="1:8" x14ac:dyDescent="0.2">
      <c r="A67" s="29"/>
      <c r="B67" s="29"/>
      <c r="C67" s="30" t="s">
        <v>158</v>
      </c>
      <c r="D67" s="29"/>
      <c r="E67" s="29"/>
      <c r="F67" s="40"/>
      <c r="G67" s="40"/>
      <c r="H67" s="31" t="s">
        <v>152</v>
      </c>
    </row>
    <row r="68" spans="1:8" x14ac:dyDescent="0.2">
      <c r="A68" s="29"/>
      <c r="B68" s="29"/>
      <c r="C68" s="30" t="s">
        <v>151</v>
      </c>
      <c r="D68" s="29"/>
      <c r="E68" s="29" t="s">
        <v>152</v>
      </c>
      <c r="F68" s="41" t="s">
        <v>154</v>
      </c>
      <c r="G68" s="38">
        <v>0</v>
      </c>
      <c r="H68" s="31" t="s">
        <v>152</v>
      </c>
    </row>
    <row r="69" spans="1:8" x14ac:dyDescent="0.2">
      <c r="A69" s="29"/>
      <c r="B69" s="29"/>
      <c r="C69" s="39"/>
      <c r="D69" s="29"/>
      <c r="E69" s="29"/>
      <c r="F69" s="40"/>
      <c r="G69" s="40"/>
      <c r="H69" s="31" t="s">
        <v>152</v>
      </c>
    </row>
    <row r="70" spans="1:8" x14ac:dyDescent="0.2">
      <c r="A70" s="29"/>
      <c r="B70" s="29"/>
      <c r="C70" s="30" t="s">
        <v>160</v>
      </c>
      <c r="D70" s="29"/>
      <c r="E70" s="29"/>
      <c r="F70" s="37">
        <v>137522.33611110001</v>
      </c>
      <c r="G70" s="38">
        <v>0.85854153</v>
      </c>
      <c r="H70" s="31" t="s">
        <v>152</v>
      </c>
    </row>
    <row r="71" spans="1:8" x14ac:dyDescent="0.2">
      <c r="A71" s="29"/>
      <c r="B71" s="29"/>
      <c r="C71" s="39"/>
      <c r="D71" s="29"/>
      <c r="E71" s="29"/>
      <c r="F71" s="40"/>
      <c r="G71" s="40"/>
      <c r="H71" s="31" t="s">
        <v>152</v>
      </c>
    </row>
    <row r="72" spans="1:8" x14ac:dyDescent="0.2">
      <c r="A72" s="29"/>
      <c r="B72" s="29"/>
      <c r="C72" s="30" t="s">
        <v>161</v>
      </c>
      <c r="D72" s="29"/>
      <c r="E72" s="29"/>
      <c r="F72" s="40"/>
      <c r="G72" s="40"/>
      <c r="H72" s="31" t="s">
        <v>152</v>
      </c>
    </row>
    <row r="73" spans="1:8" x14ac:dyDescent="0.2">
      <c r="A73" s="29"/>
      <c r="B73" s="29"/>
      <c r="C73" s="30" t="s">
        <v>10</v>
      </c>
      <c r="D73" s="29"/>
      <c r="E73" s="29"/>
      <c r="F73" s="40"/>
      <c r="G73" s="40"/>
      <c r="H73" s="31" t="s">
        <v>152</v>
      </c>
    </row>
    <row r="74" spans="1:8" x14ac:dyDescent="0.2">
      <c r="A74" s="29"/>
      <c r="B74" s="29"/>
      <c r="C74" s="30" t="s">
        <v>151</v>
      </c>
      <c r="D74" s="29"/>
      <c r="E74" s="29" t="s">
        <v>152</v>
      </c>
      <c r="F74" s="41" t="s">
        <v>154</v>
      </c>
      <c r="G74" s="38">
        <v>0</v>
      </c>
      <c r="H74" s="31" t="s">
        <v>152</v>
      </c>
    </row>
    <row r="75" spans="1:8" x14ac:dyDescent="0.2">
      <c r="A75" s="29"/>
      <c r="B75" s="29"/>
      <c r="C75" s="39"/>
      <c r="D75" s="29"/>
      <c r="E75" s="29"/>
      <c r="F75" s="40"/>
      <c r="G75" s="40"/>
      <c r="H75" s="31" t="s">
        <v>152</v>
      </c>
    </row>
    <row r="76" spans="1:8" x14ac:dyDescent="0.2">
      <c r="A76" s="29"/>
      <c r="B76" s="29"/>
      <c r="C76" s="30" t="s">
        <v>162</v>
      </c>
      <c r="D76" s="29"/>
      <c r="E76" s="29"/>
      <c r="F76" s="29"/>
      <c r="G76" s="29"/>
      <c r="H76" s="31" t="s">
        <v>152</v>
      </c>
    </row>
    <row r="77" spans="1:8" x14ac:dyDescent="0.2">
      <c r="A77" s="29"/>
      <c r="B77" s="29"/>
      <c r="C77" s="30" t="s">
        <v>151</v>
      </c>
      <c r="D77" s="29"/>
      <c r="E77" s="29" t="s">
        <v>152</v>
      </c>
      <c r="F77" s="41" t="s">
        <v>154</v>
      </c>
      <c r="G77" s="38">
        <v>0</v>
      </c>
      <c r="H77" s="31" t="s">
        <v>152</v>
      </c>
    </row>
    <row r="78" spans="1:8" x14ac:dyDescent="0.2">
      <c r="A78" s="29"/>
      <c r="B78" s="29"/>
      <c r="C78" s="39"/>
      <c r="D78" s="29"/>
      <c r="E78" s="29"/>
      <c r="F78" s="40"/>
      <c r="G78" s="40"/>
      <c r="H78" s="31" t="s">
        <v>152</v>
      </c>
    </row>
    <row r="79" spans="1:8" x14ac:dyDescent="0.2">
      <c r="A79" s="29"/>
      <c r="B79" s="29"/>
      <c r="C79" s="30" t="s">
        <v>163</v>
      </c>
      <c r="D79" s="29"/>
      <c r="E79" s="29"/>
      <c r="F79" s="29"/>
      <c r="G79" s="29"/>
      <c r="H79" s="31" t="s">
        <v>152</v>
      </c>
    </row>
    <row r="80" spans="1:8" x14ac:dyDescent="0.2">
      <c r="A80" s="29"/>
      <c r="B80" s="29"/>
      <c r="C80" s="30" t="s">
        <v>151</v>
      </c>
      <c r="D80" s="29"/>
      <c r="E80" s="29" t="s">
        <v>152</v>
      </c>
      <c r="F80" s="41" t="s">
        <v>154</v>
      </c>
      <c r="G80" s="38">
        <v>0</v>
      </c>
      <c r="H80" s="31" t="s">
        <v>152</v>
      </c>
    </row>
    <row r="81" spans="1:8" x14ac:dyDescent="0.2">
      <c r="A81" s="29"/>
      <c r="B81" s="29"/>
      <c r="C81" s="39"/>
      <c r="D81" s="29"/>
      <c r="E81" s="29"/>
      <c r="F81" s="40"/>
      <c r="G81" s="40"/>
      <c r="H81" s="31" t="s">
        <v>152</v>
      </c>
    </row>
    <row r="82" spans="1:8" x14ac:dyDescent="0.2">
      <c r="A82" s="29"/>
      <c r="B82" s="29"/>
      <c r="C82" s="30" t="s">
        <v>164</v>
      </c>
      <c r="D82" s="29"/>
      <c r="E82" s="29"/>
      <c r="F82" s="40"/>
      <c r="G82" s="40"/>
      <c r="H82" s="31" t="s">
        <v>152</v>
      </c>
    </row>
    <row r="83" spans="1:8" x14ac:dyDescent="0.2">
      <c r="A83" s="29"/>
      <c r="B83" s="29"/>
      <c r="C83" s="30" t="s">
        <v>151</v>
      </c>
      <c r="D83" s="29"/>
      <c r="E83" s="29" t="s">
        <v>152</v>
      </c>
      <c r="F83" s="41" t="s">
        <v>154</v>
      </c>
      <c r="G83" s="38">
        <v>0</v>
      </c>
      <c r="H83" s="31" t="s">
        <v>152</v>
      </c>
    </row>
    <row r="84" spans="1:8" x14ac:dyDescent="0.2">
      <c r="A84" s="29"/>
      <c r="B84" s="29"/>
      <c r="C84" s="39"/>
      <c r="D84" s="29"/>
      <c r="E84" s="29"/>
      <c r="F84" s="40"/>
      <c r="G84" s="40"/>
      <c r="H84" s="31" t="s">
        <v>152</v>
      </c>
    </row>
    <row r="85" spans="1:8" x14ac:dyDescent="0.2">
      <c r="A85" s="29"/>
      <c r="B85" s="29"/>
      <c r="C85" s="30" t="s">
        <v>165</v>
      </c>
      <c r="D85" s="29"/>
      <c r="E85" s="29"/>
      <c r="F85" s="37">
        <v>0</v>
      </c>
      <c r="G85" s="38">
        <v>0</v>
      </c>
      <c r="H85" s="31" t="s">
        <v>152</v>
      </c>
    </row>
    <row r="86" spans="1:8" x14ac:dyDescent="0.2">
      <c r="A86" s="29"/>
      <c r="B86" s="29"/>
      <c r="C86" s="39"/>
      <c r="D86" s="29"/>
      <c r="E86" s="29"/>
      <c r="F86" s="40"/>
      <c r="G86" s="40"/>
      <c r="H86" s="31" t="s">
        <v>152</v>
      </c>
    </row>
    <row r="87" spans="1:8" x14ac:dyDescent="0.2">
      <c r="A87" s="29"/>
      <c r="B87" s="29"/>
      <c r="C87" s="30" t="s">
        <v>166</v>
      </c>
      <c r="D87" s="29"/>
      <c r="E87" s="29"/>
      <c r="F87" s="40"/>
      <c r="G87" s="40"/>
      <c r="H87" s="31" t="s">
        <v>152</v>
      </c>
    </row>
    <row r="88" spans="1:8" x14ac:dyDescent="0.2">
      <c r="A88" s="29"/>
      <c r="B88" s="29"/>
      <c r="C88" s="30" t="s">
        <v>167</v>
      </c>
      <c r="D88" s="29"/>
      <c r="E88" s="29"/>
      <c r="F88" s="40"/>
      <c r="G88" s="40"/>
      <c r="H88" s="31" t="s">
        <v>152</v>
      </c>
    </row>
    <row r="89" spans="1:8" x14ac:dyDescent="0.2">
      <c r="A89" s="29"/>
      <c r="B89" s="29"/>
      <c r="C89" s="30" t="s">
        <v>151</v>
      </c>
      <c r="D89" s="29"/>
      <c r="E89" s="29" t="s">
        <v>152</v>
      </c>
      <c r="F89" s="41" t="s">
        <v>154</v>
      </c>
      <c r="G89" s="38">
        <v>0</v>
      </c>
      <c r="H89" s="31" t="s">
        <v>152</v>
      </c>
    </row>
    <row r="90" spans="1:8" x14ac:dyDescent="0.2">
      <c r="A90" s="29"/>
      <c r="B90" s="29"/>
      <c r="C90" s="39"/>
      <c r="D90" s="29"/>
      <c r="E90" s="29"/>
      <c r="F90" s="40"/>
      <c r="G90" s="40"/>
      <c r="H90" s="31" t="s">
        <v>152</v>
      </c>
    </row>
    <row r="91" spans="1:8" x14ac:dyDescent="0.2">
      <c r="A91" s="29"/>
      <c r="B91" s="29"/>
      <c r="C91" s="30" t="s">
        <v>168</v>
      </c>
      <c r="D91" s="29"/>
      <c r="E91" s="29"/>
      <c r="F91" s="40"/>
      <c r="G91" s="40"/>
      <c r="H91" s="31" t="s">
        <v>152</v>
      </c>
    </row>
    <row r="92" spans="1:8" x14ac:dyDescent="0.2">
      <c r="A92" s="29"/>
      <c r="B92" s="29"/>
      <c r="C92" s="30" t="s">
        <v>151</v>
      </c>
      <c r="D92" s="29"/>
      <c r="E92" s="29" t="s">
        <v>152</v>
      </c>
      <c r="F92" s="41" t="s">
        <v>154</v>
      </c>
      <c r="G92" s="38">
        <v>0</v>
      </c>
      <c r="H92" s="31" t="s">
        <v>152</v>
      </c>
    </row>
    <row r="93" spans="1:8" x14ac:dyDescent="0.2">
      <c r="A93" s="29"/>
      <c r="B93" s="29"/>
      <c r="C93" s="39"/>
      <c r="D93" s="29"/>
      <c r="E93" s="29"/>
      <c r="F93" s="40"/>
      <c r="G93" s="40"/>
      <c r="H93" s="31" t="s">
        <v>152</v>
      </c>
    </row>
    <row r="94" spans="1:8" x14ac:dyDescent="0.2">
      <c r="A94" s="29"/>
      <c r="B94" s="29"/>
      <c r="C94" s="30" t="s">
        <v>169</v>
      </c>
      <c r="D94" s="29"/>
      <c r="E94" s="29"/>
      <c r="F94" s="40"/>
      <c r="G94" s="40"/>
      <c r="H94" s="31" t="s">
        <v>152</v>
      </c>
    </row>
    <row r="95" spans="1:8" x14ac:dyDescent="0.2">
      <c r="A95" s="29"/>
      <c r="B95" s="29"/>
      <c r="C95" s="30" t="s">
        <v>151</v>
      </c>
      <c r="D95" s="29"/>
      <c r="E95" s="29" t="s">
        <v>152</v>
      </c>
      <c r="F95" s="41" t="s">
        <v>154</v>
      </c>
      <c r="G95" s="38">
        <v>0</v>
      </c>
      <c r="H95" s="31" t="s">
        <v>152</v>
      </c>
    </row>
    <row r="96" spans="1:8" x14ac:dyDescent="0.2">
      <c r="A96" s="29"/>
      <c r="B96" s="29"/>
      <c r="C96" s="39"/>
      <c r="D96" s="29"/>
      <c r="E96" s="29"/>
      <c r="F96" s="40"/>
      <c r="G96" s="40"/>
      <c r="H96" s="31" t="s">
        <v>152</v>
      </c>
    </row>
    <row r="97" spans="1:8" x14ac:dyDescent="0.2">
      <c r="A97" s="29"/>
      <c r="B97" s="29"/>
      <c r="C97" s="30" t="s">
        <v>170</v>
      </c>
      <c r="D97" s="29"/>
      <c r="E97" s="29"/>
      <c r="F97" s="40"/>
      <c r="G97" s="40"/>
      <c r="H97" s="31" t="s">
        <v>152</v>
      </c>
    </row>
    <row r="98" spans="1:8" x14ac:dyDescent="0.2">
      <c r="A98" s="32">
        <v>1</v>
      </c>
      <c r="B98" s="33"/>
      <c r="C98" s="33" t="s">
        <v>171</v>
      </c>
      <c r="D98" s="33"/>
      <c r="E98" s="42"/>
      <c r="F98" s="35">
        <v>17903.147091047998</v>
      </c>
      <c r="G98" s="36">
        <v>0.11176799</v>
      </c>
      <c r="H98" s="31">
        <v>6.6</v>
      </c>
    </row>
    <row r="99" spans="1:8" x14ac:dyDescent="0.2">
      <c r="A99" s="29"/>
      <c r="B99" s="29"/>
      <c r="C99" s="30" t="s">
        <v>151</v>
      </c>
      <c r="D99" s="29"/>
      <c r="E99" s="29" t="s">
        <v>152</v>
      </c>
      <c r="F99" s="37">
        <v>17903.147091047998</v>
      </c>
      <c r="G99" s="38">
        <v>0.11176799</v>
      </c>
      <c r="H99" s="31" t="s">
        <v>152</v>
      </c>
    </row>
    <row r="100" spans="1:8" x14ac:dyDescent="0.2">
      <c r="A100" s="29"/>
      <c r="B100" s="29"/>
      <c r="C100" s="39"/>
      <c r="D100" s="29"/>
      <c r="E100" s="29"/>
      <c r="F100" s="40"/>
      <c r="G100" s="40"/>
      <c r="H100" s="31" t="s">
        <v>152</v>
      </c>
    </row>
    <row r="101" spans="1:8" x14ac:dyDescent="0.2">
      <c r="A101" s="29"/>
      <c r="B101" s="29"/>
      <c r="C101" s="30" t="s">
        <v>172</v>
      </c>
      <c r="D101" s="29"/>
      <c r="E101" s="29"/>
      <c r="F101" s="37">
        <v>17903.147091047998</v>
      </c>
      <c r="G101" s="38">
        <v>0.11176799</v>
      </c>
      <c r="H101" s="31" t="s">
        <v>152</v>
      </c>
    </row>
    <row r="102" spans="1:8" x14ac:dyDescent="0.2">
      <c r="A102" s="29"/>
      <c r="B102" s="29"/>
      <c r="C102" s="40"/>
      <c r="D102" s="29"/>
      <c r="E102" s="29"/>
      <c r="F102" s="29"/>
      <c r="G102" s="29"/>
      <c r="H102" s="31" t="s">
        <v>152</v>
      </c>
    </row>
    <row r="103" spans="1:8" x14ac:dyDescent="0.2">
      <c r="A103" s="29"/>
      <c r="B103" s="29"/>
      <c r="C103" s="30" t="s">
        <v>173</v>
      </c>
      <c r="D103" s="29"/>
      <c r="E103" s="29"/>
      <c r="F103" s="29"/>
      <c r="G103" s="29"/>
      <c r="H103" s="31" t="s">
        <v>152</v>
      </c>
    </row>
    <row r="104" spans="1:8" x14ac:dyDescent="0.2">
      <c r="A104" s="29"/>
      <c r="B104" s="29"/>
      <c r="C104" s="30" t="s">
        <v>174</v>
      </c>
      <c r="D104" s="29"/>
      <c r="E104" s="29"/>
      <c r="F104" s="29"/>
      <c r="G104" s="29"/>
      <c r="H104" s="31" t="s">
        <v>152</v>
      </c>
    </row>
    <row r="105" spans="1:8" x14ac:dyDescent="0.2">
      <c r="A105" s="32">
        <v>1</v>
      </c>
      <c r="B105" s="33" t="s">
        <v>342</v>
      </c>
      <c r="C105" s="33" t="s">
        <v>343</v>
      </c>
      <c r="D105" s="33"/>
      <c r="E105" s="89">
        <v>222524.48499999999</v>
      </c>
      <c r="F105" s="35">
        <v>5006.2259092309996</v>
      </c>
      <c r="G105" s="36">
        <v>3.1253490000000002E-2</v>
      </c>
      <c r="H105" s="31" t="s">
        <v>152</v>
      </c>
    </row>
    <row r="106" spans="1:8" x14ac:dyDescent="0.2">
      <c r="A106" s="29"/>
      <c r="B106" s="29"/>
      <c r="C106" s="30" t="s">
        <v>151</v>
      </c>
      <c r="D106" s="29"/>
      <c r="E106" s="29" t="s">
        <v>152</v>
      </c>
      <c r="F106" s="37">
        <v>5006.2259092309996</v>
      </c>
      <c r="G106" s="38">
        <v>3.1253490000000002E-2</v>
      </c>
      <c r="H106" s="31" t="s">
        <v>152</v>
      </c>
    </row>
    <row r="107" spans="1:8" x14ac:dyDescent="0.2">
      <c r="A107" s="29"/>
      <c r="B107" s="29"/>
      <c r="C107" s="39"/>
      <c r="D107" s="29"/>
      <c r="E107" s="29"/>
      <c r="F107" s="40"/>
      <c r="G107" s="40"/>
      <c r="H107" s="31" t="s">
        <v>152</v>
      </c>
    </row>
    <row r="108" spans="1:8" x14ac:dyDescent="0.2">
      <c r="A108" s="29"/>
      <c r="B108" s="29"/>
      <c r="C108" s="30" t="s">
        <v>175</v>
      </c>
      <c r="D108" s="29"/>
      <c r="E108" s="29"/>
      <c r="F108" s="29"/>
      <c r="G108" s="29"/>
      <c r="H108" s="31" t="s">
        <v>152</v>
      </c>
    </row>
    <row r="109" spans="1:8" x14ac:dyDescent="0.2">
      <c r="A109" s="29"/>
      <c r="B109" s="29"/>
      <c r="C109" s="30" t="s">
        <v>176</v>
      </c>
      <c r="D109" s="29"/>
      <c r="E109" s="29"/>
      <c r="F109" s="29"/>
      <c r="G109" s="29"/>
      <c r="H109" s="31" t="s">
        <v>152</v>
      </c>
    </row>
    <row r="110" spans="1:8" x14ac:dyDescent="0.2">
      <c r="A110" s="29"/>
      <c r="B110" s="29"/>
      <c r="C110" s="30" t="s">
        <v>151</v>
      </c>
      <c r="D110" s="29"/>
      <c r="E110" s="29" t="s">
        <v>152</v>
      </c>
      <c r="F110" s="41" t="s">
        <v>154</v>
      </c>
      <c r="G110" s="38">
        <v>0</v>
      </c>
      <c r="H110" s="31" t="s">
        <v>152</v>
      </c>
    </row>
    <row r="111" spans="1:8" x14ac:dyDescent="0.2">
      <c r="A111" s="29"/>
      <c r="B111" s="29"/>
      <c r="C111" s="39"/>
      <c r="D111" s="29"/>
      <c r="E111" s="29"/>
      <c r="F111" s="40"/>
      <c r="G111" s="40"/>
      <c r="H111" s="31" t="s">
        <v>152</v>
      </c>
    </row>
    <row r="112" spans="1:8" x14ac:dyDescent="0.2">
      <c r="A112" s="29"/>
      <c r="B112" s="29"/>
      <c r="C112" s="30" t="s">
        <v>177</v>
      </c>
      <c r="D112" s="29"/>
      <c r="E112" s="29"/>
      <c r="F112" s="40"/>
      <c r="G112" s="40"/>
      <c r="H112" s="31" t="s">
        <v>152</v>
      </c>
    </row>
    <row r="113" spans="1:17" x14ac:dyDescent="0.2">
      <c r="A113" s="29"/>
      <c r="B113" s="29"/>
      <c r="C113" s="30" t="s">
        <v>151</v>
      </c>
      <c r="D113" s="29"/>
      <c r="E113" s="29" t="s">
        <v>152</v>
      </c>
      <c r="F113" s="41" t="s">
        <v>154</v>
      </c>
      <c r="G113" s="38">
        <v>0</v>
      </c>
      <c r="H113" s="31" t="s">
        <v>152</v>
      </c>
    </row>
    <row r="114" spans="1:17" x14ac:dyDescent="0.2">
      <c r="A114" s="29"/>
      <c r="B114" s="33"/>
      <c r="C114" s="33"/>
      <c r="D114" s="30"/>
      <c r="E114" s="29"/>
      <c r="F114" s="33"/>
      <c r="G114" s="42"/>
      <c r="H114" s="31" t="s">
        <v>152</v>
      </c>
    </row>
    <row r="115" spans="1:17" x14ac:dyDescent="0.2">
      <c r="A115" s="42"/>
      <c r="B115" s="33"/>
      <c r="C115" s="33" t="s">
        <v>179</v>
      </c>
      <c r="D115" s="33"/>
      <c r="E115" s="42"/>
      <c r="F115" s="35">
        <v>-250.35891917999999</v>
      </c>
      <c r="G115" s="36">
        <v>-1.5629699999999999E-3</v>
      </c>
      <c r="H115" s="31" t="s">
        <v>152</v>
      </c>
    </row>
    <row r="116" spans="1:17" x14ac:dyDescent="0.2">
      <c r="A116" s="39"/>
      <c r="B116" s="39"/>
      <c r="C116" s="30" t="s">
        <v>180</v>
      </c>
      <c r="D116" s="40"/>
      <c r="E116" s="40"/>
      <c r="F116" s="37">
        <v>160181.350192199</v>
      </c>
      <c r="G116" s="43">
        <v>1.00000004</v>
      </c>
      <c r="H116" s="31" t="s">
        <v>152</v>
      </c>
    </row>
    <row r="117" spans="1:17" ht="8.25" customHeight="1" x14ac:dyDescent="0.2">
      <c r="A117" s="44"/>
      <c r="B117" s="44"/>
      <c r="C117" s="44"/>
      <c r="D117" s="45"/>
      <c r="E117" s="45"/>
      <c r="F117" s="45"/>
      <c r="G117" s="45"/>
    </row>
    <row r="118" spans="1:17" x14ac:dyDescent="0.2">
      <c r="A118" s="4"/>
      <c r="B118" s="234" t="s">
        <v>915</v>
      </c>
      <c r="C118" s="234"/>
      <c r="D118" s="234"/>
      <c r="E118" s="234"/>
      <c r="F118" s="234"/>
      <c r="G118" s="234"/>
      <c r="H118" s="234"/>
      <c r="J118" s="5"/>
    </row>
    <row r="119" spans="1:17" x14ac:dyDescent="0.2">
      <c r="A119" s="4"/>
      <c r="B119" s="234" t="s">
        <v>916</v>
      </c>
      <c r="C119" s="234"/>
      <c r="D119" s="234"/>
      <c r="E119" s="234"/>
      <c r="F119" s="234"/>
      <c r="G119" s="234"/>
      <c r="H119" s="234"/>
      <c r="J119" s="5"/>
    </row>
    <row r="120" spans="1:17" x14ac:dyDescent="0.2">
      <c r="A120" s="4"/>
      <c r="B120" s="234" t="s">
        <v>917</v>
      </c>
      <c r="C120" s="234"/>
      <c r="D120" s="234"/>
      <c r="E120" s="234"/>
      <c r="F120" s="234"/>
      <c r="G120" s="234"/>
      <c r="H120" s="234"/>
      <c r="J120" s="5"/>
    </row>
    <row r="121" spans="1:17" s="7" customFormat="1" ht="66.75" customHeight="1" x14ac:dyDescent="0.25">
      <c r="A121" s="6"/>
      <c r="B121" s="235" t="s">
        <v>918</v>
      </c>
      <c r="C121" s="235"/>
      <c r="D121" s="235"/>
      <c r="E121" s="235"/>
      <c r="F121" s="235"/>
      <c r="G121" s="235"/>
      <c r="H121" s="235"/>
      <c r="I121"/>
      <c r="J121" s="5"/>
      <c r="K121"/>
      <c r="L121"/>
      <c r="M121"/>
      <c r="N121"/>
      <c r="O121"/>
      <c r="P121"/>
      <c r="Q121"/>
    </row>
    <row r="122" spans="1:17" ht="16.5" customHeight="1" x14ac:dyDescent="0.2">
      <c r="A122" s="4"/>
      <c r="B122" s="234" t="s">
        <v>919</v>
      </c>
      <c r="C122" s="234"/>
      <c r="D122" s="234"/>
      <c r="E122" s="234"/>
      <c r="F122" s="234"/>
      <c r="G122" s="234"/>
      <c r="H122" s="234"/>
      <c r="J122" s="5"/>
    </row>
    <row r="123" spans="1:17" x14ac:dyDescent="0.2">
      <c r="A123" s="4"/>
      <c r="B123" s="4"/>
      <c r="C123" s="4"/>
      <c r="D123" s="46"/>
      <c r="E123" s="46"/>
      <c r="F123" s="46"/>
      <c r="G123" s="46"/>
    </row>
    <row r="124" spans="1:17" x14ac:dyDescent="0.2">
      <c r="A124" s="4"/>
      <c r="B124" s="236" t="s">
        <v>181</v>
      </c>
      <c r="C124" s="237"/>
      <c r="D124" s="238"/>
      <c r="E124" s="47"/>
      <c r="F124" s="46"/>
      <c r="G124" s="46"/>
    </row>
    <row r="125" spans="1:17" x14ac:dyDescent="0.2">
      <c r="A125" s="4"/>
      <c r="B125" s="231" t="s">
        <v>182</v>
      </c>
      <c r="C125" s="232"/>
      <c r="D125" s="30" t="s">
        <v>183</v>
      </c>
      <c r="E125" s="47"/>
      <c r="F125" s="46"/>
      <c r="G125" s="46"/>
    </row>
    <row r="126" spans="1:17" x14ac:dyDescent="0.2">
      <c r="A126" s="4"/>
      <c r="B126" s="231" t="s">
        <v>184</v>
      </c>
      <c r="C126" s="232"/>
      <c r="D126" s="30" t="s">
        <v>183</v>
      </c>
      <c r="E126" s="47"/>
      <c r="F126" s="46"/>
      <c r="G126" s="46"/>
    </row>
    <row r="127" spans="1:17" x14ac:dyDescent="0.2">
      <c r="A127" s="4"/>
      <c r="B127" s="231" t="s">
        <v>185</v>
      </c>
      <c r="C127" s="232"/>
      <c r="D127" s="40" t="s">
        <v>152</v>
      </c>
      <c r="E127" s="47"/>
      <c r="F127" s="46"/>
      <c r="G127" s="46"/>
    </row>
    <row r="128" spans="1:17" x14ac:dyDescent="0.2">
      <c r="A128" s="8"/>
      <c r="B128" s="48" t="s">
        <v>152</v>
      </c>
      <c r="C128" s="48" t="s">
        <v>920</v>
      </c>
      <c r="D128" s="48" t="s">
        <v>186</v>
      </c>
      <c r="E128" s="8"/>
      <c r="F128" s="8"/>
      <c r="G128" s="8"/>
      <c r="H128" s="8"/>
      <c r="J128" s="5"/>
    </row>
    <row r="129" spans="1:10" x14ac:dyDescent="0.2">
      <c r="A129" s="8"/>
      <c r="B129" s="49" t="s">
        <v>187</v>
      </c>
      <c r="C129" s="50">
        <v>45626</v>
      </c>
      <c r="D129" s="50">
        <v>45657</v>
      </c>
      <c r="E129" s="8"/>
      <c r="F129" s="8"/>
      <c r="G129" s="8"/>
      <c r="J129" s="5"/>
    </row>
    <row r="130" spans="1:10" x14ac:dyDescent="0.2">
      <c r="A130" s="8"/>
      <c r="B130" s="33" t="s">
        <v>188</v>
      </c>
      <c r="C130" s="51">
        <v>10.77</v>
      </c>
      <c r="D130" s="51">
        <v>10.8832</v>
      </c>
      <c r="E130" s="8"/>
      <c r="F130" s="22"/>
      <c r="G130" s="52"/>
    </row>
    <row r="131" spans="1:10" x14ac:dyDescent="0.2">
      <c r="A131" s="8"/>
      <c r="B131" s="33" t="s">
        <v>1083</v>
      </c>
      <c r="C131" s="51">
        <v>10.77</v>
      </c>
      <c r="D131" s="51">
        <v>10.8832</v>
      </c>
      <c r="E131" s="8"/>
      <c r="F131" s="22"/>
      <c r="G131" s="52"/>
    </row>
    <row r="132" spans="1:10" x14ac:dyDescent="0.2">
      <c r="A132" s="8"/>
      <c r="B132" s="33" t="s">
        <v>190</v>
      </c>
      <c r="C132" s="51">
        <v>10.692600000000001</v>
      </c>
      <c r="D132" s="51">
        <v>10.789899999999999</v>
      </c>
      <c r="E132" s="8"/>
      <c r="F132" s="22"/>
      <c r="G132" s="52"/>
    </row>
    <row r="133" spans="1:10" x14ac:dyDescent="0.2">
      <c r="A133" s="8"/>
      <c r="B133" s="33" t="s">
        <v>1084</v>
      </c>
      <c r="C133" s="51">
        <v>10.692600000000001</v>
      </c>
      <c r="D133" s="51">
        <v>10.789899999999999</v>
      </c>
      <c r="E133" s="8"/>
      <c r="F133" s="22"/>
      <c r="G133" s="52"/>
    </row>
    <row r="134" spans="1:10" x14ac:dyDescent="0.2">
      <c r="A134" s="8"/>
      <c r="B134" s="8"/>
      <c r="C134" s="8"/>
      <c r="D134" s="8"/>
      <c r="E134" s="8"/>
      <c r="F134" s="8"/>
      <c r="G134" s="8"/>
    </row>
    <row r="135" spans="1:10" x14ac:dyDescent="0.2">
      <c r="A135" s="8"/>
      <c r="B135" s="231" t="s">
        <v>921</v>
      </c>
      <c r="C135" s="232"/>
      <c r="D135" s="30" t="s">
        <v>183</v>
      </c>
      <c r="E135" s="8"/>
      <c r="F135" s="8"/>
      <c r="G135" s="8"/>
    </row>
    <row r="136" spans="1:10" x14ac:dyDescent="0.2">
      <c r="A136" s="8"/>
      <c r="B136" s="22"/>
      <c r="C136" s="22"/>
      <c r="D136" s="8"/>
      <c r="E136" s="8"/>
      <c r="F136" s="8"/>
      <c r="G136" s="8"/>
    </row>
    <row r="137" spans="1:10" ht="12.75" customHeight="1" x14ac:dyDescent="0.2">
      <c r="A137" s="8"/>
      <c r="B137" s="231" t="s">
        <v>192</v>
      </c>
      <c r="C137" s="232"/>
      <c r="D137" s="30" t="s">
        <v>183</v>
      </c>
      <c r="E137" s="55"/>
      <c r="F137" s="8"/>
      <c r="G137" s="8"/>
    </row>
    <row r="138" spans="1:10" ht="27" customHeight="1" x14ac:dyDescent="0.2">
      <c r="A138" s="8"/>
      <c r="B138" s="231" t="s">
        <v>193</v>
      </c>
      <c r="C138" s="232"/>
      <c r="D138" s="30" t="s">
        <v>183</v>
      </c>
      <c r="E138" s="55"/>
      <c r="F138" s="8"/>
      <c r="G138" s="8"/>
    </row>
    <row r="139" spans="1:10" ht="12.75" customHeight="1" x14ac:dyDescent="0.2">
      <c r="A139" s="8"/>
      <c r="B139" s="231" t="s">
        <v>194</v>
      </c>
      <c r="C139" s="232"/>
      <c r="D139" s="30" t="s">
        <v>183</v>
      </c>
      <c r="E139" s="55"/>
      <c r="F139" s="8"/>
      <c r="G139" s="8"/>
    </row>
    <row r="140" spans="1:10" x14ac:dyDescent="0.2">
      <c r="A140" s="8"/>
      <c r="B140" s="231" t="s">
        <v>195</v>
      </c>
      <c r="C140" s="232"/>
      <c r="D140" s="56">
        <v>0.16425236076309813</v>
      </c>
      <c r="E140" s="8"/>
      <c r="F140" s="22"/>
      <c r="G140" s="52"/>
    </row>
    <row r="142" spans="1:10" x14ac:dyDescent="0.2">
      <c r="B142" s="230" t="s">
        <v>922</v>
      </c>
      <c r="C142" s="230"/>
    </row>
    <row r="144" spans="1:10" ht="153.75" customHeight="1" x14ac:dyDescent="0.2"/>
    <row r="147" spans="2:10" x14ac:dyDescent="0.2">
      <c r="B147" s="9" t="s">
        <v>923</v>
      </c>
      <c r="C147" s="10"/>
      <c r="D147" s="9"/>
    </row>
    <row r="148" spans="2:10" x14ac:dyDescent="0.2">
      <c r="B148" s="9" t="s">
        <v>1073</v>
      </c>
      <c r="D148" s="9"/>
    </row>
    <row r="149" spans="2:10" ht="165" customHeight="1" x14ac:dyDescent="0.2"/>
    <row r="151" spans="2:10" x14ac:dyDescent="0.2">
      <c r="J151" s="3"/>
    </row>
  </sheetData>
  <mergeCells count="18">
    <mergeCell ref="B125:C125"/>
    <mergeCell ref="A1:H1"/>
    <mergeCell ref="A2:H2"/>
    <mergeCell ref="A3:H3"/>
    <mergeCell ref="B118:H118"/>
    <mergeCell ref="B119:H119"/>
    <mergeCell ref="B120:H120"/>
    <mergeCell ref="B121:H121"/>
    <mergeCell ref="B122:H122"/>
    <mergeCell ref="B124:D124"/>
    <mergeCell ref="B142:C142"/>
    <mergeCell ref="B126:C126"/>
    <mergeCell ref="B127:C127"/>
    <mergeCell ref="B135:C135"/>
    <mergeCell ref="B139:C139"/>
    <mergeCell ref="B140:C140"/>
    <mergeCell ref="B137:C137"/>
    <mergeCell ref="B138:C138"/>
  </mergeCells>
  <hyperlinks>
    <hyperlink ref="I1" location="Index!B2" display="Index" xr:uid="{68A4C6C5-F3C7-4660-B99B-8A83F33EAE7A}"/>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AC6DC-57F7-4333-8B7D-6AE6647A4FB9}">
  <sheetPr>
    <outlinePr summaryBelow="0" summaryRight="0"/>
  </sheetPr>
  <dimension ref="A1:Q168"/>
  <sheetViews>
    <sheetView showGridLines="0" workbookViewId="0">
      <selection sqref="A1:H1"/>
    </sheetView>
  </sheetViews>
  <sheetFormatPr defaultRowHeight="12.75" x14ac:dyDescent="0.2"/>
  <cols>
    <col min="1" max="1" width="5.85546875" bestFit="1" customWidth="1"/>
    <col min="2" max="2" width="19.7109375" bestFit="1" customWidth="1"/>
    <col min="3" max="3" width="33.85546875" bestFit="1" customWidth="1"/>
    <col min="4" max="4" width="17.42578125" bestFit="1" customWidth="1"/>
    <col min="5" max="5" width="8.7109375" bestFit="1" customWidth="1"/>
    <col min="6" max="6" width="10.140625" bestFit="1" customWidth="1"/>
    <col min="7" max="7" width="14" bestFit="1" customWidth="1"/>
    <col min="8" max="8" width="8.42578125" bestFit="1" customWidth="1"/>
    <col min="9" max="9" width="5.7109375" bestFit="1" customWidth="1"/>
  </cols>
  <sheetData>
    <row r="1" spans="1:9" ht="15" x14ac:dyDescent="0.2">
      <c r="A1" s="233" t="s">
        <v>0</v>
      </c>
      <c r="B1" s="233"/>
      <c r="C1" s="233"/>
      <c r="D1" s="233"/>
      <c r="E1" s="233"/>
      <c r="F1" s="233"/>
      <c r="G1" s="233"/>
      <c r="H1" s="233"/>
      <c r="I1" s="2" t="s">
        <v>910</v>
      </c>
    </row>
    <row r="2" spans="1:9" ht="15" x14ac:dyDescent="0.2">
      <c r="A2" s="233" t="s">
        <v>846</v>
      </c>
      <c r="B2" s="233"/>
      <c r="C2" s="233"/>
      <c r="D2" s="233"/>
      <c r="E2" s="233"/>
      <c r="F2" s="233"/>
      <c r="G2" s="233"/>
      <c r="H2" s="233"/>
    </row>
    <row r="3" spans="1:9" ht="15" x14ac:dyDescent="0.2">
      <c r="A3" s="233" t="s">
        <v>912</v>
      </c>
      <c r="B3" s="233"/>
      <c r="C3" s="233"/>
      <c r="D3" s="233"/>
      <c r="E3" s="233"/>
      <c r="F3" s="233"/>
      <c r="G3" s="233"/>
      <c r="H3" s="233"/>
    </row>
    <row r="4" spans="1:9" s="3" customFormat="1" ht="30" x14ac:dyDescent="0.2">
      <c r="A4" s="28" t="s">
        <v>2</v>
      </c>
      <c r="B4" s="28" t="s">
        <v>3</v>
      </c>
      <c r="C4" s="28" t="s">
        <v>4</v>
      </c>
      <c r="D4" s="28" t="s">
        <v>5</v>
      </c>
      <c r="E4" s="28" t="s">
        <v>6</v>
      </c>
      <c r="F4" s="28" t="s">
        <v>7</v>
      </c>
      <c r="G4" s="28" t="s">
        <v>8</v>
      </c>
      <c r="H4" s="28" t="s">
        <v>911</v>
      </c>
    </row>
    <row r="5" spans="1:9" x14ac:dyDescent="0.2">
      <c r="A5" s="29"/>
      <c r="B5" s="29"/>
      <c r="C5" s="30" t="s">
        <v>9</v>
      </c>
      <c r="D5" s="29"/>
      <c r="E5" s="29"/>
      <c r="F5" s="29"/>
      <c r="G5" s="29"/>
      <c r="H5" s="31" t="s">
        <v>152</v>
      </c>
    </row>
    <row r="6" spans="1:9" ht="25.5" x14ac:dyDescent="0.2">
      <c r="A6" s="29"/>
      <c r="B6" s="29"/>
      <c r="C6" s="30" t="s">
        <v>10</v>
      </c>
      <c r="D6" s="29"/>
      <c r="E6" s="29"/>
      <c r="F6" s="29"/>
      <c r="G6" s="29"/>
      <c r="H6" s="31" t="s">
        <v>152</v>
      </c>
    </row>
    <row r="7" spans="1:9" x14ac:dyDescent="0.2">
      <c r="A7" s="32">
        <v>1</v>
      </c>
      <c r="B7" s="33" t="s">
        <v>344</v>
      </c>
      <c r="C7" s="33" t="s">
        <v>345</v>
      </c>
      <c r="D7" s="33" t="s">
        <v>42</v>
      </c>
      <c r="E7" s="34">
        <v>936000</v>
      </c>
      <c r="F7" s="35">
        <v>16593.876</v>
      </c>
      <c r="G7" s="36">
        <v>7.9986059999999998E-2</v>
      </c>
      <c r="H7" s="31" t="s">
        <v>152</v>
      </c>
    </row>
    <row r="8" spans="1:9" x14ac:dyDescent="0.2">
      <c r="A8" s="32">
        <v>2</v>
      </c>
      <c r="B8" s="33" t="s">
        <v>40</v>
      </c>
      <c r="C8" s="33" t="s">
        <v>41</v>
      </c>
      <c r="D8" s="33" t="s">
        <v>42</v>
      </c>
      <c r="E8" s="34">
        <v>1151000</v>
      </c>
      <c r="F8" s="35">
        <v>14751.791499999999</v>
      </c>
      <c r="G8" s="36">
        <v>7.1106810000000006E-2</v>
      </c>
      <c r="H8" s="31" t="s">
        <v>152</v>
      </c>
    </row>
    <row r="9" spans="1:9" x14ac:dyDescent="0.2">
      <c r="A9" s="32">
        <v>3</v>
      </c>
      <c r="B9" s="33" t="s">
        <v>348</v>
      </c>
      <c r="C9" s="33" t="s">
        <v>349</v>
      </c>
      <c r="D9" s="33" t="s">
        <v>1114</v>
      </c>
      <c r="E9" s="34">
        <v>502000</v>
      </c>
      <c r="F9" s="35">
        <v>9437.6</v>
      </c>
      <c r="G9" s="36">
        <v>4.5491259999999999E-2</v>
      </c>
      <c r="H9" s="31" t="s">
        <v>152</v>
      </c>
    </row>
    <row r="10" spans="1:9" x14ac:dyDescent="0.2">
      <c r="A10" s="32">
        <v>4</v>
      </c>
      <c r="B10" s="33" t="s">
        <v>17</v>
      </c>
      <c r="C10" s="33" t="s">
        <v>18</v>
      </c>
      <c r="D10" s="33" t="s">
        <v>19</v>
      </c>
      <c r="E10" s="34">
        <v>682000</v>
      </c>
      <c r="F10" s="35">
        <v>8289.3690000000006</v>
      </c>
      <c r="G10" s="36">
        <v>3.9956539999999999E-2</v>
      </c>
      <c r="H10" s="31" t="s">
        <v>152</v>
      </c>
    </row>
    <row r="11" spans="1:9" x14ac:dyDescent="0.2">
      <c r="A11" s="32">
        <v>5</v>
      </c>
      <c r="B11" s="33" t="s">
        <v>11</v>
      </c>
      <c r="C11" s="33" t="s">
        <v>12</v>
      </c>
      <c r="D11" s="33" t="s">
        <v>13</v>
      </c>
      <c r="E11" s="34">
        <v>202401</v>
      </c>
      <c r="F11" s="35">
        <v>7301.9196764999997</v>
      </c>
      <c r="G11" s="36">
        <v>3.5196829999999998E-2</v>
      </c>
      <c r="H11" s="31" t="s">
        <v>152</v>
      </c>
    </row>
    <row r="12" spans="1:9" x14ac:dyDescent="0.2">
      <c r="A12" s="32">
        <v>6</v>
      </c>
      <c r="B12" s="33" t="s">
        <v>14</v>
      </c>
      <c r="C12" s="33" t="s">
        <v>15</v>
      </c>
      <c r="D12" s="33" t="s">
        <v>16</v>
      </c>
      <c r="E12" s="34">
        <v>427000</v>
      </c>
      <c r="F12" s="35">
        <v>6779.6925000000001</v>
      </c>
      <c r="G12" s="36">
        <v>3.267958E-2</v>
      </c>
      <c r="H12" s="31" t="s">
        <v>152</v>
      </c>
    </row>
    <row r="13" spans="1:9" ht="25.5" x14ac:dyDescent="0.2">
      <c r="A13" s="32">
        <v>7</v>
      </c>
      <c r="B13" s="33" t="s">
        <v>352</v>
      </c>
      <c r="C13" s="33" t="s">
        <v>353</v>
      </c>
      <c r="D13" s="33" t="s">
        <v>209</v>
      </c>
      <c r="E13" s="34">
        <v>305000</v>
      </c>
      <c r="F13" s="35">
        <v>5753.3675000000003</v>
      </c>
      <c r="G13" s="36">
        <v>2.7732469999999999E-2</v>
      </c>
      <c r="H13" s="31" t="s">
        <v>152</v>
      </c>
    </row>
    <row r="14" spans="1:9" x14ac:dyDescent="0.2">
      <c r="A14" s="32">
        <v>8</v>
      </c>
      <c r="B14" s="33" t="s">
        <v>58</v>
      </c>
      <c r="C14" s="33" t="s">
        <v>59</v>
      </c>
      <c r="D14" s="33" t="s">
        <v>42</v>
      </c>
      <c r="E14" s="34">
        <v>716000</v>
      </c>
      <c r="F14" s="35">
        <v>5691.8419999999996</v>
      </c>
      <c r="G14" s="36">
        <v>2.7435899999999999E-2</v>
      </c>
      <c r="H14" s="31" t="s">
        <v>152</v>
      </c>
    </row>
    <row r="15" spans="1:9" x14ac:dyDescent="0.2">
      <c r="A15" s="32">
        <v>9</v>
      </c>
      <c r="B15" s="33" t="s">
        <v>86</v>
      </c>
      <c r="C15" s="33" t="s">
        <v>87</v>
      </c>
      <c r="D15" s="33" t="s">
        <v>88</v>
      </c>
      <c r="E15" s="34">
        <v>109000</v>
      </c>
      <c r="F15" s="35">
        <v>4964.1324999999997</v>
      </c>
      <c r="G15" s="36">
        <v>2.3928189999999998E-2</v>
      </c>
      <c r="H15" s="31" t="s">
        <v>152</v>
      </c>
    </row>
    <row r="16" spans="1:9" x14ac:dyDescent="0.2">
      <c r="A16" s="32">
        <v>10</v>
      </c>
      <c r="B16" s="33" t="s">
        <v>354</v>
      </c>
      <c r="C16" s="33" t="s">
        <v>355</v>
      </c>
      <c r="D16" s="33" t="s">
        <v>1114</v>
      </c>
      <c r="E16" s="34">
        <v>117702</v>
      </c>
      <c r="F16" s="35">
        <v>4819.6614959999997</v>
      </c>
      <c r="G16" s="36">
        <v>2.3231809999999999E-2</v>
      </c>
      <c r="H16" s="31" t="s">
        <v>152</v>
      </c>
    </row>
    <row r="17" spans="1:8" ht="25.5" x14ac:dyDescent="0.2">
      <c r="A17" s="32">
        <v>11</v>
      </c>
      <c r="B17" s="33" t="s">
        <v>23</v>
      </c>
      <c r="C17" s="33" t="s">
        <v>24</v>
      </c>
      <c r="D17" s="33" t="s">
        <v>25</v>
      </c>
      <c r="E17" s="34">
        <v>42000</v>
      </c>
      <c r="F17" s="35">
        <v>4799.067</v>
      </c>
      <c r="G17" s="36">
        <v>2.313254E-2</v>
      </c>
      <c r="H17" s="31" t="s">
        <v>152</v>
      </c>
    </row>
    <row r="18" spans="1:8" x14ac:dyDescent="0.2">
      <c r="A18" s="32">
        <v>12</v>
      </c>
      <c r="B18" s="33" t="s">
        <v>369</v>
      </c>
      <c r="C18" s="33" t="s">
        <v>370</v>
      </c>
      <c r="D18" s="33" t="s">
        <v>371</v>
      </c>
      <c r="E18" s="34">
        <v>970000</v>
      </c>
      <c r="F18" s="35">
        <v>4691.4049999999997</v>
      </c>
      <c r="G18" s="36">
        <v>2.2613580000000001E-2</v>
      </c>
      <c r="H18" s="31" t="s">
        <v>152</v>
      </c>
    </row>
    <row r="19" spans="1:8" x14ac:dyDescent="0.2">
      <c r="A19" s="32">
        <v>13</v>
      </c>
      <c r="B19" s="33" t="s">
        <v>358</v>
      </c>
      <c r="C19" s="33" t="s">
        <v>359</v>
      </c>
      <c r="D19" s="33" t="s">
        <v>42</v>
      </c>
      <c r="E19" s="34">
        <v>401535</v>
      </c>
      <c r="F19" s="35">
        <v>4275.143145</v>
      </c>
      <c r="G19" s="36">
        <v>2.0607110000000001E-2</v>
      </c>
      <c r="H19" s="31" t="s">
        <v>152</v>
      </c>
    </row>
    <row r="20" spans="1:8" x14ac:dyDescent="0.2">
      <c r="A20" s="32">
        <v>14</v>
      </c>
      <c r="B20" s="33" t="s">
        <v>95</v>
      </c>
      <c r="C20" s="33" t="s">
        <v>96</v>
      </c>
      <c r="D20" s="33" t="s">
        <v>33</v>
      </c>
      <c r="E20" s="34">
        <v>500000</v>
      </c>
      <c r="F20" s="35">
        <v>3706.75</v>
      </c>
      <c r="G20" s="36">
        <v>1.7867330000000001E-2</v>
      </c>
      <c r="H20" s="31" t="s">
        <v>152</v>
      </c>
    </row>
    <row r="21" spans="1:8" x14ac:dyDescent="0.2">
      <c r="A21" s="32">
        <v>15</v>
      </c>
      <c r="B21" s="33" t="s">
        <v>236</v>
      </c>
      <c r="C21" s="33" t="s">
        <v>237</v>
      </c>
      <c r="D21" s="33" t="s">
        <v>203</v>
      </c>
      <c r="E21" s="34">
        <v>42000</v>
      </c>
      <c r="F21" s="35">
        <v>3644.4450000000002</v>
      </c>
      <c r="G21" s="36">
        <v>1.7567010000000001E-2</v>
      </c>
      <c r="H21" s="31" t="s">
        <v>152</v>
      </c>
    </row>
    <row r="22" spans="1:8" x14ac:dyDescent="0.2">
      <c r="A22" s="32">
        <v>16</v>
      </c>
      <c r="B22" s="33" t="s">
        <v>340</v>
      </c>
      <c r="C22" s="33" t="s">
        <v>341</v>
      </c>
      <c r="D22" s="33" t="s">
        <v>30</v>
      </c>
      <c r="E22" s="34">
        <v>161000</v>
      </c>
      <c r="F22" s="35">
        <v>3444.0315000000001</v>
      </c>
      <c r="G22" s="36">
        <v>1.660097E-2</v>
      </c>
      <c r="H22" s="31" t="s">
        <v>152</v>
      </c>
    </row>
    <row r="23" spans="1:8" x14ac:dyDescent="0.2">
      <c r="A23" s="32">
        <v>17</v>
      </c>
      <c r="B23" s="33" t="s">
        <v>554</v>
      </c>
      <c r="C23" s="33" t="s">
        <v>555</v>
      </c>
      <c r="D23" s="33" t="s">
        <v>1114</v>
      </c>
      <c r="E23" s="34">
        <v>201000</v>
      </c>
      <c r="F23" s="35">
        <v>3429.462</v>
      </c>
      <c r="G23" s="36">
        <v>1.653075E-2</v>
      </c>
      <c r="H23" s="31" t="s">
        <v>152</v>
      </c>
    </row>
    <row r="24" spans="1:8" x14ac:dyDescent="0.2">
      <c r="A24" s="32">
        <v>18</v>
      </c>
      <c r="B24" s="33" t="s">
        <v>666</v>
      </c>
      <c r="C24" s="33" t="s">
        <v>667</v>
      </c>
      <c r="D24" s="33" t="s">
        <v>113</v>
      </c>
      <c r="E24" s="34">
        <v>50000</v>
      </c>
      <c r="F24" s="35">
        <v>3411.5</v>
      </c>
      <c r="G24" s="36">
        <v>1.6444170000000001E-2</v>
      </c>
      <c r="H24" s="31" t="s">
        <v>152</v>
      </c>
    </row>
    <row r="25" spans="1:8" x14ac:dyDescent="0.2">
      <c r="A25" s="32">
        <v>19</v>
      </c>
      <c r="B25" s="33" t="s">
        <v>464</v>
      </c>
      <c r="C25" s="33" t="s">
        <v>465</v>
      </c>
      <c r="D25" s="33" t="s">
        <v>42</v>
      </c>
      <c r="E25" s="34">
        <v>324000</v>
      </c>
      <c r="F25" s="35">
        <v>3110.886</v>
      </c>
      <c r="G25" s="36">
        <v>1.4995140000000001E-2</v>
      </c>
      <c r="H25" s="31" t="s">
        <v>152</v>
      </c>
    </row>
    <row r="26" spans="1:8" ht="25.5" x14ac:dyDescent="0.2">
      <c r="A26" s="32">
        <v>20</v>
      </c>
      <c r="B26" s="33" t="s">
        <v>434</v>
      </c>
      <c r="C26" s="33" t="s">
        <v>435</v>
      </c>
      <c r="D26" s="33" t="s">
        <v>209</v>
      </c>
      <c r="E26" s="34">
        <v>501396</v>
      </c>
      <c r="F26" s="35">
        <v>3021.9136920000001</v>
      </c>
      <c r="G26" s="36">
        <v>1.4566279999999999E-2</v>
      </c>
      <c r="H26" s="31" t="s">
        <v>152</v>
      </c>
    </row>
    <row r="27" spans="1:8" ht="25.5" x14ac:dyDescent="0.2">
      <c r="A27" s="32">
        <v>21</v>
      </c>
      <c r="B27" s="33" t="s">
        <v>380</v>
      </c>
      <c r="C27" s="33" t="s">
        <v>381</v>
      </c>
      <c r="D27" s="33" t="s">
        <v>209</v>
      </c>
      <c r="E27" s="34">
        <v>226000</v>
      </c>
      <c r="F27" s="35">
        <v>3015.97</v>
      </c>
      <c r="G27" s="36">
        <v>1.4537629999999999E-2</v>
      </c>
      <c r="H27" s="31" t="s">
        <v>152</v>
      </c>
    </row>
    <row r="28" spans="1:8" x14ac:dyDescent="0.2">
      <c r="A28" s="32">
        <v>22</v>
      </c>
      <c r="B28" s="33" t="s">
        <v>714</v>
      </c>
      <c r="C28" s="33" t="s">
        <v>715</v>
      </c>
      <c r="D28" s="33" t="s">
        <v>247</v>
      </c>
      <c r="E28" s="34">
        <v>46000</v>
      </c>
      <c r="F28" s="35">
        <v>2937.5369999999998</v>
      </c>
      <c r="G28" s="36">
        <v>1.415956E-2</v>
      </c>
      <c r="H28" s="31" t="s">
        <v>152</v>
      </c>
    </row>
    <row r="29" spans="1:8" ht="25.5" x14ac:dyDescent="0.2">
      <c r="A29" s="32">
        <v>23</v>
      </c>
      <c r="B29" s="33" t="s">
        <v>298</v>
      </c>
      <c r="C29" s="33" t="s">
        <v>299</v>
      </c>
      <c r="D29" s="33" t="s">
        <v>113</v>
      </c>
      <c r="E29" s="34">
        <v>235000</v>
      </c>
      <c r="F29" s="35">
        <v>2786.9825000000001</v>
      </c>
      <c r="G29" s="36">
        <v>1.3433860000000001E-2</v>
      </c>
      <c r="H29" s="31" t="s">
        <v>152</v>
      </c>
    </row>
    <row r="30" spans="1:8" x14ac:dyDescent="0.2">
      <c r="A30" s="32">
        <v>24</v>
      </c>
      <c r="B30" s="33" t="s">
        <v>816</v>
      </c>
      <c r="C30" s="33" t="s">
        <v>817</v>
      </c>
      <c r="D30" s="33" t="s">
        <v>203</v>
      </c>
      <c r="E30" s="34">
        <v>512164</v>
      </c>
      <c r="F30" s="35">
        <v>2770.2950759999999</v>
      </c>
      <c r="G30" s="36">
        <v>1.335342E-2</v>
      </c>
      <c r="H30" s="31" t="s">
        <v>152</v>
      </c>
    </row>
    <row r="31" spans="1:8" x14ac:dyDescent="0.2">
      <c r="A31" s="32">
        <v>25</v>
      </c>
      <c r="B31" s="33" t="s">
        <v>509</v>
      </c>
      <c r="C31" s="33" t="s">
        <v>510</v>
      </c>
      <c r="D31" s="33" t="s">
        <v>247</v>
      </c>
      <c r="E31" s="34">
        <v>101000</v>
      </c>
      <c r="F31" s="35">
        <v>2760.4814999999999</v>
      </c>
      <c r="G31" s="36">
        <v>1.3306119999999999E-2</v>
      </c>
      <c r="H31" s="31" t="s">
        <v>152</v>
      </c>
    </row>
    <row r="32" spans="1:8" x14ac:dyDescent="0.2">
      <c r="A32" s="32">
        <v>26</v>
      </c>
      <c r="B32" s="33" t="s">
        <v>751</v>
      </c>
      <c r="C32" s="33" t="s">
        <v>752</v>
      </c>
      <c r="D32" s="33" t="s">
        <v>216</v>
      </c>
      <c r="E32" s="34">
        <v>127000</v>
      </c>
      <c r="F32" s="35">
        <v>2637.3454999999999</v>
      </c>
      <c r="G32" s="36">
        <v>1.2712569999999999E-2</v>
      </c>
      <c r="H32" s="31" t="s">
        <v>152</v>
      </c>
    </row>
    <row r="33" spans="1:8" x14ac:dyDescent="0.2">
      <c r="A33" s="32">
        <v>27</v>
      </c>
      <c r="B33" s="33" t="s">
        <v>550</v>
      </c>
      <c r="C33" s="33" t="s">
        <v>551</v>
      </c>
      <c r="D33" s="33" t="s">
        <v>277</v>
      </c>
      <c r="E33" s="34">
        <v>24000</v>
      </c>
      <c r="F33" s="35">
        <v>2606.0160000000001</v>
      </c>
      <c r="G33" s="36">
        <v>1.2561559999999999E-2</v>
      </c>
      <c r="H33" s="31" t="s">
        <v>152</v>
      </c>
    </row>
    <row r="34" spans="1:8" x14ac:dyDescent="0.2">
      <c r="A34" s="32">
        <v>28</v>
      </c>
      <c r="B34" s="33" t="s">
        <v>20</v>
      </c>
      <c r="C34" s="33" t="s">
        <v>21</v>
      </c>
      <c r="D34" s="33" t="s">
        <v>22</v>
      </c>
      <c r="E34" s="34">
        <v>770000</v>
      </c>
      <c r="F34" s="35">
        <v>2566.7950000000001</v>
      </c>
      <c r="G34" s="36">
        <v>1.237251E-2</v>
      </c>
      <c r="H34" s="31" t="s">
        <v>152</v>
      </c>
    </row>
    <row r="35" spans="1:8" x14ac:dyDescent="0.2">
      <c r="A35" s="32">
        <v>29</v>
      </c>
      <c r="B35" s="33" t="s">
        <v>478</v>
      </c>
      <c r="C35" s="33" t="s">
        <v>479</v>
      </c>
      <c r="D35" s="33" t="s">
        <v>113</v>
      </c>
      <c r="E35" s="34">
        <v>289494</v>
      </c>
      <c r="F35" s="35">
        <v>2540.8888379999999</v>
      </c>
      <c r="G35" s="36">
        <v>1.2247630000000001E-2</v>
      </c>
      <c r="H35" s="31" t="s">
        <v>152</v>
      </c>
    </row>
    <row r="36" spans="1:8" x14ac:dyDescent="0.2">
      <c r="A36" s="32">
        <v>30</v>
      </c>
      <c r="B36" s="33" t="s">
        <v>306</v>
      </c>
      <c r="C36" s="33" t="s">
        <v>307</v>
      </c>
      <c r="D36" s="33" t="s">
        <v>292</v>
      </c>
      <c r="E36" s="34">
        <v>226000</v>
      </c>
      <c r="F36" s="35">
        <v>2517.4140000000002</v>
      </c>
      <c r="G36" s="36">
        <v>1.213448E-2</v>
      </c>
      <c r="H36" s="31" t="s">
        <v>152</v>
      </c>
    </row>
    <row r="37" spans="1:8" x14ac:dyDescent="0.2">
      <c r="A37" s="32">
        <v>31</v>
      </c>
      <c r="B37" s="33" t="s">
        <v>462</v>
      </c>
      <c r="C37" s="33" t="s">
        <v>463</v>
      </c>
      <c r="D37" s="33" t="s">
        <v>371</v>
      </c>
      <c r="E37" s="34">
        <v>107000</v>
      </c>
      <c r="F37" s="35">
        <v>2489.7294999999999</v>
      </c>
      <c r="G37" s="36">
        <v>1.2001029999999999E-2</v>
      </c>
      <c r="H37" s="31" t="s">
        <v>152</v>
      </c>
    </row>
    <row r="38" spans="1:8" x14ac:dyDescent="0.2">
      <c r="A38" s="32">
        <v>32</v>
      </c>
      <c r="B38" s="33" t="s">
        <v>346</v>
      </c>
      <c r="C38" s="33" t="s">
        <v>347</v>
      </c>
      <c r="D38" s="33" t="s">
        <v>203</v>
      </c>
      <c r="E38" s="34">
        <v>863000</v>
      </c>
      <c r="F38" s="35">
        <v>2399.5715</v>
      </c>
      <c r="G38" s="36">
        <v>1.1566450000000001E-2</v>
      </c>
      <c r="H38" s="31" t="s">
        <v>152</v>
      </c>
    </row>
    <row r="39" spans="1:8" ht="25.5" x14ac:dyDescent="0.2">
      <c r="A39" s="32">
        <v>33</v>
      </c>
      <c r="B39" s="33" t="s">
        <v>456</v>
      </c>
      <c r="C39" s="33" t="s">
        <v>457</v>
      </c>
      <c r="D39" s="33" t="s">
        <v>209</v>
      </c>
      <c r="E39" s="34">
        <v>149000</v>
      </c>
      <c r="F39" s="35">
        <v>2278.21</v>
      </c>
      <c r="G39" s="36">
        <v>1.098146E-2</v>
      </c>
      <c r="H39" s="31" t="s">
        <v>152</v>
      </c>
    </row>
    <row r="40" spans="1:8" x14ac:dyDescent="0.2">
      <c r="A40" s="32">
        <v>34</v>
      </c>
      <c r="B40" s="33" t="s">
        <v>31</v>
      </c>
      <c r="C40" s="33" t="s">
        <v>32</v>
      </c>
      <c r="D40" s="33" t="s">
        <v>33</v>
      </c>
      <c r="E40" s="34">
        <v>109000</v>
      </c>
      <c r="F40" s="35">
        <v>2262.7310000000002</v>
      </c>
      <c r="G40" s="36">
        <v>1.0906849999999999E-2</v>
      </c>
      <c r="H40" s="31" t="s">
        <v>152</v>
      </c>
    </row>
    <row r="41" spans="1:8" x14ac:dyDescent="0.2">
      <c r="A41" s="32">
        <v>35</v>
      </c>
      <c r="B41" s="33" t="s">
        <v>362</v>
      </c>
      <c r="C41" s="33" t="s">
        <v>363</v>
      </c>
      <c r="D41" s="33" t="s">
        <v>247</v>
      </c>
      <c r="E41" s="34">
        <v>36000</v>
      </c>
      <c r="F41" s="35">
        <v>2244.2759999999998</v>
      </c>
      <c r="G41" s="36">
        <v>1.081789E-2</v>
      </c>
      <c r="H41" s="31" t="s">
        <v>152</v>
      </c>
    </row>
    <row r="42" spans="1:8" x14ac:dyDescent="0.2">
      <c r="A42" s="32">
        <v>36</v>
      </c>
      <c r="B42" s="33" t="s">
        <v>548</v>
      </c>
      <c r="C42" s="33" t="s">
        <v>549</v>
      </c>
      <c r="D42" s="33" t="s">
        <v>242</v>
      </c>
      <c r="E42" s="34">
        <v>135000</v>
      </c>
      <c r="F42" s="35">
        <v>2194.3575000000001</v>
      </c>
      <c r="G42" s="36">
        <v>1.057728E-2</v>
      </c>
      <c r="H42" s="31" t="s">
        <v>152</v>
      </c>
    </row>
    <row r="43" spans="1:8" x14ac:dyDescent="0.2">
      <c r="A43" s="32">
        <v>37</v>
      </c>
      <c r="B43" s="33" t="s">
        <v>132</v>
      </c>
      <c r="C43" s="33" t="s">
        <v>133</v>
      </c>
      <c r="D43" s="33" t="s">
        <v>88</v>
      </c>
      <c r="E43" s="34">
        <v>629000</v>
      </c>
      <c r="F43" s="35">
        <v>2177.2835</v>
      </c>
      <c r="G43" s="36">
        <v>1.0494979999999999E-2</v>
      </c>
      <c r="H43" s="31" t="s">
        <v>152</v>
      </c>
    </row>
    <row r="44" spans="1:8" ht="25.5" x14ac:dyDescent="0.2">
      <c r="A44" s="32">
        <v>38</v>
      </c>
      <c r="B44" s="33" t="s">
        <v>97</v>
      </c>
      <c r="C44" s="33" t="s">
        <v>98</v>
      </c>
      <c r="D44" s="33" t="s">
        <v>99</v>
      </c>
      <c r="E44" s="34">
        <v>175000</v>
      </c>
      <c r="F44" s="35">
        <v>2154.4250000000002</v>
      </c>
      <c r="G44" s="36">
        <v>1.038479E-2</v>
      </c>
      <c r="H44" s="31" t="s">
        <v>152</v>
      </c>
    </row>
    <row r="45" spans="1:8" x14ac:dyDescent="0.2">
      <c r="A45" s="32">
        <v>39</v>
      </c>
      <c r="B45" s="33" t="s">
        <v>56</v>
      </c>
      <c r="C45" s="33" t="s">
        <v>57</v>
      </c>
      <c r="D45" s="33" t="s">
        <v>16</v>
      </c>
      <c r="E45" s="34">
        <v>144000</v>
      </c>
      <c r="F45" s="35">
        <v>2097.9360000000001</v>
      </c>
      <c r="G45" s="36">
        <v>1.01125E-2</v>
      </c>
      <c r="H45" s="31" t="s">
        <v>152</v>
      </c>
    </row>
    <row r="46" spans="1:8" x14ac:dyDescent="0.2">
      <c r="A46" s="32">
        <v>40</v>
      </c>
      <c r="B46" s="33" t="s">
        <v>387</v>
      </c>
      <c r="C46" s="33" t="s">
        <v>388</v>
      </c>
      <c r="D46" s="33" t="s">
        <v>30</v>
      </c>
      <c r="E46" s="34">
        <v>64000</v>
      </c>
      <c r="F46" s="35">
        <v>2082.0160000000001</v>
      </c>
      <c r="G46" s="36">
        <v>1.0035769999999999E-2</v>
      </c>
      <c r="H46" s="31" t="s">
        <v>152</v>
      </c>
    </row>
    <row r="47" spans="1:8" x14ac:dyDescent="0.2">
      <c r="A47" s="32">
        <v>41</v>
      </c>
      <c r="B47" s="33" t="s">
        <v>818</v>
      </c>
      <c r="C47" s="33" t="s">
        <v>819</v>
      </c>
      <c r="D47" s="33" t="s">
        <v>30</v>
      </c>
      <c r="E47" s="34">
        <v>151000</v>
      </c>
      <c r="F47" s="35">
        <v>2076.0990000000002</v>
      </c>
      <c r="G47" s="36">
        <v>1.0007240000000001E-2</v>
      </c>
      <c r="H47" s="31" t="s">
        <v>152</v>
      </c>
    </row>
    <row r="48" spans="1:8" x14ac:dyDescent="0.2">
      <c r="A48" s="32">
        <v>42</v>
      </c>
      <c r="B48" s="33" t="s">
        <v>226</v>
      </c>
      <c r="C48" s="33" t="s">
        <v>227</v>
      </c>
      <c r="D48" s="33" t="s">
        <v>228</v>
      </c>
      <c r="E48" s="34">
        <v>285000</v>
      </c>
      <c r="F48" s="35">
        <v>2046.585</v>
      </c>
      <c r="G48" s="36">
        <v>9.8649800000000006E-3</v>
      </c>
      <c r="H48" s="31" t="s">
        <v>152</v>
      </c>
    </row>
    <row r="49" spans="1:8" ht="25.5" x14ac:dyDescent="0.2">
      <c r="A49" s="32">
        <v>43</v>
      </c>
      <c r="B49" s="33" t="s">
        <v>787</v>
      </c>
      <c r="C49" s="33" t="s">
        <v>788</v>
      </c>
      <c r="D49" s="33" t="s">
        <v>270</v>
      </c>
      <c r="E49" s="34">
        <v>70000</v>
      </c>
      <c r="F49" s="35">
        <v>2032.9749999999999</v>
      </c>
      <c r="G49" s="36">
        <v>9.7993799999999999E-3</v>
      </c>
      <c r="H49" s="31" t="s">
        <v>152</v>
      </c>
    </row>
    <row r="50" spans="1:8" x14ac:dyDescent="0.2">
      <c r="A50" s="32">
        <v>44</v>
      </c>
      <c r="B50" s="33" t="s">
        <v>350</v>
      </c>
      <c r="C50" s="33" t="s">
        <v>351</v>
      </c>
      <c r="D50" s="33" t="s">
        <v>42</v>
      </c>
      <c r="E50" s="34">
        <v>110000</v>
      </c>
      <c r="F50" s="35">
        <v>1964.655</v>
      </c>
      <c r="G50" s="36">
        <v>9.4700600000000006E-3</v>
      </c>
      <c r="H50" s="31" t="s">
        <v>152</v>
      </c>
    </row>
    <row r="51" spans="1:8" ht="25.5" x14ac:dyDescent="0.2">
      <c r="A51" s="32">
        <v>45</v>
      </c>
      <c r="B51" s="33" t="s">
        <v>722</v>
      </c>
      <c r="C51" s="33" t="s">
        <v>723</v>
      </c>
      <c r="D51" s="33" t="s">
        <v>25</v>
      </c>
      <c r="E51" s="34">
        <v>110137</v>
      </c>
      <c r="F51" s="35">
        <v>1946.3961325</v>
      </c>
      <c r="G51" s="36">
        <v>9.3820499999999994E-3</v>
      </c>
      <c r="H51" s="31" t="s">
        <v>152</v>
      </c>
    </row>
    <row r="52" spans="1:8" x14ac:dyDescent="0.2">
      <c r="A52" s="32">
        <v>46</v>
      </c>
      <c r="B52" s="33" t="s">
        <v>376</v>
      </c>
      <c r="C52" s="33" t="s">
        <v>377</v>
      </c>
      <c r="D52" s="33" t="s">
        <v>277</v>
      </c>
      <c r="E52" s="34">
        <v>250000</v>
      </c>
      <c r="F52" s="35">
        <v>1850.375</v>
      </c>
      <c r="G52" s="36">
        <v>8.9192100000000003E-3</v>
      </c>
      <c r="H52" s="31" t="s">
        <v>152</v>
      </c>
    </row>
    <row r="53" spans="1:8" ht="25.5" x14ac:dyDescent="0.2">
      <c r="A53" s="32">
        <v>47</v>
      </c>
      <c r="B53" s="33" t="s">
        <v>460</v>
      </c>
      <c r="C53" s="33" t="s">
        <v>461</v>
      </c>
      <c r="D53" s="33" t="s">
        <v>233</v>
      </c>
      <c r="E53" s="34">
        <v>193000</v>
      </c>
      <c r="F53" s="35">
        <v>1765.3710000000001</v>
      </c>
      <c r="G53" s="36">
        <v>8.5094699999999999E-3</v>
      </c>
      <c r="H53" s="31" t="s">
        <v>152</v>
      </c>
    </row>
    <row r="54" spans="1:8" x14ac:dyDescent="0.2">
      <c r="A54" s="32">
        <v>48</v>
      </c>
      <c r="B54" s="33" t="s">
        <v>199</v>
      </c>
      <c r="C54" s="33" t="s">
        <v>200</v>
      </c>
      <c r="D54" s="33" t="s">
        <v>42</v>
      </c>
      <c r="E54" s="34">
        <v>865456</v>
      </c>
      <c r="F54" s="35">
        <v>1731.0850912000001</v>
      </c>
      <c r="G54" s="36">
        <v>8.3441999999999995E-3</v>
      </c>
      <c r="H54" s="31" t="s">
        <v>152</v>
      </c>
    </row>
    <row r="55" spans="1:8" x14ac:dyDescent="0.2">
      <c r="A55" s="32">
        <v>49</v>
      </c>
      <c r="B55" s="33" t="s">
        <v>336</v>
      </c>
      <c r="C55" s="33" t="s">
        <v>337</v>
      </c>
      <c r="D55" s="33" t="s">
        <v>30</v>
      </c>
      <c r="E55" s="34">
        <v>135000</v>
      </c>
      <c r="F55" s="35">
        <v>1564.5825</v>
      </c>
      <c r="G55" s="36">
        <v>7.5416299999999997E-3</v>
      </c>
      <c r="H55" s="31" t="s">
        <v>152</v>
      </c>
    </row>
    <row r="56" spans="1:8" x14ac:dyDescent="0.2">
      <c r="A56" s="32">
        <v>50</v>
      </c>
      <c r="B56" s="33" t="s">
        <v>674</v>
      </c>
      <c r="C56" s="33" t="s">
        <v>675</v>
      </c>
      <c r="D56" s="33" t="s">
        <v>76</v>
      </c>
      <c r="E56" s="34">
        <v>356000</v>
      </c>
      <c r="F56" s="35">
        <v>1533.47</v>
      </c>
      <c r="G56" s="36">
        <v>7.3916600000000004E-3</v>
      </c>
      <c r="H56" s="31" t="s">
        <v>152</v>
      </c>
    </row>
    <row r="57" spans="1:8" x14ac:dyDescent="0.2">
      <c r="A57" s="32">
        <v>51</v>
      </c>
      <c r="B57" s="33" t="s">
        <v>847</v>
      </c>
      <c r="C57" s="33" t="s">
        <v>848</v>
      </c>
      <c r="D57" s="33" t="s">
        <v>526</v>
      </c>
      <c r="E57" s="34">
        <v>15000</v>
      </c>
      <c r="F57" s="35">
        <v>1432.9725000000001</v>
      </c>
      <c r="G57" s="36">
        <v>6.9072400000000003E-3</v>
      </c>
      <c r="H57" s="31" t="s">
        <v>152</v>
      </c>
    </row>
    <row r="58" spans="1:8" x14ac:dyDescent="0.2">
      <c r="A58" s="32">
        <v>52</v>
      </c>
      <c r="B58" s="33" t="s">
        <v>240</v>
      </c>
      <c r="C58" s="33" t="s">
        <v>241</v>
      </c>
      <c r="D58" s="33" t="s">
        <v>242</v>
      </c>
      <c r="E58" s="34">
        <v>64000</v>
      </c>
      <c r="F58" s="35">
        <v>1303.68</v>
      </c>
      <c r="G58" s="36">
        <v>6.2840200000000004E-3</v>
      </c>
      <c r="H58" s="31" t="s">
        <v>152</v>
      </c>
    </row>
    <row r="59" spans="1:8" ht="25.5" x14ac:dyDescent="0.2">
      <c r="A59" s="32">
        <v>53</v>
      </c>
      <c r="B59" s="33" t="s">
        <v>320</v>
      </c>
      <c r="C59" s="33" t="s">
        <v>321</v>
      </c>
      <c r="D59" s="33" t="s">
        <v>209</v>
      </c>
      <c r="E59" s="34">
        <v>44000</v>
      </c>
      <c r="F59" s="35">
        <v>1267.376</v>
      </c>
      <c r="G59" s="36">
        <v>6.1090299999999997E-3</v>
      </c>
      <c r="H59" s="31" t="s">
        <v>152</v>
      </c>
    </row>
    <row r="60" spans="1:8" x14ac:dyDescent="0.2">
      <c r="A60" s="32">
        <v>54</v>
      </c>
      <c r="B60" s="33" t="s">
        <v>102</v>
      </c>
      <c r="C60" s="33" t="s">
        <v>103</v>
      </c>
      <c r="D60" s="33" t="s">
        <v>104</v>
      </c>
      <c r="E60" s="34">
        <v>651000</v>
      </c>
      <c r="F60" s="35">
        <v>1243.2798</v>
      </c>
      <c r="G60" s="36">
        <v>5.9928799999999999E-3</v>
      </c>
      <c r="H60" s="31" t="s">
        <v>152</v>
      </c>
    </row>
    <row r="61" spans="1:8" x14ac:dyDescent="0.2">
      <c r="A61" s="32">
        <v>55</v>
      </c>
      <c r="B61" s="33" t="s">
        <v>372</v>
      </c>
      <c r="C61" s="33" t="s">
        <v>373</v>
      </c>
      <c r="D61" s="33" t="s">
        <v>1115</v>
      </c>
      <c r="E61" s="34">
        <v>66000</v>
      </c>
      <c r="F61" s="35">
        <v>1176.9449999999999</v>
      </c>
      <c r="G61" s="36">
        <v>5.6731300000000002E-3</v>
      </c>
      <c r="H61" s="31" t="s">
        <v>152</v>
      </c>
    </row>
    <row r="62" spans="1:8" x14ac:dyDescent="0.2">
      <c r="A62" s="32">
        <v>56</v>
      </c>
      <c r="B62" s="33" t="s">
        <v>250</v>
      </c>
      <c r="C62" s="33" t="s">
        <v>251</v>
      </c>
      <c r="D62" s="33" t="s">
        <v>79</v>
      </c>
      <c r="E62" s="34">
        <v>214000</v>
      </c>
      <c r="F62" s="35">
        <v>1132.9159999999999</v>
      </c>
      <c r="G62" s="36">
        <v>5.4609000000000003E-3</v>
      </c>
      <c r="H62" s="31" t="s">
        <v>152</v>
      </c>
    </row>
    <row r="63" spans="1:8" x14ac:dyDescent="0.2">
      <c r="A63" s="32">
        <v>57</v>
      </c>
      <c r="B63" s="33" t="s">
        <v>229</v>
      </c>
      <c r="C63" s="33" t="s">
        <v>230</v>
      </c>
      <c r="D63" s="33" t="s">
        <v>19</v>
      </c>
      <c r="E63" s="34">
        <v>271000</v>
      </c>
      <c r="F63" s="35">
        <v>1107.7125000000001</v>
      </c>
      <c r="G63" s="36">
        <v>5.3394100000000002E-3</v>
      </c>
      <c r="H63" s="31" t="s">
        <v>152</v>
      </c>
    </row>
    <row r="64" spans="1:8" ht="25.5" x14ac:dyDescent="0.2">
      <c r="A64" s="32">
        <v>58</v>
      </c>
      <c r="B64" s="33" t="s">
        <v>290</v>
      </c>
      <c r="C64" s="33" t="s">
        <v>291</v>
      </c>
      <c r="D64" s="33" t="s">
        <v>292</v>
      </c>
      <c r="E64" s="34">
        <v>155000</v>
      </c>
      <c r="F64" s="35">
        <v>1015.0175</v>
      </c>
      <c r="G64" s="36">
        <v>4.8926000000000004E-3</v>
      </c>
      <c r="H64" s="31" t="s">
        <v>152</v>
      </c>
    </row>
    <row r="65" spans="1:8" x14ac:dyDescent="0.2">
      <c r="A65" s="32">
        <v>59</v>
      </c>
      <c r="B65" s="33" t="s">
        <v>820</v>
      </c>
      <c r="C65" s="33" t="s">
        <v>821</v>
      </c>
      <c r="D65" s="33" t="s">
        <v>277</v>
      </c>
      <c r="E65" s="34">
        <v>53060</v>
      </c>
      <c r="F65" s="35">
        <v>958.31665999999996</v>
      </c>
      <c r="G65" s="36">
        <v>4.6192899999999999E-3</v>
      </c>
      <c r="H65" s="31" t="s">
        <v>152</v>
      </c>
    </row>
    <row r="66" spans="1:8" x14ac:dyDescent="0.2">
      <c r="A66" s="32">
        <v>60</v>
      </c>
      <c r="B66" s="33" t="s">
        <v>140</v>
      </c>
      <c r="C66" s="33" t="s">
        <v>141</v>
      </c>
      <c r="D66" s="33" t="s">
        <v>33</v>
      </c>
      <c r="E66" s="34">
        <v>25281</v>
      </c>
      <c r="F66" s="35">
        <v>721.671426</v>
      </c>
      <c r="G66" s="36">
        <v>3.47861E-3</v>
      </c>
      <c r="H66" s="31" t="s">
        <v>152</v>
      </c>
    </row>
    <row r="67" spans="1:8" x14ac:dyDescent="0.2">
      <c r="A67" s="32">
        <v>61</v>
      </c>
      <c r="B67" s="33" t="s">
        <v>128</v>
      </c>
      <c r="C67" s="33" t="s">
        <v>129</v>
      </c>
      <c r="D67" s="33" t="s">
        <v>79</v>
      </c>
      <c r="E67" s="34">
        <v>21000</v>
      </c>
      <c r="F67" s="35">
        <v>715.21799999999996</v>
      </c>
      <c r="G67" s="36">
        <v>3.44751E-3</v>
      </c>
      <c r="H67" s="31" t="s">
        <v>152</v>
      </c>
    </row>
    <row r="68" spans="1:8" x14ac:dyDescent="0.2">
      <c r="A68" s="32">
        <v>62</v>
      </c>
      <c r="B68" s="33" t="s">
        <v>438</v>
      </c>
      <c r="C68" s="33" t="s">
        <v>439</v>
      </c>
      <c r="D68" s="33" t="s">
        <v>30</v>
      </c>
      <c r="E68" s="34">
        <v>87127</v>
      </c>
      <c r="F68" s="35">
        <v>698.06152399999996</v>
      </c>
      <c r="G68" s="36">
        <v>3.3648100000000002E-3</v>
      </c>
      <c r="H68" s="31" t="s">
        <v>152</v>
      </c>
    </row>
    <row r="69" spans="1:8" ht="25.5" x14ac:dyDescent="0.2">
      <c r="A69" s="32">
        <v>63</v>
      </c>
      <c r="B69" s="33" t="s">
        <v>497</v>
      </c>
      <c r="C69" s="33" t="s">
        <v>498</v>
      </c>
      <c r="D69" s="33" t="s">
        <v>209</v>
      </c>
      <c r="E69" s="34">
        <v>2948</v>
      </c>
      <c r="F69" s="35">
        <v>404.57762400000001</v>
      </c>
      <c r="G69" s="36">
        <v>1.9501500000000001E-3</v>
      </c>
      <c r="H69" s="31" t="s">
        <v>152</v>
      </c>
    </row>
    <row r="70" spans="1:8" x14ac:dyDescent="0.2">
      <c r="A70" s="32">
        <v>64</v>
      </c>
      <c r="B70" s="33" t="s">
        <v>82</v>
      </c>
      <c r="C70" s="33" t="s">
        <v>83</v>
      </c>
      <c r="D70" s="33" t="s">
        <v>79</v>
      </c>
      <c r="E70" s="34">
        <v>11451</v>
      </c>
      <c r="F70" s="35">
        <v>132.14454000000001</v>
      </c>
      <c r="G70" s="36">
        <v>6.3697000000000005E-4</v>
      </c>
      <c r="H70" s="31" t="s">
        <v>152</v>
      </c>
    </row>
    <row r="71" spans="1:8" x14ac:dyDescent="0.2">
      <c r="A71" s="29"/>
      <c r="B71" s="29"/>
      <c r="C71" s="30" t="s">
        <v>151</v>
      </c>
      <c r="D71" s="29"/>
      <c r="E71" s="29" t="s">
        <v>152</v>
      </c>
      <c r="F71" s="37">
        <v>203259.59972120001</v>
      </c>
      <c r="G71" s="38">
        <v>0.97975509999999999</v>
      </c>
      <c r="H71" s="31" t="s">
        <v>152</v>
      </c>
    </row>
    <row r="72" spans="1:8" x14ac:dyDescent="0.2">
      <c r="A72" s="29"/>
      <c r="B72" s="29"/>
      <c r="C72" s="39"/>
      <c r="D72" s="29"/>
      <c r="E72" s="29"/>
      <c r="F72" s="40"/>
      <c r="G72" s="40"/>
      <c r="H72" s="31" t="s">
        <v>152</v>
      </c>
    </row>
    <row r="73" spans="1:8" x14ac:dyDescent="0.2">
      <c r="A73" s="29"/>
      <c r="B73" s="29"/>
      <c r="C73" s="30" t="s">
        <v>153</v>
      </c>
      <c r="D73" s="29"/>
      <c r="E73" s="29"/>
      <c r="F73" s="29"/>
      <c r="G73" s="29"/>
      <c r="H73" s="31" t="s">
        <v>152</v>
      </c>
    </row>
    <row r="74" spans="1:8" x14ac:dyDescent="0.2">
      <c r="A74" s="29"/>
      <c r="B74" s="29"/>
      <c r="C74" s="30" t="s">
        <v>151</v>
      </c>
      <c r="D74" s="29"/>
      <c r="E74" s="29" t="s">
        <v>152</v>
      </c>
      <c r="F74" s="41" t="s">
        <v>154</v>
      </c>
      <c r="G74" s="38">
        <v>0</v>
      </c>
      <c r="H74" s="31" t="s">
        <v>152</v>
      </c>
    </row>
    <row r="75" spans="1:8" x14ac:dyDescent="0.2">
      <c r="A75" s="29"/>
      <c r="B75" s="29"/>
      <c r="C75" s="39"/>
      <c r="D75" s="29"/>
      <c r="E75" s="29"/>
      <c r="F75" s="40"/>
      <c r="G75" s="40"/>
      <c r="H75" s="31" t="s">
        <v>152</v>
      </c>
    </row>
    <row r="76" spans="1:8" x14ac:dyDescent="0.2">
      <c r="A76" s="29"/>
      <c r="B76" s="29"/>
      <c r="C76" s="30" t="s">
        <v>155</v>
      </c>
      <c r="D76" s="29"/>
      <c r="E76" s="29"/>
      <c r="F76" s="29"/>
      <c r="G76" s="29"/>
      <c r="H76" s="31" t="s">
        <v>152</v>
      </c>
    </row>
    <row r="77" spans="1:8" x14ac:dyDescent="0.2">
      <c r="A77" s="29"/>
      <c r="B77" s="29"/>
      <c r="C77" s="30" t="s">
        <v>151</v>
      </c>
      <c r="D77" s="29"/>
      <c r="E77" s="29" t="s">
        <v>152</v>
      </c>
      <c r="F77" s="41" t="s">
        <v>154</v>
      </c>
      <c r="G77" s="38">
        <v>0</v>
      </c>
      <c r="H77" s="31" t="s">
        <v>152</v>
      </c>
    </row>
    <row r="78" spans="1:8" x14ac:dyDescent="0.2">
      <c r="A78" s="29"/>
      <c r="B78" s="29"/>
      <c r="C78" s="39"/>
      <c r="D78" s="29"/>
      <c r="E78" s="29"/>
      <c r="F78" s="40"/>
      <c r="G78" s="40"/>
      <c r="H78" s="31" t="s">
        <v>152</v>
      </c>
    </row>
    <row r="79" spans="1:8" x14ac:dyDescent="0.2">
      <c r="A79" s="29"/>
      <c r="B79" s="29"/>
      <c r="C79" s="30" t="s">
        <v>156</v>
      </c>
      <c r="D79" s="29"/>
      <c r="E79" s="29"/>
      <c r="F79" s="29"/>
      <c r="G79" s="29"/>
      <c r="H79" s="31" t="s">
        <v>152</v>
      </c>
    </row>
    <row r="80" spans="1:8" x14ac:dyDescent="0.2">
      <c r="A80" s="29"/>
      <c r="B80" s="29"/>
      <c r="C80" s="30" t="s">
        <v>151</v>
      </c>
      <c r="D80" s="29"/>
      <c r="E80" s="29" t="s">
        <v>152</v>
      </c>
      <c r="F80" s="41" t="s">
        <v>154</v>
      </c>
      <c r="G80" s="38">
        <v>0</v>
      </c>
      <c r="H80" s="31" t="s">
        <v>152</v>
      </c>
    </row>
    <row r="81" spans="1:8" x14ac:dyDescent="0.2">
      <c r="A81" s="29"/>
      <c r="B81" s="29"/>
      <c r="C81" s="39"/>
      <c r="D81" s="29"/>
      <c r="E81" s="29"/>
      <c r="F81" s="40"/>
      <c r="G81" s="40"/>
      <c r="H81" s="31" t="s">
        <v>152</v>
      </c>
    </row>
    <row r="82" spans="1:8" x14ac:dyDescent="0.2">
      <c r="A82" s="29"/>
      <c r="B82" s="29"/>
      <c r="C82" s="30" t="s">
        <v>157</v>
      </c>
      <c r="D82" s="29"/>
      <c r="E82" s="29"/>
      <c r="F82" s="40"/>
      <c r="G82" s="40"/>
      <c r="H82" s="31" t="s">
        <v>152</v>
      </c>
    </row>
    <row r="83" spans="1:8" x14ac:dyDescent="0.2">
      <c r="A83" s="29"/>
      <c r="B83" s="29"/>
      <c r="C83" s="30" t="s">
        <v>151</v>
      </c>
      <c r="D83" s="29"/>
      <c r="E83" s="29" t="s">
        <v>152</v>
      </c>
      <c r="F83" s="41" t="s">
        <v>154</v>
      </c>
      <c r="G83" s="38">
        <v>0</v>
      </c>
      <c r="H83" s="31" t="s">
        <v>152</v>
      </c>
    </row>
    <row r="84" spans="1:8" x14ac:dyDescent="0.2">
      <c r="A84" s="29"/>
      <c r="B84" s="29"/>
      <c r="C84" s="39"/>
      <c r="D84" s="29"/>
      <c r="E84" s="29"/>
      <c r="F84" s="40"/>
      <c r="G84" s="40"/>
      <c r="H84" s="31" t="s">
        <v>152</v>
      </c>
    </row>
    <row r="85" spans="1:8" x14ac:dyDescent="0.2">
      <c r="A85" s="29"/>
      <c r="B85" s="29"/>
      <c r="C85" s="30" t="s">
        <v>158</v>
      </c>
      <c r="D85" s="29"/>
      <c r="E85" s="29"/>
      <c r="F85" s="40"/>
      <c r="G85" s="40"/>
      <c r="H85" s="31" t="s">
        <v>152</v>
      </c>
    </row>
    <row r="86" spans="1:8" x14ac:dyDescent="0.2">
      <c r="A86" s="29"/>
      <c r="B86" s="29"/>
      <c r="C86" s="30" t="s">
        <v>151</v>
      </c>
      <c r="D86" s="29"/>
      <c r="E86" s="29" t="s">
        <v>152</v>
      </c>
      <c r="F86" s="41" t="s">
        <v>154</v>
      </c>
      <c r="G86" s="38">
        <v>0</v>
      </c>
      <c r="H86" s="31" t="s">
        <v>152</v>
      </c>
    </row>
    <row r="87" spans="1:8" x14ac:dyDescent="0.2">
      <c r="A87" s="29"/>
      <c r="B87" s="29"/>
      <c r="C87" s="39"/>
      <c r="D87" s="29"/>
      <c r="E87" s="29"/>
      <c r="F87" s="40"/>
      <c r="G87" s="40"/>
      <c r="H87" s="31" t="s">
        <v>152</v>
      </c>
    </row>
    <row r="88" spans="1:8" x14ac:dyDescent="0.2">
      <c r="A88" s="29"/>
      <c r="B88" s="29"/>
      <c r="C88" s="30" t="s">
        <v>160</v>
      </c>
      <c r="D88" s="29"/>
      <c r="E88" s="29"/>
      <c r="F88" s="37">
        <v>203259.59972120001</v>
      </c>
      <c r="G88" s="38">
        <v>0.97975509999999999</v>
      </c>
      <c r="H88" s="31" t="s">
        <v>152</v>
      </c>
    </row>
    <row r="89" spans="1:8" x14ac:dyDescent="0.2">
      <c r="A89" s="29"/>
      <c r="B89" s="29"/>
      <c r="C89" s="39"/>
      <c r="D89" s="29"/>
      <c r="E89" s="29"/>
      <c r="F89" s="40"/>
      <c r="G89" s="40"/>
      <c r="H89" s="31" t="s">
        <v>152</v>
      </c>
    </row>
    <row r="90" spans="1:8" x14ac:dyDescent="0.2">
      <c r="A90" s="29"/>
      <c r="B90" s="29"/>
      <c r="C90" s="30" t="s">
        <v>161</v>
      </c>
      <c r="D90" s="29"/>
      <c r="E90" s="29"/>
      <c r="F90" s="40"/>
      <c r="G90" s="40"/>
      <c r="H90" s="31" t="s">
        <v>152</v>
      </c>
    </row>
    <row r="91" spans="1:8" ht="25.5" x14ac:dyDescent="0.2">
      <c r="A91" s="29"/>
      <c r="B91" s="29"/>
      <c r="C91" s="30" t="s">
        <v>10</v>
      </c>
      <c r="D91" s="29"/>
      <c r="E91" s="29"/>
      <c r="F91" s="40"/>
      <c r="G91" s="40"/>
      <c r="H91" s="31" t="s">
        <v>152</v>
      </c>
    </row>
    <row r="92" spans="1:8" x14ac:dyDescent="0.2">
      <c r="A92" s="29"/>
      <c r="B92" s="29"/>
      <c r="C92" s="30" t="s">
        <v>151</v>
      </c>
      <c r="D92" s="29"/>
      <c r="E92" s="29" t="s">
        <v>152</v>
      </c>
      <c r="F92" s="41" t="s">
        <v>154</v>
      </c>
      <c r="G92" s="38">
        <v>0</v>
      </c>
      <c r="H92" s="31" t="s">
        <v>152</v>
      </c>
    </row>
    <row r="93" spans="1:8" x14ac:dyDescent="0.2">
      <c r="A93" s="29"/>
      <c r="B93" s="29"/>
      <c r="C93" s="39"/>
      <c r="D93" s="29"/>
      <c r="E93" s="29"/>
      <c r="F93" s="40"/>
      <c r="G93" s="40"/>
      <c r="H93" s="31" t="s">
        <v>152</v>
      </c>
    </row>
    <row r="94" spans="1:8" x14ac:dyDescent="0.2">
      <c r="A94" s="29"/>
      <c r="B94" s="29"/>
      <c r="C94" s="30" t="s">
        <v>162</v>
      </c>
      <c r="D94" s="29"/>
      <c r="E94" s="29"/>
      <c r="F94" s="29"/>
      <c r="G94" s="29"/>
      <c r="H94" s="31" t="s">
        <v>152</v>
      </c>
    </row>
    <row r="95" spans="1:8" x14ac:dyDescent="0.2">
      <c r="A95" s="29"/>
      <c r="B95" s="29"/>
      <c r="C95" s="30" t="s">
        <v>151</v>
      </c>
      <c r="D95" s="29"/>
      <c r="E95" s="29" t="s">
        <v>152</v>
      </c>
      <c r="F95" s="41" t="s">
        <v>154</v>
      </c>
      <c r="G95" s="38">
        <v>0</v>
      </c>
      <c r="H95" s="31" t="s">
        <v>152</v>
      </c>
    </row>
    <row r="96" spans="1:8" x14ac:dyDescent="0.2">
      <c r="A96" s="29"/>
      <c r="B96" s="29"/>
      <c r="C96" s="39"/>
      <c r="D96" s="29"/>
      <c r="E96" s="29"/>
      <c r="F96" s="40"/>
      <c r="G96" s="40"/>
      <c r="H96" s="31" t="s">
        <v>152</v>
      </c>
    </row>
    <row r="97" spans="1:8" x14ac:dyDescent="0.2">
      <c r="A97" s="29"/>
      <c r="B97" s="29"/>
      <c r="C97" s="30" t="s">
        <v>163</v>
      </c>
      <c r="D97" s="29"/>
      <c r="E97" s="29"/>
      <c r="F97" s="29"/>
      <c r="G97" s="29"/>
      <c r="H97" s="31" t="s">
        <v>152</v>
      </c>
    </row>
    <row r="98" spans="1:8" x14ac:dyDescent="0.2">
      <c r="A98" s="29"/>
      <c r="B98" s="29"/>
      <c r="C98" s="30" t="s">
        <v>151</v>
      </c>
      <c r="D98" s="29"/>
      <c r="E98" s="29" t="s">
        <v>152</v>
      </c>
      <c r="F98" s="41" t="s">
        <v>154</v>
      </c>
      <c r="G98" s="38">
        <v>0</v>
      </c>
      <c r="H98" s="31" t="s">
        <v>152</v>
      </c>
    </row>
    <row r="99" spans="1:8" x14ac:dyDescent="0.2">
      <c r="A99" s="29"/>
      <c r="B99" s="29"/>
      <c r="C99" s="39"/>
      <c r="D99" s="29"/>
      <c r="E99" s="29"/>
      <c r="F99" s="40"/>
      <c r="G99" s="40"/>
      <c r="H99" s="31" t="s">
        <v>152</v>
      </c>
    </row>
    <row r="100" spans="1:8" x14ac:dyDescent="0.2">
      <c r="A100" s="29"/>
      <c r="B100" s="29"/>
      <c r="C100" s="30" t="s">
        <v>164</v>
      </c>
      <c r="D100" s="29"/>
      <c r="E100" s="29"/>
      <c r="F100" s="40"/>
      <c r="G100" s="40"/>
      <c r="H100" s="31" t="s">
        <v>152</v>
      </c>
    </row>
    <row r="101" spans="1:8" x14ac:dyDescent="0.2">
      <c r="A101" s="29"/>
      <c r="B101" s="29"/>
      <c r="C101" s="30" t="s">
        <v>151</v>
      </c>
      <c r="D101" s="29"/>
      <c r="E101" s="29" t="s">
        <v>152</v>
      </c>
      <c r="F101" s="41" t="s">
        <v>154</v>
      </c>
      <c r="G101" s="38">
        <v>0</v>
      </c>
      <c r="H101" s="31" t="s">
        <v>152</v>
      </c>
    </row>
    <row r="102" spans="1:8" x14ac:dyDescent="0.2">
      <c r="A102" s="29"/>
      <c r="B102" s="29"/>
      <c r="C102" s="39"/>
      <c r="D102" s="29"/>
      <c r="E102" s="29"/>
      <c r="F102" s="40"/>
      <c r="G102" s="40"/>
      <c r="H102" s="31" t="s">
        <v>152</v>
      </c>
    </row>
    <row r="103" spans="1:8" x14ac:dyDescent="0.2">
      <c r="A103" s="29"/>
      <c r="B103" s="29"/>
      <c r="C103" s="30" t="s">
        <v>165</v>
      </c>
      <c r="D103" s="29"/>
      <c r="E103" s="29"/>
      <c r="F103" s="37">
        <v>0</v>
      </c>
      <c r="G103" s="38">
        <v>0</v>
      </c>
      <c r="H103" s="31" t="s">
        <v>152</v>
      </c>
    </row>
    <row r="104" spans="1:8" x14ac:dyDescent="0.2">
      <c r="A104" s="29"/>
      <c r="B104" s="29"/>
      <c r="C104" s="39"/>
      <c r="D104" s="29"/>
      <c r="E104" s="29"/>
      <c r="F104" s="40"/>
      <c r="G104" s="40"/>
      <c r="H104" s="31" t="s">
        <v>152</v>
      </c>
    </row>
    <row r="105" spans="1:8" x14ac:dyDescent="0.2">
      <c r="A105" s="29"/>
      <c r="B105" s="29"/>
      <c r="C105" s="30" t="s">
        <v>166</v>
      </c>
      <c r="D105" s="29"/>
      <c r="E105" s="29"/>
      <c r="F105" s="40"/>
      <c r="G105" s="40"/>
      <c r="H105" s="31" t="s">
        <v>152</v>
      </c>
    </row>
    <row r="106" spans="1:8" x14ac:dyDescent="0.2">
      <c r="A106" s="29"/>
      <c r="B106" s="29"/>
      <c r="C106" s="30" t="s">
        <v>167</v>
      </c>
      <c r="D106" s="29"/>
      <c r="E106" s="29"/>
      <c r="F106" s="40"/>
      <c r="G106" s="40"/>
      <c r="H106" s="31" t="s">
        <v>152</v>
      </c>
    </row>
    <row r="107" spans="1:8" x14ac:dyDescent="0.2">
      <c r="A107" s="29"/>
      <c r="B107" s="29"/>
      <c r="C107" s="30" t="s">
        <v>151</v>
      </c>
      <c r="D107" s="29"/>
      <c r="E107" s="29" t="s">
        <v>152</v>
      </c>
      <c r="F107" s="41" t="s">
        <v>154</v>
      </c>
      <c r="G107" s="38">
        <v>0</v>
      </c>
      <c r="H107" s="31" t="s">
        <v>152</v>
      </c>
    </row>
    <row r="108" spans="1:8" x14ac:dyDescent="0.2">
      <c r="A108" s="29"/>
      <c r="B108" s="29"/>
      <c r="C108" s="39"/>
      <c r="D108" s="29"/>
      <c r="E108" s="29"/>
      <c r="F108" s="40"/>
      <c r="G108" s="40"/>
      <c r="H108" s="31" t="s">
        <v>152</v>
      </c>
    </row>
    <row r="109" spans="1:8" x14ac:dyDescent="0.2">
      <c r="A109" s="29"/>
      <c r="B109" s="29"/>
      <c r="C109" s="30" t="s">
        <v>168</v>
      </c>
      <c r="D109" s="29"/>
      <c r="E109" s="29"/>
      <c r="F109" s="40"/>
      <c r="G109" s="40"/>
      <c r="H109" s="31" t="s">
        <v>152</v>
      </c>
    </row>
    <row r="110" spans="1:8" x14ac:dyDescent="0.2">
      <c r="A110" s="29"/>
      <c r="B110" s="29"/>
      <c r="C110" s="30" t="s">
        <v>151</v>
      </c>
      <c r="D110" s="29"/>
      <c r="E110" s="29" t="s">
        <v>152</v>
      </c>
      <c r="F110" s="41" t="s">
        <v>154</v>
      </c>
      <c r="G110" s="38">
        <v>0</v>
      </c>
      <c r="H110" s="31" t="s">
        <v>152</v>
      </c>
    </row>
    <row r="111" spans="1:8" x14ac:dyDescent="0.2">
      <c r="A111" s="29"/>
      <c r="B111" s="29"/>
      <c r="C111" s="39"/>
      <c r="D111" s="29"/>
      <c r="E111" s="29"/>
      <c r="F111" s="40"/>
      <c r="G111" s="40"/>
      <c r="H111" s="31" t="s">
        <v>152</v>
      </c>
    </row>
    <row r="112" spans="1:8" x14ac:dyDescent="0.2">
      <c r="A112" s="29"/>
      <c r="B112" s="29"/>
      <c r="C112" s="30" t="s">
        <v>169</v>
      </c>
      <c r="D112" s="29"/>
      <c r="E112" s="29"/>
      <c r="F112" s="40"/>
      <c r="G112" s="40"/>
      <c r="H112" s="31" t="s">
        <v>152</v>
      </c>
    </row>
    <row r="113" spans="1:8" x14ac:dyDescent="0.2">
      <c r="A113" s="29"/>
      <c r="B113" s="29"/>
      <c r="C113" s="30" t="s">
        <v>151</v>
      </c>
      <c r="D113" s="29"/>
      <c r="E113" s="29" t="s">
        <v>152</v>
      </c>
      <c r="F113" s="41" t="s">
        <v>154</v>
      </c>
      <c r="G113" s="38">
        <v>0</v>
      </c>
      <c r="H113" s="31" t="s">
        <v>152</v>
      </c>
    </row>
    <row r="114" spans="1:8" x14ac:dyDescent="0.2">
      <c r="A114" s="29"/>
      <c r="B114" s="29"/>
      <c r="C114" s="39"/>
      <c r="D114" s="29"/>
      <c r="E114" s="29"/>
      <c r="F114" s="40"/>
      <c r="G114" s="40"/>
      <c r="H114" s="31" t="s">
        <v>152</v>
      </c>
    </row>
    <row r="115" spans="1:8" x14ac:dyDescent="0.2">
      <c r="A115" s="29"/>
      <c r="B115" s="29"/>
      <c r="C115" s="30" t="s">
        <v>170</v>
      </c>
      <c r="D115" s="29"/>
      <c r="E115" s="29"/>
      <c r="F115" s="40"/>
      <c r="G115" s="40"/>
      <c r="H115" s="31" t="s">
        <v>152</v>
      </c>
    </row>
    <row r="116" spans="1:8" x14ac:dyDescent="0.2">
      <c r="A116" s="32">
        <v>1</v>
      </c>
      <c r="B116" s="33"/>
      <c r="C116" s="33" t="s">
        <v>171</v>
      </c>
      <c r="D116" s="33"/>
      <c r="E116" s="42"/>
      <c r="F116" s="35">
        <v>4834.1426019820001</v>
      </c>
      <c r="G116" s="36">
        <v>2.330161E-2</v>
      </c>
      <c r="H116" s="31">
        <v>6.6</v>
      </c>
    </row>
    <row r="117" spans="1:8" x14ac:dyDescent="0.2">
      <c r="A117" s="29"/>
      <c r="B117" s="29"/>
      <c r="C117" s="30" t="s">
        <v>151</v>
      </c>
      <c r="D117" s="29"/>
      <c r="E117" s="29" t="s">
        <v>152</v>
      </c>
      <c r="F117" s="37">
        <v>4834.1426019820001</v>
      </c>
      <c r="G117" s="38">
        <v>2.330161E-2</v>
      </c>
      <c r="H117" s="31" t="s">
        <v>152</v>
      </c>
    </row>
    <row r="118" spans="1:8" x14ac:dyDescent="0.2">
      <c r="A118" s="29"/>
      <c r="B118" s="29"/>
      <c r="C118" s="39"/>
      <c r="D118" s="29"/>
      <c r="E118" s="29"/>
      <c r="F118" s="40"/>
      <c r="G118" s="40"/>
      <c r="H118" s="31" t="s">
        <v>152</v>
      </c>
    </row>
    <row r="119" spans="1:8" x14ac:dyDescent="0.2">
      <c r="A119" s="29"/>
      <c r="B119" s="29"/>
      <c r="C119" s="30" t="s">
        <v>172</v>
      </c>
      <c r="D119" s="29"/>
      <c r="E119" s="29"/>
      <c r="F119" s="37">
        <v>4834.1426019820001</v>
      </c>
      <c r="G119" s="38">
        <v>2.330161E-2</v>
      </c>
      <c r="H119" s="31" t="s">
        <v>152</v>
      </c>
    </row>
    <row r="120" spans="1:8" x14ac:dyDescent="0.2">
      <c r="A120" s="29"/>
      <c r="B120" s="29"/>
      <c r="C120" s="40"/>
      <c r="D120" s="29"/>
      <c r="E120" s="29"/>
      <c r="F120" s="29"/>
      <c r="G120" s="29"/>
      <c r="H120" s="31" t="s">
        <v>152</v>
      </c>
    </row>
    <row r="121" spans="1:8" x14ac:dyDescent="0.2">
      <c r="A121" s="29"/>
      <c r="B121" s="29"/>
      <c r="C121" s="30" t="s">
        <v>173</v>
      </c>
      <c r="D121" s="29"/>
      <c r="E121" s="29"/>
      <c r="F121" s="29"/>
      <c r="G121" s="29"/>
      <c r="H121" s="31" t="s">
        <v>152</v>
      </c>
    </row>
    <row r="122" spans="1:8" x14ac:dyDescent="0.2">
      <c r="A122" s="29"/>
      <c r="B122" s="29"/>
      <c r="C122" s="30" t="s">
        <v>174</v>
      </c>
      <c r="D122" s="29"/>
      <c r="E122" s="29"/>
      <c r="F122" s="29"/>
      <c r="G122" s="29"/>
      <c r="H122" s="31" t="s">
        <v>152</v>
      </c>
    </row>
    <row r="123" spans="1:8" x14ac:dyDescent="0.2">
      <c r="A123" s="29"/>
      <c r="B123" s="29"/>
      <c r="C123" s="30" t="s">
        <v>151</v>
      </c>
      <c r="D123" s="29"/>
      <c r="E123" s="29" t="s">
        <v>152</v>
      </c>
      <c r="F123" s="41" t="s">
        <v>154</v>
      </c>
      <c r="G123" s="38">
        <v>0</v>
      </c>
      <c r="H123" s="31" t="s">
        <v>152</v>
      </c>
    </row>
    <row r="124" spans="1:8" x14ac:dyDescent="0.2">
      <c r="A124" s="29"/>
      <c r="B124" s="29"/>
      <c r="C124" s="39"/>
      <c r="D124" s="29"/>
      <c r="E124" s="29"/>
      <c r="F124" s="40"/>
      <c r="G124" s="40"/>
      <c r="H124" s="31" t="s">
        <v>152</v>
      </c>
    </row>
    <row r="125" spans="1:8" x14ac:dyDescent="0.2">
      <c r="A125" s="29"/>
      <c r="B125" s="29"/>
      <c r="C125" s="30" t="s">
        <v>175</v>
      </c>
      <c r="D125" s="29"/>
      <c r="E125" s="29"/>
      <c r="F125" s="29"/>
      <c r="G125" s="29"/>
      <c r="H125" s="31" t="s">
        <v>152</v>
      </c>
    </row>
    <row r="126" spans="1:8" x14ac:dyDescent="0.2">
      <c r="A126" s="29"/>
      <c r="B126" s="29"/>
      <c r="C126" s="30" t="s">
        <v>176</v>
      </c>
      <c r="D126" s="29"/>
      <c r="E126" s="29"/>
      <c r="F126" s="29"/>
      <c r="G126" s="29"/>
      <c r="H126" s="31" t="s">
        <v>152</v>
      </c>
    </row>
    <row r="127" spans="1:8" x14ac:dyDescent="0.2">
      <c r="A127" s="29"/>
      <c r="B127" s="29"/>
      <c r="C127" s="30" t="s">
        <v>151</v>
      </c>
      <c r="D127" s="29"/>
      <c r="E127" s="29" t="s">
        <v>152</v>
      </c>
      <c r="F127" s="41" t="s">
        <v>154</v>
      </c>
      <c r="G127" s="38">
        <v>0</v>
      </c>
      <c r="H127" s="31" t="s">
        <v>152</v>
      </c>
    </row>
    <row r="128" spans="1:8" x14ac:dyDescent="0.2">
      <c r="A128" s="29"/>
      <c r="B128" s="29"/>
      <c r="C128" s="39"/>
      <c r="D128" s="29"/>
      <c r="E128" s="29"/>
      <c r="F128" s="40"/>
      <c r="G128" s="40"/>
      <c r="H128" s="31" t="s">
        <v>152</v>
      </c>
    </row>
    <row r="129" spans="1:17" ht="25.5" x14ac:dyDescent="0.2">
      <c r="A129" s="29"/>
      <c r="B129" s="29"/>
      <c r="C129" s="30" t="s">
        <v>177</v>
      </c>
      <c r="D129" s="29"/>
      <c r="E129" s="29"/>
      <c r="F129" s="40"/>
      <c r="G129" s="40"/>
      <c r="H129" s="31" t="s">
        <v>152</v>
      </c>
    </row>
    <row r="130" spans="1:17" x14ac:dyDescent="0.2">
      <c r="A130" s="29"/>
      <c r="B130" s="29"/>
      <c r="C130" s="30" t="s">
        <v>151</v>
      </c>
      <c r="D130" s="29"/>
      <c r="E130" s="29" t="s">
        <v>152</v>
      </c>
      <c r="F130" s="41" t="s">
        <v>154</v>
      </c>
      <c r="G130" s="38">
        <v>0</v>
      </c>
      <c r="H130" s="31" t="s">
        <v>152</v>
      </c>
    </row>
    <row r="131" spans="1:17" x14ac:dyDescent="0.2">
      <c r="A131" s="29"/>
      <c r="B131" s="33"/>
      <c r="C131" s="33"/>
      <c r="D131" s="30"/>
      <c r="E131" s="29"/>
      <c r="F131" s="33"/>
      <c r="G131" s="42"/>
      <c r="H131" s="31" t="s">
        <v>152</v>
      </c>
    </row>
    <row r="132" spans="1:17" x14ac:dyDescent="0.2">
      <c r="A132" s="42"/>
      <c r="B132" s="33"/>
      <c r="C132" s="33" t="s">
        <v>179</v>
      </c>
      <c r="D132" s="33"/>
      <c r="E132" s="42"/>
      <c r="F132" s="35">
        <v>-634.13085305000004</v>
      </c>
      <c r="G132" s="36">
        <v>-3.0566500000000002E-3</v>
      </c>
      <c r="H132" s="31" t="s">
        <v>152</v>
      </c>
    </row>
    <row r="133" spans="1:17" x14ac:dyDescent="0.2">
      <c r="A133" s="39"/>
      <c r="B133" s="39"/>
      <c r="C133" s="30" t="s">
        <v>180</v>
      </c>
      <c r="D133" s="40"/>
      <c r="E133" s="40"/>
      <c r="F133" s="37">
        <v>207459.61147013199</v>
      </c>
      <c r="G133" s="43">
        <v>1.0000000600000001</v>
      </c>
      <c r="H133" s="31" t="s">
        <v>152</v>
      </c>
    </row>
    <row r="134" spans="1:17" x14ac:dyDescent="0.2">
      <c r="A134" s="44"/>
      <c r="B134" s="44"/>
      <c r="C134" s="44"/>
      <c r="D134" s="45"/>
      <c r="E134" s="45"/>
      <c r="F134" s="45"/>
      <c r="G134" s="45"/>
    </row>
    <row r="135" spans="1:17" x14ac:dyDescent="0.2">
      <c r="A135" s="4"/>
      <c r="B135" s="234" t="s">
        <v>915</v>
      </c>
      <c r="C135" s="234"/>
      <c r="D135" s="234"/>
      <c r="E135" s="234"/>
      <c r="F135" s="234"/>
      <c r="G135" s="234"/>
      <c r="H135" s="234"/>
      <c r="J135" s="5"/>
    </row>
    <row r="136" spans="1:17" x14ac:dyDescent="0.2">
      <c r="A136" s="4"/>
      <c r="B136" s="234" t="s">
        <v>916</v>
      </c>
      <c r="C136" s="234"/>
      <c r="D136" s="234"/>
      <c r="E136" s="234"/>
      <c r="F136" s="234"/>
      <c r="G136" s="234"/>
      <c r="H136" s="234"/>
      <c r="J136" s="5"/>
    </row>
    <row r="137" spans="1:17" x14ac:dyDescent="0.2">
      <c r="A137" s="4"/>
      <c r="B137" s="234" t="s">
        <v>917</v>
      </c>
      <c r="C137" s="234"/>
      <c r="D137" s="234"/>
      <c r="E137" s="234"/>
      <c r="F137" s="234"/>
      <c r="G137" s="234"/>
      <c r="H137" s="234"/>
      <c r="J137" s="5"/>
    </row>
    <row r="138" spans="1:17" s="7" customFormat="1" ht="66.75" customHeight="1" x14ac:dyDescent="0.25">
      <c r="A138" s="6"/>
      <c r="B138" s="235" t="s">
        <v>918</v>
      </c>
      <c r="C138" s="235"/>
      <c r="D138" s="235"/>
      <c r="E138" s="235"/>
      <c r="F138" s="235"/>
      <c r="G138" s="235"/>
      <c r="H138" s="235"/>
      <c r="I138"/>
      <c r="J138" s="5"/>
      <c r="K138"/>
      <c r="L138"/>
      <c r="M138"/>
      <c r="N138"/>
      <c r="O138"/>
      <c r="P138"/>
      <c r="Q138"/>
    </row>
    <row r="139" spans="1:17" x14ac:dyDescent="0.2">
      <c r="A139" s="4"/>
      <c r="B139" s="234" t="s">
        <v>919</v>
      </c>
      <c r="C139" s="234"/>
      <c r="D139" s="234"/>
      <c r="E139" s="234"/>
      <c r="F139" s="234"/>
      <c r="G139" s="234"/>
      <c r="H139" s="234"/>
      <c r="J139" s="5"/>
    </row>
    <row r="140" spans="1:17" x14ac:dyDescent="0.2">
      <c r="A140" s="4"/>
      <c r="B140" s="4"/>
      <c r="C140" s="4"/>
      <c r="D140" s="46"/>
      <c r="E140" s="46"/>
      <c r="F140" s="46"/>
      <c r="G140" s="46"/>
    </row>
    <row r="141" spans="1:17" x14ac:dyDescent="0.2">
      <c r="A141" s="4"/>
      <c r="B141" s="236" t="s">
        <v>181</v>
      </c>
      <c r="C141" s="237"/>
      <c r="D141" s="238"/>
      <c r="E141" s="47"/>
      <c r="F141" s="46"/>
      <c r="G141" s="46"/>
    </row>
    <row r="142" spans="1:17" x14ac:dyDescent="0.2">
      <c r="A142" s="4"/>
      <c r="B142" s="231" t="s">
        <v>182</v>
      </c>
      <c r="C142" s="232"/>
      <c r="D142" s="30" t="s">
        <v>183</v>
      </c>
      <c r="E142" s="47"/>
      <c r="F142" s="46"/>
      <c r="G142" s="46"/>
    </row>
    <row r="143" spans="1:17" x14ac:dyDescent="0.2">
      <c r="A143" s="4"/>
      <c r="B143" s="231" t="s">
        <v>184</v>
      </c>
      <c r="C143" s="232"/>
      <c r="D143" s="30" t="s">
        <v>183</v>
      </c>
      <c r="E143" s="47"/>
      <c r="F143" s="46"/>
      <c r="G143" s="46"/>
    </row>
    <row r="144" spans="1:17" x14ac:dyDescent="0.2">
      <c r="A144" s="4"/>
      <c r="B144" s="231" t="s">
        <v>185</v>
      </c>
      <c r="C144" s="232"/>
      <c r="D144" s="40" t="s">
        <v>152</v>
      </c>
      <c r="E144" s="47"/>
      <c r="F144" s="46"/>
      <c r="G144" s="46"/>
    </row>
    <row r="145" spans="1:10" x14ac:dyDescent="0.2">
      <c r="A145" s="8"/>
      <c r="B145" s="48" t="s">
        <v>152</v>
      </c>
      <c r="C145" s="48" t="s">
        <v>920</v>
      </c>
      <c r="D145" s="48" t="s">
        <v>186</v>
      </c>
      <c r="E145" s="8"/>
      <c r="F145" s="8"/>
      <c r="G145" s="8"/>
      <c r="H145" s="8"/>
      <c r="J145" s="5"/>
    </row>
    <row r="146" spans="1:10" x14ac:dyDescent="0.2">
      <c r="A146" s="8"/>
      <c r="B146" s="49" t="s">
        <v>187</v>
      </c>
      <c r="C146" s="50">
        <v>45626</v>
      </c>
      <c r="D146" s="50">
        <v>45657</v>
      </c>
      <c r="E146" s="8"/>
      <c r="F146" s="8"/>
      <c r="G146" s="8"/>
      <c r="J146" s="5"/>
    </row>
    <row r="147" spans="1:10" x14ac:dyDescent="0.2">
      <c r="A147" s="8"/>
      <c r="B147" s="33" t="s">
        <v>188</v>
      </c>
      <c r="C147" s="51">
        <v>14.911799999999999</v>
      </c>
      <c r="D147" s="51">
        <v>14.822800000000001</v>
      </c>
      <c r="E147" s="8"/>
      <c r="F147" s="22"/>
      <c r="G147" s="52"/>
    </row>
    <row r="148" spans="1:10" x14ac:dyDescent="0.2">
      <c r="A148" s="8"/>
      <c r="B148" s="33" t="s">
        <v>1083</v>
      </c>
      <c r="C148" s="51">
        <v>14.144299999999999</v>
      </c>
      <c r="D148" s="51">
        <v>14.059900000000001</v>
      </c>
      <c r="E148" s="8"/>
      <c r="F148" s="22"/>
      <c r="G148" s="52"/>
    </row>
    <row r="149" spans="1:10" x14ac:dyDescent="0.2">
      <c r="A149" s="8"/>
      <c r="B149" s="33" t="s">
        <v>190</v>
      </c>
      <c r="C149" s="51">
        <v>14.378500000000001</v>
      </c>
      <c r="D149" s="51">
        <v>14.275600000000001</v>
      </c>
      <c r="E149" s="8"/>
      <c r="F149" s="22"/>
      <c r="G149" s="52"/>
    </row>
    <row r="150" spans="1:10" x14ac:dyDescent="0.2">
      <c r="A150" s="8"/>
      <c r="B150" s="33" t="s">
        <v>1084</v>
      </c>
      <c r="C150" s="51">
        <v>13.6386</v>
      </c>
      <c r="D150" s="51">
        <v>13.541</v>
      </c>
      <c r="E150" s="8"/>
      <c r="F150" s="22"/>
      <c r="G150" s="52"/>
    </row>
    <row r="151" spans="1:10" x14ac:dyDescent="0.2">
      <c r="A151" s="8"/>
      <c r="B151" s="8"/>
      <c r="C151" s="8"/>
      <c r="D151" s="8"/>
      <c r="E151" s="8"/>
      <c r="F151" s="8"/>
      <c r="G151" s="8"/>
    </row>
    <row r="152" spans="1:10" x14ac:dyDescent="0.2">
      <c r="A152" s="8"/>
      <c r="B152" s="231" t="s">
        <v>921</v>
      </c>
      <c r="C152" s="232"/>
      <c r="D152" s="30" t="s">
        <v>183</v>
      </c>
      <c r="E152" s="8"/>
      <c r="F152" s="8"/>
      <c r="G152" s="8"/>
    </row>
    <row r="153" spans="1:10" x14ac:dyDescent="0.2">
      <c r="A153" s="8"/>
      <c r="B153" s="90"/>
      <c r="C153" s="90"/>
      <c r="D153" s="90"/>
      <c r="E153" s="8"/>
      <c r="F153" s="8"/>
      <c r="G153" s="8"/>
    </row>
    <row r="154" spans="1:10" x14ac:dyDescent="0.2">
      <c r="A154" s="8"/>
      <c r="B154" s="231" t="s">
        <v>192</v>
      </c>
      <c r="C154" s="232"/>
      <c r="D154" s="30" t="s">
        <v>183</v>
      </c>
      <c r="E154" s="55"/>
      <c r="F154" s="8"/>
      <c r="G154" s="8"/>
    </row>
    <row r="155" spans="1:10" x14ac:dyDescent="0.2">
      <c r="A155" s="8"/>
      <c r="B155" s="231" t="s">
        <v>193</v>
      </c>
      <c r="C155" s="232"/>
      <c r="D155" s="30" t="s">
        <v>183</v>
      </c>
      <c r="E155" s="55"/>
      <c r="F155" s="8"/>
      <c r="G155" s="8"/>
    </row>
    <row r="156" spans="1:10" x14ac:dyDescent="0.2">
      <c r="A156" s="8"/>
      <c r="B156" s="231" t="s">
        <v>194</v>
      </c>
      <c r="C156" s="232"/>
      <c r="D156" s="30" t="s">
        <v>183</v>
      </c>
      <c r="E156" s="55"/>
      <c r="F156" s="8"/>
      <c r="G156" s="8"/>
    </row>
    <row r="157" spans="1:10" x14ac:dyDescent="0.2">
      <c r="A157" s="8"/>
      <c r="B157" s="231" t="s">
        <v>195</v>
      </c>
      <c r="C157" s="232"/>
      <c r="D157" s="56">
        <v>0.27542103800561646</v>
      </c>
      <c r="E157" s="8"/>
      <c r="F157" s="22"/>
      <c r="G157" s="52"/>
    </row>
    <row r="159" spans="1:10" x14ac:dyDescent="0.2">
      <c r="B159" s="230" t="s">
        <v>922</v>
      </c>
      <c r="C159" s="230"/>
    </row>
    <row r="161" spans="2:10" ht="153.75" customHeight="1" x14ac:dyDescent="0.2"/>
    <row r="164" spans="2:10" x14ac:dyDescent="0.2">
      <c r="B164" s="9" t="s">
        <v>923</v>
      </c>
      <c r="C164" s="10"/>
      <c r="D164" s="9" t="s">
        <v>926</v>
      </c>
    </row>
    <row r="165" spans="2:10" x14ac:dyDescent="0.2">
      <c r="B165" s="9" t="s">
        <v>1074</v>
      </c>
      <c r="D165" s="9" t="s">
        <v>1075</v>
      </c>
    </row>
    <row r="166" spans="2:10" ht="165" customHeight="1" x14ac:dyDescent="0.2"/>
    <row r="168" spans="2:10" x14ac:dyDescent="0.2">
      <c r="J168" s="3"/>
    </row>
  </sheetData>
  <mergeCells count="18">
    <mergeCell ref="B142:C142"/>
    <mergeCell ref="A1:H1"/>
    <mergeCell ref="A2:H2"/>
    <mergeCell ref="A3:H3"/>
    <mergeCell ref="B135:H135"/>
    <mergeCell ref="B136:H136"/>
    <mergeCell ref="B137:H137"/>
    <mergeCell ref="B138:H138"/>
    <mergeCell ref="B139:H139"/>
    <mergeCell ref="B141:D141"/>
    <mergeCell ref="B159:C159"/>
    <mergeCell ref="B143:C143"/>
    <mergeCell ref="B144:C144"/>
    <mergeCell ref="B152:C152"/>
    <mergeCell ref="B156:C156"/>
    <mergeCell ref="B157:C157"/>
    <mergeCell ref="B154:C154"/>
    <mergeCell ref="B155:C155"/>
  </mergeCells>
  <hyperlinks>
    <hyperlink ref="I1" location="Index!B2" display="Index" xr:uid="{5B2AFEBF-8A65-425C-8CD2-0016FDD95647}"/>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5475F-03D7-493F-BAF3-5D785EB4A1EB}">
  <sheetPr>
    <outlinePr summaryBelow="0" summaryRight="0"/>
  </sheetPr>
  <dimension ref="A1:P116"/>
  <sheetViews>
    <sheetView showGridLines="0" workbookViewId="0">
      <selection sqref="A1:H1"/>
    </sheetView>
  </sheetViews>
  <sheetFormatPr defaultRowHeight="12.75" x14ac:dyDescent="0.2"/>
  <cols>
    <col min="1" max="1" width="5.85546875" bestFit="1" customWidth="1"/>
    <col min="2" max="2" width="19.7109375" bestFit="1" customWidth="1"/>
    <col min="3" max="3" width="42.42578125" customWidth="1"/>
    <col min="4" max="4" width="14.85546875" customWidth="1"/>
    <col min="5" max="5" width="12.42578125" bestFit="1" customWidth="1"/>
    <col min="6" max="6" width="10.140625" bestFit="1" customWidth="1"/>
    <col min="7" max="7" width="14" bestFit="1" customWidth="1"/>
    <col min="8" max="8" width="8.42578125" bestFit="1" customWidth="1"/>
    <col min="9" max="9" width="5.7109375" bestFit="1" customWidth="1"/>
    <col min="257" max="257" width="6.85546875" customWidth="1"/>
    <col min="258" max="258" width="20.5703125" customWidth="1"/>
    <col min="259" max="259" width="34.28515625" customWidth="1"/>
    <col min="260" max="260" width="17.85546875" customWidth="1"/>
    <col min="261" max="262" width="19.140625" customWidth="1"/>
    <col min="263" max="263" width="16.42578125" customWidth="1"/>
    <col min="513" max="513" width="6.85546875" customWidth="1"/>
    <col min="514" max="514" width="20.5703125" customWidth="1"/>
    <col min="515" max="515" width="34.28515625" customWidth="1"/>
    <col min="516" max="516" width="17.85546875" customWidth="1"/>
    <col min="517" max="518" width="19.140625" customWidth="1"/>
    <col min="519" max="519" width="16.42578125" customWidth="1"/>
    <col min="769" max="769" width="6.85546875" customWidth="1"/>
    <col min="770" max="770" width="20.5703125" customWidth="1"/>
    <col min="771" max="771" width="34.28515625" customWidth="1"/>
    <col min="772" max="772" width="17.85546875" customWidth="1"/>
    <col min="773" max="774" width="19.140625" customWidth="1"/>
    <col min="775" max="775" width="16.42578125" customWidth="1"/>
    <col min="1025" max="1025" width="6.85546875" customWidth="1"/>
    <col min="1026" max="1026" width="20.5703125" customWidth="1"/>
    <col min="1027" max="1027" width="34.28515625" customWidth="1"/>
    <col min="1028" max="1028" width="17.85546875" customWidth="1"/>
    <col min="1029" max="1030" width="19.140625" customWidth="1"/>
    <col min="1031" max="1031" width="16.42578125" customWidth="1"/>
    <col min="1281" max="1281" width="6.85546875" customWidth="1"/>
    <col min="1282" max="1282" width="20.5703125" customWidth="1"/>
    <col min="1283" max="1283" width="34.28515625" customWidth="1"/>
    <col min="1284" max="1284" width="17.85546875" customWidth="1"/>
    <col min="1285" max="1286" width="19.140625" customWidth="1"/>
    <col min="1287" max="1287" width="16.42578125" customWidth="1"/>
    <col min="1537" max="1537" width="6.85546875" customWidth="1"/>
    <col min="1538" max="1538" width="20.5703125" customWidth="1"/>
    <col min="1539" max="1539" width="34.28515625" customWidth="1"/>
    <col min="1540" max="1540" width="17.85546875" customWidth="1"/>
    <col min="1541" max="1542" width="19.140625" customWidth="1"/>
    <col min="1543" max="1543" width="16.42578125" customWidth="1"/>
    <col min="1793" max="1793" width="6.85546875" customWidth="1"/>
    <col min="1794" max="1794" width="20.5703125" customWidth="1"/>
    <col min="1795" max="1795" width="34.28515625" customWidth="1"/>
    <col min="1796" max="1796" width="17.85546875" customWidth="1"/>
    <col min="1797" max="1798" width="19.140625" customWidth="1"/>
    <col min="1799" max="1799" width="16.42578125" customWidth="1"/>
    <col min="2049" max="2049" width="6.85546875" customWidth="1"/>
    <col min="2050" max="2050" width="20.5703125" customWidth="1"/>
    <col min="2051" max="2051" width="34.28515625" customWidth="1"/>
    <col min="2052" max="2052" width="17.85546875" customWidth="1"/>
    <col min="2053" max="2054" width="19.140625" customWidth="1"/>
    <col min="2055" max="2055" width="16.42578125" customWidth="1"/>
    <col min="2305" max="2305" width="6.85546875" customWidth="1"/>
    <col min="2306" max="2306" width="20.5703125" customWidth="1"/>
    <col min="2307" max="2307" width="34.28515625" customWidth="1"/>
    <col min="2308" max="2308" width="17.85546875" customWidth="1"/>
    <col min="2309" max="2310" width="19.140625" customWidth="1"/>
    <col min="2311" max="2311" width="16.42578125" customWidth="1"/>
    <col min="2561" max="2561" width="6.85546875" customWidth="1"/>
    <col min="2562" max="2562" width="20.5703125" customWidth="1"/>
    <col min="2563" max="2563" width="34.28515625" customWidth="1"/>
    <col min="2564" max="2564" width="17.85546875" customWidth="1"/>
    <col min="2565" max="2566" width="19.140625" customWidth="1"/>
    <col min="2567" max="2567" width="16.42578125" customWidth="1"/>
    <col min="2817" max="2817" width="6.85546875" customWidth="1"/>
    <col min="2818" max="2818" width="20.5703125" customWidth="1"/>
    <col min="2819" max="2819" width="34.28515625" customWidth="1"/>
    <col min="2820" max="2820" width="17.85546875" customWidth="1"/>
    <col min="2821" max="2822" width="19.140625" customWidth="1"/>
    <col min="2823" max="2823" width="16.42578125" customWidth="1"/>
    <col min="3073" max="3073" width="6.85546875" customWidth="1"/>
    <col min="3074" max="3074" width="20.5703125" customWidth="1"/>
    <col min="3075" max="3075" width="34.28515625" customWidth="1"/>
    <col min="3076" max="3076" width="17.85546875" customWidth="1"/>
    <col min="3077" max="3078" width="19.140625" customWidth="1"/>
    <col min="3079" max="3079" width="16.42578125" customWidth="1"/>
    <col min="3329" max="3329" width="6.85546875" customWidth="1"/>
    <col min="3330" max="3330" width="20.5703125" customWidth="1"/>
    <col min="3331" max="3331" width="34.28515625" customWidth="1"/>
    <col min="3332" max="3332" width="17.85546875" customWidth="1"/>
    <col min="3333" max="3334" width="19.140625" customWidth="1"/>
    <col min="3335" max="3335" width="16.42578125" customWidth="1"/>
    <col min="3585" max="3585" width="6.85546875" customWidth="1"/>
    <col min="3586" max="3586" width="20.5703125" customWidth="1"/>
    <col min="3587" max="3587" width="34.28515625" customWidth="1"/>
    <col min="3588" max="3588" width="17.85546875" customWidth="1"/>
    <col min="3589" max="3590" width="19.140625" customWidth="1"/>
    <col min="3591" max="3591" width="16.42578125" customWidth="1"/>
    <col min="3841" max="3841" width="6.85546875" customWidth="1"/>
    <col min="3842" max="3842" width="20.5703125" customWidth="1"/>
    <col min="3843" max="3843" width="34.28515625" customWidth="1"/>
    <col min="3844" max="3844" width="17.85546875" customWidth="1"/>
    <col min="3845" max="3846" width="19.140625" customWidth="1"/>
    <col min="3847" max="3847" width="16.42578125" customWidth="1"/>
    <col min="4097" max="4097" width="6.85546875" customWidth="1"/>
    <col min="4098" max="4098" width="20.5703125" customWidth="1"/>
    <col min="4099" max="4099" width="34.28515625" customWidth="1"/>
    <col min="4100" max="4100" width="17.85546875" customWidth="1"/>
    <col min="4101" max="4102" width="19.140625" customWidth="1"/>
    <col min="4103" max="4103" width="16.42578125" customWidth="1"/>
    <col min="4353" max="4353" width="6.85546875" customWidth="1"/>
    <col min="4354" max="4354" width="20.5703125" customWidth="1"/>
    <col min="4355" max="4355" width="34.28515625" customWidth="1"/>
    <col min="4356" max="4356" width="17.85546875" customWidth="1"/>
    <col min="4357" max="4358" width="19.140625" customWidth="1"/>
    <col min="4359" max="4359" width="16.42578125" customWidth="1"/>
    <col min="4609" max="4609" width="6.85546875" customWidth="1"/>
    <col min="4610" max="4610" width="20.5703125" customWidth="1"/>
    <col min="4611" max="4611" width="34.28515625" customWidth="1"/>
    <col min="4612" max="4612" width="17.85546875" customWidth="1"/>
    <col min="4613" max="4614" width="19.140625" customWidth="1"/>
    <col min="4615" max="4615" width="16.42578125" customWidth="1"/>
    <col min="4865" max="4865" width="6.85546875" customWidth="1"/>
    <col min="4866" max="4866" width="20.5703125" customWidth="1"/>
    <col min="4867" max="4867" width="34.28515625" customWidth="1"/>
    <col min="4868" max="4868" width="17.85546875" customWidth="1"/>
    <col min="4869" max="4870" width="19.140625" customWidth="1"/>
    <col min="4871" max="4871" width="16.42578125" customWidth="1"/>
    <col min="5121" max="5121" width="6.85546875" customWidth="1"/>
    <col min="5122" max="5122" width="20.5703125" customWidth="1"/>
    <col min="5123" max="5123" width="34.28515625" customWidth="1"/>
    <col min="5124" max="5124" width="17.85546875" customWidth="1"/>
    <col min="5125" max="5126" width="19.140625" customWidth="1"/>
    <col min="5127" max="5127" width="16.42578125" customWidth="1"/>
    <col min="5377" max="5377" width="6.85546875" customWidth="1"/>
    <col min="5378" max="5378" width="20.5703125" customWidth="1"/>
    <col min="5379" max="5379" width="34.28515625" customWidth="1"/>
    <col min="5380" max="5380" width="17.85546875" customWidth="1"/>
    <col min="5381" max="5382" width="19.140625" customWidth="1"/>
    <col min="5383" max="5383" width="16.42578125" customWidth="1"/>
    <col min="5633" max="5633" width="6.85546875" customWidth="1"/>
    <col min="5634" max="5634" width="20.5703125" customWidth="1"/>
    <col min="5635" max="5635" width="34.28515625" customWidth="1"/>
    <col min="5636" max="5636" width="17.85546875" customWidth="1"/>
    <col min="5637" max="5638" width="19.140625" customWidth="1"/>
    <col min="5639" max="5639" width="16.42578125" customWidth="1"/>
    <col min="5889" max="5889" width="6.85546875" customWidth="1"/>
    <col min="5890" max="5890" width="20.5703125" customWidth="1"/>
    <col min="5891" max="5891" width="34.28515625" customWidth="1"/>
    <col min="5892" max="5892" width="17.85546875" customWidth="1"/>
    <col min="5893" max="5894" width="19.140625" customWidth="1"/>
    <col min="5895" max="5895" width="16.42578125" customWidth="1"/>
    <col min="6145" max="6145" width="6.85546875" customWidth="1"/>
    <col min="6146" max="6146" width="20.5703125" customWidth="1"/>
    <col min="6147" max="6147" width="34.28515625" customWidth="1"/>
    <col min="6148" max="6148" width="17.85546875" customWidth="1"/>
    <col min="6149" max="6150" width="19.140625" customWidth="1"/>
    <col min="6151" max="6151" width="16.42578125" customWidth="1"/>
    <col min="6401" max="6401" width="6.85546875" customWidth="1"/>
    <col min="6402" max="6402" width="20.5703125" customWidth="1"/>
    <col min="6403" max="6403" width="34.28515625" customWidth="1"/>
    <col min="6404" max="6404" width="17.85546875" customWidth="1"/>
    <col min="6405" max="6406" width="19.140625" customWidth="1"/>
    <col min="6407" max="6407" width="16.42578125" customWidth="1"/>
    <col min="6657" max="6657" width="6.85546875" customWidth="1"/>
    <col min="6658" max="6658" width="20.5703125" customWidth="1"/>
    <col min="6659" max="6659" width="34.28515625" customWidth="1"/>
    <col min="6660" max="6660" width="17.85546875" customWidth="1"/>
    <col min="6661" max="6662" width="19.140625" customWidth="1"/>
    <col min="6663" max="6663" width="16.42578125" customWidth="1"/>
    <col min="6913" max="6913" width="6.85546875" customWidth="1"/>
    <col min="6914" max="6914" width="20.5703125" customWidth="1"/>
    <col min="6915" max="6915" width="34.28515625" customWidth="1"/>
    <col min="6916" max="6916" width="17.85546875" customWidth="1"/>
    <col min="6917" max="6918" width="19.140625" customWidth="1"/>
    <col min="6919" max="6919" width="16.42578125" customWidth="1"/>
    <col min="7169" max="7169" width="6.85546875" customWidth="1"/>
    <col min="7170" max="7170" width="20.5703125" customWidth="1"/>
    <col min="7171" max="7171" width="34.28515625" customWidth="1"/>
    <col min="7172" max="7172" width="17.85546875" customWidth="1"/>
    <col min="7173" max="7174" width="19.140625" customWidth="1"/>
    <col min="7175" max="7175" width="16.42578125" customWidth="1"/>
    <col min="7425" max="7425" width="6.85546875" customWidth="1"/>
    <col min="7426" max="7426" width="20.5703125" customWidth="1"/>
    <col min="7427" max="7427" width="34.28515625" customWidth="1"/>
    <col min="7428" max="7428" width="17.85546875" customWidth="1"/>
    <col min="7429" max="7430" width="19.140625" customWidth="1"/>
    <col min="7431" max="7431" width="16.42578125" customWidth="1"/>
    <col min="7681" max="7681" width="6.85546875" customWidth="1"/>
    <col min="7682" max="7682" width="20.5703125" customWidth="1"/>
    <col min="7683" max="7683" width="34.28515625" customWidth="1"/>
    <col min="7684" max="7684" width="17.85546875" customWidth="1"/>
    <col min="7685" max="7686" width="19.140625" customWidth="1"/>
    <col min="7687" max="7687" width="16.42578125" customWidth="1"/>
    <col min="7937" max="7937" width="6.85546875" customWidth="1"/>
    <col min="7938" max="7938" width="20.5703125" customWidth="1"/>
    <col min="7939" max="7939" width="34.28515625" customWidth="1"/>
    <col min="7940" max="7940" width="17.85546875" customWidth="1"/>
    <col min="7941" max="7942" width="19.140625" customWidth="1"/>
    <col min="7943" max="7943" width="16.42578125" customWidth="1"/>
    <col min="8193" max="8193" width="6.85546875" customWidth="1"/>
    <col min="8194" max="8194" width="20.5703125" customWidth="1"/>
    <col min="8195" max="8195" width="34.28515625" customWidth="1"/>
    <col min="8196" max="8196" width="17.85546875" customWidth="1"/>
    <col min="8197" max="8198" width="19.140625" customWidth="1"/>
    <col min="8199" max="8199" width="16.42578125" customWidth="1"/>
    <col min="8449" max="8449" width="6.85546875" customWidth="1"/>
    <col min="8450" max="8450" width="20.5703125" customWidth="1"/>
    <col min="8451" max="8451" width="34.28515625" customWidth="1"/>
    <col min="8452" max="8452" width="17.85546875" customWidth="1"/>
    <col min="8453" max="8454" width="19.140625" customWidth="1"/>
    <col min="8455" max="8455" width="16.42578125" customWidth="1"/>
    <col min="8705" max="8705" width="6.85546875" customWidth="1"/>
    <col min="8706" max="8706" width="20.5703125" customWidth="1"/>
    <col min="8707" max="8707" width="34.28515625" customWidth="1"/>
    <col min="8708" max="8708" width="17.85546875" customWidth="1"/>
    <col min="8709" max="8710" width="19.140625" customWidth="1"/>
    <col min="8711" max="8711" width="16.42578125" customWidth="1"/>
    <col min="8961" max="8961" width="6.85546875" customWidth="1"/>
    <col min="8962" max="8962" width="20.5703125" customWidth="1"/>
    <col min="8963" max="8963" width="34.28515625" customWidth="1"/>
    <col min="8964" max="8964" width="17.85546875" customWidth="1"/>
    <col min="8965" max="8966" width="19.140625" customWidth="1"/>
    <col min="8967" max="8967" width="16.42578125" customWidth="1"/>
    <col min="9217" max="9217" width="6.85546875" customWidth="1"/>
    <col min="9218" max="9218" width="20.5703125" customWidth="1"/>
    <col min="9219" max="9219" width="34.28515625" customWidth="1"/>
    <col min="9220" max="9220" width="17.85546875" customWidth="1"/>
    <col min="9221" max="9222" width="19.140625" customWidth="1"/>
    <col min="9223" max="9223" width="16.42578125" customWidth="1"/>
    <col min="9473" max="9473" width="6.85546875" customWidth="1"/>
    <col min="9474" max="9474" width="20.5703125" customWidth="1"/>
    <col min="9475" max="9475" width="34.28515625" customWidth="1"/>
    <col min="9476" max="9476" width="17.85546875" customWidth="1"/>
    <col min="9477" max="9478" width="19.140625" customWidth="1"/>
    <col min="9479" max="9479" width="16.42578125" customWidth="1"/>
    <col min="9729" max="9729" width="6.85546875" customWidth="1"/>
    <col min="9730" max="9730" width="20.5703125" customWidth="1"/>
    <col min="9731" max="9731" width="34.28515625" customWidth="1"/>
    <col min="9732" max="9732" width="17.85546875" customWidth="1"/>
    <col min="9733" max="9734" width="19.140625" customWidth="1"/>
    <col min="9735" max="9735" width="16.42578125" customWidth="1"/>
    <col min="9985" max="9985" width="6.85546875" customWidth="1"/>
    <col min="9986" max="9986" width="20.5703125" customWidth="1"/>
    <col min="9987" max="9987" width="34.28515625" customWidth="1"/>
    <col min="9988" max="9988" width="17.85546875" customWidth="1"/>
    <col min="9989" max="9990" width="19.140625" customWidth="1"/>
    <col min="9991" max="9991" width="16.42578125" customWidth="1"/>
    <col min="10241" max="10241" width="6.85546875" customWidth="1"/>
    <col min="10242" max="10242" width="20.5703125" customWidth="1"/>
    <col min="10243" max="10243" width="34.28515625" customWidth="1"/>
    <col min="10244" max="10244" width="17.85546875" customWidth="1"/>
    <col min="10245" max="10246" width="19.140625" customWidth="1"/>
    <col min="10247" max="10247" width="16.42578125" customWidth="1"/>
    <col min="10497" max="10497" width="6.85546875" customWidth="1"/>
    <col min="10498" max="10498" width="20.5703125" customWidth="1"/>
    <col min="10499" max="10499" width="34.28515625" customWidth="1"/>
    <col min="10500" max="10500" width="17.85546875" customWidth="1"/>
    <col min="10501" max="10502" width="19.140625" customWidth="1"/>
    <col min="10503" max="10503" width="16.42578125" customWidth="1"/>
    <col min="10753" max="10753" width="6.85546875" customWidth="1"/>
    <col min="10754" max="10754" width="20.5703125" customWidth="1"/>
    <col min="10755" max="10755" width="34.28515625" customWidth="1"/>
    <col min="10756" max="10756" width="17.85546875" customWidth="1"/>
    <col min="10757" max="10758" width="19.140625" customWidth="1"/>
    <col min="10759" max="10759" width="16.42578125" customWidth="1"/>
    <col min="11009" max="11009" width="6.85546875" customWidth="1"/>
    <col min="11010" max="11010" width="20.5703125" customWidth="1"/>
    <col min="11011" max="11011" width="34.28515625" customWidth="1"/>
    <col min="11012" max="11012" width="17.85546875" customWidth="1"/>
    <col min="11013" max="11014" width="19.140625" customWidth="1"/>
    <col min="11015" max="11015" width="16.42578125" customWidth="1"/>
    <col min="11265" max="11265" width="6.85546875" customWidth="1"/>
    <col min="11266" max="11266" width="20.5703125" customWidth="1"/>
    <col min="11267" max="11267" width="34.28515625" customWidth="1"/>
    <col min="11268" max="11268" width="17.85546875" customWidth="1"/>
    <col min="11269" max="11270" width="19.140625" customWidth="1"/>
    <col min="11271" max="11271" width="16.42578125" customWidth="1"/>
    <col min="11521" max="11521" width="6.85546875" customWidth="1"/>
    <col min="11522" max="11522" width="20.5703125" customWidth="1"/>
    <col min="11523" max="11523" width="34.28515625" customWidth="1"/>
    <col min="11524" max="11524" width="17.85546875" customWidth="1"/>
    <col min="11525" max="11526" width="19.140625" customWidth="1"/>
    <col min="11527" max="11527" width="16.42578125" customWidth="1"/>
    <col min="11777" max="11777" width="6.85546875" customWidth="1"/>
    <col min="11778" max="11778" width="20.5703125" customWidth="1"/>
    <col min="11779" max="11779" width="34.28515625" customWidth="1"/>
    <col min="11780" max="11780" width="17.85546875" customWidth="1"/>
    <col min="11781" max="11782" width="19.140625" customWidth="1"/>
    <col min="11783" max="11783" width="16.42578125" customWidth="1"/>
    <col min="12033" max="12033" width="6.85546875" customWidth="1"/>
    <col min="12034" max="12034" width="20.5703125" customWidth="1"/>
    <col min="12035" max="12035" width="34.28515625" customWidth="1"/>
    <col min="12036" max="12036" width="17.85546875" customWidth="1"/>
    <col min="12037" max="12038" width="19.140625" customWidth="1"/>
    <col min="12039" max="12039" width="16.42578125" customWidth="1"/>
    <col min="12289" max="12289" width="6.85546875" customWidth="1"/>
    <col min="12290" max="12290" width="20.5703125" customWidth="1"/>
    <col min="12291" max="12291" width="34.28515625" customWidth="1"/>
    <col min="12292" max="12292" width="17.85546875" customWidth="1"/>
    <col min="12293" max="12294" width="19.140625" customWidth="1"/>
    <col min="12295" max="12295" width="16.42578125" customWidth="1"/>
    <col min="12545" max="12545" width="6.85546875" customWidth="1"/>
    <col min="12546" max="12546" width="20.5703125" customWidth="1"/>
    <col min="12547" max="12547" width="34.28515625" customWidth="1"/>
    <col min="12548" max="12548" width="17.85546875" customWidth="1"/>
    <col min="12549" max="12550" width="19.140625" customWidth="1"/>
    <col min="12551" max="12551" width="16.42578125" customWidth="1"/>
    <col min="12801" max="12801" width="6.85546875" customWidth="1"/>
    <col min="12802" max="12802" width="20.5703125" customWidth="1"/>
    <col min="12803" max="12803" width="34.28515625" customWidth="1"/>
    <col min="12804" max="12804" width="17.85546875" customWidth="1"/>
    <col min="12805" max="12806" width="19.140625" customWidth="1"/>
    <col min="12807" max="12807" width="16.42578125" customWidth="1"/>
    <col min="13057" max="13057" width="6.85546875" customWidth="1"/>
    <col min="13058" max="13058" width="20.5703125" customWidth="1"/>
    <col min="13059" max="13059" width="34.28515625" customWidth="1"/>
    <col min="13060" max="13060" width="17.85546875" customWidth="1"/>
    <col min="13061" max="13062" width="19.140625" customWidth="1"/>
    <col min="13063" max="13063" width="16.42578125" customWidth="1"/>
    <col min="13313" max="13313" width="6.85546875" customWidth="1"/>
    <col min="13314" max="13314" width="20.5703125" customWidth="1"/>
    <col min="13315" max="13315" width="34.28515625" customWidth="1"/>
    <col min="13316" max="13316" width="17.85546875" customWidth="1"/>
    <col min="13317" max="13318" width="19.140625" customWidth="1"/>
    <col min="13319" max="13319" width="16.42578125" customWidth="1"/>
    <col min="13569" max="13569" width="6.85546875" customWidth="1"/>
    <col min="13570" max="13570" width="20.5703125" customWidth="1"/>
    <col min="13571" max="13571" width="34.28515625" customWidth="1"/>
    <col min="13572" max="13572" width="17.85546875" customWidth="1"/>
    <col min="13573" max="13574" width="19.140625" customWidth="1"/>
    <col min="13575" max="13575" width="16.42578125" customWidth="1"/>
    <col min="13825" max="13825" width="6.85546875" customWidth="1"/>
    <col min="13826" max="13826" width="20.5703125" customWidth="1"/>
    <col min="13827" max="13827" width="34.28515625" customWidth="1"/>
    <col min="13828" max="13828" width="17.85546875" customWidth="1"/>
    <col min="13829" max="13830" width="19.140625" customWidth="1"/>
    <col min="13831" max="13831" width="16.42578125" customWidth="1"/>
    <col min="14081" max="14081" width="6.85546875" customWidth="1"/>
    <col min="14082" max="14082" width="20.5703125" customWidth="1"/>
    <col min="14083" max="14083" width="34.28515625" customWidth="1"/>
    <col min="14084" max="14084" width="17.85546875" customWidth="1"/>
    <col min="14085" max="14086" width="19.140625" customWidth="1"/>
    <col min="14087" max="14087" width="16.42578125" customWidth="1"/>
    <col min="14337" max="14337" width="6.85546875" customWidth="1"/>
    <col min="14338" max="14338" width="20.5703125" customWidth="1"/>
    <col min="14339" max="14339" width="34.28515625" customWidth="1"/>
    <col min="14340" max="14340" width="17.85546875" customWidth="1"/>
    <col min="14341" max="14342" width="19.140625" customWidth="1"/>
    <col min="14343" max="14343" width="16.42578125" customWidth="1"/>
    <col min="14593" max="14593" width="6.85546875" customWidth="1"/>
    <col min="14594" max="14594" width="20.5703125" customWidth="1"/>
    <col min="14595" max="14595" width="34.28515625" customWidth="1"/>
    <col min="14596" max="14596" width="17.85546875" customWidth="1"/>
    <col min="14597" max="14598" width="19.140625" customWidth="1"/>
    <col min="14599" max="14599" width="16.42578125" customWidth="1"/>
    <col min="14849" max="14849" width="6.85546875" customWidth="1"/>
    <col min="14850" max="14850" width="20.5703125" customWidth="1"/>
    <col min="14851" max="14851" width="34.28515625" customWidth="1"/>
    <col min="14852" max="14852" width="17.85546875" customWidth="1"/>
    <col min="14853" max="14854" width="19.140625" customWidth="1"/>
    <col min="14855" max="14855" width="16.42578125" customWidth="1"/>
    <col min="15105" max="15105" width="6.85546875" customWidth="1"/>
    <col min="15106" max="15106" width="20.5703125" customWidth="1"/>
    <col min="15107" max="15107" width="34.28515625" customWidth="1"/>
    <col min="15108" max="15108" width="17.85546875" customWidth="1"/>
    <col min="15109" max="15110" width="19.140625" customWidth="1"/>
    <col min="15111" max="15111" width="16.42578125" customWidth="1"/>
    <col min="15361" max="15361" width="6.85546875" customWidth="1"/>
    <col min="15362" max="15362" width="20.5703125" customWidth="1"/>
    <col min="15363" max="15363" width="34.28515625" customWidth="1"/>
    <col min="15364" max="15364" width="17.85546875" customWidth="1"/>
    <col min="15365" max="15366" width="19.140625" customWidth="1"/>
    <col min="15367" max="15367" width="16.42578125" customWidth="1"/>
    <col min="15617" max="15617" width="6.85546875" customWidth="1"/>
    <col min="15618" max="15618" width="20.5703125" customWidth="1"/>
    <col min="15619" max="15619" width="34.28515625" customWidth="1"/>
    <col min="15620" max="15620" width="17.85546875" customWidth="1"/>
    <col min="15621" max="15622" width="19.140625" customWidth="1"/>
    <col min="15623" max="15623" width="16.42578125" customWidth="1"/>
    <col min="15873" max="15873" width="6.85546875" customWidth="1"/>
    <col min="15874" max="15874" width="20.5703125" customWidth="1"/>
    <col min="15875" max="15875" width="34.28515625" customWidth="1"/>
    <col min="15876" max="15876" width="17.85546875" customWidth="1"/>
    <col min="15877" max="15878" width="19.140625" customWidth="1"/>
    <col min="15879" max="15879" width="16.42578125" customWidth="1"/>
    <col min="16129" max="16129" width="6.85546875" customWidth="1"/>
    <col min="16130" max="16130" width="20.5703125" customWidth="1"/>
    <col min="16131" max="16131" width="34.28515625" customWidth="1"/>
    <col min="16132" max="16132" width="17.85546875" customWidth="1"/>
    <col min="16133" max="16134" width="19.140625" customWidth="1"/>
    <col min="16135" max="16135" width="16.42578125" customWidth="1"/>
  </cols>
  <sheetData>
    <row r="1" spans="1:9" ht="15" x14ac:dyDescent="0.2">
      <c r="A1" s="244" t="s">
        <v>0</v>
      </c>
      <c r="B1" s="244"/>
      <c r="C1" s="244"/>
      <c r="D1" s="244"/>
      <c r="E1" s="244"/>
      <c r="F1" s="244"/>
      <c r="G1" s="244"/>
      <c r="H1" s="244"/>
      <c r="I1" s="2" t="s">
        <v>910</v>
      </c>
    </row>
    <row r="2" spans="1:9" s="58" customFormat="1" ht="15" x14ac:dyDescent="0.2">
      <c r="A2" s="244" t="s">
        <v>873</v>
      </c>
      <c r="B2" s="244"/>
      <c r="C2" s="244"/>
      <c r="D2" s="244"/>
      <c r="E2" s="244"/>
      <c r="F2" s="244"/>
      <c r="G2" s="244"/>
      <c r="H2" s="244"/>
    </row>
    <row r="3" spans="1:9" ht="15" x14ac:dyDescent="0.2">
      <c r="A3" s="233" t="s">
        <v>912</v>
      </c>
      <c r="B3" s="233"/>
      <c r="C3" s="233"/>
      <c r="D3" s="233"/>
      <c r="E3" s="233"/>
      <c r="F3" s="233"/>
      <c r="G3" s="233"/>
      <c r="H3" s="233"/>
    </row>
    <row r="4" spans="1:9" s="3" customFormat="1" ht="30" x14ac:dyDescent="0.2">
      <c r="A4" s="57" t="s">
        <v>2</v>
      </c>
      <c r="B4" s="57" t="s">
        <v>3</v>
      </c>
      <c r="C4" s="57" t="s">
        <v>4</v>
      </c>
      <c r="D4" s="57" t="s">
        <v>5</v>
      </c>
      <c r="E4" s="57" t="s">
        <v>6</v>
      </c>
      <c r="F4" s="57" t="s">
        <v>7</v>
      </c>
      <c r="G4" s="57" t="s">
        <v>8</v>
      </c>
      <c r="H4" s="59" t="s">
        <v>911</v>
      </c>
    </row>
    <row r="5" spans="1:9" x14ac:dyDescent="0.2">
      <c r="A5" s="60"/>
      <c r="B5" s="60"/>
      <c r="C5" s="61" t="s">
        <v>9</v>
      </c>
      <c r="D5" s="60"/>
      <c r="E5" s="60"/>
      <c r="F5" s="60"/>
      <c r="G5" s="60"/>
      <c r="H5" s="62" t="s">
        <v>152</v>
      </c>
    </row>
    <row r="6" spans="1:9" x14ac:dyDescent="0.2">
      <c r="A6" s="60"/>
      <c r="B6" s="60"/>
      <c r="C6" s="61" t="s">
        <v>10</v>
      </c>
      <c r="D6" s="60"/>
      <c r="E6" s="60"/>
      <c r="F6" s="60"/>
      <c r="G6" s="60"/>
      <c r="H6" s="62" t="s">
        <v>152</v>
      </c>
    </row>
    <row r="7" spans="1:9" x14ac:dyDescent="0.2">
      <c r="A7" s="60"/>
      <c r="B7" s="60"/>
      <c r="C7" s="61" t="s">
        <v>151</v>
      </c>
      <c r="D7" s="60"/>
      <c r="E7" s="60" t="s">
        <v>152</v>
      </c>
      <c r="F7" s="63" t="s">
        <v>154</v>
      </c>
      <c r="G7" s="64">
        <v>0</v>
      </c>
      <c r="H7" s="62" t="s">
        <v>152</v>
      </c>
    </row>
    <row r="8" spans="1:9" x14ac:dyDescent="0.2">
      <c r="A8" s="60"/>
      <c r="B8" s="60"/>
      <c r="C8" s="65"/>
      <c r="D8" s="60"/>
      <c r="E8" s="60"/>
      <c r="F8" s="66"/>
      <c r="G8" s="66"/>
      <c r="H8" s="62" t="s">
        <v>152</v>
      </c>
    </row>
    <row r="9" spans="1:9" x14ac:dyDescent="0.2">
      <c r="A9" s="60"/>
      <c r="B9" s="60"/>
      <c r="C9" s="61" t="s">
        <v>153</v>
      </c>
      <c r="D9" s="60"/>
      <c r="E9" s="60"/>
      <c r="F9" s="60"/>
      <c r="G9" s="60"/>
      <c r="H9" s="62" t="s">
        <v>152</v>
      </c>
    </row>
    <row r="10" spans="1:9" x14ac:dyDescent="0.2">
      <c r="A10" s="60"/>
      <c r="B10" s="60"/>
      <c r="C10" s="61" t="s">
        <v>151</v>
      </c>
      <c r="D10" s="60"/>
      <c r="E10" s="60" t="s">
        <v>152</v>
      </c>
      <c r="F10" s="63" t="s">
        <v>154</v>
      </c>
      <c r="G10" s="64">
        <v>0</v>
      </c>
      <c r="H10" s="62" t="s">
        <v>152</v>
      </c>
    </row>
    <row r="11" spans="1:9" x14ac:dyDescent="0.2">
      <c r="A11" s="60"/>
      <c r="B11" s="60"/>
      <c r="C11" s="65"/>
      <c r="D11" s="60"/>
      <c r="E11" s="60"/>
      <c r="F11" s="66"/>
      <c r="G11" s="66"/>
      <c r="H11" s="62" t="s">
        <v>152</v>
      </c>
    </row>
    <row r="12" spans="1:9" x14ac:dyDescent="0.2">
      <c r="A12" s="60"/>
      <c r="B12" s="60"/>
      <c r="C12" s="61" t="s">
        <v>155</v>
      </c>
      <c r="D12" s="60"/>
      <c r="E12" s="60"/>
      <c r="F12" s="60"/>
      <c r="G12" s="60"/>
      <c r="H12" s="62" t="s">
        <v>152</v>
      </c>
    </row>
    <row r="13" spans="1:9" x14ac:dyDescent="0.2">
      <c r="A13" s="60"/>
      <c r="B13" s="60"/>
      <c r="C13" s="61" t="s">
        <v>151</v>
      </c>
      <c r="D13" s="60"/>
      <c r="E13" s="60" t="s">
        <v>152</v>
      </c>
      <c r="F13" s="63" t="s">
        <v>154</v>
      </c>
      <c r="G13" s="64">
        <v>0</v>
      </c>
      <c r="H13" s="62" t="s">
        <v>152</v>
      </c>
    </row>
    <row r="14" spans="1:9" x14ac:dyDescent="0.2">
      <c r="A14" s="60"/>
      <c r="B14" s="60"/>
      <c r="C14" s="65"/>
      <c r="D14" s="60"/>
      <c r="E14" s="60"/>
      <c r="F14" s="66"/>
      <c r="G14" s="66"/>
      <c r="H14" s="62" t="s">
        <v>152</v>
      </c>
    </row>
    <row r="15" spans="1:9" x14ac:dyDescent="0.2">
      <c r="A15" s="60"/>
      <c r="B15" s="60"/>
      <c r="C15" s="61" t="s">
        <v>156</v>
      </c>
      <c r="D15" s="60"/>
      <c r="E15" s="60"/>
      <c r="F15" s="60"/>
      <c r="G15" s="60"/>
      <c r="H15" s="62" t="s">
        <v>152</v>
      </c>
    </row>
    <row r="16" spans="1:9" x14ac:dyDescent="0.2">
      <c r="A16" s="60"/>
      <c r="B16" s="60"/>
      <c r="C16" s="61" t="s">
        <v>151</v>
      </c>
      <c r="D16" s="60"/>
      <c r="E16" s="60" t="s">
        <v>152</v>
      </c>
      <c r="F16" s="63" t="s">
        <v>154</v>
      </c>
      <c r="G16" s="64">
        <v>0</v>
      </c>
      <c r="H16" s="62" t="s">
        <v>152</v>
      </c>
    </row>
    <row r="17" spans="1:8" x14ac:dyDescent="0.2">
      <c r="A17" s="60"/>
      <c r="B17" s="60"/>
      <c r="C17" s="65"/>
      <c r="D17" s="60"/>
      <c r="E17" s="60"/>
      <c r="F17" s="66"/>
      <c r="G17" s="66"/>
      <c r="H17" s="62" t="s">
        <v>152</v>
      </c>
    </row>
    <row r="18" spans="1:8" x14ac:dyDescent="0.2">
      <c r="A18" s="60"/>
      <c r="B18" s="60"/>
      <c r="C18" s="61" t="s">
        <v>157</v>
      </c>
      <c r="D18" s="60"/>
      <c r="E18" s="60"/>
      <c r="F18" s="66"/>
      <c r="G18" s="66"/>
      <c r="H18" s="62" t="s">
        <v>152</v>
      </c>
    </row>
    <row r="19" spans="1:8" x14ac:dyDescent="0.2">
      <c r="A19" s="60"/>
      <c r="B19" s="60"/>
      <c r="C19" s="61" t="s">
        <v>151</v>
      </c>
      <c r="D19" s="60"/>
      <c r="E19" s="60" t="s">
        <v>152</v>
      </c>
      <c r="F19" s="63" t="s">
        <v>154</v>
      </c>
      <c r="G19" s="64">
        <v>0</v>
      </c>
      <c r="H19" s="62" t="s">
        <v>152</v>
      </c>
    </row>
    <row r="20" spans="1:8" x14ac:dyDescent="0.2">
      <c r="A20" s="60"/>
      <c r="B20" s="60"/>
      <c r="C20" s="65"/>
      <c r="D20" s="60"/>
      <c r="E20" s="60"/>
      <c r="F20" s="66"/>
      <c r="G20" s="66"/>
      <c r="H20" s="62" t="s">
        <v>152</v>
      </c>
    </row>
    <row r="21" spans="1:8" x14ac:dyDescent="0.2">
      <c r="A21" s="60"/>
      <c r="B21" s="60"/>
      <c r="C21" s="61" t="s">
        <v>158</v>
      </c>
      <c r="D21" s="60"/>
      <c r="E21" s="60"/>
      <c r="F21" s="66"/>
      <c r="G21" s="66"/>
      <c r="H21" s="62" t="s">
        <v>152</v>
      </c>
    </row>
    <row r="22" spans="1:8" x14ac:dyDescent="0.2">
      <c r="A22" s="60"/>
      <c r="B22" s="60"/>
      <c r="C22" s="61" t="s">
        <v>151</v>
      </c>
      <c r="D22" s="60"/>
      <c r="E22" s="60" t="s">
        <v>152</v>
      </c>
      <c r="F22" s="63" t="s">
        <v>154</v>
      </c>
      <c r="G22" s="64">
        <v>0</v>
      </c>
      <c r="H22" s="62" t="s">
        <v>152</v>
      </c>
    </row>
    <row r="23" spans="1:8" x14ac:dyDescent="0.2">
      <c r="A23" s="60"/>
      <c r="B23" s="60"/>
      <c r="C23" s="65"/>
      <c r="D23" s="60"/>
      <c r="E23" s="60"/>
      <c r="F23" s="66"/>
      <c r="G23" s="66"/>
      <c r="H23" s="62" t="s">
        <v>152</v>
      </c>
    </row>
    <row r="24" spans="1:8" x14ac:dyDescent="0.2">
      <c r="A24" s="60"/>
      <c r="B24" s="60"/>
      <c r="C24" s="61" t="s">
        <v>160</v>
      </c>
      <c r="D24" s="60"/>
      <c r="E24" s="60"/>
      <c r="F24" s="67">
        <v>0</v>
      </c>
      <c r="G24" s="64">
        <v>0</v>
      </c>
      <c r="H24" s="62" t="s">
        <v>152</v>
      </c>
    </row>
    <row r="25" spans="1:8" x14ac:dyDescent="0.2">
      <c r="A25" s="60"/>
      <c r="B25" s="60"/>
      <c r="C25" s="65"/>
      <c r="D25" s="60"/>
      <c r="E25" s="60"/>
      <c r="F25" s="66"/>
      <c r="G25" s="66"/>
      <c r="H25" s="62" t="s">
        <v>152</v>
      </c>
    </row>
    <row r="26" spans="1:8" x14ac:dyDescent="0.2">
      <c r="A26" s="60"/>
      <c r="B26" s="60"/>
      <c r="C26" s="61" t="s">
        <v>161</v>
      </c>
      <c r="D26" s="60"/>
      <c r="E26" s="60"/>
      <c r="F26" s="66"/>
      <c r="G26" s="66"/>
      <c r="H26" s="62" t="s">
        <v>152</v>
      </c>
    </row>
    <row r="27" spans="1:8" x14ac:dyDescent="0.2">
      <c r="A27" s="60"/>
      <c r="B27" s="60"/>
      <c r="C27" s="61" t="s">
        <v>10</v>
      </c>
      <c r="D27" s="60"/>
      <c r="E27" s="60"/>
      <c r="F27" s="66"/>
      <c r="G27" s="66"/>
      <c r="H27" s="62" t="s">
        <v>152</v>
      </c>
    </row>
    <row r="28" spans="1:8" x14ac:dyDescent="0.2">
      <c r="A28" s="60"/>
      <c r="B28" s="60"/>
      <c r="C28" s="61" t="s">
        <v>151</v>
      </c>
      <c r="D28" s="60"/>
      <c r="E28" s="60" t="s">
        <v>152</v>
      </c>
      <c r="F28" s="63" t="s">
        <v>154</v>
      </c>
      <c r="G28" s="64">
        <v>0</v>
      </c>
      <c r="H28" s="62" t="s">
        <v>152</v>
      </c>
    </row>
    <row r="29" spans="1:8" x14ac:dyDescent="0.2">
      <c r="A29" s="60"/>
      <c r="B29" s="60"/>
      <c r="C29" s="65"/>
      <c r="D29" s="60"/>
      <c r="E29" s="60"/>
      <c r="F29" s="66"/>
      <c r="G29" s="66"/>
      <c r="H29" s="62" t="s">
        <v>152</v>
      </c>
    </row>
    <row r="30" spans="1:8" x14ac:dyDescent="0.2">
      <c r="A30" s="60"/>
      <c r="B30" s="60"/>
      <c r="C30" s="61" t="s">
        <v>162</v>
      </c>
      <c r="D30" s="60"/>
      <c r="E30" s="60"/>
      <c r="F30" s="60"/>
      <c r="G30" s="60"/>
      <c r="H30" s="62" t="s">
        <v>152</v>
      </c>
    </row>
    <row r="31" spans="1:8" x14ac:dyDescent="0.2">
      <c r="A31" s="60"/>
      <c r="B31" s="60"/>
      <c r="C31" s="61" t="s">
        <v>151</v>
      </c>
      <c r="D31" s="60"/>
      <c r="E31" s="60" t="s">
        <v>152</v>
      </c>
      <c r="F31" s="63" t="s">
        <v>154</v>
      </c>
      <c r="G31" s="64">
        <v>0</v>
      </c>
      <c r="H31" s="62" t="s">
        <v>152</v>
      </c>
    </row>
    <row r="32" spans="1:8" x14ac:dyDescent="0.2">
      <c r="A32" s="60"/>
      <c r="B32" s="60"/>
      <c r="C32" s="65"/>
      <c r="D32" s="60"/>
      <c r="E32" s="60"/>
      <c r="F32" s="66"/>
      <c r="G32" s="66"/>
      <c r="H32" s="62" t="s">
        <v>152</v>
      </c>
    </row>
    <row r="33" spans="1:8" x14ac:dyDescent="0.2">
      <c r="A33" s="60"/>
      <c r="B33" s="60"/>
      <c r="C33" s="61" t="s">
        <v>163</v>
      </c>
      <c r="D33" s="60"/>
      <c r="E33" s="60"/>
      <c r="F33" s="60"/>
      <c r="G33" s="60"/>
      <c r="H33" s="62" t="s">
        <v>152</v>
      </c>
    </row>
    <row r="34" spans="1:8" x14ac:dyDescent="0.2">
      <c r="A34" s="60"/>
      <c r="B34" s="60"/>
      <c r="C34" s="61" t="s">
        <v>151</v>
      </c>
      <c r="D34" s="60"/>
      <c r="E34" s="60" t="s">
        <v>152</v>
      </c>
      <c r="F34" s="63" t="s">
        <v>154</v>
      </c>
      <c r="G34" s="64">
        <v>0</v>
      </c>
      <c r="H34" s="62" t="s">
        <v>152</v>
      </c>
    </row>
    <row r="35" spans="1:8" x14ac:dyDescent="0.2">
      <c r="A35" s="60"/>
      <c r="B35" s="60"/>
      <c r="C35" s="65"/>
      <c r="D35" s="60"/>
      <c r="E35" s="60"/>
      <c r="F35" s="66"/>
      <c r="G35" s="66"/>
      <c r="H35" s="62" t="s">
        <v>152</v>
      </c>
    </row>
    <row r="36" spans="1:8" x14ac:dyDescent="0.2">
      <c r="A36" s="60"/>
      <c r="B36" s="60"/>
      <c r="C36" s="61" t="s">
        <v>164</v>
      </c>
      <c r="D36" s="60"/>
      <c r="E36" s="60"/>
      <c r="F36" s="66"/>
      <c r="G36" s="66"/>
      <c r="H36" s="62" t="s">
        <v>152</v>
      </c>
    </row>
    <row r="37" spans="1:8" x14ac:dyDescent="0.2">
      <c r="A37" s="60"/>
      <c r="B37" s="60"/>
      <c r="C37" s="61" t="s">
        <v>151</v>
      </c>
      <c r="D37" s="60"/>
      <c r="E37" s="60" t="s">
        <v>152</v>
      </c>
      <c r="F37" s="63" t="s">
        <v>154</v>
      </c>
      <c r="G37" s="64">
        <v>0</v>
      </c>
      <c r="H37" s="62" t="s">
        <v>152</v>
      </c>
    </row>
    <row r="38" spans="1:8" x14ac:dyDescent="0.2">
      <c r="A38" s="60"/>
      <c r="B38" s="60"/>
      <c r="C38" s="65"/>
      <c r="D38" s="60"/>
      <c r="E38" s="60"/>
      <c r="F38" s="66"/>
      <c r="G38" s="66"/>
      <c r="H38" s="62" t="s">
        <v>152</v>
      </c>
    </row>
    <row r="39" spans="1:8" x14ac:dyDescent="0.2">
      <c r="A39" s="60"/>
      <c r="B39" s="60"/>
      <c r="C39" s="61" t="s">
        <v>165</v>
      </c>
      <c r="D39" s="60"/>
      <c r="E39" s="60"/>
      <c r="F39" s="67">
        <v>0</v>
      </c>
      <c r="G39" s="64">
        <v>0</v>
      </c>
      <c r="H39" s="62" t="s">
        <v>152</v>
      </c>
    </row>
    <row r="40" spans="1:8" x14ac:dyDescent="0.2">
      <c r="A40" s="60"/>
      <c r="B40" s="60"/>
      <c r="C40" s="65"/>
      <c r="D40" s="60"/>
      <c r="E40" s="60"/>
      <c r="F40" s="66"/>
      <c r="G40" s="66"/>
      <c r="H40" s="62" t="s">
        <v>152</v>
      </c>
    </row>
    <row r="41" spans="1:8" x14ac:dyDescent="0.2">
      <c r="A41" s="60"/>
      <c r="B41" s="60"/>
      <c r="C41" s="61" t="s">
        <v>166</v>
      </c>
      <c r="D41" s="60"/>
      <c r="E41" s="60"/>
      <c r="F41" s="66"/>
      <c r="G41" s="66"/>
      <c r="H41" s="62" t="s">
        <v>152</v>
      </c>
    </row>
    <row r="42" spans="1:8" x14ac:dyDescent="0.2">
      <c r="A42" s="60"/>
      <c r="B42" s="60"/>
      <c r="C42" s="61" t="s">
        <v>167</v>
      </c>
      <c r="D42" s="60"/>
      <c r="E42" s="60"/>
      <c r="F42" s="66"/>
      <c r="G42" s="66"/>
      <c r="H42" s="62" t="s">
        <v>152</v>
      </c>
    </row>
    <row r="43" spans="1:8" x14ac:dyDescent="0.2">
      <c r="A43" s="60"/>
      <c r="B43" s="60"/>
      <c r="C43" s="61" t="s">
        <v>151</v>
      </c>
      <c r="D43" s="60"/>
      <c r="E43" s="60" t="s">
        <v>152</v>
      </c>
      <c r="F43" s="63" t="s">
        <v>154</v>
      </c>
      <c r="G43" s="64">
        <v>0</v>
      </c>
      <c r="H43" s="62" t="s">
        <v>152</v>
      </c>
    </row>
    <row r="44" spans="1:8" x14ac:dyDescent="0.2">
      <c r="A44" s="60"/>
      <c r="B44" s="60"/>
      <c r="C44" s="65"/>
      <c r="D44" s="60"/>
      <c r="E44" s="60"/>
      <c r="F44" s="66"/>
      <c r="G44" s="66"/>
      <c r="H44" s="62" t="s">
        <v>152</v>
      </c>
    </row>
    <row r="45" spans="1:8" x14ac:dyDescent="0.2">
      <c r="A45" s="60"/>
      <c r="B45" s="60"/>
      <c r="C45" s="61" t="s">
        <v>168</v>
      </c>
      <c r="D45" s="60"/>
      <c r="E45" s="60"/>
      <c r="F45" s="66"/>
      <c r="G45" s="66"/>
      <c r="H45" s="62" t="s">
        <v>152</v>
      </c>
    </row>
    <row r="46" spans="1:8" x14ac:dyDescent="0.2">
      <c r="A46" s="60"/>
      <c r="B46" s="60"/>
      <c r="C46" s="61" t="s">
        <v>151</v>
      </c>
      <c r="D46" s="60"/>
      <c r="E46" s="60" t="s">
        <v>152</v>
      </c>
      <c r="F46" s="63" t="s">
        <v>154</v>
      </c>
      <c r="G46" s="64">
        <v>0</v>
      </c>
      <c r="H46" s="62" t="s">
        <v>152</v>
      </c>
    </row>
    <row r="47" spans="1:8" x14ac:dyDescent="0.2">
      <c r="A47" s="60"/>
      <c r="B47" s="60"/>
      <c r="C47" s="65"/>
      <c r="D47" s="60"/>
      <c r="E47" s="60"/>
      <c r="F47" s="66"/>
      <c r="G47" s="66"/>
      <c r="H47" s="62" t="s">
        <v>152</v>
      </c>
    </row>
    <row r="48" spans="1:8" x14ac:dyDescent="0.2">
      <c r="A48" s="60"/>
      <c r="B48" s="60"/>
      <c r="C48" s="61" t="s">
        <v>169</v>
      </c>
      <c r="D48" s="60"/>
      <c r="E48" s="60"/>
      <c r="F48" s="66"/>
      <c r="G48" s="66"/>
      <c r="H48" s="62" t="s">
        <v>152</v>
      </c>
    </row>
    <row r="49" spans="1:8" x14ac:dyDescent="0.2">
      <c r="A49" s="60"/>
      <c r="B49" s="60"/>
      <c r="C49" s="61" t="s">
        <v>151</v>
      </c>
      <c r="D49" s="60"/>
      <c r="E49" s="60" t="s">
        <v>152</v>
      </c>
      <c r="F49" s="63" t="s">
        <v>154</v>
      </c>
      <c r="G49" s="64">
        <v>0</v>
      </c>
      <c r="H49" s="62" t="s">
        <v>152</v>
      </c>
    </row>
    <row r="50" spans="1:8" x14ac:dyDescent="0.2">
      <c r="A50" s="60"/>
      <c r="B50" s="60"/>
      <c r="C50" s="65"/>
      <c r="D50" s="60"/>
      <c r="E50" s="60"/>
      <c r="F50" s="66"/>
      <c r="G50" s="66"/>
      <c r="H50" s="62" t="s">
        <v>152</v>
      </c>
    </row>
    <row r="51" spans="1:8" x14ac:dyDescent="0.2">
      <c r="A51" s="60"/>
      <c r="B51" s="60"/>
      <c r="C51" s="61" t="s">
        <v>170</v>
      </c>
      <c r="D51" s="60"/>
      <c r="E51" s="60"/>
      <c r="F51" s="66"/>
      <c r="G51" s="66"/>
      <c r="H51" s="62" t="s">
        <v>152</v>
      </c>
    </row>
    <row r="52" spans="1:8" x14ac:dyDescent="0.2">
      <c r="A52" s="68">
        <v>1</v>
      </c>
      <c r="B52" s="69"/>
      <c r="C52" s="69" t="s">
        <v>171</v>
      </c>
      <c r="D52" s="69"/>
      <c r="E52" s="70"/>
      <c r="F52" s="71">
        <v>440.56292600199998</v>
      </c>
      <c r="G52" s="72">
        <v>3.7728869999999998E-2</v>
      </c>
      <c r="H52" s="62">
        <v>6.6</v>
      </c>
    </row>
    <row r="53" spans="1:8" x14ac:dyDescent="0.2">
      <c r="A53" s="60"/>
      <c r="B53" s="60"/>
      <c r="C53" s="61" t="s">
        <v>151</v>
      </c>
      <c r="D53" s="60"/>
      <c r="E53" s="60" t="s">
        <v>152</v>
      </c>
      <c r="F53" s="67">
        <v>440.56292600199998</v>
      </c>
      <c r="G53" s="64">
        <v>3.7728869999999998E-2</v>
      </c>
      <c r="H53" s="62" t="s">
        <v>152</v>
      </c>
    </row>
    <row r="54" spans="1:8" x14ac:dyDescent="0.2">
      <c r="A54" s="60"/>
      <c r="B54" s="60"/>
      <c r="C54" s="65"/>
      <c r="D54" s="60"/>
      <c r="E54" s="60"/>
      <c r="F54" s="66"/>
      <c r="G54" s="66"/>
      <c r="H54" s="62" t="s">
        <v>152</v>
      </c>
    </row>
    <row r="55" spans="1:8" x14ac:dyDescent="0.2">
      <c r="A55" s="60"/>
      <c r="B55" s="60"/>
      <c r="C55" s="61" t="s">
        <v>172</v>
      </c>
      <c r="D55" s="60"/>
      <c r="E55" s="60"/>
      <c r="F55" s="67">
        <v>440.56292600199998</v>
      </c>
      <c r="G55" s="64">
        <v>3.7728869999999998E-2</v>
      </c>
      <c r="H55" s="62" t="s">
        <v>152</v>
      </c>
    </row>
    <row r="56" spans="1:8" x14ac:dyDescent="0.2">
      <c r="A56" s="60"/>
      <c r="B56" s="60"/>
      <c r="C56" s="66"/>
      <c r="D56" s="60"/>
      <c r="E56" s="60"/>
      <c r="F56" s="60"/>
      <c r="G56" s="60"/>
      <c r="H56" s="62" t="s">
        <v>152</v>
      </c>
    </row>
    <row r="57" spans="1:8" x14ac:dyDescent="0.2">
      <c r="A57" s="60"/>
      <c r="B57" s="60"/>
      <c r="C57" s="61" t="s">
        <v>173</v>
      </c>
      <c r="D57" s="60"/>
      <c r="E57" s="60"/>
      <c r="F57" s="60"/>
      <c r="G57" s="60"/>
      <c r="H57" s="62" t="s">
        <v>152</v>
      </c>
    </row>
    <row r="58" spans="1:8" ht="25.5" x14ac:dyDescent="0.2">
      <c r="A58" s="60"/>
      <c r="B58" s="60"/>
      <c r="C58" s="61" t="s">
        <v>1109</v>
      </c>
      <c r="D58" s="60"/>
      <c r="E58" s="60"/>
      <c r="F58" s="60"/>
      <c r="G58" s="60"/>
      <c r="H58" s="62" t="s">
        <v>152</v>
      </c>
    </row>
    <row r="59" spans="1:8" x14ac:dyDescent="0.2">
      <c r="A59" s="68">
        <v>1</v>
      </c>
      <c r="B59" s="69" t="s">
        <v>1107</v>
      </c>
      <c r="C59" s="73" t="s">
        <v>1108</v>
      </c>
      <c r="D59" s="69"/>
      <c r="E59" s="74">
        <v>8557595.0219999999</v>
      </c>
      <c r="F59" s="71">
        <v>11269.366945948999</v>
      </c>
      <c r="G59" s="72">
        <v>0.96508464999999999</v>
      </c>
      <c r="H59" s="62" t="s">
        <v>152</v>
      </c>
    </row>
    <row r="60" spans="1:8" x14ac:dyDescent="0.2">
      <c r="A60" s="60"/>
      <c r="B60" s="60"/>
      <c r="C60" s="61" t="s">
        <v>151</v>
      </c>
      <c r="D60" s="60"/>
      <c r="E60" s="60" t="s">
        <v>152</v>
      </c>
      <c r="F60" s="67">
        <v>11269.366945948999</v>
      </c>
      <c r="G60" s="64">
        <v>0.96508464999999999</v>
      </c>
      <c r="H60" s="62" t="s">
        <v>152</v>
      </c>
    </row>
    <row r="61" spans="1:8" x14ac:dyDescent="0.2">
      <c r="A61" s="60"/>
      <c r="B61" s="60"/>
      <c r="C61" s="65"/>
      <c r="D61" s="60"/>
      <c r="E61" s="60"/>
      <c r="F61" s="66"/>
      <c r="G61" s="66"/>
      <c r="H61" s="62" t="s">
        <v>152</v>
      </c>
    </row>
    <row r="62" spans="1:8" x14ac:dyDescent="0.2">
      <c r="A62" s="60"/>
      <c r="B62" s="60"/>
      <c r="C62" s="61" t="s">
        <v>175</v>
      </c>
      <c r="D62" s="60"/>
      <c r="E62" s="60"/>
      <c r="F62" s="60"/>
      <c r="G62" s="60"/>
      <c r="H62" s="62" t="s">
        <v>152</v>
      </c>
    </row>
    <row r="63" spans="1:8" x14ac:dyDescent="0.2">
      <c r="A63" s="60"/>
      <c r="B63" s="60"/>
      <c r="C63" s="61" t="s">
        <v>176</v>
      </c>
      <c r="D63" s="60"/>
      <c r="E63" s="60"/>
      <c r="F63" s="60"/>
      <c r="G63" s="60"/>
      <c r="H63" s="62" t="s">
        <v>152</v>
      </c>
    </row>
    <row r="64" spans="1:8" x14ac:dyDescent="0.2">
      <c r="A64" s="60"/>
      <c r="B64" s="60"/>
      <c r="C64" s="61" t="s">
        <v>151</v>
      </c>
      <c r="D64" s="60"/>
      <c r="E64" s="60" t="s">
        <v>152</v>
      </c>
      <c r="F64" s="63" t="s">
        <v>154</v>
      </c>
      <c r="G64" s="64">
        <v>0</v>
      </c>
      <c r="H64" s="62" t="s">
        <v>152</v>
      </c>
    </row>
    <row r="65" spans="1:16" x14ac:dyDescent="0.2">
      <c r="A65" s="60"/>
      <c r="B65" s="60"/>
      <c r="C65" s="65"/>
      <c r="D65" s="60"/>
      <c r="E65" s="60"/>
      <c r="F65" s="66"/>
      <c r="G65" s="66"/>
      <c r="H65" s="62" t="s">
        <v>152</v>
      </c>
    </row>
    <row r="66" spans="1:16" x14ac:dyDescent="0.2">
      <c r="A66" s="60"/>
      <c r="B66" s="60"/>
      <c r="C66" s="61" t="s">
        <v>177</v>
      </c>
      <c r="D66" s="60"/>
      <c r="E66" s="60"/>
      <c r="F66" s="66"/>
      <c r="G66" s="66"/>
      <c r="H66" s="62" t="s">
        <v>152</v>
      </c>
    </row>
    <row r="67" spans="1:16" x14ac:dyDescent="0.2">
      <c r="A67" s="60"/>
      <c r="B67" s="60"/>
      <c r="C67" s="61" t="s">
        <v>151</v>
      </c>
      <c r="D67" s="60"/>
      <c r="E67" s="60" t="s">
        <v>152</v>
      </c>
      <c r="F67" s="63" t="s">
        <v>154</v>
      </c>
      <c r="G67" s="64">
        <v>0</v>
      </c>
      <c r="H67" s="62" t="s">
        <v>152</v>
      </c>
    </row>
    <row r="68" spans="1:16" x14ac:dyDescent="0.2">
      <c r="A68" s="60"/>
      <c r="B68" s="69"/>
      <c r="C68" s="69"/>
      <c r="D68" s="61"/>
      <c r="E68" s="60"/>
      <c r="F68" s="69"/>
      <c r="G68" s="70"/>
      <c r="H68" s="62" t="s">
        <v>152</v>
      </c>
    </row>
    <row r="69" spans="1:16" x14ac:dyDescent="0.2">
      <c r="A69" s="70"/>
      <c r="B69" s="69"/>
      <c r="C69" s="69" t="s">
        <v>179</v>
      </c>
      <c r="D69" s="69"/>
      <c r="E69" s="70"/>
      <c r="F69" s="71">
        <v>-32.853712700000003</v>
      </c>
      <c r="G69" s="72">
        <v>-2.8135199999999999E-3</v>
      </c>
      <c r="H69" s="62" t="s">
        <v>152</v>
      </c>
    </row>
    <row r="70" spans="1:16" x14ac:dyDescent="0.2">
      <c r="A70" s="65"/>
      <c r="B70" s="65"/>
      <c r="C70" s="61" t="s">
        <v>180</v>
      </c>
      <c r="D70" s="66"/>
      <c r="E70" s="66"/>
      <c r="F70" s="67">
        <v>11677.076159251001</v>
      </c>
      <c r="G70" s="75">
        <v>1</v>
      </c>
      <c r="H70" s="62" t="s">
        <v>152</v>
      </c>
    </row>
    <row r="71" spans="1:16" x14ac:dyDescent="0.2">
      <c r="A71" s="76"/>
      <c r="B71" s="76"/>
      <c r="C71" s="76"/>
      <c r="D71" s="77"/>
      <c r="E71" s="77"/>
      <c r="F71" s="77"/>
      <c r="G71" s="77"/>
    </row>
    <row r="72" spans="1:16" x14ac:dyDescent="0.2">
      <c r="A72" s="4"/>
      <c r="B72" s="234" t="s">
        <v>915</v>
      </c>
      <c r="C72" s="234"/>
      <c r="D72" s="234"/>
      <c r="E72" s="234"/>
      <c r="F72" s="234"/>
      <c r="G72" s="234"/>
      <c r="H72" s="234"/>
    </row>
    <row r="73" spans="1:16" x14ac:dyDescent="0.2">
      <c r="A73" s="4"/>
      <c r="B73" s="234" t="s">
        <v>916</v>
      </c>
      <c r="C73" s="234"/>
      <c r="D73" s="234"/>
      <c r="E73" s="234"/>
      <c r="F73" s="234"/>
      <c r="G73" s="234"/>
      <c r="H73" s="234"/>
    </row>
    <row r="74" spans="1:16" x14ac:dyDescent="0.2">
      <c r="A74" s="4"/>
      <c r="B74" s="234" t="s">
        <v>917</v>
      </c>
      <c r="C74" s="234"/>
      <c r="D74" s="234"/>
      <c r="E74" s="234"/>
      <c r="F74" s="234"/>
      <c r="G74" s="234"/>
      <c r="H74" s="234"/>
    </row>
    <row r="75" spans="1:16" s="7" customFormat="1" ht="66.75" customHeight="1" x14ac:dyDescent="0.25">
      <c r="A75" s="6"/>
      <c r="B75" s="235" t="s">
        <v>918</v>
      </c>
      <c r="C75" s="235"/>
      <c r="D75" s="235"/>
      <c r="E75" s="235"/>
      <c r="F75" s="235"/>
      <c r="G75" s="235"/>
      <c r="H75" s="235"/>
      <c r="I75"/>
      <c r="J75"/>
      <c r="K75"/>
      <c r="L75"/>
      <c r="M75"/>
      <c r="N75"/>
      <c r="O75"/>
      <c r="P75"/>
    </row>
    <row r="76" spans="1:16" x14ac:dyDescent="0.2">
      <c r="A76" s="4"/>
      <c r="B76" s="234" t="s">
        <v>919</v>
      </c>
      <c r="C76" s="234"/>
      <c r="D76" s="234"/>
      <c r="E76" s="234"/>
      <c r="F76" s="234"/>
      <c r="G76" s="234"/>
      <c r="H76" s="234"/>
    </row>
    <row r="77" spans="1:16" x14ac:dyDescent="0.2">
      <c r="A77" s="78"/>
      <c r="B77" s="78"/>
      <c r="C77" s="78"/>
      <c r="D77" s="79"/>
      <c r="E77" s="79"/>
      <c r="F77" s="79"/>
      <c r="G77" s="79"/>
    </row>
    <row r="78" spans="1:16" x14ac:dyDescent="0.2">
      <c r="A78" s="78"/>
      <c r="B78" s="239" t="s">
        <v>181</v>
      </c>
      <c r="C78" s="240"/>
      <c r="D78" s="241"/>
      <c r="E78" s="80"/>
      <c r="F78" s="79"/>
      <c r="G78" s="79"/>
    </row>
    <row r="79" spans="1:16" x14ac:dyDescent="0.2">
      <c r="A79" s="78"/>
      <c r="B79" s="242" t="s">
        <v>182</v>
      </c>
      <c r="C79" s="243"/>
      <c r="D79" s="61" t="s">
        <v>183</v>
      </c>
      <c r="E79" s="80"/>
      <c r="F79" s="79"/>
      <c r="G79" s="79"/>
    </row>
    <row r="80" spans="1:16" x14ac:dyDescent="0.2">
      <c r="A80" s="78"/>
      <c r="B80" s="242" t="s">
        <v>184</v>
      </c>
      <c r="C80" s="243"/>
      <c r="D80" s="61" t="s">
        <v>183</v>
      </c>
      <c r="E80" s="80"/>
      <c r="F80" s="79"/>
      <c r="G80" s="79"/>
    </row>
    <row r="81" spans="1:10" x14ac:dyDescent="0.2">
      <c r="A81" s="78"/>
      <c r="B81" s="242" t="s">
        <v>185</v>
      </c>
      <c r="C81" s="243"/>
      <c r="D81" s="66" t="s">
        <v>152</v>
      </c>
      <c r="E81" s="80"/>
      <c r="F81" s="79"/>
      <c r="G81" s="79"/>
    </row>
    <row r="82" spans="1:10" x14ac:dyDescent="0.2">
      <c r="A82" s="8"/>
      <c r="B82" s="48" t="s">
        <v>152</v>
      </c>
      <c r="C82" s="48" t="s">
        <v>920</v>
      </c>
      <c r="D82" s="48" t="s">
        <v>186</v>
      </c>
      <c r="E82" s="8"/>
      <c r="F82" s="8"/>
      <c r="G82" s="8"/>
      <c r="H82" s="8"/>
      <c r="J82" s="5"/>
    </row>
    <row r="83" spans="1:10" x14ac:dyDescent="0.2">
      <c r="A83" s="8"/>
      <c r="B83" s="49" t="s">
        <v>187</v>
      </c>
      <c r="C83" s="50">
        <v>45626</v>
      </c>
      <c r="D83" s="50">
        <v>45657</v>
      </c>
      <c r="E83" s="8"/>
      <c r="F83" s="8"/>
      <c r="G83" s="8"/>
      <c r="J83" s="5"/>
    </row>
    <row r="84" spans="1:10" x14ac:dyDescent="0.2">
      <c r="A84" s="81"/>
      <c r="B84" s="69" t="s">
        <v>188</v>
      </c>
      <c r="C84" s="82">
        <v>34.468000000000004</v>
      </c>
      <c r="D84" s="82">
        <v>35.241</v>
      </c>
      <c r="E84" s="81"/>
      <c r="F84" s="83"/>
      <c r="G84" s="84"/>
    </row>
    <row r="85" spans="1:10" x14ac:dyDescent="0.2">
      <c r="A85" s="81"/>
      <c r="B85" s="69" t="s">
        <v>189</v>
      </c>
      <c r="C85" s="82">
        <v>30.653700000000001</v>
      </c>
      <c r="D85" s="82">
        <v>31.341100000000001</v>
      </c>
      <c r="E85" s="81"/>
      <c r="F85" s="83"/>
      <c r="G85" s="84"/>
    </row>
    <row r="86" spans="1:10" x14ac:dyDescent="0.2">
      <c r="A86" s="81"/>
      <c r="B86" s="69" t="s">
        <v>190</v>
      </c>
      <c r="C86" s="82">
        <v>31.652200000000001</v>
      </c>
      <c r="D86" s="82">
        <v>32.335900000000002</v>
      </c>
      <c r="E86" s="81"/>
      <c r="F86" s="83"/>
      <c r="G86" s="84"/>
    </row>
    <row r="87" spans="1:10" x14ac:dyDescent="0.2">
      <c r="A87" s="81"/>
      <c r="B87" s="69" t="s">
        <v>191</v>
      </c>
      <c r="C87" s="82">
        <v>27.1233</v>
      </c>
      <c r="D87" s="82">
        <v>27.709099999999999</v>
      </c>
      <c r="E87" s="81"/>
      <c r="F87" s="83"/>
      <c r="G87" s="84"/>
    </row>
    <row r="88" spans="1:10" x14ac:dyDescent="0.2">
      <c r="A88" s="81"/>
      <c r="B88" s="81"/>
      <c r="C88" s="81"/>
      <c r="D88" s="81"/>
      <c r="E88" s="81"/>
      <c r="F88" s="81"/>
      <c r="G88" s="81"/>
    </row>
    <row r="89" spans="1:10" s="58" customFormat="1" x14ac:dyDescent="0.2">
      <c r="A89" s="85"/>
      <c r="B89" s="247" t="s">
        <v>921</v>
      </c>
      <c r="C89" s="248"/>
      <c r="D89" s="86" t="s">
        <v>183</v>
      </c>
      <c r="E89" s="85"/>
      <c r="F89" s="85"/>
      <c r="G89" s="85"/>
    </row>
    <row r="90" spans="1:10" s="58" customFormat="1" x14ac:dyDescent="0.2">
      <c r="A90" s="85"/>
      <c r="B90" s="87"/>
      <c r="C90" s="87"/>
      <c r="D90" s="85"/>
      <c r="E90" s="85"/>
      <c r="F90" s="85"/>
      <c r="G90" s="85"/>
    </row>
    <row r="91" spans="1:10" x14ac:dyDescent="0.2">
      <c r="A91" s="8"/>
      <c r="B91" s="245" t="s">
        <v>192</v>
      </c>
      <c r="C91" s="246"/>
      <c r="D91" s="86" t="s">
        <v>183</v>
      </c>
      <c r="E91" s="55"/>
      <c r="F91" s="8"/>
      <c r="G91" s="8"/>
      <c r="I91" s="58"/>
    </row>
    <row r="92" spans="1:10" ht="25.5" x14ac:dyDescent="0.2">
      <c r="A92" s="8"/>
      <c r="B92" s="245" t="s">
        <v>193</v>
      </c>
      <c r="C92" s="246"/>
      <c r="D92" s="86" t="str">
        <f>"Rs. "&amp;TEXT(F60,"0,000.00")&amp;" Lacs"</f>
        <v>Rs. 11,269.37 Lacs</v>
      </c>
      <c r="E92" s="55"/>
      <c r="F92" s="8"/>
      <c r="G92" s="8"/>
      <c r="I92" s="58"/>
    </row>
    <row r="93" spans="1:10" x14ac:dyDescent="0.2">
      <c r="A93" s="8"/>
      <c r="B93" s="245" t="s">
        <v>194</v>
      </c>
      <c r="C93" s="246"/>
      <c r="D93" s="86" t="s">
        <v>183</v>
      </c>
      <c r="E93" s="55"/>
      <c r="F93" s="8"/>
      <c r="G93" s="8"/>
      <c r="I93" s="58"/>
    </row>
    <row r="94" spans="1:10" x14ac:dyDescent="0.2">
      <c r="A94" s="8"/>
      <c r="B94" s="245" t="s">
        <v>195</v>
      </c>
      <c r="C94" s="246"/>
      <c r="D94" s="88">
        <v>0</v>
      </c>
      <c r="E94" s="8"/>
      <c r="F94" s="22"/>
      <c r="G94" s="52"/>
      <c r="I94" s="58"/>
    </row>
    <row r="95" spans="1:10" x14ac:dyDescent="0.2">
      <c r="I95" s="58"/>
    </row>
    <row r="96" spans="1:10" x14ac:dyDescent="0.2">
      <c r="B96" s="230" t="s">
        <v>922</v>
      </c>
      <c r="C96" s="230"/>
    </row>
    <row r="98" spans="2:10" ht="153.75" customHeight="1" x14ac:dyDescent="0.2"/>
    <row r="101" spans="2:10" x14ac:dyDescent="0.2">
      <c r="B101" s="9" t="s">
        <v>923</v>
      </c>
      <c r="C101" s="10"/>
      <c r="D101" s="9"/>
    </row>
    <row r="102" spans="2:10" x14ac:dyDescent="0.2">
      <c r="B102" s="9" t="s">
        <v>1116</v>
      </c>
      <c r="D102" s="9"/>
    </row>
    <row r="103" spans="2:10" ht="165" customHeight="1" x14ac:dyDescent="0.2"/>
    <row r="105" spans="2:10" x14ac:dyDescent="0.2">
      <c r="J105" s="3"/>
    </row>
    <row r="111" spans="2:10" x14ac:dyDescent="0.2">
      <c r="B111" s="230"/>
      <c r="C111" s="230"/>
    </row>
    <row r="115" spans="2:4" x14ac:dyDescent="0.2">
      <c r="B115" s="9"/>
      <c r="C115" s="10"/>
      <c r="D115" s="9"/>
    </row>
    <row r="116" spans="2:4" x14ac:dyDescent="0.2">
      <c r="B116" s="9"/>
      <c r="D116" s="9"/>
    </row>
  </sheetData>
  <mergeCells count="19">
    <mergeCell ref="B92:C92"/>
    <mergeCell ref="B75:H75"/>
    <mergeCell ref="B76:H76"/>
    <mergeCell ref="B111:C111"/>
    <mergeCell ref="B94:C94"/>
    <mergeCell ref="B96:C96"/>
    <mergeCell ref="B89:C89"/>
    <mergeCell ref="B93:C93"/>
    <mergeCell ref="B91:C91"/>
    <mergeCell ref="A1:H1"/>
    <mergeCell ref="A2:H2"/>
    <mergeCell ref="A3:H3"/>
    <mergeCell ref="B72:H72"/>
    <mergeCell ref="B73:H73"/>
    <mergeCell ref="B74:H74"/>
    <mergeCell ref="B78:D78"/>
    <mergeCell ref="B79:C79"/>
    <mergeCell ref="B80:C80"/>
    <mergeCell ref="B81:C81"/>
  </mergeCells>
  <hyperlinks>
    <hyperlink ref="I1" location="Index!B2" display="Index" xr:uid="{74C58948-2964-4B38-86DC-14F8370CFC49}"/>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3B499-04F9-4E23-B9FB-7EBFA95287CD}">
  <sheetPr>
    <outlinePr summaryBelow="0" summaryRight="0"/>
  </sheetPr>
  <dimension ref="A1:Q129"/>
  <sheetViews>
    <sheetView showGridLines="0" workbookViewId="0">
      <selection sqref="A1:H1"/>
    </sheetView>
  </sheetViews>
  <sheetFormatPr defaultRowHeight="12.75" x14ac:dyDescent="0.2"/>
  <cols>
    <col min="1" max="1" width="5.85546875" bestFit="1" customWidth="1"/>
    <col min="2" max="2" width="19.7109375" bestFit="1" customWidth="1"/>
    <col min="3" max="3" width="44.140625" customWidth="1"/>
    <col min="4" max="4" width="13.7109375" bestFit="1" customWidth="1"/>
    <col min="5" max="5" width="9" bestFit="1" customWidth="1"/>
    <col min="6" max="6" width="10.140625" bestFit="1" customWidth="1"/>
    <col min="7" max="7" width="14" bestFit="1" customWidth="1"/>
    <col min="8" max="8" width="8.42578125" bestFit="1" customWidth="1"/>
    <col min="9" max="9" width="5.7109375" bestFit="1" customWidth="1"/>
  </cols>
  <sheetData>
    <row r="1" spans="1:9" ht="15" x14ac:dyDescent="0.2">
      <c r="A1" s="233" t="s">
        <v>0</v>
      </c>
      <c r="B1" s="233"/>
      <c r="C1" s="233"/>
      <c r="D1" s="233"/>
      <c r="E1" s="233"/>
      <c r="F1" s="233"/>
      <c r="G1" s="233"/>
      <c r="H1" s="233"/>
      <c r="I1" s="2" t="s">
        <v>910</v>
      </c>
    </row>
    <row r="2" spans="1:9" ht="15" x14ac:dyDescent="0.2">
      <c r="A2" s="233" t="s">
        <v>849</v>
      </c>
      <c r="B2" s="233"/>
      <c r="C2" s="233"/>
      <c r="D2" s="233"/>
      <c r="E2" s="233"/>
      <c r="F2" s="233"/>
      <c r="G2" s="233"/>
      <c r="H2" s="233"/>
    </row>
    <row r="3" spans="1:9" ht="15" x14ac:dyDescent="0.2">
      <c r="A3" s="233" t="s">
        <v>912</v>
      </c>
      <c r="B3" s="233"/>
      <c r="C3" s="233"/>
      <c r="D3" s="233"/>
      <c r="E3" s="233"/>
      <c r="F3" s="233"/>
      <c r="G3" s="233"/>
      <c r="H3" s="233"/>
    </row>
    <row r="4" spans="1:9" s="3" customFormat="1" ht="30" x14ac:dyDescent="0.2">
      <c r="A4" s="28" t="s">
        <v>2</v>
      </c>
      <c r="B4" s="28" t="s">
        <v>3</v>
      </c>
      <c r="C4" s="28" t="s">
        <v>4</v>
      </c>
      <c r="D4" s="28" t="s">
        <v>5</v>
      </c>
      <c r="E4" s="28" t="s">
        <v>6</v>
      </c>
      <c r="F4" s="28" t="s">
        <v>7</v>
      </c>
      <c r="G4" s="28" t="s">
        <v>8</v>
      </c>
      <c r="H4" s="28" t="s">
        <v>911</v>
      </c>
    </row>
    <row r="5" spans="1:9" x14ac:dyDescent="0.2">
      <c r="A5" s="29"/>
      <c r="B5" s="29"/>
      <c r="C5" s="30" t="s">
        <v>9</v>
      </c>
      <c r="D5" s="29"/>
      <c r="E5" s="29"/>
      <c r="F5" s="29"/>
      <c r="G5" s="29"/>
      <c r="H5" s="31" t="s">
        <v>152</v>
      </c>
    </row>
    <row r="6" spans="1:9" x14ac:dyDescent="0.2">
      <c r="A6" s="29"/>
      <c r="B6" s="29"/>
      <c r="C6" s="30" t="s">
        <v>10</v>
      </c>
      <c r="D6" s="29"/>
      <c r="E6" s="29"/>
      <c r="F6" s="29"/>
      <c r="G6" s="29"/>
      <c r="H6" s="31" t="s">
        <v>152</v>
      </c>
    </row>
    <row r="7" spans="1:9" x14ac:dyDescent="0.2">
      <c r="A7" s="32">
        <v>1</v>
      </c>
      <c r="B7" s="33" t="s">
        <v>344</v>
      </c>
      <c r="C7" s="33" t="s">
        <v>345</v>
      </c>
      <c r="D7" s="33" t="s">
        <v>42</v>
      </c>
      <c r="E7" s="34">
        <v>1151101</v>
      </c>
      <c r="F7" s="35">
        <v>20407.294078499999</v>
      </c>
      <c r="G7" s="36">
        <v>0.14327748000000001</v>
      </c>
      <c r="H7" s="31" t="s">
        <v>152</v>
      </c>
    </row>
    <row r="8" spans="1:9" x14ac:dyDescent="0.2">
      <c r="A8" s="32">
        <v>2</v>
      </c>
      <c r="B8" s="33" t="s">
        <v>40</v>
      </c>
      <c r="C8" s="33" t="s">
        <v>41</v>
      </c>
      <c r="D8" s="33" t="s">
        <v>42</v>
      </c>
      <c r="E8" s="34">
        <v>1552153</v>
      </c>
      <c r="F8" s="35">
        <v>19893.168924500002</v>
      </c>
      <c r="G8" s="36">
        <v>0.13966786</v>
      </c>
      <c r="H8" s="31" t="s">
        <v>152</v>
      </c>
    </row>
    <row r="9" spans="1:9" x14ac:dyDescent="0.2">
      <c r="A9" s="32">
        <v>3</v>
      </c>
      <c r="B9" s="33" t="s">
        <v>358</v>
      </c>
      <c r="C9" s="33" t="s">
        <v>359</v>
      </c>
      <c r="D9" s="33" t="s">
        <v>42</v>
      </c>
      <c r="E9" s="34">
        <v>1259449</v>
      </c>
      <c r="F9" s="35">
        <v>13409.353503</v>
      </c>
      <c r="G9" s="36">
        <v>9.4145670000000001E-2</v>
      </c>
      <c r="H9" s="31" t="s">
        <v>152</v>
      </c>
    </row>
    <row r="10" spans="1:9" x14ac:dyDescent="0.2">
      <c r="A10" s="32">
        <v>4</v>
      </c>
      <c r="B10" s="33" t="s">
        <v>666</v>
      </c>
      <c r="C10" s="33" t="s">
        <v>667</v>
      </c>
      <c r="D10" s="33" t="s">
        <v>113</v>
      </c>
      <c r="E10" s="34">
        <v>124247</v>
      </c>
      <c r="F10" s="35">
        <v>8477.3728100000008</v>
      </c>
      <c r="G10" s="36">
        <v>5.9518750000000002E-2</v>
      </c>
      <c r="H10" s="31" t="s">
        <v>152</v>
      </c>
    </row>
    <row r="11" spans="1:9" x14ac:dyDescent="0.2">
      <c r="A11" s="32">
        <v>5</v>
      </c>
      <c r="B11" s="33" t="s">
        <v>58</v>
      </c>
      <c r="C11" s="33" t="s">
        <v>59</v>
      </c>
      <c r="D11" s="33" t="s">
        <v>42</v>
      </c>
      <c r="E11" s="34">
        <v>885294</v>
      </c>
      <c r="F11" s="35">
        <v>7037.6446530000003</v>
      </c>
      <c r="G11" s="36">
        <v>4.9410570000000001E-2</v>
      </c>
      <c r="H11" s="31" t="s">
        <v>152</v>
      </c>
    </row>
    <row r="12" spans="1:9" x14ac:dyDescent="0.2">
      <c r="A12" s="32">
        <v>6</v>
      </c>
      <c r="B12" s="33" t="s">
        <v>464</v>
      </c>
      <c r="C12" s="33" t="s">
        <v>465</v>
      </c>
      <c r="D12" s="33" t="s">
        <v>42</v>
      </c>
      <c r="E12" s="34">
        <v>601270</v>
      </c>
      <c r="F12" s="35">
        <v>5773.0939049999997</v>
      </c>
      <c r="G12" s="36">
        <v>4.0532289999999999E-2</v>
      </c>
      <c r="H12" s="31" t="s">
        <v>152</v>
      </c>
    </row>
    <row r="13" spans="1:9" x14ac:dyDescent="0.2">
      <c r="A13" s="32">
        <v>7</v>
      </c>
      <c r="B13" s="33" t="s">
        <v>406</v>
      </c>
      <c r="C13" s="33" t="s">
        <v>407</v>
      </c>
      <c r="D13" s="33" t="s">
        <v>42</v>
      </c>
      <c r="E13" s="34">
        <v>1647185</v>
      </c>
      <c r="F13" s="35">
        <v>5157.3362349999998</v>
      </c>
      <c r="G13" s="36">
        <v>3.6209119999999997E-2</v>
      </c>
      <c r="H13" s="31" t="s">
        <v>152</v>
      </c>
    </row>
    <row r="14" spans="1:9" x14ac:dyDescent="0.2">
      <c r="A14" s="32">
        <v>8</v>
      </c>
      <c r="B14" s="33" t="s">
        <v>360</v>
      </c>
      <c r="C14" s="33" t="s">
        <v>361</v>
      </c>
      <c r="D14" s="33" t="s">
        <v>42</v>
      </c>
      <c r="E14" s="34">
        <v>2143196</v>
      </c>
      <c r="F14" s="35">
        <v>5155.4579780000004</v>
      </c>
      <c r="G14" s="36">
        <v>3.6195930000000001E-2</v>
      </c>
      <c r="H14" s="31" t="s">
        <v>152</v>
      </c>
    </row>
    <row r="15" spans="1:9" x14ac:dyDescent="0.2">
      <c r="A15" s="32">
        <v>9</v>
      </c>
      <c r="B15" s="33" t="s">
        <v>478</v>
      </c>
      <c r="C15" s="33" t="s">
        <v>479</v>
      </c>
      <c r="D15" s="33" t="s">
        <v>113</v>
      </c>
      <c r="E15" s="34">
        <v>570470</v>
      </c>
      <c r="F15" s="35">
        <v>5007.0151900000001</v>
      </c>
      <c r="G15" s="36">
        <v>3.5153730000000001E-2</v>
      </c>
      <c r="H15" s="31" t="s">
        <v>152</v>
      </c>
    </row>
    <row r="16" spans="1:9" x14ac:dyDescent="0.2">
      <c r="A16" s="32">
        <v>10</v>
      </c>
      <c r="B16" s="33" t="s">
        <v>414</v>
      </c>
      <c r="C16" s="33" t="s">
        <v>415</v>
      </c>
      <c r="D16" s="33" t="s">
        <v>42</v>
      </c>
      <c r="E16" s="34">
        <v>14567232</v>
      </c>
      <c r="F16" s="35">
        <v>4925.1811392</v>
      </c>
      <c r="G16" s="36">
        <v>3.4579180000000001E-2</v>
      </c>
      <c r="H16" s="31" t="s">
        <v>152</v>
      </c>
    </row>
    <row r="17" spans="1:8" x14ac:dyDescent="0.2">
      <c r="A17" s="32">
        <v>11</v>
      </c>
      <c r="B17" s="33" t="s">
        <v>410</v>
      </c>
      <c r="C17" s="33" t="s">
        <v>411</v>
      </c>
      <c r="D17" s="33" t="s">
        <v>42</v>
      </c>
      <c r="E17" s="34">
        <v>7238410</v>
      </c>
      <c r="F17" s="35">
        <v>4634.0300820000002</v>
      </c>
      <c r="G17" s="36">
        <v>3.2535040000000001E-2</v>
      </c>
      <c r="H17" s="31" t="s">
        <v>152</v>
      </c>
    </row>
    <row r="18" spans="1:8" x14ac:dyDescent="0.2">
      <c r="A18" s="32">
        <v>12</v>
      </c>
      <c r="B18" s="33" t="s">
        <v>486</v>
      </c>
      <c r="C18" s="33" t="s">
        <v>487</v>
      </c>
      <c r="D18" s="33" t="s">
        <v>42</v>
      </c>
      <c r="E18" s="34">
        <v>3596299</v>
      </c>
      <c r="F18" s="35">
        <v>4352.6006797</v>
      </c>
      <c r="G18" s="36">
        <v>3.055915E-2</v>
      </c>
      <c r="H18" s="31" t="s">
        <v>152</v>
      </c>
    </row>
    <row r="19" spans="1:8" x14ac:dyDescent="0.2">
      <c r="A19" s="32">
        <v>13</v>
      </c>
      <c r="B19" s="33" t="s">
        <v>266</v>
      </c>
      <c r="C19" s="33" t="s">
        <v>267</v>
      </c>
      <c r="D19" s="33" t="s">
        <v>113</v>
      </c>
      <c r="E19" s="34">
        <v>148041</v>
      </c>
      <c r="F19" s="35">
        <v>4277.1265514999996</v>
      </c>
      <c r="G19" s="36">
        <v>3.0029259999999999E-2</v>
      </c>
      <c r="H19" s="31" t="s">
        <v>152</v>
      </c>
    </row>
    <row r="20" spans="1:8" x14ac:dyDescent="0.2">
      <c r="A20" s="32">
        <v>14</v>
      </c>
      <c r="B20" s="33" t="s">
        <v>278</v>
      </c>
      <c r="C20" s="33" t="s">
        <v>279</v>
      </c>
      <c r="D20" s="33" t="s">
        <v>113</v>
      </c>
      <c r="E20" s="34">
        <v>294408</v>
      </c>
      <c r="F20" s="35">
        <v>4118.3263079999997</v>
      </c>
      <c r="G20" s="36">
        <v>2.891434E-2</v>
      </c>
      <c r="H20" s="31" t="s">
        <v>152</v>
      </c>
    </row>
    <row r="21" spans="1:8" x14ac:dyDescent="0.2">
      <c r="A21" s="32">
        <v>15</v>
      </c>
      <c r="B21" s="33" t="s">
        <v>273</v>
      </c>
      <c r="C21" s="33" t="s">
        <v>274</v>
      </c>
      <c r="D21" s="33" t="s">
        <v>113</v>
      </c>
      <c r="E21" s="34">
        <v>865453</v>
      </c>
      <c r="F21" s="35">
        <v>3881.556705</v>
      </c>
      <c r="G21" s="36">
        <v>2.7251999999999998E-2</v>
      </c>
      <c r="H21" s="31" t="s">
        <v>152</v>
      </c>
    </row>
    <row r="22" spans="1:8" x14ac:dyDescent="0.2">
      <c r="A22" s="32">
        <v>16</v>
      </c>
      <c r="B22" s="33" t="s">
        <v>290</v>
      </c>
      <c r="C22" s="33" t="s">
        <v>291</v>
      </c>
      <c r="D22" s="33" t="s">
        <v>292</v>
      </c>
      <c r="E22" s="34">
        <v>590497</v>
      </c>
      <c r="F22" s="35">
        <v>3866.8696045000002</v>
      </c>
      <c r="G22" s="36">
        <v>2.7148889999999998E-2</v>
      </c>
      <c r="H22" s="31" t="s">
        <v>152</v>
      </c>
    </row>
    <row r="23" spans="1:8" x14ac:dyDescent="0.2">
      <c r="A23" s="32">
        <v>17</v>
      </c>
      <c r="B23" s="33" t="s">
        <v>111</v>
      </c>
      <c r="C23" s="33" t="s">
        <v>112</v>
      </c>
      <c r="D23" s="33" t="s">
        <v>113</v>
      </c>
      <c r="E23" s="34">
        <v>752875</v>
      </c>
      <c r="F23" s="35">
        <v>3769.645125</v>
      </c>
      <c r="G23" s="36">
        <v>2.6466279999999998E-2</v>
      </c>
      <c r="H23" s="31" t="s">
        <v>152</v>
      </c>
    </row>
    <row r="24" spans="1:8" x14ac:dyDescent="0.2">
      <c r="A24" s="32">
        <v>18</v>
      </c>
      <c r="B24" s="33" t="s">
        <v>442</v>
      </c>
      <c r="C24" s="33" t="s">
        <v>443</v>
      </c>
      <c r="D24" s="33" t="s">
        <v>113</v>
      </c>
      <c r="E24" s="34">
        <v>293925</v>
      </c>
      <c r="F24" s="35">
        <v>2605.7920875</v>
      </c>
      <c r="G24" s="36">
        <v>1.8294990000000001E-2</v>
      </c>
      <c r="H24" s="31" t="s">
        <v>152</v>
      </c>
    </row>
    <row r="25" spans="1:8" x14ac:dyDescent="0.2">
      <c r="A25" s="32">
        <v>19</v>
      </c>
      <c r="B25" s="33" t="s">
        <v>515</v>
      </c>
      <c r="C25" s="33" t="s">
        <v>516</v>
      </c>
      <c r="D25" s="33" t="s">
        <v>42</v>
      </c>
      <c r="E25" s="34">
        <v>2344634</v>
      </c>
      <c r="F25" s="35">
        <v>2389.1820459999999</v>
      </c>
      <c r="G25" s="36">
        <v>1.67742E-2</v>
      </c>
      <c r="H25" s="31" t="s">
        <v>152</v>
      </c>
    </row>
    <row r="26" spans="1:8" x14ac:dyDescent="0.2">
      <c r="A26" s="32">
        <v>20</v>
      </c>
      <c r="B26" s="33" t="s">
        <v>288</v>
      </c>
      <c r="C26" s="33" t="s">
        <v>289</v>
      </c>
      <c r="D26" s="33" t="s">
        <v>113</v>
      </c>
      <c r="E26" s="34">
        <v>121433</v>
      </c>
      <c r="F26" s="35">
        <v>2039.5279515</v>
      </c>
      <c r="G26" s="36">
        <v>1.431931E-2</v>
      </c>
      <c r="H26" s="31" t="s">
        <v>152</v>
      </c>
    </row>
    <row r="27" spans="1:8" x14ac:dyDescent="0.2">
      <c r="A27" s="32">
        <v>21</v>
      </c>
      <c r="B27" s="33" t="s">
        <v>537</v>
      </c>
      <c r="C27" s="33" t="s">
        <v>538</v>
      </c>
      <c r="D27" s="33" t="s">
        <v>42</v>
      </c>
      <c r="E27" s="34">
        <v>747100</v>
      </c>
      <c r="F27" s="35">
        <v>1180.4179999999999</v>
      </c>
      <c r="G27" s="36">
        <v>8.2875899999999992E-3</v>
      </c>
      <c r="H27" s="31" t="s">
        <v>152</v>
      </c>
    </row>
    <row r="28" spans="1:8" x14ac:dyDescent="0.2">
      <c r="A28" s="32">
        <v>22</v>
      </c>
      <c r="B28" s="33" t="s">
        <v>264</v>
      </c>
      <c r="C28" s="33" t="s">
        <v>265</v>
      </c>
      <c r="D28" s="33" t="s">
        <v>42</v>
      </c>
      <c r="E28" s="34">
        <v>944001</v>
      </c>
      <c r="F28" s="35">
        <v>1136.2940037000001</v>
      </c>
      <c r="G28" s="36">
        <v>7.9778000000000002E-3</v>
      </c>
      <c r="H28" s="31" t="s">
        <v>152</v>
      </c>
    </row>
    <row r="29" spans="1:8" x14ac:dyDescent="0.2">
      <c r="A29" s="32">
        <v>23</v>
      </c>
      <c r="B29" s="33" t="s">
        <v>402</v>
      </c>
      <c r="C29" s="33" t="s">
        <v>403</v>
      </c>
      <c r="D29" s="33" t="s">
        <v>247</v>
      </c>
      <c r="E29" s="34">
        <v>38606</v>
      </c>
      <c r="F29" s="35">
        <v>1131.7927990000001</v>
      </c>
      <c r="G29" s="36">
        <v>7.9462000000000005E-3</v>
      </c>
      <c r="H29" s="31" t="s">
        <v>152</v>
      </c>
    </row>
    <row r="30" spans="1:8" x14ac:dyDescent="0.2">
      <c r="A30" s="32">
        <v>24</v>
      </c>
      <c r="B30" s="33" t="s">
        <v>850</v>
      </c>
      <c r="C30" s="33" t="s">
        <v>851</v>
      </c>
      <c r="D30" s="33" t="s">
        <v>247</v>
      </c>
      <c r="E30" s="34">
        <v>110327</v>
      </c>
      <c r="F30" s="35">
        <v>802.07728999999995</v>
      </c>
      <c r="G30" s="36">
        <v>5.6312999999999997E-3</v>
      </c>
      <c r="H30" s="31" t="s">
        <v>152</v>
      </c>
    </row>
    <row r="31" spans="1:8" x14ac:dyDescent="0.2">
      <c r="A31" s="29"/>
      <c r="B31" s="29"/>
      <c r="C31" s="30" t="s">
        <v>151</v>
      </c>
      <c r="D31" s="29"/>
      <c r="E31" s="29" t="s">
        <v>152</v>
      </c>
      <c r="F31" s="37">
        <v>135428.15764960001</v>
      </c>
      <c r="G31" s="38">
        <v>0.95082692999999996</v>
      </c>
      <c r="H31" s="31" t="s">
        <v>152</v>
      </c>
    </row>
    <row r="32" spans="1:8" x14ac:dyDescent="0.2">
      <c r="A32" s="29"/>
      <c r="B32" s="29"/>
      <c r="C32" s="39"/>
      <c r="D32" s="29"/>
      <c r="E32" s="29"/>
      <c r="F32" s="40"/>
      <c r="G32" s="40"/>
      <c r="H32" s="31" t="s">
        <v>152</v>
      </c>
    </row>
    <row r="33" spans="1:8" x14ac:dyDescent="0.2">
      <c r="A33" s="29"/>
      <c r="B33" s="29"/>
      <c r="C33" s="30" t="s">
        <v>153</v>
      </c>
      <c r="D33" s="29"/>
      <c r="E33" s="29"/>
      <c r="F33" s="29"/>
      <c r="G33" s="29"/>
      <c r="H33" s="31" t="s">
        <v>152</v>
      </c>
    </row>
    <row r="34" spans="1:8" x14ac:dyDescent="0.2">
      <c r="A34" s="29"/>
      <c r="B34" s="29"/>
      <c r="C34" s="30" t="s">
        <v>151</v>
      </c>
      <c r="D34" s="29"/>
      <c r="E34" s="29" t="s">
        <v>152</v>
      </c>
      <c r="F34" s="41" t="s">
        <v>154</v>
      </c>
      <c r="G34" s="38">
        <v>0</v>
      </c>
      <c r="H34" s="31" t="s">
        <v>152</v>
      </c>
    </row>
    <row r="35" spans="1:8" x14ac:dyDescent="0.2">
      <c r="A35" s="29"/>
      <c r="B35" s="29"/>
      <c r="C35" s="39"/>
      <c r="D35" s="29"/>
      <c r="E35" s="29"/>
      <c r="F35" s="40"/>
      <c r="G35" s="40"/>
      <c r="H35" s="31" t="s">
        <v>152</v>
      </c>
    </row>
    <row r="36" spans="1:8" x14ac:dyDescent="0.2">
      <c r="A36" s="29"/>
      <c r="B36" s="29"/>
      <c r="C36" s="30" t="s">
        <v>155</v>
      </c>
      <c r="D36" s="29"/>
      <c r="E36" s="29"/>
      <c r="F36" s="29"/>
      <c r="G36" s="29"/>
      <c r="H36" s="31" t="s">
        <v>152</v>
      </c>
    </row>
    <row r="37" spans="1:8" x14ac:dyDescent="0.2">
      <c r="A37" s="29"/>
      <c r="B37" s="29"/>
      <c r="C37" s="30" t="s">
        <v>151</v>
      </c>
      <c r="D37" s="29"/>
      <c r="E37" s="29" t="s">
        <v>152</v>
      </c>
      <c r="F37" s="41" t="s">
        <v>154</v>
      </c>
      <c r="G37" s="38">
        <v>0</v>
      </c>
      <c r="H37" s="31" t="s">
        <v>152</v>
      </c>
    </row>
    <row r="38" spans="1:8" x14ac:dyDescent="0.2">
      <c r="A38" s="29"/>
      <c r="B38" s="29"/>
      <c r="C38" s="39"/>
      <c r="D38" s="29"/>
      <c r="E38" s="29"/>
      <c r="F38" s="40"/>
      <c r="G38" s="40"/>
      <c r="H38" s="31" t="s">
        <v>152</v>
      </c>
    </row>
    <row r="39" spans="1:8" x14ac:dyDescent="0.2">
      <c r="A39" s="29"/>
      <c r="B39" s="29"/>
      <c r="C39" s="30" t="s">
        <v>156</v>
      </c>
      <c r="D39" s="29"/>
      <c r="E39" s="29"/>
      <c r="F39" s="29"/>
      <c r="G39" s="29"/>
      <c r="H39" s="31" t="s">
        <v>152</v>
      </c>
    </row>
    <row r="40" spans="1:8" x14ac:dyDescent="0.2">
      <c r="A40" s="29"/>
      <c r="B40" s="29"/>
      <c r="C40" s="30" t="s">
        <v>151</v>
      </c>
      <c r="D40" s="29"/>
      <c r="E40" s="29" t="s">
        <v>152</v>
      </c>
      <c r="F40" s="41" t="s">
        <v>154</v>
      </c>
      <c r="G40" s="38">
        <v>0</v>
      </c>
      <c r="H40" s="31" t="s">
        <v>152</v>
      </c>
    </row>
    <row r="41" spans="1:8" x14ac:dyDescent="0.2">
      <c r="A41" s="29"/>
      <c r="B41" s="29"/>
      <c r="C41" s="39"/>
      <c r="D41" s="29"/>
      <c r="E41" s="29"/>
      <c r="F41" s="40"/>
      <c r="G41" s="40"/>
      <c r="H41" s="31" t="s">
        <v>152</v>
      </c>
    </row>
    <row r="42" spans="1:8" x14ac:dyDescent="0.2">
      <c r="A42" s="29"/>
      <c r="B42" s="29"/>
      <c r="C42" s="30" t="s">
        <v>157</v>
      </c>
      <c r="D42" s="29"/>
      <c r="E42" s="29"/>
      <c r="F42" s="40"/>
      <c r="G42" s="40"/>
      <c r="H42" s="31" t="s">
        <v>152</v>
      </c>
    </row>
    <row r="43" spans="1:8" x14ac:dyDescent="0.2">
      <c r="A43" s="29"/>
      <c r="B43" s="29"/>
      <c r="C43" s="30" t="s">
        <v>151</v>
      </c>
      <c r="D43" s="29"/>
      <c r="E43" s="29" t="s">
        <v>152</v>
      </c>
      <c r="F43" s="41" t="s">
        <v>154</v>
      </c>
      <c r="G43" s="38">
        <v>0</v>
      </c>
      <c r="H43" s="31" t="s">
        <v>152</v>
      </c>
    </row>
    <row r="44" spans="1:8" x14ac:dyDescent="0.2">
      <c r="A44" s="29"/>
      <c r="B44" s="29"/>
      <c r="C44" s="39"/>
      <c r="D44" s="29"/>
      <c r="E44" s="29"/>
      <c r="F44" s="40"/>
      <c r="G44" s="40"/>
      <c r="H44" s="31" t="s">
        <v>152</v>
      </c>
    </row>
    <row r="45" spans="1:8" x14ac:dyDescent="0.2">
      <c r="A45" s="29"/>
      <c r="B45" s="29"/>
      <c r="C45" s="30" t="s">
        <v>158</v>
      </c>
      <c r="D45" s="29"/>
      <c r="E45" s="29"/>
      <c r="F45" s="40"/>
      <c r="G45" s="40"/>
      <c r="H45" s="31" t="s">
        <v>152</v>
      </c>
    </row>
    <row r="46" spans="1:8" x14ac:dyDescent="0.2">
      <c r="A46" s="29"/>
      <c r="B46" s="29"/>
      <c r="C46" s="30" t="s">
        <v>151</v>
      </c>
      <c r="D46" s="29"/>
      <c r="E46" s="29" t="s">
        <v>152</v>
      </c>
      <c r="F46" s="41" t="s">
        <v>154</v>
      </c>
      <c r="G46" s="38">
        <v>0</v>
      </c>
      <c r="H46" s="31" t="s">
        <v>152</v>
      </c>
    </row>
    <row r="47" spans="1:8" x14ac:dyDescent="0.2">
      <c r="A47" s="29"/>
      <c r="B47" s="29"/>
      <c r="C47" s="39"/>
      <c r="D47" s="29"/>
      <c r="E47" s="29"/>
      <c r="F47" s="40"/>
      <c r="G47" s="40"/>
      <c r="H47" s="31" t="s">
        <v>152</v>
      </c>
    </row>
    <row r="48" spans="1:8" x14ac:dyDescent="0.2">
      <c r="A48" s="29"/>
      <c r="B48" s="29"/>
      <c r="C48" s="30" t="s">
        <v>160</v>
      </c>
      <c r="D48" s="29"/>
      <c r="E48" s="29"/>
      <c r="F48" s="37">
        <v>135428.15764960001</v>
      </c>
      <c r="G48" s="38">
        <v>0.95082692999999996</v>
      </c>
      <c r="H48" s="31" t="s">
        <v>152</v>
      </c>
    </row>
    <row r="49" spans="1:8" x14ac:dyDescent="0.2">
      <c r="A49" s="29"/>
      <c r="B49" s="29"/>
      <c r="C49" s="39"/>
      <c r="D49" s="29"/>
      <c r="E49" s="29"/>
      <c r="F49" s="40"/>
      <c r="G49" s="40"/>
      <c r="H49" s="31" t="s">
        <v>152</v>
      </c>
    </row>
    <row r="50" spans="1:8" x14ac:dyDescent="0.2">
      <c r="A50" s="29"/>
      <c r="B50" s="29"/>
      <c r="C50" s="30" t="s">
        <v>161</v>
      </c>
      <c r="D50" s="29"/>
      <c r="E50" s="29"/>
      <c r="F50" s="40"/>
      <c r="G50" s="40"/>
      <c r="H50" s="31" t="s">
        <v>152</v>
      </c>
    </row>
    <row r="51" spans="1:8" x14ac:dyDescent="0.2">
      <c r="A51" s="29"/>
      <c r="B51" s="29"/>
      <c r="C51" s="30" t="s">
        <v>10</v>
      </c>
      <c r="D51" s="29"/>
      <c r="E51" s="29"/>
      <c r="F51" s="40"/>
      <c r="G51" s="40"/>
      <c r="H51" s="31" t="s">
        <v>152</v>
      </c>
    </row>
    <row r="52" spans="1:8" x14ac:dyDescent="0.2">
      <c r="A52" s="29"/>
      <c r="B52" s="29"/>
      <c r="C52" s="30" t="s">
        <v>151</v>
      </c>
      <c r="D52" s="29"/>
      <c r="E52" s="29" t="s">
        <v>152</v>
      </c>
      <c r="F52" s="41" t="s">
        <v>154</v>
      </c>
      <c r="G52" s="38">
        <v>0</v>
      </c>
      <c r="H52" s="31" t="s">
        <v>152</v>
      </c>
    </row>
    <row r="53" spans="1:8" x14ac:dyDescent="0.2">
      <c r="A53" s="29"/>
      <c r="B53" s="29"/>
      <c r="C53" s="39"/>
      <c r="D53" s="29"/>
      <c r="E53" s="29"/>
      <c r="F53" s="40"/>
      <c r="G53" s="40"/>
      <c r="H53" s="31" t="s">
        <v>152</v>
      </c>
    </row>
    <row r="54" spans="1:8" x14ac:dyDescent="0.2">
      <c r="A54" s="29"/>
      <c r="B54" s="29"/>
      <c r="C54" s="30" t="s">
        <v>162</v>
      </c>
      <c r="D54" s="29"/>
      <c r="E54" s="29"/>
      <c r="F54" s="29"/>
      <c r="G54" s="29"/>
      <c r="H54" s="31" t="s">
        <v>152</v>
      </c>
    </row>
    <row r="55" spans="1:8" x14ac:dyDescent="0.2">
      <c r="A55" s="29"/>
      <c r="B55" s="29"/>
      <c r="C55" s="30" t="s">
        <v>151</v>
      </c>
      <c r="D55" s="29"/>
      <c r="E55" s="29" t="s">
        <v>152</v>
      </c>
      <c r="F55" s="41" t="s">
        <v>154</v>
      </c>
      <c r="G55" s="38">
        <v>0</v>
      </c>
      <c r="H55" s="31" t="s">
        <v>152</v>
      </c>
    </row>
    <row r="56" spans="1:8" x14ac:dyDescent="0.2">
      <c r="A56" s="29"/>
      <c r="B56" s="29"/>
      <c r="C56" s="39"/>
      <c r="D56" s="29"/>
      <c r="E56" s="29"/>
      <c r="F56" s="40"/>
      <c r="G56" s="40"/>
      <c r="H56" s="31" t="s">
        <v>152</v>
      </c>
    </row>
    <row r="57" spans="1:8" x14ac:dyDescent="0.2">
      <c r="A57" s="29"/>
      <c r="B57" s="29"/>
      <c r="C57" s="30" t="s">
        <v>163</v>
      </c>
      <c r="D57" s="29"/>
      <c r="E57" s="29"/>
      <c r="F57" s="29"/>
      <c r="G57" s="29"/>
      <c r="H57" s="31" t="s">
        <v>152</v>
      </c>
    </row>
    <row r="58" spans="1:8" x14ac:dyDescent="0.2">
      <c r="A58" s="29"/>
      <c r="B58" s="29"/>
      <c r="C58" s="30" t="s">
        <v>151</v>
      </c>
      <c r="D58" s="29"/>
      <c r="E58" s="29" t="s">
        <v>152</v>
      </c>
      <c r="F58" s="41" t="s">
        <v>154</v>
      </c>
      <c r="G58" s="38">
        <v>0</v>
      </c>
      <c r="H58" s="31" t="s">
        <v>152</v>
      </c>
    </row>
    <row r="59" spans="1:8" x14ac:dyDescent="0.2">
      <c r="A59" s="29"/>
      <c r="B59" s="29"/>
      <c r="C59" s="39"/>
      <c r="D59" s="29"/>
      <c r="E59" s="29"/>
      <c r="F59" s="40"/>
      <c r="G59" s="40"/>
      <c r="H59" s="31" t="s">
        <v>152</v>
      </c>
    </row>
    <row r="60" spans="1:8" x14ac:dyDescent="0.2">
      <c r="A60" s="29"/>
      <c r="B60" s="29"/>
      <c r="C60" s="30" t="s">
        <v>164</v>
      </c>
      <c r="D60" s="29"/>
      <c r="E60" s="29"/>
      <c r="F60" s="40"/>
      <c r="G60" s="40"/>
      <c r="H60" s="31" t="s">
        <v>152</v>
      </c>
    </row>
    <row r="61" spans="1:8" x14ac:dyDescent="0.2">
      <c r="A61" s="29"/>
      <c r="B61" s="29"/>
      <c r="C61" s="30" t="s">
        <v>151</v>
      </c>
      <c r="D61" s="29"/>
      <c r="E61" s="29" t="s">
        <v>152</v>
      </c>
      <c r="F61" s="41" t="s">
        <v>154</v>
      </c>
      <c r="G61" s="38">
        <v>0</v>
      </c>
      <c r="H61" s="31" t="s">
        <v>152</v>
      </c>
    </row>
    <row r="62" spans="1:8" x14ac:dyDescent="0.2">
      <c r="A62" s="29"/>
      <c r="B62" s="29"/>
      <c r="C62" s="39"/>
      <c r="D62" s="29"/>
      <c r="E62" s="29"/>
      <c r="F62" s="40"/>
      <c r="G62" s="40"/>
      <c r="H62" s="31" t="s">
        <v>152</v>
      </c>
    </row>
    <row r="63" spans="1:8" x14ac:dyDescent="0.2">
      <c r="A63" s="29"/>
      <c r="B63" s="29"/>
      <c r="C63" s="30" t="s">
        <v>165</v>
      </c>
      <c r="D63" s="29"/>
      <c r="E63" s="29"/>
      <c r="F63" s="37">
        <v>0</v>
      </c>
      <c r="G63" s="38">
        <v>0</v>
      </c>
      <c r="H63" s="31" t="s">
        <v>152</v>
      </c>
    </row>
    <row r="64" spans="1:8" x14ac:dyDescent="0.2">
      <c r="A64" s="29"/>
      <c r="B64" s="29"/>
      <c r="C64" s="39"/>
      <c r="D64" s="29"/>
      <c r="E64" s="29"/>
      <c r="F64" s="40"/>
      <c r="G64" s="40"/>
      <c r="H64" s="31" t="s">
        <v>152</v>
      </c>
    </row>
    <row r="65" spans="1:8" x14ac:dyDescent="0.2">
      <c r="A65" s="29"/>
      <c r="B65" s="29"/>
      <c r="C65" s="30" t="s">
        <v>166</v>
      </c>
      <c r="D65" s="29"/>
      <c r="E65" s="29"/>
      <c r="F65" s="40"/>
      <c r="G65" s="40"/>
      <c r="H65" s="31" t="s">
        <v>152</v>
      </c>
    </row>
    <row r="66" spans="1:8" x14ac:dyDescent="0.2">
      <c r="A66" s="29"/>
      <c r="B66" s="29"/>
      <c r="C66" s="30" t="s">
        <v>167</v>
      </c>
      <c r="D66" s="29"/>
      <c r="E66" s="29"/>
      <c r="F66" s="40"/>
      <c r="G66" s="40"/>
      <c r="H66" s="31" t="s">
        <v>152</v>
      </c>
    </row>
    <row r="67" spans="1:8" x14ac:dyDescent="0.2">
      <c r="A67" s="29"/>
      <c r="B67" s="29"/>
      <c r="C67" s="30" t="s">
        <v>151</v>
      </c>
      <c r="D67" s="29"/>
      <c r="E67" s="29" t="s">
        <v>152</v>
      </c>
      <c r="F67" s="41" t="s">
        <v>154</v>
      </c>
      <c r="G67" s="38">
        <v>0</v>
      </c>
      <c r="H67" s="31" t="s">
        <v>152</v>
      </c>
    </row>
    <row r="68" spans="1:8" x14ac:dyDescent="0.2">
      <c r="A68" s="29"/>
      <c r="B68" s="29"/>
      <c r="C68" s="39"/>
      <c r="D68" s="29"/>
      <c r="E68" s="29"/>
      <c r="F68" s="40"/>
      <c r="G68" s="40"/>
      <c r="H68" s="31" t="s">
        <v>152</v>
      </c>
    </row>
    <row r="69" spans="1:8" x14ac:dyDescent="0.2">
      <c r="A69" s="29"/>
      <c r="B69" s="29"/>
      <c r="C69" s="30" t="s">
        <v>168</v>
      </c>
      <c r="D69" s="29"/>
      <c r="E69" s="29"/>
      <c r="F69" s="40"/>
      <c r="G69" s="40"/>
      <c r="H69" s="31" t="s">
        <v>152</v>
      </c>
    </row>
    <row r="70" spans="1:8" x14ac:dyDescent="0.2">
      <c r="A70" s="29"/>
      <c r="B70" s="29"/>
      <c r="C70" s="30" t="s">
        <v>151</v>
      </c>
      <c r="D70" s="29"/>
      <c r="E70" s="29" t="s">
        <v>152</v>
      </c>
      <c r="F70" s="41" t="s">
        <v>154</v>
      </c>
      <c r="G70" s="38">
        <v>0</v>
      </c>
      <c r="H70" s="31" t="s">
        <v>152</v>
      </c>
    </row>
    <row r="71" spans="1:8" x14ac:dyDescent="0.2">
      <c r="A71" s="29"/>
      <c r="B71" s="29"/>
      <c r="C71" s="39"/>
      <c r="D71" s="29"/>
      <c r="E71" s="29"/>
      <c r="F71" s="40"/>
      <c r="G71" s="40"/>
      <c r="H71" s="31" t="s">
        <v>152</v>
      </c>
    </row>
    <row r="72" spans="1:8" x14ac:dyDescent="0.2">
      <c r="A72" s="29"/>
      <c r="B72" s="29"/>
      <c r="C72" s="30" t="s">
        <v>169</v>
      </c>
      <c r="D72" s="29"/>
      <c r="E72" s="29"/>
      <c r="F72" s="40"/>
      <c r="G72" s="40"/>
      <c r="H72" s="31" t="s">
        <v>152</v>
      </c>
    </row>
    <row r="73" spans="1:8" x14ac:dyDescent="0.2">
      <c r="A73" s="32">
        <v>1</v>
      </c>
      <c r="B73" s="33" t="s">
        <v>687</v>
      </c>
      <c r="C73" s="33" t="s">
        <v>1099</v>
      </c>
      <c r="D73" s="33" t="s">
        <v>546</v>
      </c>
      <c r="E73" s="34">
        <v>1500000</v>
      </c>
      <c r="F73" s="35">
        <v>1433.7149999999999</v>
      </c>
      <c r="G73" s="36">
        <v>1.0065960000000001E-2</v>
      </c>
      <c r="H73" s="31">
        <v>6.67</v>
      </c>
    </row>
    <row r="74" spans="1:8" x14ac:dyDescent="0.2">
      <c r="A74" s="29"/>
      <c r="B74" s="29"/>
      <c r="C74" s="30" t="s">
        <v>151</v>
      </c>
      <c r="D74" s="29"/>
      <c r="E74" s="29" t="s">
        <v>152</v>
      </c>
      <c r="F74" s="37">
        <v>1433.7149999999999</v>
      </c>
      <c r="G74" s="38">
        <v>1.0065960000000001E-2</v>
      </c>
      <c r="H74" s="31" t="s">
        <v>152</v>
      </c>
    </row>
    <row r="75" spans="1:8" x14ac:dyDescent="0.2">
      <c r="A75" s="29"/>
      <c r="B75" s="29"/>
      <c r="C75" s="39"/>
      <c r="D75" s="29"/>
      <c r="E75" s="29"/>
      <c r="F75" s="40"/>
      <c r="G75" s="40"/>
      <c r="H75" s="31" t="s">
        <v>152</v>
      </c>
    </row>
    <row r="76" spans="1:8" x14ac:dyDescent="0.2">
      <c r="A76" s="29"/>
      <c r="B76" s="29"/>
      <c r="C76" s="30" t="s">
        <v>170</v>
      </c>
      <c r="D76" s="29"/>
      <c r="E76" s="29"/>
      <c r="F76" s="40"/>
      <c r="G76" s="40"/>
      <c r="H76" s="31" t="s">
        <v>152</v>
      </c>
    </row>
    <row r="77" spans="1:8" x14ac:dyDescent="0.2">
      <c r="A77" s="32">
        <v>1</v>
      </c>
      <c r="B77" s="33"/>
      <c r="C77" s="33" t="s">
        <v>171</v>
      </c>
      <c r="D77" s="33"/>
      <c r="E77" s="42"/>
      <c r="F77" s="35">
        <v>5617.7975920230001</v>
      </c>
      <c r="G77" s="36">
        <v>3.944197E-2</v>
      </c>
      <c r="H77" s="31">
        <v>6.6</v>
      </c>
    </row>
    <row r="78" spans="1:8" x14ac:dyDescent="0.2">
      <c r="A78" s="29"/>
      <c r="B78" s="29"/>
      <c r="C78" s="30" t="s">
        <v>151</v>
      </c>
      <c r="D78" s="29"/>
      <c r="E78" s="29" t="s">
        <v>152</v>
      </c>
      <c r="F78" s="37">
        <v>5617.7975920230001</v>
      </c>
      <c r="G78" s="38">
        <v>3.944197E-2</v>
      </c>
      <c r="H78" s="31" t="s">
        <v>152</v>
      </c>
    </row>
    <row r="79" spans="1:8" x14ac:dyDescent="0.2">
      <c r="A79" s="29"/>
      <c r="B79" s="29"/>
      <c r="C79" s="39"/>
      <c r="D79" s="29"/>
      <c r="E79" s="29"/>
      <c r="F79" s="40"/>
      <c r="G79" s="40"/>
      <c r="H79" s="31" t="s">
        <v>152</v>
      </c>
    </row>
    <row r="80" spans="1:8" x14ac:dyDescent="0.2">
      <c r="A80" s="29"/>
      <c r="B80" s="29"/>
      <c r="C80" s="30" t="s">
        <v>172</v>
      </c>
      <c r="D80" s="29"/>
      <c r="E80" s="29"/>
      <c r="F80" s="37">
        <v>7051.5125920230003</v>
      </c>
      <c r="G80" s="38">
        <v>4.9507929999999999E-2</v>
      </c>
      <c r="H80" s="31" t="s">
        <v>152</v>
      </c>
    </row>
    <row r="81" spans="1:10" x14ac:dyDescent="0.2">
      <c r="A81" s="29"/>
      <c r="B81" s="29"/>
      <c r="C81" s="40"/>
      <c r="D81" s="29"/>
      <c r="E81" s="29"/>
      <c r="F81" s="29"/>
      <c r="G81" s="29"/>
      <c r="H81" s="31" t="s">
        <v>152</v>
      </c>
    </row>
    <row r="82" spans="1:10" x14ac:dyDescent="0.2">
      <c r="A82" s="29"/>
      <c r="B82" s="29"/>
      <c r="C82" s="30" t="s">
        <v>173</v>
      </c>
      <c r="D82" s="29"/>
      <c r="E82" s="29"/>
      <c r="F82" s="29"/>
      <c r="G82" s="29"/>
      <c r="H82" s="31" t="s">
        <v>152</v>
      </c>
    </row>
    <row r="83" spans="1:10" x14ac:dyDescent="0.2">
      <c r="A83" s="29"/>
      <c r="B83" s="29"/>
      <c r="C83" s="30" t="s">
        <v>174</v>
      </c>
      <c r="D83" s="29"/>
      <c r="E83" s="29"/>
      <c r="F83" s="29"/>
      <c r="G83" s="29"/>
      <c r="H83" s="31" t="s">
        <v>152</v>
      </c>
    </row>
    <row r="84" spans="1:10" x14ac:dyDescent="0.2">
      <c r="A84" s="29"/>
      <c r="B84" s="29"/>
      <c r="C84" s="30" t="s">
        <v>151</v>
      </c>
      <c r="D84" s="29"/>
      <c r="E84" s="29" t="s">
        <v>152</v>
      </c>
      <c r="F84" s="41" t="s">
        <v>154</v>
      </c>
      <c r="G84" s="38">
        <v>0</v>
      </c>
      <c r="H84" s="31" t="s">
        <v>152</v>
      </c>
    </row>
    <row r="85" spans="1:10" x14ac:dyDescent="0.2">
      <c r="A85" s="29"/>
      <c r="B85" s="29"/>
      <c r="C85" s="39"/>
      <c r="D85" s="29"/>
      <c r="E85" s="29"/>
      <c r="F85" s="40"/>
      <c r="G85" s="40"/>
      <c r="H85" s="31" t="s">
        <v>152</v>
      </c>
    </row>
    <row r="86" spans="1:10" x14ac:dyDescent="0.2">
      <c r="A86" s="29"/>
      <c r="B86" s="29"/>
      <c r="C86" s="30" t="s">
        <v>175</v>
      </c>
      <c r="D86" s="29"/>
      <c r="E86" s="29"/>
      <c r="F86" s="29"/>
      <c r="G86" s="29"/>
      <c r="H86" s="31" t="s">
        <v>152</v>
      </c>
    </row>
    <row r="87" spans="1:10" x14ac:dyDescent="0.2">
      <c r="A87" s="29"/>
      <c r="B87" s="29"/>
      <c r="C87" s="30" t="s">
        <v>176</v>
      </c>
      <c r="D87" s="29"/>
      <c r="E87" s="29"/>
      <c r="F87" s="29"/>
      <c r="G87" s="29"/>
      <c r="H87" s="31" t="s">
        <v>152</v>
      </c>
    </row>
    <row r="88" spans="1:10" x14ac:dyDescent="0.2">
      <c r="A88" s="29"/>
      <c r="B88" s="29"/>
      <c r="C88" s="30" t="s">
        <v>151</v>
      </c>
      <c r="D88" s="29"/>
      <c r="E88" s="29" t="s">
        <v>152</v>
      </c>
      <c r="F88" s="41" t="s">
        <v>154</v>
      </c>
      <c r="G88" s="38">
        <v>0</v>
      </c>
      <c r="H88" s="31" t="s">
        <v>152</v>
      </c>
    </row>
    <row r="89" spans="1:10" x14ac:dyDescent="0.2">
      <c r="A89" s="29"/>
      <c r="B89" s="29"/>
      <c r="C89" s="39"/>
      <c r="D89" s="29"/>
      <c r="E89" s="29"/>
      <c r="F89" s="40"/>
      <c r="G89" s="40"/>
      <c r="H89" s="31" t="s">
        <v>152</v>
      </c>
    </row>
    <row r="90" spans="1:10" x14ac:dyDescent="0.2">
      <c r="A90" s="29"/>
      <c r="B90" s="29"/>
      <c r="C90" s="30" t="s">
        <v>177</v>
      </c>
      <c r="D90" s="29"/>
      <c r="E90" s="29"/>
      <c r="F90" s="40"/>
      <c r="G90" s="40"/>
      <c r="H90" s="31" t="s">
        <v>152</v>
      </c>
    </row>
    <row r="91" spans="1:10" x14ac:dyDescent="0.2">
      <c r="A91" s="29"/>
      <c r="B91" s="29"/>
      <c r="C91" s="30" t="s">
        <v>151</v>
      </c>
      <c r="D91" s="29"/>
      <c r="E91" s="29" t="s">
        <v>152</v>
      </c>
      <c r="F91" s="41" t="s">
        <v>154</v>
      </c>
      <c r="G91" s="38">
        <v>0</v>
      </c>
      <c r="H91" s="31" t="s">
        <v>152</v>
      </c>
    </row>
    <row r="92" spans="1:10" x14ac:dyDescent="0.2">
      <c r="A92" s="29"/>
      <c r="B92" s="33"/>
      <c r="C92" s="33"/>
      <c r="D92" s="30"/>
      <c r="E92" s="29"/>
      <c r="F92" s="33"/>
      <c r="G92" s="42"/>
      <c r="H92" s="31" t="s">
        <v>152</v>
      </c>
    </row>
    <row r="93" spans="1:10" x14ac:dyDescent="0.2">
      <c r="A93" s="42"/>
      <c r="B93" s="33"/>
      <c r="C93" s="33" t="s">
        <v>938</v>
      </c>
      <c r="D93" s="33"/>
      <c r="E93" s="42"/>
      <c r="F93" s="35">
        <v>-47.69358604</v>
      </c>
      <c r="G93" s="36">
        <v>-3.3484999999999998E-4</v>
      </c>
      <c r="H93" s="31" t="s">
        <v>152</v>
      </c>
    </row>
    <row r="94" spans="1:10" x14ac:dyDescent="0.2">
      <c r="A94" s="39"/>
      <c r="B94" s="39"/>
      <c r="C94" s="30" t="s">
        <v>180</v>
      </c>
      <c r="D94" s="40"/>
      <c r="E94" s="40"/>
      <c r="F94" s="37">
        <v>142431.97665558301</v>
      </c>
      <c r="G94" s="43">
        <v>1.0000000099999999</v>
      </c>
      <c r="H94" s="31" t="s">
        <v>152</v>
      </c>
    </row>
    <row r="95" spans="1:10" x14ac:dyDescent="0.2">
      <c r="A95" s="44"/>
      <c r="B95" s="44"/>
      <c r="C95" s="44"/>
      <c r="D95" s="45"/>
      <c r="E95" s="45"/>
      <c r="F95" s="45"/>
      <c r="G95" s="45"/>
    </row>
    <row r="96" spans="1:10" x14ac:dyDescent="0.2">
      <c r="A96" s="4"/>
      <c r="B96" s="234" t="s">
        <v>915</v>
      </c>
      <c r="C96" s="234"/>
      <c r="D96" s="234"/>
      <c r="E96" s="234"/>
      <c r="F96" s="234"/>
      <c r="G96" s="234"/>
      <c r="H96" s="234"/>
      <c r="J96" s="5"/>
    </row>
    <row r="97" spans="1:17" x14ac:dyDescent="0.2">
      <c r="A97" s="4"/>
      <c r="B97" s="234" t="s">
        <v>916</v>
      </c>
      <c r="C97" s="234"/>
      <c r="D97" s="234"/>
      <c r="E97" s="234"/>
      <c r="F97" s="234"/>
      <c r="G97" s="234"/>
      <c r="H97" s="234"/>
      <c r="J97" s="5"/>
    </row>
    <row r="98" spans="1:17" x14ac:dyDescent="0.2">
      <c r="A98" s="4"/>
      <c r="B98" s="234" t="s">
        <v>917</v>
      </c>
      <c r="C98" s="234"/>
      <c r="D98" s="234"/>
      <c r="E98" s="234"/>
      <c r="F98" s="234"/>
      <c r="G98" s="234"/>
      <c r="H98" s="234"/>
      <c r="J98" s="5"/>
    </row>
    <row r="99" spans="1:17" s="7" customFormat="1" ht="67.5" customHeight="1" x14ac:dyDescent="0.25">
      <c r="A99" s="6"/>
      <c r="B99" s="235" t="s">
        <v>918</v>
      </c>
      <c r="C99" s="235"/>
      <c r="D99" s="235"/>
      <c r="E99" s="235"/>
      <c r="F99" s="235"/>
      <c r="G99" s="235"/>
      <c r="H99" s="235"/>
      <c r="I99"/>
      <c r="J99" s="5"/>
      <c r="K99"/>
      <c r="L99"/>
      <c r="M99"/>
      <c r="N99"/>
      <c r="O99"/>
      <c r="P99"/>
      <c r="Q99"/>
    </row>
    <row r="100" spans="1:17" x14ac:dyDescent="0.2">
      <c r="A100" s="4"/>
      <c r="B100" s="234" t="s">
        <v>919</v>
      </c>
      <c r="C100" s="234"/>
      <c r="D100" s="234"/>
      <c r="E100" s="234"/>
      <c r="F100" s="234"/>
      <c r="G100" s="234"/>
      <c r="H100" s="234"/>
      <c r="J100" s="5"/>
    </row>
    <row r="101" spans="1:17" x14ac:dyDescent="0.2">
      <c r="A101" s="4"/>
      <c r="B101" s="4"/>
      <c r="C101" s="4"/>
      <c r="D101" s="46"/>
      <c r="E101" s="46"/>
      <c r="F101" s="46"/>
      <c r="G101" s="46"/>
    </row>
    <row r="102" spans="1:17" x14ac:dyDescent="0.2">
      <c r="A102" s="4"/>
      <c r="B102" s="236" t="s">
        <v>181</v>
      </c>
      <c r="C102" s="237"/>
      <c r="D102" s="238"/>
      <c r="E102" s="47"/>
      <c r="F102" s="46"/>
      <c r="G102" s="46"/>
    </row>
    <row r="103" spans="1:17" x14ac:dyDescent="0.2">
      <c r="A103" s="4"/>
      <c r="B103" s="231" t="s">
        <v>182</v>
      </c>
      <c r="C103" s="232"/>
      <c r="D103" s="30" t="s">
        <v>183</v>
      </c>
      <c r="E103" s="47"/>
      <c r="F103" s="46"/>
      <c r="G103" s="46"/>
    </row>
    <row r="104" spans="1:17" x14ac:dyDescent="0.2">
      <c r="A104" s="4"/>
      <c r="B104" s="231" t="s">
        <v>184</v>
      </c>
      <c r="C104" s="232"/>
      <c r="D104" s="30" t="s">
        <v>183</v>
      </c>
      <c r="E104" s="47"/>
      <c r="F104" s="46"/>
      <c r="G104" s="46"/>
    </row>
    <row r="105" spans="1:17" x14ac:dyDescent="0.2">
      <c r="A105" s="4"/>
      <c r="B105" s="231" t="s">
        <v>185</v>
      </c>
      <c r="C105" s="232"/>
      <c r="D105" s="40" t="s">
        <v>152</v>
      </c>
      <c r="E105" s="47"/>
      <c r="F105" s="46"/>
      <c r="G105" s="46"/>
    </row>
    <row r="106" spans="1:17" x14ac:dyDescent="0.2">
      <c r="A106" s="8"/>
      <c r="B106" s="48" t="s">
        <v>152</v>
      </c>
      <c r="C106" s="48" t="s">
        <v>920</v>
      </c>
      <c r="D106" s="48" t="s">
        <v>186</v>
      </c>
      <c r="E106" s="8"/>
      <c r="F106" s="8"/>
      <c r="G106" s="8"/>
      <c r="H106" s="8"/>
      <c r="J106" s="5"/>
    </row>
    <row r="107" spans="1:17" x14ac:dyDescent="0.2">
      <c r="A107" s="8"/>
      <c r="B107" s="49" t="s">
        <v>187</v>
      </c>
      <c r="C107" s="50">
        <v>45626</v>
      </c>
      <c r="D107" s="50">
        <v>45657</v>
      </c>
      <c r="E107" s="8"/>
      <c r="F107" s="8"/>
      <c r="G107" s="8"/>
      <c r="J107" s="5"/>
    </row>
    <row r="108" spans="1:17" x14ac:dyDescent="0.2">
      <c r="A108" s="8"/>
      <c r="B108" s="33" t="s">
        <v>188</v>
      </c>
      <c r="C108" s="51">
        <v>108.1405</v>
      </c>
      <c r="D108" s="51">
        <v>105.35429999999999</v>
      </c>
      <c r="E108" s="8"/>
      <c r="F108" s="22"/>
      <c r="G108" s="52"/>
    </row>
    <row r="109" spans="1:17" x14ac:dyDescent="0.2">
      <c r="A109" s="8"/>
      <c r="B109" s="33" t="s">
        <v>1083</v>
      </c>
      <c r="C109" s="51">
        <v>34.0809</v>
      </c>
      <c r="D109" s="51">
        <v>33.202800000000003</v>
      </c>
      <c r="E109" s="8"/>
      <c r="F109" s="22"/>
      <c r="G109" s="52"/>
    </row>
    <row r="110" spans="1:17" ht="25.5" x14ac:dyDescent="0.2">
      <c r="A110" s="8"/>
      <c r="B110" s="33" t="s">
        <v>852</v>
      </c>
      <c r="C110" s="51">
        <v>111.18819999999999</v>
      </c>
      <c r="D110" s="51">
        <v>108.3235</v>
      </c>
      <c r="E110" s="8"/>
      <c r="F110" s="22"/>
      <c r="G110" s="52"/>
    </row>
    <row r="111" spans="1:17" ht="25.5" x14ac:dyDescent="0.2">
      <c r="A111" s="8"/>
      <c r="B111" s="33" t="s">
        <v>1089</v>
      </c>
      <c r="C111" s="51">
        <v>34.669499999999999</v>
      </c>
      <c r="D111" s="51">
        <v>33.776299999999999</v>
      </c>
      <c r="E111" s="8"/>
      <c r="F111" s="22"/>
      <c r="G111" s="52"/>
    </row>
    <row r="112" spans="1:17" x14ac:dyDescent="0.2">
      <c r="A112" s="8"/>
      <c r="B112" s="33" t="s">
        <v>190</v>
      </c>
      <c r="C112" s="51">
        <v>96.632000000000005</v>
      </c>
      <c r="D112" s="51">
        <v>94.035300000000007</v>
      </c>
      <c r="E112" s="8"/>
      <c r="F112" s="22"/>
      <c r="G112" s="52"/>
    </row>
    <row r="113" spans="1:7" x14ac:dyDescent="0.2">
      <c r="A113" s="8"/>
      <c r="B113" s="33" t="s">
        <v>1084</v>
      </c>
      <c r="C113" s="51">
        <v>29.956900000000001</v>
      </c>
      <c r="D113" s="51">
        <v>29.151900000000001</v>
      </c>
      <c r="E113" s="8"/>
      <c r="F113" s="22"/>
      <c r="G113" s="52"/>
    </row>
    <row r="114" spans="1:7" x14ac:dyDescent="0.2">
      <c r="A114" s="8"/>
      <c r="B114" s="8"/>
      <c r="C114" s="8"/>
      <c r="D114" s="8"/>
      <c r="E114" s="8"/>
      <c r="F114" s="8"/>
      <c r="G114" s="8"/>
    </row>
    <row r="115" spans="1:7" x14ac:dyDescent="0.2">
      <c r="A115" s="8"/>
      <c r="B115" s="231" t="s">
        <v>921</v>
      </c>
      <c r="C115" s="232"/>
      <c r="D115" s="30" t="s">
        <v>183</v>
      </c>
      <c r="E115" s="8"/>
      <c r="F115" s="8"/>
      <c r="G115" s="8"/>
    </row>
    <row r="116" spans="1:7" x14ac:dyDescent="0.2">
      <c r="A116" s="8"/>
      <c r="B116" s="90"/>
      <c r="C116" s="90"/>
      <c r="D116" s="90"/>
      <c r="E116" s="8"/>
      <c r="F116" s="8"/>
      <c r="G116" s="8"/>
    </row>
    <row r="117" spans="1:7" x14ac:dyDescent="0.2">
      <c r="A117" s="8"/>
      <c r="B117" s="231" t="s">
        <v>192</v>
      </c>
      <c r="C117" s="232"/>
      <c r="D117" s="30" t="s">
        <v>183</v>
      </c>
      <c r="E117" s="55"/>
      <c r="F117" s="8"/>
      <c r="G117" s="8"/>
    </row>
    <row r="118" spans="1:7" x14ac:dyDescent="0.2">
      <c r="A118" s="8"/>
      <c r="B118" s="231" t="s">
        <v>193</v>
      </c>
      <c r="C118" s="232"/>
      <c r="D118" s="30" t="s">
        <v>183</v>
      </c>
      <c r="E118" s="55"/>
      <c r="F118" s="8"/>
      <c r="G118" s="8"/>
    </row>
    <row r="119" spans="1:7" x14ac:dyDescent="0.2">
      <c r="A119" s="8"/>
      <c r="B119" s="231" t="s">
        <v>194</v>
      </c>
      <c r="C119" s="232"/>
      <c r="D119" s="30" t="s">
        <v>183</v>
      </c>
      <c r="E119" s="55"/>
      <c r="F119" s="8"/>
      <c r="G119" s="8"/>
    </row>
    <row r="120" spans="1:7" x14ac:dyDescent="0.2">
      <c r="A120" s="8"/>
      <c r="B120" s="231" t="s">
        <v>195</v>
      </c>
      <c r="C120" s="232"/>
      <c r="D120" s="56">
        <v>0.78210237091769641</v>
      </c>
      <c r="E120" s="8"/>
      <c r="F120" s="22"/>
      <c r="G120" s="52"/>
    </row>
    <row r="122" spans="1:7" x14ac:dyDescent="0.2">
      <c r="B122" s="230" t="s">
        <v>922</v>
      </c>
      <c r="C122" s="230"/>
    </row>
    <row r="124" spans="1:7" ht="153.75" customHeight="1" x14ac:dyDescent="0.2"/>
    <row r="127" spans="1:7" x14ac:dyDescent="0.2">
      <c r="B127" s="9" t="s">
        <v>923</v>
      </c>
      <c r="C127" s="10"/>
      <c r="D127" s="9"/>
    </row>
    <row r="128" spans="1:7" x14ac:dyDescent="0.2">
      <c r="B128" s="9" t="s">
        <v>1076</v>
      </c>
      <c r="D128" s="9"/>
    </row>
    <row r="129" customFormat="1" ht="165" customHeight="1" x14ac:dyDescent="0.2"/>
  </sheetData>
  <mergeCells count="18">
    <mergeCell ref="B103:C103"/>
    <mergeCell ref="A1:H1"/>
    <mergeCell ref="A2:H2"/>
    <mergeCell ref="A3:H3"/>
    <mergeCell ref="B96:H96"/>
    <mergeCell ref="B97:H97"/>
    <mergeCell ref="B98:H98"/>
    <mergeCell ref="B99:H99"/>
    <mergeCell ref="B100:H100"/>
    <mergeCell ref="B102:D102"/>
    <mergeCell ref="B122:C122"/>
    <mergeCell ref="B104:C104"/>
    <mergeCell ref="B105:C105"/>
    <mergeCell ref="B115:C115"/>
    <mergeCell ref="B119:C119"/>
    <mergeCell ref="B120:C120"/>
    <mergeCell ref="B117:C117"/>
    <mergeCell ref="B118:C118"/>
  </mergeCells>
  <hyperlinks>
    <hyperlink ref="I1" location="Index!B2" display="Index" xr:uid="{AF1C8910-F9E3-4A52-AAA9-3DBFCCC6ADBA}"/>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60BF5-61FE-497F-805D-D8255731917B}">
  <sheetPr>
    <outlinePr summaryBelow="0" summaryRight="0"/>
  </sheetPr>
  <dimension ref="A1:Q202"/>
  <sheetViews>
    <sheetView showGridLines="0" workbookViewId="0">
      <selection sqref="A1:H1"/>
    </sheetView>
  </sheetViews>
  <sheetFormatPr defaultRowHeight="12.75" x14ac:dyDescent="0.2"/>
  <cols>
    <col min="1" max="1" width="5.85546875" bestFit="1" customWidth="1"/>
    <col min="2" max="2" width="19.7109375" bestFit="1" customWidth="1"/>
    <col min="3" max="3" width="41.85546875" customWidth="1"/>
    <col min="4" max="4" width="17.7109375" bestFit="1" customWidth="1"/>
    <col min="5" max="5" width="13.5703125" bestFit="1" customWidth="1"/>
    <col min="6" max="6" width="10.140625" bestFit="1" customWidth="1"/>
    <col min="7" max="7" width="14" bestFit="1" customWidth="1"/>
    <col min="8" max="8" width="8.42578125" bestFit="1" customWidth="1"/>
    <col min="9" max="9" width="5.7109375" bestFit="1" customWidth="1"/>
  </cols>
  <sheetData>
    <row r="1" spans="1:9" ht="15" x14ac:dyDescent="0.2">
      <c r="A1" s="233" t="s">
        <v>0</v>
      </c>
      <c r="B1" s="233"/>
      <c r="C1" s="233"/>
      <c r="D1" s="233"/>
      <c r="E1" s="233"/>
      <c r="F1" s="233"/>
      <c r="G1" s="233"/>
      <c r="H1" s="233"/>
      <c r="I1" s="2" t="s">
        <v>910</v>
      </c>
    </row>
    <row r="2" spans="1:9" ht="15" x14ac:dyDescent="0.2">
      <c r="A2" s="233" t="s">
        <v>853</v>
      </c>
      <c r="B2" s="233"/>
      <c r="C2" s="233"/>
      <c r="D2" s="233"/>
      <c r="E2" s="233"/>
      <c r="F2" s="233"/>
      <c r="G2" s="233"/>
      <c r="H2" s="233"/>
    </row>
    <row r="3" spans="1:9" ht="15" x14ac:dyDescent="0.2">
      <c r="A3" s="233" t="s">
        <v>912</v>
      </c>
      <c r="B3" s="233"/>
      <c r="C3" s="233"/>
      <c r="D3" s="233"/>
      <c r="E3" s="233"/>
      <c r="F3" s="233"/>
      <c r="G3" s="233"/>
      <c r="H3" s="233"/>
    </row>
    <row r="4" spans="1:9" s="3" customFormat="1" ht="30" x14ac:dyDescent="0.2">
      <c r="A4" s="28" t="s">
        <v>2</v>
      </c>
      <c r="B4" s="28" t="s">
        <v>3</v>
      </c>
      <c r="C4" s="28" t="s">
        <v>4</v>
      </c>
      <c r="D4" s="28" t="s">
        <v>5</v>
      </c>
      <c r="E4" s="28" t="s">
        <v>6</v>
      </c>
      <c r="F4" s="28" t="s">
        <v>7</v>
      </c>
      <c r="G4" s="28" t="s">
        <v>8</v>
      </c>
      <c r="H4" s="28" t="s">
        <v>911</v>
      </c>
    </row>
    <row r="5" spans="1:9" x14ac:dyDescent="0.2">
      <c r="A5" s="29"/>
      <c r="B5" s="29"/>
      <c r="C5" s="30" t="s">
        <v>9</v>
      </c>
      <c r="D5" s="29"/>
      <c r="E5" s="29"/>
      <c r="F5" s="29"/>
      <c r="G5" s="29"/>
      <c r="H5" s="31" t="s">
        <v>152</v>
      </c>
    </row>
    <row r="6" spans="1:9" x14ac:dyDescent="0.2">
      <c r="A6" s="29"/>
      <c r="B6" s="29"/>
      <c r="C6" s="30" t="s">
        <v>10</v>
      </c>
      <c r="D6" s="29"/>
      <c r="E6" s="29"/>
      <c r="F6" s="29"/>
      <c r="G6" s="29"/>
      <c r="H6" s="31" t="s">
        <v>152</v>
      </c>
    </row>
    <row r="7" spans="1:9" x14ac:dyDescent="0.2">
      <c r="A7" s="32">
        <v>1</v>
      </c>
      <c r="B7" s="33" t="s">
        <v>344</v>
      </c>
      <c r="C7" s="33" t="s">
        <v>345</v>
      </c>
      <c r="D7" s="33" t="s">
        <v>42</v>
      </c>
      <c r="E7" s="34">
        <v>560634</v>
      </c>
      <c r="F7" s="35">
        <v>9939.199869</v>
      </c>
      <c r="G7" s="36">
        <v>4.0916960000000002E-2</v>
      </c>
      <c r="H7" s="31" t="s">
        <v>152</v>
      </c>
    </row>
    <row r="8" spans="1:9" x14ac:dyDescent="0.2">
      <c r="A8" s="32">
        <v>2</v>
      </c>
      <c r="B8" s="33" t="s">
        <v>17</v>
      </c>
      <c r="C8" s="33" t="s">
        <v>18</v>
      </c>
      <c r="D8" s="33" t="s">
        <v>19</v>
      </c>
      <c r="E8" s="34">
        <v>767214</v>
      </c>
      <c r="F8" s="35">
        <v>9325.1025630000004</v>
      </c>
      <c r="G8" s="36">
        <v>3.8388890000000002E-2</v>
      </c>
      <c r="H8" s="31" t="s">
        <v>152</v>
      </c>
    </row>
    <row r="9" spans="1:9" x14ac:dyDescent="0.2">
      <c r="A9" s="32">
        <v>3</v>
      </c>
      <c r="B9" s="33" t="s">
        <v>348</v>
      </c>
      <c r="C9" s="33" t="s">
        <v>349</v>
      </c>
      <c r="D9" s="33" t="s">
        <v>1114</v>
      </c>
      <c r="E9" s="34">
        <v>487788</v>
      </c>
      <c r="F9" s="35">
        <v>9170.4143999999997</v>
      </c>
      <c r="G9" s="36">
        <v>3.775208E-2</v>
      </c>
      <c r="H9" s="31" t="s">
        <v>152</v>
      </c>
    </row>
    <row r="10" spans="1:9" x14ac:dyDescent="0.2">
      <c r="A10" s="32">
        <v>4</v>
      </c>
      <c r="B10" s="33" t="s">
        <v>556</v>
      </c>
      <c r="C10" s="33" t="s">
        <v>557</v>
      </c>
      <c r="D10" s="33" t="s">
        <v>277</v>
      </c>
      <c r="E10" s="34">
        <v>290993</v>
      </c>
      <c r="F10" s="35">
        <v>8750.450503</v>
      </c>
      <c r="G10" s="36">
        <v>3.6023199999999998E-2</v>
      </c>
      <c r="H10" s="31" t="s">
        <v>152</v>
      </c>
    </row>
    <row r="11" spans="1:9" x14ac:dyDescent="0.2">
      <c r="A11" s="32">
        <v>5</v>
      </c>
      <c r="B11" s="33" t="s">
        <v>14</v>
      </c>
      <c r="C11" s="33" t="s">
        <v>15</v>
      </c>
      <c r="D11" s="33" t="s">
        <v>16</v>
      </c>
      <c r="E11" s="34">
        <v>529709</v>
      </c>
      <c r="F11" s="35">
        <v>8410.4546475000006</v>
      </c>
      <c r="G11" s="36">
        <v>3.462353E-2</v>
      </c>
      <c r="H11" s="31" t="s">
        <v>152</v>
      </c>
    </row>
    <row r="12" spans="1:9" x14ac:dyDescent="0.2">
      <c r="A12" s="32">
        <v>6</v>
      </c>
      <c r="B12" s="33" t="s">
        <v>11</v>
      </c>
      <c r="C12" s="33" t="s">
        <v>12</v>
      </c>
      <c r="D12" s="33" t="s">
        <v>13</v>
      </c>
      <c r="E12" s="34">
        <v>212643</v>
      </c>
      <c r="F12" s="35">
        <v>7671.4151895000005</v>
      </c>
      <c r="G12" s="36">
        <v>3.1581110000000003E-2</v>
      </c>
      <c r="H12" s="31" t="s">
        <v>152</v>
      </c>
    </row>
    <row r="13" spans="1:9" x14ac:dyDescent="0.2">
      <c r="A13" s="32">
        <v>7</v>
      </c>
      <c r="B13" s="33" t="s">
        <v>358</v>
      </c>
      <c r="C13" s="33" t="s">
        <v>359</v>
      </c>
      <c r="D13" s="33" t="s">
        <v>42</v>
      </c>
      <c r="E13" s="34">
        <v>524786</v>
      </c>
      <c r="F13" s="35">
        <v>5587.3965420000004</v>
      </c>
      <c r="G13" s="36">
        <v>2.3001779999999999E-2</v>
      </c>
      <c r="H13" s="31" t="s">
        <v>152</v>
      </c>
    </row>
    <row r="14" spans="1:9" x14ac:dyDescent="0.2">
      <c r="A14" s="32">
        <v>8</v>
      </c>
      <c r="B14" s="33" t="s">
        <v>40</v>
      </c>
      <c r="C14" s="33" t="s">
        <v>41</v>
      </c>
      <c r="D14" s="33" t="s">
        <v>42</v>
      </c>
      <c r="E14" s="34">
        <v>364208</v>
      </c>
      <c r="F14" s="35">
        <v>4667.8718319999998</v>
      </c>
      <c r="G14" s="36">
        <v>1.921635E-2</v>
      </c>
      <c r="H14" s="31" t="s">
        <v>152</v>
      </c>
    </row>
    <row r="15" spans="1:9" x14ac:dyDescent="0.2">
      <c r="A15" s="32">
        <v>9</v>
      </c>
      <c r="B15" s="33" t="s">
        <v>666</v>
      </c>
      <c r="C15" s="33" t="s">
        <v>667</v>
      </c>
      <c r="D15" s="33" t="s">
        <v>113</v>
      </c>
      <c r="E15" s="34">
        <v>61716</v>
      </c>
      <c r="F15" s="35">
        <v>4210.8826799999997</v>
      </c>
      <c r="G15" s="36">
        <v>1.7335050000000001E-2</v>
      </c>
      <c r="H15" s="31" t="s">
        <v>152</v>
      </c>
    </row>
    <row r="16" spans="1:9" x14ac:dyDescent="0.2">
      <c r="A16" s="32">
        <v>10</v>
      </c>
      <c r="B16" s="33" t="s">
        <v>346</v>
      </c>
      <c r="C16" s="33" t="s">
        <v>347</v>
      </c>
      <c r="D16" s="33" t="s">
        <v>203</v>
      </c>
      <c r="E16" s="34">
        <v>1504858</v>
      </c>
      <c r="F16" s="35">
        <v>4184.2576689999996</v>
      </c>
      <c r="G16" s="36">
        <v>1.7225440000000002E-2</v>
      </c>
      <c r="H16" s="31" t="s">
        <v>152</v>
      </c>
    </row>
    <row r="17" spans="1:8" x14ac:dyDescent="0.2">
      <c r="A17" s="32">
        <v>11</v>
      </c>
      <c r="B17" s="33" t="s">
        <v>369</v>
      </c>
      <c r="C17" s="33" t="s">
        <v>370</v>
      </c>
      <c r="D17" s="33" t="s">
        <v>371</v>
      </c>
      <c r="E17" s="34">
        <v>796956</v>
      </c>
      <c r="F17" s="35">
        <v>3854.4776940000002</v>
      </c>
      <c r="G17" s="36">
        <v>1.5867829999999999E-2</v>
      </c>
      <c r="H17" s="31" t="s">
        <v>152</v>
      </c>
    </row>
    <row r="18" spans="1:8" x14ac:dyDescent="0.2">
      <c r="A18" s="32">
        <v>12</v>
      </c>
      <c r="B18" s="33" t="s">
        <v>109</v>
      </c>
      <c r="C18" s="33" t="s">
        <v>110</v>
      </c>
      <c r="D18" s="33" t="s">
        <v>16</v>
      </c>
      <c r="E18" s="34">
        <v>942804</v>
      </c>
      <c r="F18" s="35">
        <v>3222.5040720000002</v>
      </c>
      <c r="G18" s="36">
        <v>1.3266170000000001E-2</v>
      </c>
      <c r="H18" s="31" t="s">
        <v>152</v>
      </c>
    </row>
    <row r="19" spans="1:8" x14ac:dyDescent="0.2">
      <c r="A19" s="32">
        <v>13</v>
      </c>
      <c r="B19" s="33" t="s">
        <v>354</v>
      </c>
      <c r="C19" s="33" t="s">
        <v>355</v>
      </c>
      <c r="D19" s="33" t="s">
        <v>1114</v>
      </c>
      <c r="E19" s="34">
        <v>76565</v>
      </c>
      <c r="F19" s="35">
        <v>3135.1836199999998</v>
      </c>
      <c r="G19" s="36">
        <v>1.290669E-2</v>
      </c>
      <c r="H19" s="31" t="s">
        <v>152</v>
      </c>
    </row>
    <row r="20" spans="1:8" x14ac:dyDescent="0.2">
      <c r="A20" s="32">
        <v>14</v>
      </c>
      <c r="B20" s="33" t="s">
        <v>554</v>
      </c>
      <c r="C20" s="33" t="s">
        <v>555</v>
      </c>
      <c r="D20" s="33" t="s">
        <v>1114</v>
      </c>
      <c r="E20" s="34">
        <v>181865</v>
      </c>
      <c r="F20" s="35">
        <v>3102.98063</v>
      </c>
      <c r="G20" s="36">
        <v>1.277412E-2</v>
      </c>
      <c r="H20" s="31" t="s">
        <v>152</v>
      </c>
    </row>
    <row r="21" spans="1:8" ht="25.5" x14ac:dyDescent="0.2">
      <c r="A21" s="32">
        <v>15</v>
      </c>
      <c r="B21" s="33" t="s">
        <v>97</v>
      </c>
      <c r="C21" s="33" t="s">
        <v>98</v>
      </c>
      <c r="D21" s="33" t="s">
        <v>99</v>
      </c>
      <c r="E21" s="34">
        <v>239190</v>
      </c>
      <c r="F21" s="35">
        <v>2944.6680900000001</v>
      </c>
      <c r="G21" s="36">
        <v>1.212239E-2</v>
      </c>
      <c r="H21" s="31" t="s">
        <v>152</v>
      </c>
    </row>
    <row r="22" spans="1:8" x14ac:dyDescent="0.2">
      <c r="A22" s="32">
        <v>16</v>
      </c>
      <c r="B22" s="33" t="s">
        <v>58</v>
      </c>
      <c r="C22" s="33" t="s">
        <v>59</v>
      </c>
      <c r="D22" s="33" t="s">
        <v>42</v>
      </c>
      <c r="E22" s="34">
        <v>367625</v>
      </c>
      <c r="F22" s="35">
        <v>2922.4349375000002</v>
      </c>
      <c r="G22" s="36">
        <v>1.2030860000000001E-2</v>
      </c>
      <c r="H22" s="31" t="s">
        <v>152</v>
      </c>
    </row>
    <row r="23" spans="1:8" x14ac:dyDescent="0.2">
      <c r="A23" s="32">
        <v>17</v>
      </c>
      <c r="B23" s="33" t="s">
        <v>266</v>
      </c>
      <c r="C23" s="33" t="s">
        <v>267</v>
      </c>
      <c r="D23" s="33" t="s">
        <v>113</v>
      </c>
      <c r="E23" s="34">
        <v>93600</v>
      </c>
      <c r="F23" s="35">
        <v>2704.2444</v>
      </c>
      <c r="G23" s="36">
        <v>1.1132629999999999E-2</v>
      </c>
      <c r="H23" s="31" t="s">
        <v>152</v>
      </c>
    </row>
    <row r="24" spans="1:8" ht="25.5" x14ac:dyDescent="0.2">
      <c r="A24" s="32">
        <v>18</v>
      </c>
      <c r="B24" s="33" t="s">
        <v>23</v>
      </c>
      <c r="C24" s="33" t="s">
        <v>24</v>
      </c>
      <c r="D24" s="33" t="s">
        <v>25</v>
      </c>
      <c r="E24" s="34">
        <v>23061</v>
      </c>
      <c r="F24" s="35">
        <v>2635.0305735000002</v>
      </c>
      <c r="G24" s="36">
        <v>1.08477E-2</v>
      </c>
      <c r="H24" s="31" t="s">
        <v>152</v>
      </c>
    </row>
    <row r="25" spans="1:8" ht="25.5" x14ac:dyDescent="0.2">
      <c r="A25" s="32">
        <v>19</v>
      </c>
      <c r="B25" s="33" t="s">
        <v>352</v>
      </c>
      <c r="C25" s="33" t="s">
        <v>353</v>
      </c>
      <c r="D25" s="33" t="s">
        <v>209</v>
      </c>
      <c r="E25" s="34">
        <v>136432</v>
      </c>
      <c r="F25" s="35">
        <v>2573.585032</v>
      </c>
      <c r="G25" s="36">
        <v>1.059474E-2</v>
      </c>
      <c r="H25" s="31" t="s">
        <v>152</v>
      </c>
    </row>
    <row r="26" spans="1:8" x14ac:dyDescent="0.2">
      <c r="A26" s="32">
        <v>20</v>
      </c>
      <c r="B26" s="33" t="s">
        <v>464</v>
      </c>
      <c r="C26" s="33" t="s">
        <v>465</v>
      </c>
      <c r="D26" s="33" t="s">
        <v>42</v>
      </c>
      <c r="E26" s="34">
        <v>262143</v>
      </c>
      <c r="F26" s="35">
        <v>2516.9660144999998</v>
      </c>
      <c r="G26" s="36">
        <v>1.036166E-2</v>
      </c>
      <c r="H26" s="31" t="s">
        <v>152</v>
      </c>
    </row>
    <row r="27" spans="1:8" x14ac:dyDescent="0.2">
      <c r="A27" s="32">
        <v>21</v>
      </c>
      <c r="B27" s="33" t="s">
        <v>236</v>
      </c>
      <c r="C27" s="33" t="s">
        <v>237</v>
      </c>
      <c r="D27" s="33" t="s">
        <v>203</v>
      </c>
      <c r="E27" s="34">
        <v>26061</v>
      </c>
      <c r="F27" s="35">
        <v>2261.3781224999998</v>
      </c>
      <c r="G27" s="36">
        <v>9.3094700000000002E-3</v>
      </c>
      <c r="H27" s="31" t="s">
        <v>152</v>
      </c>
    </row>
    <row r="28" spans="1:8" ht="25.5" x14ac:dyDescent="0.2">
      <c r="A28" s="32">
        <v>22</v>
      </c>
      <c r="B28" s="33" t="s">
        <v>238</v>
      </c>
      <c r="C28" s="33" t="s">
        <v>239</v>
      </c>
      <c r="D28" s="33" t="s">
        <v>209</v>
      </c>
      <c r="E28" s="34">
        <v>39723</v>
      </c>
      <c r="F28" s="35">
        <v>2237.9540969999998</v>
      </c>
      <c r="G28" s="36">
        <v>9.2130400000000005E-3</v>
      </c>
      <c r="H28" s="31" t="s">
        <v>152</v>
      </c>
    </row>
    <row r="29" spans="1:8" x14ac:dyDescent="0.2">
      <c r="A29" s="32">
        <v>23</v>
      </c>
      <c r="B29" s="33" t="s">
        <v>102</v>
      </c>
      <c r="C29" s="33" t="s">
        <v>103</v>
      </c>
      <c r="D29" s="33" t="s">
        <v>104</v>
      </c>
      <c r="E29" s="34">
        <v>1160050</v>
      </c>
      <c r="F29" s="35">
        <v>2215.4634900000001</v>
      </c>
      <c r="G29" s="36">
        <v>9.1204600000000004E-3</v>
      </c>
      <c r="H29" s="31" t="s">
        <v>152</v>
      </c>
    </row>
    <row r="30" spans="1:8" x14ac:dyDescent="0.2">
      <c r="A30" s="32">
        <v>24</v>
      </c>
      <c r="B30" s="33" t="s">
        <v>376</v>
      </c>
      <c r="C30" s="33" t="s">
        <v>377</v>
      </c>
      <c r="D30" s="33" t="s">
        <v>277</v>
      </c>
      <c r="E30" s="34">
        <v>296507</v>
      </c>
      <c r="F30" s="35">
        <v>2194.5965605000001</v>
      </c>
      <c r="G30" s="36">
        <v>9.0345500000000006E-3</v>
      </c>
      <c r="H30" s="31" t="s">
        <v>152</v>
      </c>
    </row>
    <row r="31" spans="1:8" x14ac:dyDescent="0.2">
      <c r="A31" s="32">
        <v>25</v>
      </c>
      <c r="B31" s="33" t="s">
        <v>820</v>
      </c>
      <c r="C31" s="33" t="s">
        <v>821</v>
      </c>
      <c r="D31" s="33" t="s">
        <v>277</v>
      </c>
      <c r="E31" s="34">
        <v>118734</v>
      </c>
      <c r="F31" s="35">
        <v>2144.4547739999998</v>
      </c>
      <c r="G31" s="36">
        <v>8.82813E-3</v>
      </c>
      <c r="H31" s="31" t="s">
        <v>152</v>
      </c>
    </row>
    <row r="32" spans="1:8" x14ac:dyDescent="0.2">
      <c r="A32" s="32">
        <v>26</v>
      </c>
      <c r="B32" s="33" t="s">
        <v>444</v>
      </c>
      <c r="C32" s="33" t="s">
        <v>445</v>
      </c>
      <c r="D32" s="33" t="s">
        <v>127</v>
      </c>
      <c r="E32" s="34">
        <v>1532468</v>
      </c>
      <c r="F32" s="35">
        <v>2115.5720740000002</v>
      </c>
      <c r="G32" s="36">
        <v>8.7092300000000001E-3</v>
      </c>
      <c r="H32" s="31" t="s">
        <v>152</v>
      </c>
    </row>
    <row r="33" spans="1:8" x14ac:dyDescent="0.2">
      <c r="A33" s="32">
        <v>27</v>
      </c>
      <c r="B33" s="33" t="s">
        <v>446</v>
      </c>
      <c r="C33" s="33" t="s">
        <v>447</v>
      </c>
      <c r="D33" s="33" t="s">
        <v>55</v>
      </c>
      <c r="E33" s="34">
        <v>126385</v>
      </c>
      <c r="F33" s="35">
        <v>2065.1309000000001</v>
      </c>
      <c r="G33" s="36">
        <v>8.5015799999999999E-3</v>
      </c>
      <c r="H33" s="31" t="s">
        <v>152</v>
      </c>
    </row>
    <row r="34" spans="1:8" x14ac:dyDescent="0.2">
      <c r="A34" s="32">
        <v>28</v>
      </c>
      <c r="B34" s="33" t="s">
        <v>264</v>
      </c>
      <c r="C34" s="33" t="s">
        <v>265</v>
      </c>
      <c r="D34" s="33" t="s">
        <v>42</v>
      </c>
      <c r="E34" s="34">
        <v>1687924</v>
      </c>
      <c r="F34" s="35">
        <v>2031.7541188</v>
      </c>
      <c r="G34" s="36">
        <v>8.3641700000000006E-3</v>
      </c>
      <c r="H34" s="31" t="s">
        <v>152</v>
      </c>
    </row>
    <row r="35" spans="1:8" x14ac:dyDescent="0.2">
      <c r="A35" s="32">
        <v>29</v>
      </c>
      <c r="B35" s="33" t="s">
        <v>452</v>
      </c>
      <c r="C35" s="33" t="s">
        <v>453</v>
      </c>
      <c r="D35" s="33" t="s">
        <v>1114</v>
      </c>
      <c r="E35" s="34">
        <v>101081</v>
      </c>
      <c r="F35" s="35">
        <v>1938.1270939999999</v>
      </c>
      <c r="G35" s="36">
        <v>7.9787399999999998E-3</v>
      </c>
      <c r="H35" s="31" t="s">
        <v>152</v>
      </c>
    </row>
    <row r="36" spans="1:8" x14ac:dyDescent="0.2">
      <c r="A36" s="32">
        <v>30</v>
      </c>
      <c r="B36" s="33" t="s">
        <v>47</v>
      </c>
      <c r="C36" s="33" t="s">
        <v>48</v>
      </c>
      <c r="D36" s="33" t="s">
        <v>19</v>
      </c>
      <c r="E36" s="34">
        <v>656138</v>
      </c>
      <c r="F36" s="35">
        <v>1918.875581</v>
      </c>
      <c r="G36" s="36">
        <v>7.8994800000000004E-3</v>
      </c>
      <c r="H36" s="31" t="s">
        <v>152</v>
      </c>
    </row>
    <row r="37" spans="1:8" x14ac:dyDescent="0.2">
      <c r="A37" s="32">
        <v>31</v>
      </c>
      <c r="B37" s="33" t="s">
        <v>462</v>
      </c>
      <c r="C37" s="33" t="s">
        <v>463</v>
      </c>
      <c r="D37" s="33" t="s">
        <v>371</v>
      </c>
      <c r="E37" s="34">
        <v>81793</v>
      </c>
      <c r="F37" s="35">
        <v>1903.2004205000001</v>
      </c>
      <c r="G37" s="36">
        <v>7.8349500000000002E-3</v>
      </c>
      <c r="H37" s="31" t="s">
        <v>152</v>
      </c>
    </row>
    <row r="38" spans="1:8" x14ac:dyDescent="0.2">
      <c r="A38" s="32">
        <v>32</v>
      </c>
      <c r="B38" s="33" t="s">
        <v>410</v>
      </c>
      <c r="C38" s="33" t="s">
        <v>411</v>
      </c>
      <c r="D38" s="33" t="s">
        <v>42</v>
      </c>
      <c r="E38" s="34">
        <v>2956670</v>
      </c>
      <c r="F38" s="35">
        <v>1892.860134</v>
      </c>
      <c r="G38" s="36">
        <v>7.7923899999999997E-3</v>
      </c>
      <c r="H38" s="31" t="s">
        <v>152</v>
      </c>
    </row>
    <row r="39" spans="1:8" x14ac:dyDescent="0.2">
      <c r="A39" s="32">
        <v>33</v>
      </c>
      <c r="B39" s="33" t="s">
        <v>229</v>
      </c>
      <c r="C39" s="33" t="s">
        <v>230</v>
      </c>
      <c r="D39" s="33" t="s">
        <v>19</v>
      </c>
      <c r="E39" s="34">
        <v>448611</v>
      </c>
      <c r="F39" s="35">
        <v>1833.6974625</v>
      </c>
      <c r="G39" s="36">
        <v>7.5488300000000003E-3</v>
      </c>
      <c r="H39" s="31" t="s">
        <v>152</v>
      </c>
    </row>
    <row r="40" spans="1:8" x14ac:dyDescent="0.2">
      <c r="A40" s="32">
        <v>34</v>
      </c>
      <c r="B40" s="33" t="s">
        <v>273</v>
      </c>
      <c r="C40" s="33" t="s">
        <v>274</v>
      </c>
      <c r="D40" s="33" t="s">
        <v>113</v>
      </c>
      <c r="E40" s="34">
        <v>406125</v>
      </c>
      <c r="F40" s="35">
        <v>1821.4706249999999</v>
      </c>
      <c r="G40" s="36">
        <v>7.4985E-3</v>
      </c>
      <c r="H40" s="31" t="s">
        <v>152</v>
      </c>
    </row>
    <row r="41" spans="1:8" x14ac:dyDescent="0.2">
      <c r="A41" s="32">
        <v>35</v>
      </c>
      <c r="B41" s="33" t="s">
        <v>414</v>
      </c>
      <c r="C41" s="33" t="s">
        <v>415</v>
      </c>
      <c r="D41" s="33" t="s">
        <v>42</v>
      </c>
      <c r="E41" s="34">
        <v>5324759</v>
      </c>
      <c r="F41" s="35">
        <v>1800.3010179</v>
      </c>
      <c r="G41" s="36">
        <v>7.4113499999999997E-3</v>
      </c>
      <c r="H41" s="31" t="s">
        <v>152</v>
      </c>
    </row>
    <row r="42" spans="1:8" x14ac:dyDescent="0.2">
      <c r="A42" s="32">
        <v>36</v>
      </c>
      <c r="B42" s="33" t="s">
        <v>364</v>
      </c>
      <c r="C42" s="33" t="s">
        <v>365</v>
      </c>
      <c r="D42" s="33" t="s">
        <v>366</v>
      </c>
      <c r="E42" s="34">
        <v>285600</v>
      </c>
      <c r="F42" s="35">
        <v>1720.5971999999999</v>
      </c>
      <c r="G42" s="36">
        <v>7.0832300000000003E-3</v>
      </c>
      <c r="H42" s="31" t="s">
        <v>152</v>
      </c>
    </row>
    <row r="43" spans="1:8" x14ac:dyDescent="0.2">
      <c r="A43" s="32">
        <v>37</v>
      </c>
      <c r="B43" s="33" t="s">
        <v>387</v>
      </c>
      <c r="C43" s="33" t="s">
        <v>388</v>
      </c>
      <c r="D43" s="33" t="s">
        <v>30</v>
      </c>
      <c r="E43" s="34">
        <v>52329</v>
      </c>
      <c r="F43" s="35">
        <v>1702.3408635000001</v>
      </c>
      <c r="G43" s="36">
        <v>7.0080699999999999E-3</v>
      </c>
      <c r="H43" s="31" t="s">
        <v>152</v>
      </c>
    </row>
    <row r="44" spans="1:8" x14ac:dyDescent="0.2">
      <c r="A44" s="32">
        <v>38</v>
      </c>
      <c r="B44" s="33" t="s">
        <v>111</v>
      </c>
      <c r="C44" s="33" t="s">
        <v>112</v>
      </c>
      <c r="D44" s="33" t="s">
        <v>113</v>
      </c>
      <c r="E44" s="34">
        <v>336975</v>
      </c>
      <c r="F44" s="35">
        <v>1687.233825</v>
      </c>
      <c r="G44" s="36">
        <v>6.9458799999999998E-3</v>
      </c>
      <c r="H44" s="31" t="s">
        <v>152</v>
      </c>
    </row>
    <row r="45" spans="1:8" ht="25.5" x14ac:dyDescent="0.2">
      <c r="A45" s="32">
        <v>39</v>
      </c>
      <c r="B45" s="33" t="s">
        <v>207</v>
      </c>
      <c r="C45" s="33" t="s">
        <v>208</v>
      </c>
      <c r="D45" s="33" t="s">
        <v>209</v>
      </c>
      <c r="E45" s="34">
        <v>68182</v>
      </c>
      <c r="F45" s="35">
        <v>1606.163374</v>
      </c>
      <c r="G45" s="36">
        <v>6.6121299999999999E-3</v>
      </c>
      <c r="H45" s="31" t="s">
        <v>152</v>
      </c>
    </row>
    <row r="46" spans="1:8" x14ac:dyDescent="0.2">
      <c r="A46" s="32">
        <v>40</v>
      </c>
      <c r="B46" s="33" t="s">
        <v>275</v>
      </c>
      <c r="C46" s="33" t="s">
        <v>276</v>
      </c>
      <c r="D46" s="33" t="s">
        <v>277</v>
      </c>
      <c r="E46" s="34">
        <v>66850</v>
      </c>
      <c r="F46" s="35">
        <v>1583.3422499999999</v>
      </c>
      <c r="G46" s="36">
        <v>6.5181900000000001E-3</v>
      </c>
      <c r="H46" s="31" t="s">
        <v>152</v>
      </c>
    </row>
    <row r="47" spans="1:8" x14ac:dyDescent="0.2">
      <c r="A47" s="32">
        <v>41</v>
      </c>
      <c r="B47" s="33" t="s">
        <v>391</v>
      </c>
      <c r="C47" s="33" t="s">
        <v>392</v>
      </c>
      <c r="D47" s="33" t="s">
        <v>393</v>
      </c>
      <c r="E47" s="34">
        <v>397177</v>
      </c>
      <c r="F47" s="35">
        <v>1525.7554455</v>
      </c>
      <c r="G47" s="36">
        <v>6.2811200000000003E-3</v>
      </c>
      <c r="H47" s="31" t="s">
        <v>152</v>
      </c>
    </row>
    <row r="48" spans="1:8" ht="25.5" x14ac:dyDescent="0.2">
      <c r="A48" s="32">
        <v>42</v>
      </c>
      <c r="B48" s="33" t="s">
        <v>854</v>
      </c>
      <c r="C48" s="33" t="s">
        <v>855</v>
      </c>
      <c r="D48" s="33" t="s">
        <v>25</v>
      </c>
      <c r="E48" s="34">
        <v>660253</v>
      </c>
      <c r="F48" s="35">
        <v>1437.3047557</v>
      </c>
      <c r="G48" s="36">
        <v>5.9169899999999996E-3</v>
      </c>
      <c r="H48" s="31" t="s">
        <v>152</v>
      </c>
    </row>
    <row r="49" spans="1:8" ht="25.5" x14ac:dyDescent="0.2">
      <c r="A49" s="32">
        <v>43</v>
      </c>
      <c r="B49" s="33" t="s">
        <v>204</v>
      </c>
      <c r="C49" s="33" t="s">
        <v>205</v>
      </c>
      <c r="D49" s="33" t="s">
        <v>206</v>
      </c>
      <c r="E49" s="34">
        <v>72370</v>
      </c>
      <c r="F49" s="35">
        <v>1360.5198150000001</v>
      </c>
      <c r="G49" s="36">
        <v>5.6008899999999999E-3</v>
      </c>
      <c r="H49" s="31" t="s">
        <v>152</v>
      </c>
    </row>
    <row r="50" spans="1:8" x14ac:dyDescent="0.2">
      <c r="A50" s="32">
        <v>44</v>
      </c>
      <c r="B50" s="33" t="s">
        <v>726</v>
      </c>
      <c r="C50" s="33" t="s">
        <v>727</v>
      </c>
      <c r="D50" s="33" t="s">
        <v>30</v>
      </c>
      <c r="E50" s="34">
        <v>58272</v>
      </c>
      <c r="F50" s="35">
        <v>1329.3882719999999</v>
      </c>
      <c r="G50" s="36">
        <v>5.4727300000000003E-3</v>
      </c>
      <c r="H50" s="31" t="s">
        <v>152</v>
      </c>
    </row>
    <row r="51" spans="1:8" x14ac:dyDescent="0.2">
      <c r="A51" s="32">
        <v>45</v>
      </c>
      <c r="B51" s="33" t="s">
        <v>795</v>
      </c>
      <c r="C51" s="33" t="s">
        <v>796</v>
      </c>
      <c r="D51" s="33" t="s">
        <v>295</v>
      </c>
      <c r="E51" s="34">
        <v>60650</v>
      </c>
      <c r="F51" s="35">
        <v>1316.135325</v>
      </c>
      <c r="G51" s="36">
        <v>5.4181699999999999E-3</v>
      </c>
      <c r="H51" s="31" t="s">
        <v>152</v>
      </c>
    </row>
    <row r="52" spans="1:8" x14ac:dyDescent="0.2">
      <c r="A52" s="32">
        <v>46</v>
      </c>
      <c r="B52" s="33" t="s">
        <v>250</v>
      </c>
      <c r="C52" s="33" t="s">
        <v>251</v>
      </c>
      <c r="D52" s="33" t="s">
        <v>79</v>
      </c>
      <c r="E52" s="34">
        <v>235313</v>
      </c>
      <c r="F52" s="35">
        <v>1245.747022</v>
      </c>
      <c r="G52" s="36">
        <v>5.1284E-3</v>
      </c>
      <c r="H52" s="31" t="s">
        <v>152</v>
      </c>
    </row>
    <row r="53" spans="1:8" ht="25.5" x14ac:dyDescent="0.2">
      <c r="A53" s="32">
        <v>47</v>
      </c>
      <c r="B53" s="33" t="s">
        <v>134</v>
      </c>
      <c r="C53" s="33" t="s">
        <v>135</v>
      </c>
      <c r="D53" s="33" t="s">
        <v>25</v>
      </c>
      <c r="E53" s="34">
        <v>225677</v>
      </c>
      <c r="F53" s="35">
        <v>1209.1773659999999</v>
      </c>
      <c r="G53" s="36">
        <v>4.9778499999999998E-3</v>
      </c>
      <c r="H53" s="31" t="s">
        <v>152</v>
      </c>
    </row>
    <row r="54" spans="1:8" ht="25.5" x14ac:dyDescent="0.2">
      <c r="A54" s="32">
        <v>48</v>
      </c>
      <c r="B54" s="33" t="s">
        <v>298</v>
      </c>
      <c r="C54" s="33" t="s">
        <v>299</v>
      </c>
      <c r="D54" s="33" t="s">
        <v>113</v>
      </c>
      <c r="E54" s="34">
        <v>99766</v>
      </c>
      <c r="F54" s="35">
        <v>1183.1748769999999</v>
      </c>
      <c r="G54" s="36">
        <v>4.8708099999999997E-3</v>
      </c>
      <c r="H54" s="31" t="s">
        <v>152</v>
      </c>
    </row>
    <row r="55" spans="1:8" ht="25.5" x14ac:dyDescent="0.2">
      <c r="A55" s="32">
        <v>49</v>
      </c>
      <c r="B55" s="33" t="s">
        <v>480</v>
      </c>
      <c r="C55" s="33" t="s">
        <v>481</v>
      </c>
      <c r="D55" s="33" t="s">
        <v>233</v>
      </c>
      <c r="E55" s="34">
        <v>219378</v>
      </c>
      <c r="F55" s="35">
        <v>1162.2646440000001</v>
      </c>
      <c r="G55" s="36">
        <v>4.7847300000000001E-3</v>
      </c>
      <c r="H55" s="31" t="s">
        <v>152</v>
      </c>
    </row>
    <row r="56" spans="1:8" ht="25.5" x14ac:dyDescent="0.2">
      <c r="A56" s="32">
        <v>50</v>
      </c>
      <c r="B56" s="33" t="s">
        <v>460</v>
      </c>
      <c r="C56" s="33" t="s">
        <v>461</v>
      </c>
      <c r="D56" s="33" t="s">
        <v>233</v>
      </c>
      <c r="E56" s="34">
        <v>112583</v>
      </c>
      <c r="F56" s="35">
        <v>1029.796701</v>
      </c>
      <c r="G56" s="36">
        <v>4.23939E-3</v>
      </c>
      <c r="H56" s="31" t="s">
        <v>152</v>
      </c>
    </row>
    <row r="57" spans="1:8" x14ac:dyDescent="0.2">
      <c r="A57" s="32">
        <v>51</v>
      </c>
      <c r="B57" s="33" t="s">
        <v>53</v>
      </c>
      <c r="C57" s="33" t="s">
        <v>54</v>
      </c>
      <c r="D57" s="33" t="s">
        <v>55</v>
      </c>
      <c r="E57" s="34">
        <v>78262</v>
      </c>
      <c r="F57" s="35">
        <v>972.79665999999997</v>
      </c>
      <c r="G57" s="36">
        <v>4.0047399999999997E-3</v>
      </c>
      <c r="H57" s="31" t="s">
        <v>152</v>
      </c>
    </row>
    <row r="58" spans="1:8" x14ac:dyDescent="0.2">
      <c r="A58" s="32">
        <v>52</v>
      </c>
      <c r="B58" s="33" t="s">
        <v>86</v>
      </c>
      <c r="C58" s="33" t="s">
        <v>87</v>
      </c>
      <c r="D58" s="33" t="s">
        <v>88</v>
      </c>
      <c r="E58" s="34">
        <v>21091</v>
      </c>
      <c r="F58" s="35">
        <v>960.53686749999997</v>
      </c>
      <c r="G58" s="36">
        <v>3.9542700000000002E-3</v>
      </c>
      <c r="H58" s="31" t="s">
        <v>152</v>
      </c>
    </row>
    <row r="59" spans="1:8" x14ac:dyDescent="0.2">
      <c r="A59" s="32">
        <v>53</v>
      </c>
      <c r="B59" s="33" t="s">
        <v>105</v>
      </c>
      <c r="C59" s="33" t="s">
        <v>106</v>
      </c>
      <c r="D59" s="33" t="s">
        <v>39</v>
      </c>
      <c r="E59" s="34">
        <v>28964</v>
      </c>
      <c r="F59" s="35">
        <v>948.28135999999995</v>
      </c>
      <c r="G59" s="36">
        <v>3.9038100000000002E-3</v>
      </c>
      <c r="H59" s="31" t="s">
        <v>152</v>
      </c>
    </row>
    <row r="60" spans="1:8" x14ac:dyDescent="0.2">
      <c r="A60" s="32">
        <v>54</v>
      </c>
      <c r="B60" s="33" t="s">
        <v>378</v>
      </c>
      <c r="C60" s="33" t="s">
        <v>379</v>
      </c>
      <c r="D60" s="33" t="s">
        <v>36</v>
      </c>
      <c r="E60" s="34">
        <v>22500</v>
      </c>
      <c r="F60" s="35">
        <v>940.12874999999997</v>
      </c>
      <c r="G60" s="36">
        <v>3.87025E-3</v>
      </c>
      <c r="H60" s="31" t="s">
        <v>152</v>
      </c>
    </row>
    <row r="61" spans="1:8" x14ac:dyDescent="0.2">
      <c r="A61" s="32">
        <v>55</v>
      </c>
      <c r="B61" s="33" t="s">
        <v>350</v>
      </c>
      <c r="C61" s="33" t="s">
        <v>351</v>
      </c>
      <c r="D61" s="33" t="s">
        <v>42</v>
      </c>
      <c r="E61" s="34">
        <v>48800</v>
      </c>
      <c r="F61" s="35">
        <v>871.5924</v>
      </c>
      <c r="G61" s="36">
        <v>3.5881099999999998E-3</v>
      </c>
      <c r="H61" s="31" t="s">
        <v>152</v>
      </c>
    </row>
    <row r="62" spans="1:8" x14ac:dyDescent="0.2">
      <c r="A62" s="32">
        <v>56</v>
      </c>
      <c r="B62" s="33" t="s">
        <v>290</v>
      </c>
      <c r="C62" s="33" t="s">
        <v>291</v>
      </c>
      <c r="D62" s="33" t="s">
        <v>292</v>
      </c>
      <c r="E62" s="34">
        <v>110513</v>
      </c>
      <c r="F62" s="35">
        <v>723.69438049999997</v>
      </c>
      <c r="G62" s="36">
        <v>2.9792500000000001E-3</v>
      </c>
      <c r="H62" s="31" t="s">
        <v>152</v>
      </c>
    </row>
    <row r="63" spans="1:8" x14ac:dyDescent="0.2">
      <c r="A63" s="32">
        <v>57</v>
      </c>
      <c r="B63" s="33" t="s">
        <v>402</v>
      </c>
      <c r="C63" s="33" t="s">
        <v>403</v>
      </c>
      <c r="D63" s="33" t="s">
        <v>247</v>
      </c>
      <c r="E63" s="34">
        <v>21899</v>
      </c>
      <c r="F63" s="35">
        <v>642.00203350000004</v>
      </c>
      <c r="G63" s="36">
        <v>2.6429499999999998E-3</v>
      </c>
      <c r="H63" s="31" t="s">
        <v>152</v>
      </c>
    </row>
    <row r="64" spans="1:8" x14ac:dyDescent="0.2">
      <c r="A64" s="32">
        <v>58</v>
      </c>
      <c r="B64" s="33" t="s">
        <v>20</v>
      </c>
      <c r="C64" s="33" t="s">
        <v>21</v>
      </c>
      <c r="D64" s="33" t="s">
        <v>22</v>
      </c>
      <c r="E64" s="34">
        <v>66000</v>
      </c>
      <c r="F64" s="35">
        <v>220.011</v>
      </c>
      <c r="G64" s="36">
        <v>9.0572999999999999E-4</v>
      </c>
      <c r="H64" s="31" t="s">
        <v>152</v>
      </c>
    </row>
    <row r="65" spans="1:8" x14ac:dyDescent="0.2">
      <c r="A65" s="32">
        <v>59</v>
      </c>
      <c r="B65" s="33" t="s">
        <v>746</v>
      </c>
      <c r="C65" s="33" t="s">
        <v>747</v>
      </c>
      <c r="D65" s="33" t="s">
        <v>277</v>
      </c>
      <c r="E65" s="34">
        <v>2275</v>
      </c>
      <c r="F65" s="35">
        <v>109.69822499999999</v>
      </c>
      <c r="G65" s="36">
        <v>4.5160000000000003E-4</v>
      </c>
      <c r="H65" s="31" t="s">
        <v>152</v>
      </c>
    </row>
    <row r="66" spans="1:8" x14ac:dyDescent="0.2">
      <c r="A66" s="29"/>
      <c r="B66" s="29"/>
      <c r="C66" s="30" t="s">
        <v>151</v>
      </c>
      <c r="D66" s="29"/>
      <c r="E66" s="29" t="s">
        <v>152</v>
      </c>
      <c r="F66" s="37">
        <v>159392.04084239999</v>
      </c>
      <c r="G66" s="38">
        <v>0.65617334000000005</v>
      </c>
      <c r="H66" s="31" t="s">
        <v>152</v>
      </c>
    </row>
    <row r="67" spans="1:8" x14ac:dyDescent="0.2">
      <c r="A67" s="29"/>
      <c r="B67" s="29"/>
      <c r="C67" s="39"/>
      <c r="D67" s="29"/>
      <c r="E67" s="29"/>
      <c r="F67" s="40"/>
      <c r="G67" s="40"/>
      <c r="H67" s="31" t="s">
        <v>152</v>
      </c>
    </row>
    <row r="68" spans="1:8" x14ac:dyDescent="0.2">
      <c r="A68" s="29"/>
      <c r="B68" s="29"/>
      <c r="C68" s="30" t="s">
        <v>153</v>
      </c>
      <c r="D68" s="29"/>
      <c r="E68" s="29"/>
      <c r="F68" s="29"/>
      <c r="G68" s="29"/>
      <c r="H68" s="31" t="s">
        <v>152</v>
      </c>
    </row>
    <row r="69" spans="1:8" x14ac:dyDescent="0.2">
      <c r="A69" s="29"/>
      <c r="B69" s="29"/>
      <c r="C69" s="30" t="s">
        <v>151</v>
      </c>
      <c r="D69" s="29"/>
      <c r="E69" s="29" t="s">
        <v>152</v>
      </c>
      <c r="F69" s="41" t="s">
        <v>154</v>
      </c>
      <c r="G69" s="38">
        <v>0</v>
      </c>
      <c r="H69" s="31" t="s">
        <v>152</v>
      </c>
    </row>
    <row r="70" spans="1:8" x14ac:dyDescent="0.2">
      <c r="A70" s="29"/>
      <c r="B70" s="29"/>
      <c r="C70" s="39"/>
      <c r="D70" s="29"/>
      <c r="E70" s="29"/>
      <c r="F70" s="40"/>
      <c r="G70" s="40"/>
      <c r="H70" s="31" t="s">
        <v>152</v>
      </c>
    </row>
    <row r="71" spans="1:8" x14ac:dyDescent="0.2">
      <c r="A71" s="29"/>
      <c r="B71" s="29"/>
      <c r="C71" s="30" t="s">
        <v>155</v>
      </c>
      <c r="D71" s="29"/>
      <c r="E71" s="29"/>
      <c r="F71" s="29"/>
      <c r="G71" s="29"/>
      <c r="H71" s="31" t="s">
        <v>152</v>
      </c>
    </row>
    <row r="72" spans="1:8" x14ac:dyDescent="0.2">
      <c r="A72" s="29"/>
      <c r="B72" s="29"/>
      <c r="C72" s="30" t="s">
        <v>151</v>
      </c>
      <c r="D72" s="29"/>
      <c r="E72" s="29" t="s">
        <v>152</v>
      </c>
      <c r="F72" s="41" t="s">
        <v>154</v>
      </c>
      <c r="G72" s="38">
        <v>0</v>
      </c>
      <c r="H72" s="31" t="s">
        <v>152</v>
      </c>
    </row>
    <row r="73" spans="1:8" x14ac:dyDescent="0.2">
      <c r="A73" s="29"/>
      <c r="B73" s="29"/>
      <c r="C73" s="39"/>
      <c r="D73" s="29"/>
      <c r="E73" s="29"/>
      <c r="F73" s="40"/>
      <c r="G73" s="40"/>
      <c r="H73" s="31" t="s">
        <v>152</v>
      </c>
    </row>
    <row r="74" spans="1:8" x14ac:dyDescent="0.2">
      <c r="A74" s="29"/>
      <c r="B74" s="29"/>
      <c r="C74" s="30" t="s">
        <v>156</v>
      </c>
      <c r="D74" s="29"/>
      <c r="E74" s="29"/>
      <c r="F74" s="29"/>
      <c r="G74" s="29"/>
      <c r="H74" s="31" t="s">
        <v>152</v>
      </c>
    </row>
    <row r="75" spans="1:8" x14ac:dyDescent="0.2">
      <c r="A75" s="29"/>
      <c r="B75" s="29"/>
      <c r="C75" s="30" t="s">
        <v>151</v>
      </c>
      <c r="D75" s="29"/>
      <c r="E75" s="29" t="s">
        <v>152</v>
      </c>
      <c r="F75" s="41" t="s">
        <v>154</v>
      </c>
      <c r="G75" s="38">
        <v>0</v>
      </c>
      <c r="H75" s="31" t="s">
        <v>152</v>
      </c>
    </row>
    <row r="76" spans="1:8" x14ac:dyDescent="0.2">
      <c r="A76" s="29"/>
      <c r="B76" s="29"/>
      <c r="C76" s="39"/>
      <c r="D76" s="29"/>
      <c r="E76" s="29"/>
      <c r="F76" s="40"/>
      <c r="G76" s="40"/>
      <c r="H76" s="31" t="s">
        <v>152</v>
      </c>
    </row>
    <row r="77" spans="1:8" x14ac:dyDescent="0.2">
      <c r="A77" s="29"/>
      <c r="B77" s="29"/>
      <c r="C77" s="30" t="s">
        <v>157</v>
      </c>
      <c r="D77" s="29"/>
      <c r="E77" s="29"/>
      <c r="F77" s="40"/>
      <c r="G77" s="40"/>
      <c r="H77" s="31" t="s">
        <v>152</v>
      </c>
    </row>
    <row r="78" spans="1:8" x14ac:dyDescent="0.2">
      <c r="A78" s="29"/>
      <c r="B78" s="29"/>
      <c r="C78" s="30" t="s">
        <v>151</v>
      </c>
      <c r="D78" s="29"/>
      <c r="E78" s="29" t="s">
        <v>152</v>
      </c>
      <c r="F78" s="41" t="s">
        <v>154</v>
      </c>
      <c r="G78" s="38">
        <v>0</v>
      </c>
      <c r="H78" s="31" t="s">
        <v>152</v>
      </c>
    </row>
    <row r="79" spans="1:8" x14ac:dyDescent="0.2">
      <c r="A79" s="29"/>
      <c r="B79" s="29"/>
      <c r="C79" s="39"/>
      <c r="D79" s="29"/>
      <c r="E79" s="29"/>
      <c r="F79" s="40"/>
      <c r="G79" s="40"/>
      <c r="H79" s="31" t="s">
        <v>152</v>
      </c>
    </row>
    <row r="80" spans="1:8" x14ac:dyDescent="0.2">
      <c r="A80" s="29"/>
      <c r="B80" s="29"/>
      <c r="C80" s="30" t="s">
        <v>158</v>
      </c>
      <c r="D80" s="29"/>
      <c r="E80" s="29"/>
      <c r="F80" s="40"/>
      <c r="G80" s="40"/>
      <c r="H80" s="31" t="s">
        <v>152</v>
      </c>
    </row>
    <row r="81" spans="1:8" x14ac:dyDescent="0.2">
      <c r="A81" s="32">
        <v>1</v>
      </c>
      <c r="B81" s="33"/>
      <c r="C81" s="33" t="s">
        <v>1022</v>
      </c>
      <c r="D81" s="33" t="s">
        <v>159</v>
      </c>
      <c r="E81" s="34">
        <v>-8400</v>
      </c>
      <c r="F81" s="35">
        <v>-108.45659999999999</v>
      </c>
      <c r="G81" s="36">
        <f>F81/$F$155</f>
        <v>-4.4648606248430463E-4</v>
      </c>
      <c r="H81" s="31" t="s">
        <v>152</v>
      </c>
    </row>
    <row r="82" spans="1:8" x14ac:dyDescent="0.2">
      <c r="A82" s="32">
        <v>2</v>
      </c>
      <c r="B82" s="33"/>
      <c r="C82" s="33" t="s">
        <v>1077</v>
      </c>
      <c r="D82" s="33" t="s">
        <v>159</v>
      </c>
      <c r="E82" s="34">
        <v>-2275</v>
      </c>
      <c r="F82" s="35">
        <v>-110.4796875</v>
      </c>
      <c r="G82" s="36">
        <f t="shared" ref="G82:G95" si="0">F82/$F$155</f>
        <v>-4.5481455860105744E-4</v>
      </c>
      <c r="H82" s="31" t="s">
        <v>152</v>
      </c>
    </row>
    <row r="83" spans="1:8" x14ac:dyDescent="0.2">
      <c r="A83" s="32">
        <v>3</v>
      </c>
      <c r="B83" s="33"/>
      <c r="C83" s="33" t="s">
        <v>1078</v>
      </c>
      <c r="D83" s="33" t="s">
        <v>159</v>
      </c>
      <c r="E83" s="34">
        <v>-1400</v>
      </c>
      <c r="F83" s="35">
        <v>-160.6395</v>
      </c>
      <c r="G83" s="36">
        <f t="shared" si="0"/>
        <v>-6.6130874316959454E-4</v>
      </c>
      <c r="H83" s="31" t="s">
        <v>152</v>
      </c>
    </row>
    <row r="84" spans="1:8" x14ac:dyDescent="0.2">
      <c r="A84" s="32">
        <v>4</v>
      </c>
      <c r="B84" s="33"/>
      <c r="C84" s="33" t="s">
        <v>1079</v>
      </c>
      <c r="D84" s="33" t="s">
        <v>159</v>
      </c>
      <c r="E84" s="34">
        <v>-26250</v>
      </c>
      <c r="F84" s="35">
        <v>-210.18375</v>
      </c>
      <c r="G84" s="36">
        <f t="shared" si="0"/>
        <v>-8.6526882583158116E-4</v>
      </c>
      <c r="H84" s="31" t="s">
        <v>152</v>
      </c>
    </row>
    <row r="85" spans="1:8" x14ac:dyDescent="0.2">
      <c r="A85" s="32">
        <v>5</v>
      </c>
      <c r="B85" s="33"/>
      <c r="C85" s="33" t="s">
        <v>1080</v>
      </c>
      <c r="D85" s="33" t="s">
        <v>159</v>
      </c>
      <c r="E85" s="34">
        <v>-13200</v>
      </c>
      <c r="F85" s="35">
        <v>-235.6464</v>
      </c>
      <c r="G85" s="36">
        <f t="shared" si="0"/>
        <v>-9.7009156911245092E-4</v>
      </c>
      <c r="H85" s="31" t="s">
        <v>152</v>
      </c>
    </row>
    <row r="86" spans="1:8" x14ac:dyDescent="0.2">
      <c r="A86" s="32">
        <v>6</v>
      </c>
      <c r="B86" s="33"/>
      <c r="C86" s="33" t="s">
        <v>1024</v>
      </c>
      <c r="D86" s="33" t="s">
        <v>159</v>
      </c>
      <c r="E86" s="34">
        <v>-24000</v>
      </c>
      <c r="F86" s="35">
        <v>-293.67599999999999</v>
      </c>
      <c r="G86" s="36">
        <f t="shared" si="0"/>
        <v>-1.2089835094050583E-3</v>
      </c>
      <c r="H86" s="31" t="s">
        <v>152</v>
      </c>
    </row>
    <row r="87" spans="1:8" x14ac:dyDescent="0.2">
      <c r="A87" s="32">
        <v>7</v>
      </c>
      <c r="B87" s="33"/>
      <c r="C87" s="33" t="s">
        <v>1005</v>
      </c>
      <c r="D87" s="33" t="s">
        <v>159</v>
      </c>
      <c r="E87" s="34">
        <v>-48800</v>
      </c>
      <c r="F87" s="35">
        <v>-877.86320000000001</v>
      </c>
      <c r="G87" s="36">
        <f t="shared" si="0"/>
        <v>-3.6139219150136703E-3</v>
      </c>
      <c r="H87" s="31" t="s">
        <v>152</v>
      </c>
    </row>
    <row r="88" spans="1:8" x14ac:dyDescent="0.2">
      <c r="A88" s="32">
        <v>8</v>
      </c>
      <c r="B88" s="33"/>
      <c r="C88" s="33" t="s">
        <v>1081</v>
      </c>
      <c r="D88" s="33" t="s">
        <v>159</v>
      </c>
      <c r="E88" s="34">
        <v>-22500</v>
      </c>
      <c r="F88" s="35">
        <v>-946.60874999999999</v>
      </c>
      <c r="G88" s="36">
        <f t="shared" si="0"/>
        <v>-3.8969284810762045E-3</v>
      </c>
      <c r="H88" s="31" t="s">
        <v>152</v>
      </c>
    </row>
    <row r="89" spans="1:8" x14ac:dyDescent="0.2">
      <c r="A89" s="32">
        <v>9</v>
      </c>
      <c r="B89" s="33"/>
      <c r="C89" s="33" t="s">
        <v>1016</v>
      </c>
      <c r="D89" s="33" t="s">
        <v>159</v>
      </c>
      <c r="E89" s="34">
        <v>-98750</v>
      </c>
      <c r="F89" s="35">
        <v>-1059.2418749999999</v>
      </c>
      <c r="G89" s="36">
        <f t="shared" si="0"/>
        <v>-4.3606081509769065E-3</v>
      </c>
      <c r="H89" s="31" t="s">
        <v>152</v>
      </c>
    </row>
    <row r="90" spans="1:8" x14ac:dyDescent="0.2">
      <c r="A90" s="32">
        <v>10</v>
      </c>
      <c r="B90" s="33"/>
      <c r="C90" s="33" t="s">
        <v>1008</v>
      </c>
      <c r="D90" s="33" t="s">
        <v>159</v>
      </c>
      <c r="E90" s="34">
        <v>-67450</v>
      </c>
      <c r="F90" s="35">
        <v>-1078.3905999999999</v>
      </c>
      <c r="G90" s="36">
        <f t="shared" si="0"/>
        <v>-4.4394381975286588E-3</v>
      </c>
      <c r="H90" s="31" t="s">
        <v>152</v>
      </c>
    </row>
    <row r="91" spans="1:8" x14ac:dyDescent="0.2">
      <c r="A91" s="32">
        <v>11</v>
      </c>
      <c r="B91" s="33"/>
      <c r="C91" s="33" t="s">
        <v>1011</v>
      </c>
      <c r="D91" s="33" t="s">
        <v>159</v>
      </c>
      <c r="E91" s="34">
        <v>-120500</v>
      </c>
      <c r="F91" s="35">
        <v>-1162.9455</v>
      </c>
      <c r="G91" s="36">
        <f t="shared" si="0"/>
        <v>-4.7875275195685728E-3</v>
      </c>
      <c r="H91" s="31" t="s">
        <v>152</v>
      </c>
    </row>
    <row r="92" spans="1:8" x14ac:dyDescent="0.2">
      <c r="A92" s="32">
        <v>12</v>
      </c>
      <c r="B92" s="33"/>
      <c r="C92" s="33" t="s">
        <v>1014</v>
      </c>
      <c r="D92" s="33" t="s">
        <v>159</v>
      </c>
      <c r="E92" s="34">
        <v>-33900</v>
      </c>
      <c r="F92" s="35">
        <v>-1230.3496500000001</v>
      </c>
      <c r="G92" s="36">
        <f t="shared" si="0"/>
        <v>-5.0650119099016786E-3</v>
      </c>
      <c r="H92" s="31" t="s">
        <v>152</v>
      </c>
    </row>
    <row r="93" spans="1:8" x14ac:dyDescent="0.2">
      <c r="A93" s="32">
        <v>13</v>
      </c>
      <c r="B93" s="33"/>
      <c r="C93" s="33" t="s">
        <v>1049</v>
      </c>
      <c r="D93" s="33" t="s">
        <v>159</v>
      </c>
      <c r="E93" s="34">
        <v>-66850</v>
      </c>
      <c r="F93" s="35">
        <v>-1595.274975</v>
      </c>
      <c r="G93" s="36">
        <f t="shared" si="0"/>
        <v>-6.5673093400263104E-3</v>
      </c>
      <c r="H93" s="31" t="s">
        <v>152</v>
      </c>
    </row>
    <row r="94" spans="1:8" x14ac:dyDescent="0.2">
      <c r="A94" s="32">
        <v>14</v>
      </c>
      <c r="B94" s="33"/>
      <c r="C94" s="33" t="s">
        <v>1033</v>
      </c>
      <c r="D94" s="33" t="s">
        <v>159</v>
      </c>
      <c r="E94" s="34">
        <v>-166800</v>
      </c>
      <c r="F94" s="35">
        <v>-3152.0196000000001</v>
      </c>
      <c r="G94" s="36">
        <f t="shared" si="0"/>
        <v>-1.2975999801555211E-2</v>
      </c>
      <c r="H94" s="31" t="s">
        <v>152</v>
      </c>
    </row>
    <row r="95" spans="1:8" x14ac:dyDescent="0.2">
      <c r="A95" s="32">
        <v>15</v>
      </c>
      <c r="B95" s="33"/>
      <c r="C95" s="33" t="s">
        <v>993</v>
      </c>
      <c r="D95" s="33" t="s">
        <v>159</v>
      </c>
      <c r="E95" s="34">
        <v>-192500</v>
      </c>
      <c r="F95" s="35">
        <v>-5834.1937500000004</v>
      </c>
      <c r="G95" s="36">
        <f t="shared" si="0"/>
        <v>-2.4017774807693029E-2</v>
      </c>
      <c r="H95" s="31" t="s">
        <v>152</v>
      </c>
    </row>
    <row r="96" spans="1:8" x14ac:dyDescent="0.2">
      <c r="A96" s="29"/>
      <c r="B96" s="29"/>
      <c r="C96" s="30" t="s">
        <v>151</v>
      </c>
      <c r="D96" s="29"/>
      <c r="E96" s="29" t="s">
        <v>152</v>
      </c>
      <c r="F96" s="37">
        <v>-18055.969837500001</v>
      </c>
      <c r="G96" s="38">
        <v>-7.433149E-2</v>
      </c>
      <c r="H96" s="31" t="s">
        <v>152</v>
      </c>
    </row>
    <row r="97" spans="1:8" x14ac:dyDescent="0.2">
      <c r="A97" s="29"/>
      <c r="B97" s="29"/>
      <c r="C97" s="39"/>
      <c r="D97" s="29"/>
      <c r="E97" s="29"/>
      <c r="F97" s="40"/>
      <c r="G97" s="40"/>
      <c r="H97" s="31" t="s">
        <v>152</v>
      </c>
    </row>
    <row r="98" spans="1:8" x14ac:dyDescent="0.2">
      <c r="A98" s="29"/>
      <c r="B98" s="29"/>
      <c r="C98" s="30" t="s">
        <v>160</v>
      </c>
      <c r="D98" s="29"/>
      <c r="E98" s="29"/>
      <c r="F98" s="37">
        <f>F66</f>
        <v>159392.04084239999</v>
      </c>
      <c r="G98" s="38">
        <f>G66</f>
        <v>0.65617334000000005</v>
      </c>
      <c r="H98" s="31" t="s">
        <v>152</v>
      </c>
    </row>
    <row r="99" spans="1:8" x14ac:dyDescent="0.2">
      <c r="A99" s="29"/>
      <c r="B99" s="29"/>
      <c r="C99" s="39"/>
      <c r="D99" s="29"/>
      <c r="E99" s="29"/>
      <c r="F99" s="40"/>
      <c r="G99" s="40"/>
      <c r="H99" s="31" t="s">
        <v>152</v>
      </c>
    </row>
    <row r="100" spans="1:8" x14ac:dyDescent="0.2">
      <c r="A100" s="29"/>
      <c r="B100" s="29"/>
      <c r="C100" s="30" t="s">
        <v>161</v>
      </c>
      <c r="D100" s="29"/>
      <c r="E100" s="29"/>
      <c r="F100" s="40"/>
      <c r="G100" s="40"/>
      <c r="H100" s="31" t="s">
        <v>152</v>
      </c>
    </row>
    <row r="101" spans="1:8" x14ac:dyDescent="0.2">
      <c r="A101" s="29"/>
      <c r="B101" s="29"/>
      <c r="C101" s="30" t="s">
        <v>10</v>
      </c>
      <c r="D101" s="29"/>
      <c r="E101" s="29"/>
      <c r="F101" s="40"/>
      <c r="G101" s="40"/>
      <c r="H101" s="31" t="s">
        <v>152</v>
      </c>
    </row>
    <row r="102" spans="1:8" x14ac:dyDescent="0.2">
      <c r="A102" s="29"/>
      <c r="B102" s="29"/>
      <c r="C102" s="30" t="s">
        <v>151</v>
      </c>
      <c r="D102" s="29"/>
      <c r="E102" s="29" t="s">
        <v>152</v>
      </c>
      <c r="F102" s="41" t="s">
        <v>154</v>
      </c>
      <c r="G102" s="38">
        <v>0</v>
      </c>
      <c r="H102" s="31" t="s">
        <v>152</v>
      </c>
    </row>
    <row r="103" spans="1:8" x14ac:dyDescent="0.2">
      <c r="A103" s="29"/>
      <c r="B103" s="29"/>
      <c r="C103" s="39"/>
      <c r="D103" s="29"/>
      <c r="E103" s="29"/>
      <c r="F103" s="40"/>
      <c r="G103" s="40"/>
      <c r="H103" s="31" t="s">
        <v>152</v>
      </c>
    </row>
    <row r="104" spans="1:8" x14ac:dyDescent="0.2">
      <c r="A104" s="29"/>
      <c r="B104" s="29"/>
      <c r="C104" s="30" t="s">
        <v>162</v>
      </c>
      <c r="D104" s="29"/>
      <c r="E104" s="29"/>
      <c r="F104" s="29"/>
      <c r="G104" s="29"/>
      <c r="H104" s="31" t="s">
        <v>152</v>
      </c>
    </row>
    <row r="105" spans="1:8" x14ac:dyDescent="0.2">
      <c r="A105" s="29"/>
      <c r="B105" s="29"/>
      <c r="C105" s="30" t="s">
        <v>151</v>
      </c>
      <c r="D105" s="29"/>
      <c r="E105" s="29" t="s">
        <v>152</v>
      </c>
      <c r="F105" s="41" t="s">
        <v>154</v>
      </c>
      <c r="G105" s="38">
        <v>0</v>
      </c>
      <c r="H105" s="31" t="s">
        <v>152</v>
      </c>
    </row>
    <row r="106" spans="1:8" x14ac:dyDescent="0.2">
      <c r="A106" s="29"/>
      <c r="B106" s="29"/>
      <c r="C106" s="39"/>
      <c r="D106" s="29"/>
      <c r="E106" s="29"/>
      <c r="F106" s="40"/>
      <c r="G106" s="40"/>
      <c r="H106" s="31" t="s">
        <v>152</v>
      </c>
    </row>
    <row r="107" spans="1:8" x14ac:dyDescent="0.2">
      <c r="A107" s="29"/>
      <c r="B107" s="29"/>
      <c r="C107" s="30" t="s">
        <v>163</v>
      </c>
      <c r="D107" s="29"/>
      <c r="E107" s="29"/>
      <c r="F107" s="29"/>
      <c r="G107" s="29"/>
      <c r="H107" s="31" t="s">
        <v>152</v>
      </c>
    </row>
    <row r="108" spans="1:8" x14ac:dyDescent="0.2">
      <c r="A108" s="32">
        <v>1</v>
      </c>
      <c r="B108" s="33" t="s">
        <v>682</v>
      </c>
      <c r="C108" s="33" t="s">
        <v>1094</v>
      </c>
      <c r="D108" s="33" t="s">
        <v>546</v>
      </c>
      <c r="E108" s="34">
        <v>10500000</v>
      </c>
      <c r="F108" s="35">
        <v>10654.486500000001</v>
      </c>
      <c r="G108" s="36">
        <v>4.3861600000000001E-2</v>
      </c>
      <c r="H108" s="31">
        <v>6.8349000000000002</v>
      </c>
    </row>
    <row r="109" spans="1:8" x14ac:dyDescent="0.2">
      <c r="A109" s="32">
        <v>2</v>
      </c>
      <c r="B109" s="33" t="s">
        <v>736</v>
      </c>
      <c r="C109" s="33" t="s">
        <v>1103</v>
      </c>
      <c r="D109" s="33" t="s">
        <v>546</v>
      </c>
      <c r="E109" s="34">
        <v>5000000</v>
      </c>
      <c r="F109" s="35">
        <v>5059.1850000000004</v>
      </c>
      <c r="G109" s="36">
        <v>2.082728E-2</v>
      </c>
      <c r="H109" s="31">
        <v>6.8371000000000004</v>
      </c>
    </row>
    <row r="110" spans="1:8" x14ac:dyDescent="0.2">
      <c r="A110" s="32">
        <v>3</v>
      </c>
      <c r="B110" s="33" t="s">
        <v>632</v>
      </c>
      <c r="C110" s="33" t="s">
        <v>633</v>
      </c>
      <c r="D110" s="33" t="s">
        <v>546</v>
      </c>
      <c r="E110" s="34">
        <v>4500000</v>
      </c>
      <c r="F110" s="35">
        <v>4593.9014999999999</v>
      </c>
      <c r="G110" s="36">
        <v>1.8911830000000001E-2</v>
      </c>
      <c r="H110" s="31">
        <v>6.9061000000000003</v>
      </c>
    </row>
    <row r="111" spans="1:8" x14ac:dyDescent="0.2">
      <c r="A111" s="32">
        <v>4</v>
      </c>
      <c r="B111" s="33" t="s">
        <v>695</v>
      </c>
      <c r="C111" s="33" t="s">
        <v>1100</v>
      </c>
      <c r="D111" s="33" t="s">
        <v>546</v>
      </c>
      <c r="E111" s="34">
        <v>3000000</v>
      </c>
      <c r="F111" s="35">
        <v>3077.8380000000002</v>
      </c>
      <c r="G111" s="36">
        <v>1.267062E-2</v>
      </c>
      <c r="H111" s="31">
        <v>6.8888999999999996</v>
      </c>
    </row>
    <row r="112" spans="1:8" x14ac:dyDescent="0.2">
      <c r="A112" s="32">
        <v>5</v>
      </c>
      <c r="B112" s="33" t="s">
        <v>734</v>
      </c>
      <c r="C112" s="33" t="s">
        <v>735</v>
      </c>
      <c r="D112" s="33" t="s">
        <v>546</v>
      </c>
      <c r="E112" s="34">
        <v>500000</v>
      </c>
      <c r="F112" s="35">
        <v>510.6345</v>
      </c>
      <c r="G112" s="36">
        <v>2.1021400000000002E-3</v>
      </c>
      <c r="H112" s="31">
        <v>6.8368000000000002</v>
      </c>
    </row>
    <row r="113" spans="1:8" x14ac:dyDescent="0.2">
      <c r="A113" s="32">
        <v>6</v>
      </c>
      <c r="B113" s="33" t="s">
        <v>856</v>
      </c>
      <c r="C113" s="33" t="s">
        <v>857</v>
      </c>
      <c r="D113" s="33" t="s">
        <v>546</v>
      </c>
      <c r="E113" s="34">
        <v>500000</v>
      </c>
      <c r="F113" s="35">
        <v>505.04250000000002</v>
      </c>
      <c r="G113" s="36">
        <v>2.0791199999999998E-3</v>
      </c>
      <c r="H113" s="31">
        <v>6.8403999999999998</v>
      </c>
    </row>
    <row r="114" spans="1:8" x14ac:dyDescent="0.2">
      <c r="A114" s="29"/>
      <c r="B114" s="29"/>
      <c r="C114" s="30" t="s">
        <v>151</v>
      </c>
      <c r="D114" s="29"/>
      <c r="E114" s="29" t="s">
        <v>152</v>
      </c>
      <c r="F114" s="37">
        <v>24401.088</v>
      </c>
      <c r="G114" s="38">
        <v>0.10045258999999999</v>
      </c>
      <c r="H114" s="31" t="s">
        <v>152</v>
      </c>
    </row>
    <row r="115" spans="1:8" x14ac:dyDescent="0.2">
      <c r="A115" s="29"/>
      <c r="B115" s="29"/>
      <c r="C115" s="39"/>
      <c r="D115" s="29"/>
      <c r="E115" s="29"/>
      <c r="F115" s="40"/>
      <c r="G115" s="40"/>
      <c r="H115" s="31" t="s">
        <v>152</v>
      </c>
    </row>
    <row r="116" spans="1:8" x14ac:dyDescent="0.2">
      <c r="A116" s="29"/>
      <c r="B116" s="29"/>
      <c r="C116" s="30" t="s">
        <v>164</v>
      </c>
      <c r="D116" s="29"/>
      <c r="E116" s="29"/>
      <c r="F116" s="40"/>
      <c r="G116" s="40"/>
      <c r="H116" s="31" t="s">
        <v>152</v>
      </c>
    </row>
    <row r="117" spans="1:8" x14ac:dyDescent="0.2">
      <c r="A117" s="29"/>
      <c r="B117" s="29"/>
      <c r="C117" s="30" t="s">
        <v>151</v>
      </c>
      <c r="D117" s="29"/>
      <c r="E117" s="29" t="s">
        <v>152</v>
      </c>
      <c r="F117" s="41" t="s">
        <v>154</v>
      </c>
      <c r="G117" s="38">
        <v>0</v>
      </c>
      <c r="H117" s="31" t="s">
        <v>152</v>
      </c>
    </row>
    <row r="118" spans="1:8" x14ac:dyDescent="0.2">
      <c r="A118" s="29"/>
      <c r="B118" s="29"/>
      <c r="C118" s="39"/>
      <c r="D118" s="29"/>
      <c r="E118" s="29"/>
      <c r="F118" s="40"/>
      <c r="G118" s="40"/>
      <c r="H118" s="31" t="s">
        <v>152</v>
      </c>
    </row>
    <row r="119" spans="1:8" x14ac:dyDescent="0.2">
      <c r="A119" s="29"/>
      <c r="B119" s="29"/>
      <c r="C119" s="30" t="s">
        <v>165</v>
      </c>
      <c r="D119" s="29"/>
      <c r="E119" s="29"/>
      <c r="F119" s="37">
        <v>24401.088</v>
      </c>
      <c r="G119" s="38">
        <v>0.10045258999999999</v>
      </c>
      <c r="H119" s="31" t="s">
        <v>152</v>
      </c>
    </row>
    <row r="120" spans="1:8" x14ac:dyDescent="0.2">
      <c r="A120" s="29"/>
      <c r="B120" s="29"/>
      <c r="C120" s="39"/>
      <c r="D120" s="29"/>
      <c r="E120" s="29"/>
      <c r="F120" s="40"/>
      <c r="G120" s="40"/>
      <c r="H120" s="31" t="s">
        <v>152</v>
      </c>
    </row>
    <row r="121" spans="1:8" x14ac:dyDescent="0.2">
      <c r="A121" s="29"/>
      <c r="B121" s="29"/>
      <c r="C121" s="30" t="s">
        <v>166</v>
      </c>
      <c r="D121" s="29"/>
      <c r="E121" s="29"/>
      <c r="F121" s="40"/>
      <c r="G121" s="40"/>
      <c r="H121" s="31" t="s">
        <v>152</v>
      </c>
    </row>
    <row r="122" spans="1:8" x14ac:dyDescent="0.2">
      <c r="A122" s="29"/>
      <c r="B122" s="29"/>
      <c r="C122" s="30" t="s">
        <v>167</v>
      </c>
      <c r="D122" s="29"/>
      <c r="E122" s="29"/>
      <c r="F122" s="40"/>
      <c r="G122" s="40"/>
      <c r="H122" s="31" t="s">
        <v>152</v>
      </c>
    </row>
    <row r="123" spans="1:8" x14ac:dyDescent="0.2">
      <c r="A123" s="29"/>
      <c r="B123" s="29"/>
      <c r="C123" s="30" t="s">
        <v>151</v>
      </c>
      <c r="D123" s="29"/>
      <c r="E123" s="29" t="s">
        <v>152</v>
      </c>
      <c r="F123" s="41" t="s">
        <v>154</v>
      </c>
      <c r="G123" s="38">
        <v>0</v>
      </c>
      <c r="H123" s="31" t="s">
        <v>152</v>
      </c>
    </row>
    <row r="124" spans="1:8" x14ac:dyDescent="0.2">
      <c r="A124" s="29"/>
      <c r="B124" s="29"/>
      <c r="C124" s="39"/>
      <c r="D124" s="29"/>
      <c r="E124" s="29"/>
      <c r="F124" s="40"/>
      <c r="G124" s="40"/>
      <c r="H124" s="31" t="s">
        <v>152</v>
      </c>
    </row>
    <row r="125" spans="1:8" x14ac:dyDescent="0.2">
      <c r="A125" s="29"/>
      <c r="B125" s="29"/>
      <c r="C125" s="30" t="s">
        <v>168</v>
      </c>
      <c r="D125" s="29"/>
      <c r="E125" s="29"/>
      <c r="F125" s="40"/>
      <c r="G125" s="40"/>
      <c r="H125" s="31" t="s">
        <v>152</v>
      </c>
    </row>
    <row r="126" spans="1:8" x14ac:dyDescent="0.2">
      <c r="A126" s="29"/>
      <c r="B126" s="29"/>
      <c r="C126" s="30" t="s">
        <v>151</v>
      </c>
      <c r="D126" s="29"/>
      <c r="E126" s="29" t="s">
        <v>152</v>
      </c>
      <c r="F126" s="41" t="s">
        <v>154</v>
      </c>
      <c r="G126" s="38">
        <v>0</v>
      </c>
      <c r="H126" s="31" t="s">
        <v>152</v>
      </c>
    </row>
    <row r="127" spans="1:8" x14ac:dyDescent="0.2">
      <c r="A127" s="29"/>
      <c r="B127" s="29"/>
      <c r="C127" s="39"/>
      <c r="D127" s="29"/>
      <c r="E127" s="29"/>
      <c r="F127" s="40"/>
      <c r="G127" s="40"/>
      <c r="H127" s="31" t="s">
        <v>152</v>
      </c>
    </row>
    <row r="128" spans="1:8" x14ac:dyDescent="0.2">
      <c r="A128" s="29"/>
      <c r="B128" s="29"/>
      <c r="C128" s="30" t="s">
        <v>169</v>
      </c>
      <c r="D128" s="29"/>
      <c r="E128" s="29"/>
      <c r="F128" s="40"/>
      <c r="G128" s="40"/>
      <c r="H128" s="31" t="s">
        <v>152</v>
      </c>
    </row>
    <row r="129" spans="1:8" x14ac:dyDescent="0.2">
      <c r="A129" s="29"/>
      <c r="B129" s="29"/>
      <c r="C129" s="30" t="s">
        <v>151</v>
      </c>
      <c r="D129" s="29"/>
      <c r="E129" s="29" t="s">
        <v>152</v>
      </c>
      <c r="F129" s="41" t="s">
        <v>154</v>
      </c>
      <c r="G129" s="38">
        <v>0</v>
      </c>
      <c r="H129" s="31" t="s">
        <v>152</v>
      </c>
    </row>
    <row r="130" spans="1:8" x14ac:dyDescent="0.2">
      <c r="A130" s="29"/>
      <c r="B130" s="29"/>
      <c r="C130" s="39"/>
      <c r="D130" s="29"/>
      <c r="E130" s="29"/>
      <c r="F130" s="40"/>
      <c r="G130" s="40"/>
      <c r="H130" s="31" t="s">
        <v>152</v>
      </c>
    </row>
    <row r="131" spans="1:8" x14ac:dyDescent="0.2">
      <c r="A131" s="29"/>
      <c r="B131" s="29"/>
      <c r="C131" s="30" t="s">
        <v>170</v>
      </c>
      <c r="D131" s="29"/>
      <c r="E131" s="29"/>
      <c r="F131" s="40"/>
      <c r="G131" s="40"/>
      <c r="H131" s="31" t="s">
        <v>152</v>
      </c>
    </row>
    <row r="132" spans="1:8" x14ac:dyDescent="0.2">
      <c r="A132" s="32">
        <v>1</v>
      </c>
      <c r="B132" s="33"/>
      <c r="C132" s="33" t="s">
        <v>171</v>
      </c>
      <c r="D132" s="33"/>
      <c r="E132" s="42"/>
      <c r="F132" s="35">
        <v>3052.0993590100002</v>
      </c>
      <c r="G132" s="36">
        <v>1.256466E-2</v>
      </c>
      <c r="H132" s="31">
        <v>6.6</v>
      </c>
    </row>
    <row r="133" spans="1:8" x14ac:dyDescent="0.2">
      <c r="A133" s="29"/>
      <c r="B133" s="29"/>
      <c r="C133" s="30" t="s">
        <v>151</v>
      </c>
      <c r="D133" s="29"/>
      <c r="E133" s="29" t="s">
        <v>152</v>
      </c>
      <c r="F133" s="37">
        <v>3052.0993590100002</v>
      </c>
      <c r="G133" s="38">
        <v>1.256466E-2</v>
      </c>
      <c r="H133" s="31" t="s">
        <v>152</v>
      </c>
    </row>
    <row r="134" spans="1:8" x14ac:dyDescent="0.2">
      <c r="A134" s="29"/>
      <c r="B134" s="29"/>
      <c r="C134" s="39"/>
      <c r="D134" s="29"/>
      <c r="E134" s="29"/>
      <c r="F134" s="40"/>
      <c r="G134" s="40"/>
      <c r="H134" s="31" t="s">
        <v>152</v>
      </c>
    </row>
    <row r="135" spans="1:8" x14ac:dyDescent="0.2">
      <c r="A135" s="29"/>
      <c r="B135" s="29"/>
      <c r="C135" s="30" t="s">
        <v>172</v>
      </c>
      <c r="D135" s="29"/>
      <c r="E135" s="29"/>
      <c r="F135" s="37">
        <v>3052.0993590100002</v>
      </c>
      <c r="G135" s="38">
        <v>1.256466E-2</v>
      </c>
      <c r="H135" s="31" t="s">
        <v>152</v>
      </c>
    </row>
    <row r="136" spans="1:8" x14ac:dyDescent="0.2">
      <c r="A136" s="29"/>
      <c r="B136" s="29"/>
      <c r="C136" s="40"/>
      <c r="D136" s="29"/>
      <c r="E136" s="29"/>
      <c r="F136" s="29"/>
      <c r="G136" s="29"/>
      <c r="H136" s="31" t="s">
        <v>152</v>
      </c>
    </row>
    <row r="137" spans="1:8" x14ac:dyDescent="0.2">
      <c r="A137" s="29"/>
      <c r="B137" s="29"/>
      <c r="C137" s="30" t="s">
        <v>173</v>
      </c>
      <c r="D137" s="29"/>
      <c r="E137" s="29"/>
      <c r="F137" s="29"/>
      <c r="G137" s="29"/>
      <c r="H137" s="31" t="s">
        <v>152</v>
      </c>
    </row>
    <row r="138" spans="1:8" x14ac:dyDescent="0.2">
      <c r="A138" s="29"/>
      <c r="B138" s="29"/>
      <c r="C138" s="30" t="s">
        <v>174</v>
      </c>
      <c r="D138" s="29"/>
      <c r="E138" s="29"/>
      <c r="F138" s="29"/>
      <c r="G138" s="29"/>
      <c r="H138" s="31" t="s">
        <v>152</v>
      </c>
    </row>
    <row r="139" spans="1:8" x14ac:dyDescent="0.2">
      <c r="A139" s="32">
        <v>1</v>
      </c>
      <c r="B139" s="33" t="s">
        <v>858</v>
      </c>
      <c r="C139" s="33" t="s">
        <v>859</v>
      </c>
      <c r="D139" s="33"/>
      <c r="E139" s="89">
        <v>28251630</v>
      </c>
      <c r="F139" s="35">
        <v>18106.469667000001</v>
      </c>
      <c r="G139" s="36">
        <v>7.4539369999999994E-2</v>
      </c>
      <c r="H139" s="31" t="s">
        <v>152</v>
      </c>
    </row>
    <row r="140" spans="1:8" x14ac:dyDescent="0.2">
      <c r="A140" s="32">
        <v>2</v>
      </c>
      <c r="B140" s="33" t="s">
        <v>860</v>
      </c>
      <c r="C140" s="33" t="s">
        <v>861</v>
      </c>
      <c r="D140" s="33"/>
      <c r="E140" s="89">
        <v>23099691</v>
      </c>
      <c r="F140" s="35">
        <v>15255.0359364</v>
      </c>
      <c r="G140" s="36">
        <v>6.2800800000000004E-2</v>
      </c>
      <c r="H140" s="31" t="s">
        <v>152</v>
      </c>
    </row>
    <row r="141" spans="1:8" x14ac:dyDescent="0.2">
      <c r="A141" s="32">
        <v>3</v>
      </c>
      <c r="B141" s="33" t="s">
        <v>862</v>
      </c>
      <c r="C141" s="33" t="s">
        <v>863</v>
      </c>
      <c r="D141" s="33"/>
      <c r="E141" s="89">
        <v>18632788</v>
      </c>
      <c r="F141" s="35">
        <v>12310.6830316</v>
      </c>
      <c r="G141" s="36">
        <v>5.0679700000000001E-2</v>
      </c>
      <c r="H141" s="31" t="s">
        <v>152</v>
      </c>
    </row>
    <row r="142" spans="1:8" x14ac:dyDescent="0.2">
      <c r="A142" s="32">
        <v>4</v>
      </c>
      <c r="B142" s="33" t="s">
        <v>864</v>
      </c>
      <c r="C142" s="33" t="s">
        <v>865</v>
      </c>
      <c r="D142" s="33"/>
      <c r="E142" s="89">
        <v>13860861</v>
      </c>
      <c r="F142" s="35">
        <v>8945.7996894000007</v>
      </c>
      <c r="G142" s="36">
        <v>3.6827400000000003E-2</v>
      </c>
      <c r="H142" s="31" t="s">
        <v>152</v>
      </c>
    </row>
    <row r="143" spans="1:8" x14ac:dyDescent="0.2">
      <c r="A143" s="32">
        <v>5</v>
      </c>
      <c r="B143" s="33" t="s">
        <v>866</v>
      </c>
      <c r="C143" s="33" t="s">
        <v>867</v>
      </c>
      <c r="D143" s="33"/>
      <c r="E143" s="89">
        <v>4448000</v>
      </c>
      <c r="F143" s="35">
        <v>3341.7824000000001</v>
      </c>
      <c r="G143" s="36">
        <v>1.3757200000000001E-2</v>
      </c>
      <c r="H143" s="31" t="s">
        <v>152</v>
      </c>
    </row>
    <row r="144" spans="1:8" x14ac:dyDescent="0.2">
      <c r="A144" s="29"/>
      <c r="B144" s="29"/>
      <c r="C144" s="30" t="s">
        <v>151</v>
      </c>
      <c r="D144" s="29"/>
      <c r="E144" s="29" t="s">
        <v>152</v>
      </c>
      <c r="F144" s="37">
        <v>57959.770724399998</v>
      </c>
      <c r="G144" s="38">
        <v>0.23860447000000001</v>
      </c>
      <c r="H144" s="31" t="s">
        <v>152</v>
      </c>
    </row>
    <row r="145" spans="1:17" x14ac:dyDescent="0.2">
      <c r="A145" s="29"/>
      <c r="B145" s="29"/>
      <c r="C145" s="39"/>
      <c r="D145" s="29"/>
      <c r="E145" s="29"/>
      <c r="F145" s="40"/>
      <c r="G145" s="40"/>
      <c r="H145" s="31" t="s">
        <v>152</v>
      </c>
    </row>
    <row r="146" spans="1:17" x14ac:dyDescent="0.2">
      <c r="A146" s="29"/>
      <c r="B146" s="29"/>
      <c r="C146" s="30" t="s">
        <v>175</v>
      </c>
      <c r="D146" s="29"/>
      <c r="E146" s="29"/>
      <c r="F146" s="29"/>
      <c r="G146" s="29"/>
      <c r="H146" s="31" t="s">
        <v>152</v>
      </c>
    </row>
    <row r="147" spans="1:17" x14ac:dyDescent="0.2">
      <c r="A147" s="29"/>
      <c r="B147" s="29"/>
      <c r="C147" s="30" t="s">
        <v>176</v>
      </c>
      <c r="D147" s="29"/>
      <c r="E147" s="29"/>
      <c r="F147" s="29"/>
      <c r="G147" s="29"/>
      <c r="H147" s="31" t="s">
        <v>152</v>
      </c>
    </row>
    <row r="148" spans="1:17" x14ac:dyDescent="0.2">
      <c r="A148" s="29"/>
      <c r="B148" s="29"/>
      <c r="C148" s="30" t="s">
        <v>151</v>
      </c>
      <c r="D148" s="29"/>
      <c r="E148" s="29" t="s">
        <v>152</v>
      </c>
      <c r="F148" s="41" t="s">
        <v>154</v>
      </c>
      <c r="G148" s="38">
        <v>0</v>
      </c>
      <c r="H148" s="31" t="s">
        <v>152</v>
      </c>
    </row>
    <row r="149" spans="1:17" x14ac:dyDescent="0.2">
      <c r="A149" s="29"/>
      <c r="B149" s="29"/>
      <c r="C149" s="39"/>
      <c r="D149" s="29"/>
      <c r="E149" s="29"/>
      <c r="F149" s="40"/>
      <c r="G149" s="40"/>
      <c r="H149" s="31" t="s">
        <v>152</v>
      </c>
    </row>
    <row r="150" spans="1:17" x14ac:dyDescent="0.2">
      <c r="A150" s="29"/>
      <c r="B150" s="29"/>
      <c r="C150" s="30" t="s">
        <v>177</v>
      </c>
      <c r="D150" s="29"/>
      <c r="E150" s="29"/>
      <c r="F150" s="40"/>
      <c r="G150" s="40"/>
      <c r="H150" s="31" t="s">
        <v>152</v>
      </c>
    </row>
    <row r="151" spans="1:17" x14ac:dyDescent="0.2">
      <c r="A151" s="29"/>
      <c r="B151" s="29"/>
      <c r="C151" s="30" t="s">
        <v>151</v>
      </c>
      <c r="D151" s="29"/>
      <c r="E151" s="29" t="s">
        <v>152</v>
      </c>
      <c r="F151" s="41" t="s">
        <v>154</v>
      </c>
      <c r="G151" s="38">
        <v>0</v>
      </c>
      <c r="H151" s="31" t="s">
        <v>152</v>
      </c>
    </row>
    <row r="152" spans="1:17" x14ac:dyDescent="0.2">
      <c r="A152" s="29"/>
      <c r="B152" s="29"/>
      <c r="C152" s="39"/>
      <c r="D152" s="29"/>
      <c r="E152" s="29"/>
      <c r="F152" s="40"/>
      <c r="G152" s="40"/>
      <c r="H152" s="31" t="s">
        <v>152</v>
      </c>
    </row>
    <row r="153" spans="1:17" x14ac:dyDescent="0.2">
      <c r="A153" s="42"/>
      <c r="B153" s="33"/>
      <c r="C153" s="33" t="s">
        <v>178</v>
      </c>
      <c r="D153" s="33"/>
      <c r="E153" s="42"/>
      <c r="F153" s="35">
        <v>212.6445994</v>
      </c>
      <c r="G153" s="36">
        <v>8.7540000000000003E-4</v>
      </c>
      <c r="H153" s="31" t="s">
        <v>152</v>
      </c>
    </row>
    <row r="154" spans="1:17" x14ac:dyDescent="0.2">
      <c r="A154" s="42"/>
      <c r="B154" s="33"/>
      <c r="C154" s="33" t="s">
        <v>938</v>
      </c>
      <c r="D154" s="33"/>
      <c r="E154" s="42"/>
      <c r="F154" s="35">
        <f>15949.82817762+F96</f>
        <v>-2106.1416598800006</v>
      </c>
      <c r="G154" s="36">
        <f>F154/F155</f>
        <v>-8.6704073035110719E-3</v>
      </c>
      <c r="H154" s="31" t="s">
        <v>152</v>
      </c>
    </row>
    <row r="155" spans="1:17" x14ac:dyDescent="0.2">
      <c r="A155" s="39"/>
      <c r="B155" s="39"/>
      <c r="C155" s="30" t="s">
        <v>180</v>
      </c>
      <c r="D155" s="40"/>
      <c r="E155" s="40"/>
      <c r="F155" s="37">
        <f>F154+F153+F144+F135+F119+F98</f>
        <v>242911.50186532998</v>
      </c>
      <c r="G155" s="43">
        <f>G154+G153+G144+G135+G119+G98</f>
        <v>1.000000052696489</v>
      </c>
      <c r="H155" s="31" t="s">
        <v>152</v>
      </c>
    </row>
    <row r="156" spans="1:17" x14ac:dyDescent="0.2">
      <c r="A156" s="44"/>
      <c r="B156" s="44"/>
      <c r="C156" s="44"/>
      <c r="D156" s="45"/>
      <c r="E156" s="45"/>
      <c r="F156" s="45"/>
      <c r="G156" s="45"/>
    </row>
    <row r="157" spans="1:17" x14ac:dyDescent="0.2">
      <c r="A157" s="4"/>
      <c r="B157" s="234" t="s">
        <v>915</v>
      </c>
      <c r="C157" s="234"/>
      <c r="D157" s="234"/>
      <c r="E157" s="234"/>
      <c r="F157" s="234"/>
      <c r="G157" s="234"/>
      <c r="H157" s="234"/>
      <c r="J157" s="5"/>
    </row>
    <row r="158" spans="1:17" x14ac:dyDescent="0.2">
      <c r="A158" s="4"/>
      <c r="B158" s="234" t="s">
        <v>916</v>
      </c>
      <c r="C158" s="234"/>
      <c r="D158" s="234"/>
      <c r="E158" s="234"/>
      <c r="F158" s="234"/>
      <c r="G158" s="234"/>
      <c r="H158" s="234"/>
      <c r="J158" s="5"/>
    </row>
    <row r="159" spans="1:17" x14ac:dyDescent="0.2">
      <c r="A159" s="4"/>
      <c r="B159" s="234" t="s">
        <v>917</v>
      </c>
      <c r="C159" s="234"/>
      <c r="D159" s="234"/>
      <c r="E159" s="234"/>
      <c r="F159" s="234"/>
      <c r="G159" s="234"/>
      <c r="H159" s="234"/>
      <c r="J159" s="5"/>
    </row>
    <row r="160" spans="1:17" s="7" customFormat="1" ht="68.25" customHeight="1" x14ac:dyDescent="0.25">
      <c r="A160" s="6"/>
      <c r="B160" s="235" t="s">
        <v>918</v>
      </c>
      <c r="C160" s="235"/>
      <c r="D160" s="235"/>
      <c r="E160" s="235"/>
      <c r="F160" s="235"/>
      <c r="G160" s="235"/>
      <c r="H160" s="235"/>
      <c r="I160"/>
      <c r="J160" s="5"/>
      <c r="K160"/>
      <c r="L160"/>
      <c r="M160"/>
      <c r="N160"/>
      <c r="O160"/>
      <c r="P160"/>
      <c r="Q160"/>
    </row>
    <row r="161" spans="1:10" x14ac:dyDescent="0.2">
      <c r="A161" s="4"/>
      <c r="B161" s="234" t="s">
        <v>919</v>
      </c>
      <c r="C161" s="234"/>
      <c r="D161" s="234"/>
      <c r="E161" s="234"/>
      <c r="F161" s="234"/>
      <c r="G161" s="234"/>
      <c r="H161" s="234"/>
      <c r="J161" s="5"/>
    </row>
    <row r="162" spans="1:10" x14ac:dyDescent="0.2">
      <c r="A162" s="4"/>
      <c r="B162" s="4"/>
      <c r="C162" s="4"/>
      <c r="D162" s="46"/>
      <c r="E162" s="46"/>
      <c r="F162" s="46"/>
      <c r="G162" s="46"/>
    </row>
    <row r="163" spans="1:10" x14ac:dyDescent="0.2">
      <c r="A163" s="4"/>
      <c r="B163" s="236" t="s">
        <v>181</v>
      </c>
      <c r="C163" s="237"/>
      <c r="D163" s="238"/>
      <c r="E163" s="47"/>
      <c r="F163" s="46"/>
      <c r="G163" s="46"/>
    </row>
    <row r="164" spans="1:10" x14ac:dyDescent="0.2">
      <c r="A164" s="4"/>
      <c r="B164" s="231" t="s">
        <v>182</v>
      </c>
      <c r="C164" s="232"/>
      <c r="D164" s="30" t="s">
        <v>183</v>
      </c>
      <c r="E164" s="47"/>
      <c r="F164" s="46"/>
      <c r="G164" s="46"/>
    </row>
    <row r="165" spans="1:10" x14ac:dyDescent="0.2">
      <c r="A165" s="4"/>
      <c r="B165" s="231" t="s">
        <v>184</v>
      </c>
      <c r="C165" s="232"/>
      <c r="D165" s="30" t="s">
        <v>183</v>
      </c>
      <c r="E165" s="47"/>
      <c r="F165" s="46"/>
      <c r="G165" s="46"/>
    </row>
    <row r="166" spans="1:10" x14ac:dyDescent="0.2">
      <c r="A166" s="4"/>
      <c r="B166" s="231" t="s">
        <v>185</v>
      </c>
      <c r="C166" s="232"/>
      <c r="D166" s="40" t="s">
        <v>152</v>
      </c>
      <c r="E166" s="47"/>
      <c r="F166" s="46"/>
      <c r="G166" s="46"/>
    </row>
    <row r="167" spans="1:10" x14ac:dyDescent="0.2">
      <c r="A167" s="8"/>
      <c r="B167" s="48" t="s">
        <v>152</v>
      </c>
      <c r="C167" s="48" t="s">
        <v>920</v>
      </c>
      <c r="D167" s="48" t="s">
        <v>186</v>
      </c>
      <c r="E167" s="8"/>
      <c r="F167" s="8"/>
      <c r="G167" s="8"/>
      <c r="H167" s="8"/>
      <c r="J167" s="5"/>
    </row>
    <row r="168" spans="1:10" x14ac:dyDescent="0.2">
      <c r="A168" s="8"/>
      <c r="B168" s="49" t="s">
        <v>187</v>
      </c>
      <c r="C168" s="50">
        <v>45626</v>
      </c>
      <c r="D168" s="50">
        <v>45657</v>
      </c>
      <c r="E168" s="8"/>
      <c r="F168" s="8"/>
      <c r="G168" s="8"/>
      <c r="J168" s="5"/>
    </row>
    <row r="169" spans="1:10" x14ac:dyDescent="0.2">
      <c r="A169" s="8"/>
      <c r="B169" s="33" t="s">
        <v>188</v>
      </c>
      <c r="C169" s="51">
        <v>11.466699999999999</v>
      </c>
      <c r="D169" s="51">
        <v>11.350899999999999</v>
      </c>
      <c r="E169" s="8"/>
      <c r="F169" s="22"/>
      <c r="G169" s="52"/>
    </row>
    <row r="170" spans="1:10" x14ac:dyDescent="0.2">
      <c r="A170" s="8"/>
      <c r="B170" s="33" t="s">
        <v>1083</v>
      </c>
      <c r="C170" s="51">
        <v>11.466699999999999</v>
      </c>
      <c r="D170" s="51">
        <v>11.350899999999999</v>
      </c>
      <c r="E170" s="8"/>
      <c r="F170" s="22"/>
      <c r="G170" s="52"/>
    </row>
    <row r="171" spans="1:10" x14ac:dyDescent="0.2">
      <c r="A171" s="8"/>
      <c r="B171" s="33" t="s">
        <v>190</v>
      </c>
      <c r="C171" s="51">
        <v>11.3009</v>
      </c>
      <c r="D171" s="51">
        <v>11.171200000000001</v>
      </c>
      <c r="E171" s="8"/>
      <c r="F171" s="22"/>
      <c r="G171" s="52"/>
    </row>
    <row r="172" spans="1:10" x14ac:dyDescent="0.2">
      <c r="A172" s="8"/>
      <c r="B172" s="33" t="s">
        <v>1084</v>
      </c>
      <c r="C172" s="51">
        <v>11.3009</v>
      </c>
      <c r="D172" s="51">
        <v>11.171200000000001</v>
      </c>
      <c r="E172" s="8"/>
      <c r="F172" s="22"/>
      <c r="G172" s="52"/>
    </row>
    <row r="173" spans="1:10" x14ac:dyDescent="0.2">
      <c r="A173" s="8"/>
      <c r="B173" s="8"/>
      <c r="C173" s="8"/>
      <c r="D173" s="8"/>
      <c r="E173" s="8"/>
      <c r="F173" s="8"/>
      <c r="G173" s="8"/>
    </row>
    <row r="174" spans="1:10" x14ac:dyDescent="0.2">
      <c r="A174" s="8"/>
      <c r="B174" s="231" t="s">
        <v>921</v>
      </c>
      <c r="C174" s="232"/>
      <c r="D174" s="30" t="s">
        <v>183</v>
      </c>
      <c r="E174" s="8"/>
      <c r="F174" s="8"/>
      <c r="G174" s="8"/>
    </row>
    <row r="175" spans="1:10" x14ac:dyDescent="0.2">
      <c r="A175" s="8"/>
      <c r="B175" s="90"/>
      <c r="C175" s="90"/>
      <c r="D175" s="90"/>
      <c r="E175" s="8"/>
      <c r="F175" s="8"/>
      <c r="G175" s="8"/>
    </row>
    <row r="176" spans="1:10" ht="29.1" customHeight="1" x14ac:dyDescent="0.2">
      <c r="A176" s="8"/>
      <c r="B176" s="231" t="s">
        <v>192</v>
      </c>
      <c r="C176" s="232"/>
      <c r="D176" s="30" t="s">
        <v>951</v>
      </c>
      <c r="E176" s="55"/>
      <c r="F176" s="8"/>
      <c r="G176" s="8"/>
    </row>
    <row r="177" spans="1:7" ht="29.1" customHeight="1" x14ac:dyDescent="0.2">
      <c r="A177" s="8"/>
      <c r="B177" s="231" t="s">
        <v>193</v>
      </c>
      <c r="C177" s="232"/>
      <c r="D177" s="30" t="s">
        <v>183</v>
      </c>
      <c r="E177" s="55"/>
      <c r="F177" s="8"/>
      <c r="G177" s="8"/>
    </row>
    <row r="178" spans="1:7" ht="17.100000000000001" customHeight="1" x14ac:dyDescent="0.2">
      <c r="A178" s="8"/>
      <c r="B178" s="231" t="s">
        <v>194</v>
      </c>
      <c r="C178" s="232"/>
      <c r="D178" s="30" t="s">
        <v>183</v>
      </c>
      <c r="E178" s="55"/>
      <c r="F178" s="8"/>
      <c r="G178" s="8"/>
    </row>
    <row r="179" spans="1:7" ht="17.100000000000001" customHeight="1" x14ac:dyDescent="0.2">
      <c r="A179" s="8"/>
      <c r="B179" s="231" t="s">
        <v>195</v>
      </c>
      <c r="C179" s="232"/>
      <c r="D179" s="56">
        <v>2.2953228893664188</v>
      </c>
      <c r="E179" s="8"/>
      <c r="F179" s="22"/>
      <c r="G179" s="52"/>
    </row>
    <row r="181" spans="1:7" x14ac:dyDescent="0.2">
      <c r="B181" s="260" t="s">
        <v>971</v>
      </c>
      <c r="C181" s="261"/>
      <c r="D181" s="262"/>
    </row>
    <row r="182" spans="1:7" ht="38.25" x14ac:dyDescent="0.2">
      <c r="B182" s="263" t="s">
        <v>972</v>
      </c>
      <c r="C182" s="263"/>
      <c r="D182" s="140" t="s">
        <v>853</v>
      </c>
    </row>
    <row r="183" spans="1:7" x14ac:dyDescent="0.2">
      <c r="B183" s="263" t="s">
        <v>973</v>
      </c>
      <c r="C183" s="263"/>
      <c r="D183" s="120"/>
    </row>
    <row r="184" spans="1:7" x14ac:dyDescent="0.2">
      <c r="B184" s="264"/>
      <c r="C184" s="265"/>
      <c r="D184" s="113"/>
    </row>
    <row r="185" spans="1:7" x14ac:dyDescent="0.2">
      <c r="B185" s="263" t="s">
        <v>974</v>
      </c>
      <c r="C185" s="263"/>
      <c r="D185" s="114">
        <v>6.8467289262399991</v>
      </c>
    </row>
    <row r="186" spans="1:7" x14ac:dyDescent="0.2">
      <c r="B186" s="264"/>
      <c r="C186" s="265"/>
      <c r="D186" s="113"/>
    </row>
    <row r="187" spans="1:7" x14ac:dyDescent="0.2">
      <c r="B187" s="263" t="s">
        <v>975</v>
      </c>
      <c r="C187" s="263"/>
      <c r="D187" s="114">
        <v>3.6737748016166174</v>
      </c>
    </row>
    <row r="188" spans="1:7" x14ac:dyDescent="0.2">
      <c r="B188" s="263" t="s">
        <v>976</v>
      </c>
      <c r="C188" s="263"/>
      <c r="D188" s="114">
        <v>4.4316813570916596</v>
      </c>
    </row>
    <row r="189" spans="1:7" x14ac:dyDescent="0.2">
      <c r="B189" s="264"/>
      <c r="C189" s="265"/>
      <c r="D189" s="113"/>
    </row>
    <row r="190" spans="1:7" x14ac:dyDescent="0.2">
      <c r="B190" s="263" t="s">
        <v>977</v>
      </c>
      <c r="C190" s="263"/>
      <c r="D190" s="116" t="s">
        <v>1106</v>
      </c>
    </row>
    <row r="191" spans="1:7" x14ac:dyDescent="0.2">
      <c r="B191" s="264" t="s">
        <v>978</v>
      </c>
      <c r="C191" s="266"/>
      <c r="D191" s="265"/>
    </row>
    <row r="193" spans="2:10" x14ac:dyDescent="0.2">
      <c r="B193" s="230" t="s">
        <v>922</v>
      </c>
      <c r="C193" s="230"/>
    </row>
    <row r="195" spans="2:10" ht="153.75" customHeight="1" x14ac:dyDescent="0.2"/>
    <row r="198" spans="2:10" x14ac:dyDescent="0.2">
      <c r="B198" s="9" t="s">
        <v>923</v>
      </c>
      <c r="C198" s="10"/>
      <c r="D198" s="9"/>
    </row>
    <row r="199" spans="2:10" x14ac:dyDescent="0.2">
      <c r="B199" s="9" t="s">
        <v>1082</v>
      </c>
      <c r="D199" s="9"/>
    </row>
    <row r="200" spans="2:10" ht="165" customHeight="1" x14ac:dyDescent="0.2"/>
    <row r="202" spans="2:10" x14ac:dyDescent="0.2">
      <c r="J202" s="3"/>
    </row>
  </sheetData>
  <mergeCells count="29">
    <mergeCell ref="B188:C188"/>
    <mergeCell ref="B189:C189"/>
    <mergeCell ref="B190:C190"/>
    <mergeCell ref="B191:D191"/>
    <mergeCell ref="B193:C193"/>
    <mergeCell ref="B183:C183"/>
    <mergeCell ref="B184:C184"/>
    <mergeCell ref="B185:C185"/>
    <mergeCell ref="B186:C186"/>
    <mergeCell ref="B187:C187"/>
    <mergeCell ref="B164:C164"/>
    <mergeCell ref="A1:H1"/>
    <mergeCell ref="A2:H2"/>
    <mergeCell ref="A3:H3"/>
    <mergeCell ref="B157:H157"/>
    <mergeCell ref="B158:H158"/>
    <mergeCell ref="B159:H159"/>
    <mergeCell ref="B160:H160"/>
    <mergeCell ref="B161:H161"/>
    <mergeCell ref="B163:D163"/>
    <mergeCell ref="B182:C182"/>
    <mergeCell ref="B165:C165"/>
    <mergeCell ref="B166:C166"/>
    <mergeCell ref="B174:C174"/>
    <mergeCell ref="B178:C178"/>
    <mergeCell ref="B179:C179"/>
    <mergeCell ref="B176:C176"/>
    <mergeCell ref="B177:C177"/>
    <mergeCell ref="B181:D181"/>
  </mergeCells>
  <hyperlinks>
    <hyperlink ref="I1" location="Index!B2" display="Index" xr:uid="{993DE6C1-A78E-4A67-88A1-E6728B559371}"/>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DBE60-8544-4400-AC06-C372DCC55932}">
  <dimension ref="B1:L250"/>
  <sheetViews>
    <sheetView workbookViewId="0"/>
  </sheetViews>
  <sheetFormatPr defaultRowHeight="13.5" x14ac:dyDescent="0.25"/>
  <cols>
    <col min="1" max="1" width="6" style="141" customWidth="1"/>
    <col min="2" max="2" width="42" style="141" customWidth="1"/>
    <col min="3" max="3" width="63" style="141" bestFit="1" customWidth="1"/>
    <col min="4" max="4" width="30.42578125" style="141" bestFit="1" customWidth="1"/>
    <col min="5" max="5" width="20.140625" style="141" bestFit="1" customWidth="1"/>
    <col min="6" max="6" width="16.5703125" style="141" customWidth="1"/>
    <col min="7" max="7" width="18.7109375" style="141" bestFit="1" customWidth="1"/>
    <col min="8" max="8" width="17.5703125" style="141" customWidth="1"/>
    <col min="9" max="9" width="15.5703125" style="141" bestFit="1" customWidth="1"/>
    <col min="10" max="10" width="13.5703125" style="141" customWidth="1"/>
    <col min="11" max="11" width="20.5703125" style="141" customWidth="1"/>
    <col min="12" max="12" width="12.42578125" style="141" bestFit="1" customWidth="1"/>
    <col min="13" max="256" width="9.140625" style="141"/>
    <col min="257" max="257" width="23" style="141" customWidth="1"/>
    <col min="258" max="258" width="42" style="141" customWidth="1"/>
    <col min="259" max="259" width="54.7109375" style="141" customWidth="1"/>
    <col min="260" max="260" width="31" style="141" bestFit="1" customWidth="1"/>
    <col min="261" max="261" width="20.140625" style="141" bestFit="1" customWidth="1"/>
    <col min="262" max="262" width="16.5703125" style="141" customWidth="1"/>
    <col min="263" max="263" width="18.7109375" style="141" bestFit="1" customWidth="1"/>
    <col min="264" max="264" width="17.5703125" style="141" customWidth="1"/>
    <col min="265" max="265" width="15.5703125" style="141" bestFit="1" customWidth="1"/>
    <col min="266" max="266" width="13.5703125" style="141" customWidth="1"/>
    <col min="267" max="267" width="20.5703125" style="141" customWidth="1"/>
    <col min="268" max="268" width="12.42578125" style="141" bestFit="1" customWidth="1"/>
    <col min="269" max="512" width="9.140625" style="141"/>
    <col min="513" max="513" width="23" style="141" customWidth="1"/>
    <col min="514" max="514" width="42" style="141" customWidth="1"/>
    <col min="515" max="515" width="54.7109375" style="141" customWidth="1"/>
    <col min="516" max="516" width="31" style="141" bestFit="1" customWidth="1"/>
    <col min="517" max="517" width="20.140625" style="141" bestFit="1" customWidth="1"/>
    <col min="518" max="518" width="16.5703125" style="141" customWidth="1"/>
    <col min="519" max="519" width="18.7109375" style="141" bestFit="1" customWidth="1"/>
    <col min="520" max="520" width="17.5703125" style="141" customWidth="1"/>
    <col min="521" max="521" width="15.5703125" style="141" bestFit="1" customWidth="1"/>
    <col min="522" max="522" width="13.5703125" style="141" customWidth="1"/>
    <col min="523" max="523" width="20.5703125" style="141" customWidth="1"/>
    <col min="524" max="524" width="12.42578125" style="141" bestFit="1" customWidth="1"/>
    <col min="525" max="768" width="9.140625" style="141"/>
    <col min="769" max="769" width="23" style="141" customWidth="1"/>
    <col min="770" max="770" width="42" style="141" customWidth="1"/>
    <col min="771" max="771" width="54.7109375" style="141" customWidth="1"/>
    <col min="772" max="772" width="31" style="141" bestFit="1" customWidth="1"/>
    <col min="773" max="773" width="20.140625" style="141" bestFit="1" customWidth="1"/>
    <col min="774" max="774" width="16.5703125" style="141" customWidth="1"/>
    <col min="775" max="775" width="18.7109375" style="141" bestFit="1" customWidth="1"/>
    <col min="776" max="776" width="17.5703125" style="141" customWidth="1"/>
    <col min="777" max="777" width="15.5703125" style="141" bestFit="1" customWidth="1"/>
    <col min="778" max="778" width="13.5703125" style="141" customWidth="1"/>
    <col min="779" max="779" width="20.5703125" style="141" customWidth="1"/>
    <col min="780" max="780" width="12.42578125" style="141" bestFit="1" customWidth="1"/>
    <col min="781" max="1024" width="9.140625" style="141"/>
    <col min="1025" max="1025" width="23" style="141" customWidth="1"/>
    <col min="1026" max="1026" width="42" style="141" customWidth="1"/>
    <col min="1027" max="1027" width="54.7109375" style="141" customWidth="1"/>
    <col min="1028" max="1028" width="31" style="141" bestFit="1" customWidth="1"/>
    <col min="1029" max="1029" width="20.140625" style="141" bestFit="1" customWidth="1"/>
    <col min="1030" max="1030" width="16.5703125" style="141" customWidth="1"/>
    <col min="1031" max="1031" width="18.7109375" style="141" bestFit="1" customWidth="1"/>
    <col min="1032" max="1032" width="17.5703125" style="141" customWidth="1"/>
    <col min="1033" max="1033" width="15.5703125" style="141" bestFit="1" customWidth="1"/>
    <col min="1034" max="1034" width="13.5703125" style="141" customWidth="1"/>
    <col min="1035" max="1035" width="20.5703125" style="141" customWidth="1"/>
    <col min="1036" max="1036" width="12.42578125" style="141" bestFit="1" customWidth="1"/>
    <col min="1037" max="1280" width="9.140625" style="141"/>
    <col min="1281" max="1281" width="23" style="141" customWidth="1"/>
    <col min="1282" max="1282" width="42" style="141" customWidth="1"/>
    <col min="1283" max="1283" width="54.7109375" style="141" customWidth="1"/>
    <col min="1284" max="1284" width="31" style="141" bestFit="1" customWidth="1"/>
    <col min="1285" max="1285" width="20.140625" style="141" bestFit="1" customWidth="1"/>
    <col min="1286" max="1286" width="16.5703125" style="141" customWidth="1"/>
    <col min="1287" max="1287" width="18.7109375" style="141" bestFit="1" customWidth="1"/>
    <col min="1288" max="1288" width="17.5703125" style="141" customWidth="1"/>
    <col min="1289" max="1289" width="15.5703125" style="141" bestFit="1" customWidth="1"/>
    <col min="1290" max="1290" width="13.5703125" style="141" customWidth="1"/>
    <col min="1291" max="1291" width="20.5703125" style="141" customWidth="1"/>
    <col min="1292" max="1292" width="12.42578125" style="141" bestFit="1" customWidth="1"/>
    <col min="1293" max="1536" width="9.140625" style="141"/>
    <col min="1537" max="1537" width="23" style="141" customWidth="1"/>
    <col min="1538" max="1538" width="42" style="141" customWidth="1"/>
    <col min="1539" max="1539" width="54.7109375" style="141" customWidth="1"/>
    <col min="1540" max="1540" width="31" style="141" bestFit="1" customWidth="1"/>
    <col min="1541" max="1541" width="20.140625" style="141" bestFit="1" customWidth="1"/>
    <col min="1542" max="1542" width="16.5703125" style="141" customWidth="1"/>
    <col min="1543" max="1543" width="18.7109375" style="141" bestFit="1" customWidth="1"/>
    <col min="1544" max="1544" width="17.5703125" style="141" customWidth="1"/>
    <col min="1545" max="1545" width="15.5703125" style="141" bestFit="1" customWidth="1"/>
    <col min="1546" max="1546" width="13.5703125" style="141" customWidth="1"/>
    <col min="1547" max="1547" width="20.5703125" style="141" customWidth="1"/>
    <col min="1548" max="1548" width="12.42578125" style="141" bestFit="1" customWidth="1"/>
    <col min="1549" max="1792" width="9.140625" style="141"/>
    <col min="1793" max="1793" width="23" style="141" customWidth="1"/>
    <col min="1794" max="1794" width="42" style="141" customWidth="1"/>
    <col min="1795" max="1795" width="54.7109375" style="141" customWidth="1"/>
    <col min="1796" max="1796" width="31" style="141" bestFit="1" customWidth="1"/>
    <col min="1797" max="1797" width="20.140625" style="141" bestFit="1" customWidth="1"/>
    <col min="1798" max="1798" width="16.5703125" style="141" customWidth="1"/>
    <col min="1799" max="1799" width="18.7109375" style="141" bestFit="1" customWidth="1"/>
    <col min="1800" max="1800" width="17.5703125" style="141" customWidth="1"/>
    <col min="1801" max="1801" width="15.5703125" style="141" bestFit="1" customWidth="1"/>
    <col min="1802" max="1802" width="13.5703125" style="141" customWidth="1"/>
    <col min="1803" max="1803" width="20.5703125" style="141" customWidth="1"/>
    <col min="1804" max="1804" width="12.42578125" style="141" bestFit="1" customWidth="1"/>
    <col min="1805" max="2048" width="9.140625" style="141"/>
    <col min="2049" max="2049" width="23" style="141" customWidth="1"/>
    <col min="2050" max="2050" width="42" style="141" customWidth="1"/>
    <col min="2051" max="2051" width="54.7109375" style="141" customWidth="1"/>
    <col min="2052" max="2052" width="31" style="141" bestFit="1" customWidth="1"/>
    <col min="2053" max="2053" width="20.140625" style="141" bestFit="1" customWidth="1"/>
    <col min="2054" max="2054" width="16.5703125" style="141" customWidth="1"/>
    <col min="2055" max="2055" width="18.7109375" style="141" bestFit="1" customWidth="1"/>
    <col min="2056" max="2056" width="17.5703125" style="141" customWidth="1"/>
    <col min="2057" max="2057" width="15.5703125" style="141" bestFit="1" customWidth="1"/>
    <col min="2058" max="2058" width="13.5703125" style="141" customWidth="1"/>
    <col min="2059" max="2059" width="20.5703125" style="141" customWidth="1"/>
    <col min="2060" max="2060" width="12.42578125" style="141" bestFit="1" customWidth="1"/>
    <col min="2061" max="2304" width="9.140625" style="141"/>
    <col min="2305" max="2305" width="23" style="141" customWidth="1"/>
    <col min="2306" max="2306" width="42" style="141" customWidth="1"/>
    <col min="2307" max="2307" width="54.7109375" style="141" customWidth="1"/>
    <col min="2308" max="2308" width="31" style="141" bestFit="1" customWidth="1"/>
    <col min="2309" max="2309" width="20.140625" style="141" bestFit="1" customWidth="1"/>
    <col min="2310" max="2310" width="16.5703125" style="141" customWidth="1"/>
    <col min="2311" max="2311" width="18.7109375" style="141" bestFit="1" customWidth="1"/>
    <col min="2312" max="2312" width="17.5703125" style="141" customWidth="1"/>
    <col min="2313" max="2313" width="15.5703125" style="141" bestFit="1" customWidth="1"/>
    <col min="2314" max="2314" width="13.5703125" style="141" customWidth="1"/>
    <col min="2315" max="2315" width="20.5703125" style="141" customWidth="1"/>
    <col min="2316" max="2316" width="12.42578125" style="141" bestFit="1" customWidth="1"/>
    <col min="2317" max="2560" width="9.140625" style="141"/>
    <col min="2561" max="2561" width="23" style="141" customWidth="1"/>
    <col min="2562" max="2562" width="42" style="141" customWidth="1"/>
    <col min="2563" max="2563" width="54.7109375" style="141" customWidth="1"/>
    <col min="2564" max="2564" width="31" style="141" bestFit="1" customWidth="1"/>
    <col min="2565" max="2565" width="20.140625" style="141" bestFit="1" customWidth="1"/>
    <col min="2566" max="2566" width="16.5703125" style="141" customWidth="1"/>
    <col min="2567" max="2567" width="18.7109375" style="141" bestFit="1" customWidth="1"/>
    <col min="2568" max="2568" width="17.5703125" style="141" customWidth="1"/>
    <col min="2569" max="2569" width="15.5703125" style="141" bestFit="1" customWidth="1"/>
    <col min="2570" max="2570" width="13.5703125" style="141" customWidth="1"/>
    <col min="2571" max="2571" width="20.5703125" style="141" customWidth="1"/>
    <col min="2572" max="2572" width="12.42578125" style="141" bestFit="1" customWidth="1"/>
    <col min="2573" max="2816" width="9.140625" style="141"/>
    <col min="2817" max="2817" width="23" style="141" customWidth="1"/>
    <col min="2818" max="2818" width="42" style="141" customWidth="1"/>
    <col min="2819" max="2819" width="54.7109375" style="141" customWidth="1"/>
    <col min="2820" max="2820" width="31" style="141" bestFit="1" customWidth="1"/>
    <col min="2821" max="2821" width="20.140625" style="141" bestFit="1" customWidth="1"/>
    <col min="2822" max="2822" width="16.5703125" style="141" customWidth="1"/>
    <col min="2823" max="2823" width="18.7109375" style="141" bestFit="1" customWidth="1"/>
    <col min="2824" max="2824" width="17.5703125" style="141" customWidth="1"/>
    <col min="2825" max="2825" width="15.5703125" style="141" bestFit="1" customWidth="1"/>
    <col min="2826" max="2826" width="13.5703125" style="141" customWidth="1"/>
    <col min="2827" max="2827" width="20.5703125" style="141" customWidth="1"/>
    <col min="2828" max="2828" width="12.42578125" style="141" bestFit="1" customWidth="1"/>
    <col min="2829" max="3072" width="9.140625" style="141"/>
    <col min="3073" max="3073" width="23" style="141" customWidth="1"/>
    <col min="3074" max="3074" width="42" style="141" customWidth="1"/>
    <col min="3075" max="3075" width="54.7109375" style="141" customWidth="1"/>
    <col min="3076" max="3076" width="31" style="141" bestFit="1" customWidth="1"/>
    <col min="3077" max="3077" width="20.140625" style="141" bestFit="1" customWidth="1"/>
    <col min="3078" max="3078" width="16.5703125" style="141" customWidth="1"/>
    <col min="3079" max="3079" width="18.7109375" style="141" bestFit="1" customWidth="1"/>
    <col min="3080" max="3080" width="17.5703125" style="141" customWidth="1"/>
    <col min="3081" max="3081" width="15.5703125" style="141" bestFit="1" customWidth="1"/>
    <col min="3082" max="3082" width="13.5703125" style="141" customWidth="1"/>
    <col min="3083" max="3083" width="20.5703125" style="141" customWidth="1"/>
    <col min="3084" max="3084" width="12.42578125" style="141" bestFit="1" customWidth="1"/>
    <col min="3085" max="3328" width="9.140625" style="141"/>
    <col min="3329" max="3329" width="23" style="141" customWidth="1"/>
    <col min="3330" max="3330" width="42" style="141" customWidth="1"/>
    <col min="3331" max="3331" width="54.7109375" style="141" customWidth="1"/>
    <col min="3332" max="3332" width="31" style="141" bestFit="1" customWidth="1"/>
    <col min="3333" max="3333" width="20.140625" style="141" bestFit="1" customWidth="1"/>
    <col min="3334" max="3334" width="16.5703125" style="141" customWidth="1"/>
    <col min="3335" max="3335" width="18.7109375" style="141" bestFit="1" customWidth="1"/>
    <col min="3336" max="3336" width="17.5703125" style="141" customWidth="1"/>
    <col min="3337" max="3337" width="15.5703125" style="141" bestFit="1" customWidth="1"/>
    <col min="3338" max="3338" width="13.5703125" style="141" customWidth="1"/>
    <col min="3339" max="3339" width="20.5703125" style="141" customWidth="1"/>
    <col min="3340" max="3340" width="12.42578125" style="141" bestFit="1" customWidth="1"/>
    <col min="3341" max="3584" width="9.140625" style="141"/>
    <col min="3585" max="3585" width="23" style="141" customWidth="1"/>
    <col min="3586" max="3586" width="42" style="141" customWidth="1"/>
    <col min="3587" max="3587" width="54.7109375" style="141" customWidth="1"/>
    <col min="3588" max="3588" width="31" style="141" bestFit="1" customWidth="1"/>
    <col min="3589" max="3589" width="20.140625" style="141" bestFit="1" customWidth="1"/>
    <col min="3590" max="3590" width="16.5703125" style="141" customWidth="1"/>
    <col min="3591" max="3591" width="18.7109375" style="141" bestFit="1" customWidth="1"/>
    <col min="3592" max="3592" width="17.5703125" style="141" customWidth="1"/>
    <col min="3593" max="3593" width="15.5703125" style="141" bestFit="1" customWidth="1"/>
    <col min="3594" max="3594" width="13.5703125" style="141" customWidth="1"/>
    <col min="3595" max="3595" width="20.5703125" style="141" customWidth="1"/>
    <col min="3596" max="3596" width="12.42578125" style="141" bestFit="1" customWidth="1"/>
    <col min="3597" max="3840" width="9.140625" style="141"/>
    <col min="3841" max="3841" width="23" style="141" customWidth="1"/>
    <col min="3842" max="3842" width="42" style="141" customWidth="1"/>
    <col min="3843" max="3843" width="54.7109375" style="141" customWidth="1"/>
    <col min="3844" max="3844" width="31" style="141" bestFit="1" customWidth="1"/>
    <col min="3845" max="3845" width="20.140625" style="141" bestFit="1" customWidth="1"/>
    <col min="3846" max="3846" width="16.5703125" style="141" customWidth="1"/>
    <col min="3847" max="3847" width="18.7109375" style="141" bestFit="1" customWidth="1"/>
    <col min="3848" max="3848" width="17.5703125" style="141" customWidth="1"/>
    <col min="3849" max="3849" width="15.5703125" style="141" bestFit="1" customWidth="1"/>
    <col min="3850" max="3850" width="13.5703125" style="141" customWidth="1"/>
    <col min="3851" max="3851" width="20.5703125" style="141" customWidth="1"/>
    <col min="3852" max="3852" width="12.42578125" style="141" bestFit="1" customWidth="1"/>
    <col min="3853" max="4096" width="9.140625" style="141"/>
    <col min="4097" max="4097" width="23" style="141" customWidth="1"/>
    <col min="4098" max="4098" width="42" style="141" customWidth="1"/>
    <col min="4099" max="4099" width="54.7109375" style="141" customWidth="1"/>
    <col min="4100" max="4100" width="31" style="141" bestFit="1" customWidth="1"/>
    <col min="4101" max="4101" width="20.140625" style="141" bestFit="1" customWidth="1"/>
    <col min="4102" max="4102" width="16.5703125" style="141" customWidth="1"/>
    <col min="4103" max="4103" width="18.7109375" style="141" bestFit="1" customWidth="1"/>
    <col min="4104" max="4104" width="17.5703125" style="141" customWidth="1"/>
    <col min="4105" max="4105" width="15.5703125" style="141" bestFit="1" customWidth="1"/>
    <col min="4106" max="4106" width="13.5703125" style="141" customWidth="1"/>
    <col min="4107" max="4107" width="20.5703125" style="141" customWidth="1"/>
    <col min="4108" max="4108" width="12.42578125" style="141" bestFit="1" customWidth="1"/>
    <col min="4109" max="4352" width="9.140625" style="141"/>
    <col min="4353" max="4353" width="23" style="141" customWidth="1"/>
    <col min="4354" max="4354" width="42" style="141" customWidth="1"/>
    <col min="4355" max="4355" width="54.7109375" style="141" customWidth="1"/>
    <col min="4356" max="4356" width="31" style="141" bestFit="1" customWidth="1"/>
    <col min="4357" max="4357" width="20.140625" style="141" bestFit="1" customWidth="1"/>
    <col min="4358" max="4358" width="16.5703125" style="141" customWidth="1"/>
    <col min="4359" max="4359" width="18.7109375" style="141" bestFit="1" customWidth="1"/>
    <col min="4360" max="4360" width="17.5703125" style="141" customWidth="1"/>
    <col min="4361" max="4361" width="15.5703125" style="141" bestFit="1" customWidth="1"/>
    <col min="4362" max="4362" width="13.5703125" style="141" customWidth="1"/>
    <col min="4363" max="4363" width="20.5703125" style="141" customWidth="1"/>
    <col min="4364" max="4364" width="12.42578125" style="141" bestFit="1" customWidth="1"/>
    <col min="4365" max="4608" width="9.140625" style="141"/>
    <col min="4609" max="4609" width="23" style="141" customWidth="1"/>
    <col min="4610" max="4610" width="42" style="141" customWidth="1"/>
    <col min="4611" max="4611" width="54.7109375" style="141" customWidth="1"/>
    <col min="4612" max="4612" width="31" style="141" bestFit="1" customWidth="1"/>
    <col min="4613" max="4613" width="20.140625" style="141" bestFit="1" customWidth="1"/>
    <col min="4614" max="4614" width="16.5703125" style="141" customWidth="1"/>
    <col min="4615" max="4615" width="18.7109375" style="141" bestFit="1" customWidth="1"/>
    <col min="4616" max="4616" width="17.5703125" style="141" customWidth="1"/>
    <col min="4617" max="4617" width="15.5703125" style="141" bestFit="1" customWidth="1"/>
    <col min="4618" max="4618" width="13.5703125" style="141" customWidth="1"/>
    <col min="4619" max="4619" width="20.5703125" style="141" customWidth="1"/>
    <col min="4620" max="4620" width="12.42578125" style="141" bestFit="1" customWidth="1"/>
    <col min="4621" max="4864" width="9.140625" style="141"/>
    <col min="4865" max="4865" width="23" style="141" customWidth="1"/>
    <col min="4866" max="4866" width="42" style="141" customWidth="1"/>
    <col min="4867" max="4867" width="54.7109375" style="141" customWidth="1"/>
    <col min="4868" max="4868" width="31" style="141" bestFit="1" customWidth="1"/>
    <col min="4869" max="4869" width="20.140625" style="141" bestFit="1" customWidth="1"/>
    <col min="4870" max="4870" width="16.5703125" style="141" customWidth="1"/>
    <col min="4871" max="4871" width="18.7109375" style="141" bestFit="1" customWidth="1"/>
    <col min="4872" max="4872" width="17.5703125" style="141" customWidth="1"/>
    <col min="4873" max="4873" width="15.5703125" style="141" bestFit="1" customWidth="1"/>
    <col min="4874" max="4874" width="13.5703125" style="141" customWidth="1"/>
    <col min="4875" max="4875" width="20.5703125" style="141" customWidth="1"/>
    <col min="4876" max="4876" width="12.42578125" style="141" bestFit="1" customWidth="1"/>
    <col min="4877" max="5120" width="9.140625" style="141"/>
    <col min="5121" max="5121" width="23" style="141" customWidth="1"/>
    <col min="5122" max="5122" width="42" style="141" customWidth="1"/>
    <col min="5123" max="5123" width="54.7109375" style="141" customWidth="1"/>
    <col min="5124" max="5124" width="31" style="141" bestFit="1" customWidth="1"/>
    <col min="5125" max="5125" width="20.140625" style="141" bestFit="1" customWidth="1"/>
    <col min="5126" max="5126" width="16.5703125" style="141" customWidth="1"/>
    <col min="5127" max="5127" width="18.7109375" style="141" bestFit="1" customWidth="1"/>
    <col min="5128" max="5128" width="17.5703125" style="141" customWidth="1"/>
    <col min="5129" max="5129" width="15.5703125" style="141" bestFit="1" customWidth="1"/>
    <col min="5130" max="5130" width="13.5703125" style="141" customWidth="1"/>
    <col min="5131" max="5131" width="20.5703125" style="141" customWidth="1"/>
    <col min="5132" max="5132" width="12.42578125" style="141" bestFit="1" customWidth="1"/>
    <col min="5133" max="5376" width="9.140625" style="141"/>
    <col min="5377" max="5377" width="23" style="141" customWidth="1"/>
    <col min="5378" max="5378" width="42" style="141" customWidth="1"/>
    <col min="5379" max="5379" width="54.7109375" style="141" customWidth="1"/>
    <col min="5380" max="5380" width="31" style="141" bestFit="1" customWidth="1"/>
    <col min="5381" max="5381" width="20.140625" style="141" bestFit="1" customWidth="1"/>
    <col min="5382" max="5382" width="16.5703125" style="141" customWidth="1"/>
    <col min="5383" max="5383" width="18.7109375" style="141" bestFit="1" customWidth="1"/>
    <col min="5384" max="5384" width="17.5703125" style="141" customWidth="1"/>
    <col min="5385" max="5385" width="15.5703125" style="141" bestFit="1" customWidth="1"/>
    <col min="5386" max="5386" width="13.5703125" style="141" customWidth="1"/>
    <col min="5387" max="5387" width="20.5703125" style="141" customWidth="1"/>
    <col min="5388" max="5388" width="12.42578125" style="141" bestFit="1" customWidth="1"/>
    <col min="5389" max="5632" width="9.140625" style="141"/>
    <col min="5633" max="5633" width="23" style="141" customWidth="1"/>
    <col min="5634" max="5634" width="42" style="141" customWidth="1"/>
    <col min="5635" max="5635" width="54.7109375" style="141" customWidth="1"/>
    <col min="5636" max="5636" width="31" style="141" bestFit="1" customWidth="1"/>
    <col min="5637" max="5637" width="20.140625" style="141" bestFit="1" customWidth="1"/>
    <col min="5638" max="5638" width="16.5703125" style="141" customWidth="1"/>
    <col min="5639" max="5639" width="18.7109375" style="141" bestFit="1" customWidth="1"/>
    <col min="5640" max="5640" width="17.5703125" style="141" customWidth="1"/>
    <col min="5641" max="5641" width="15.5703125" style="141" bestFit="1" customWidth="1"/>
    <col min="5642" max="5642" width="13.5703125" style="141" customWidth="1"/>
    <col min="5643" max="5643" width="20.5703125" style="141" customWidth="1"/>
    <col min="5644" max="5644" width="12.42578125" style="141" bestFit="1" customWidth="1"/>
    <col min="5645" max="5888" width="9.140625" style="141"/>
    <col min="5889" max="5889" width="23" style="141" customWidth="1"/>
    <col min="5890" max="5890" width="42" style="141" customWidth="1"/>
    <col min="5891" max="5891" width="54.7109375" style="141" customWidth="1"/>
    <col min="5892" max="5892" width="31" style="141" bestFit="1" customWidth="1"/>
    <col min="5893" max="5893" width="20.140625" style="141" bestFit="1" customWidth="1"/>
    <col min="5894" max="5894" width="16.5703125" style="141" customWidth="1"/>
    <col min="5895" max="5895" width="18.7109375" style="141" bestFit="1" customWidth="1"/>
    <col min="5896" max="5896" width="17.5703125" style="141" customWidth="1"/>
    <col min="5897" max="5897" width="15.5703125" style="141" bestFit="1" customWidth="1"/>
    <col min="5898" max="5898" width="13.5703125" style="141" customWidth="1"/>
    <col min="5899" max="5899" width="20.5703125" style="141" customWidth="1"/>
    <col min="5900" max="5900" width="12.42578125" style="141" bestFit="1" customWidth="1"/>
    <col min="5901" max="6144" width="9.140625" style="141"/>
    <col min="6145" max="6145" width="23" style="141" customWidth="1"/>
    <col min="6146" max="6146" width="42" style="141" customWidth="1"/>
    <col min="6147" max="6147" width="54.7109375" style="141" customWidth="1"/>
    <col min="6148" max="6148" width="31" style="141" bestFit="1" customWidth="1"/>
    <col min="6149" max="6149" width="20.140625" style="141" bestFit="1" customWidth="1"/>
    <col min="6150" max="6150" width="16.5703125" style="141" customWidth="1"/>
    <col min="6151" max="6151" width="18.7109375" style="141" bestFit="1" customWidth="1"/>
    <col min="6152" max="6152" width="17.5703125" style="141" customWidth="1"/>
    <col min="6153" max="6153" width="15.5703125" style="141" bestFit="1" customWidth="1"/>
    <col min="6154" max="6154" width="13.5703125" style="141" customWidth="1"/>
    <col min="6155" max="6155" width="20.5703125" style="141" customWidth="1"/>
    <col min="6156" max="6156" width="12.42578125" style="141" bestFit="1" customWidth="1"/>
    <col min="6157" max="6400" width="9.140625" style="141"/>
    <col min="6401" max="6401" width="23" style="141" customWidth="1"/>
    <col min="6402" max="6402" width="42" style="141" customWidth="1"/>
    <col min="6403" max="6403" width="54.7109375" style="141" customWidth="1"/>
    <col min="6404" max="6404" width="31" style="141" bestFit="1" customWidth="1"/>
    <col min="6405" max="6405" width="20.140625" style="141" bestFit="1" customWidth="1"/>
    <col min="6406" max="6406" width="16.5703125" style="141" customWidth="1"/>
    <col min="6407" max="6407" width="18.7109375" style="141" bestFit="1" customWidth="1"/>
    <col min="6408" max="6408" width="17.5703125" style="141" customWidth="1"/>
    <col min="6409" max="6409" width="15.5703125" style="141" bestFit="1" customWidth="1"/>
    <col min="6410" max="6410" width="13.5703125" style="141" customWidth="1"/>
    <col min="6411" max="6411" width="20.5703125" style="141" customWidth="1"/>
    <col min="6412" max="6412" width="12.42578125" style="141" bestFit="1" customWidth="1"/>
    <col min="6413" max="6656" width="9.140625" style="141"/>
    <col min="6657" max="6657" width="23" style="141" customWidth="1"/>
    <col min="6658" max="6658" width="42" style="141" customWidth="1"/>
    <col min="6659" max="6659" width="54.7109375" style="141" customWidth="1"/>
    <col min="6660" max="6660" width="31" style="141" bestFit="1" customWidth="1"/>
    <col min="6661" max="6661" width="20.140625" style="141" bestFit="1" customWidth="1"/>
    <col min="6662" max="6662" width="16.5703125" style="141" customWidth="1"/>
    <col min="6663" max="6663" width="18.7109375" style="141" bestFit="1" customWidth="1"/>
    <col min="6664" max="6664" width="17.5703125" style="141" customWidth="1"/>
    <col min="6665" max="6665" width="15.5703125" style="141" bestFit="1" customWidth="1"/>
    <col min="6666" max="6666" width="13.5703125" style="141" customWidth="1"/>
    <col min="6667" max="6667" width="20.5703125" style="141" customWidth="1"/>
    <col min="6668" max="6668" width="12.42578125" style="141" bestFit="1" customWidth="1"/>
    <col min="6669" max="6912" width="9.140625" style="141"/>
    <col min="6913" max="6913" width="23" style="141" customWidth="1"/>
    <col min="6914" max="6914" width="42" style="141" customWidth="1"/>
    <col min="6915" max="6915" width="54.7109375" style="141" customWidth="1"/>
    <col min="6916" max="6916" width="31" style="141" bestFit="1" customWidth="1"/>
    <col min="6917" max="6917" width="20.140625" style="141" bestFit="1" customWidth="1"/>
    <col min="6918" max="6918" width="16.5703125" style="141" customWidth="1"/>
    <col min="6919" max="6919" width="18.7109375" style="141" bestFit="1" customWidth="1"/>
    <col min="6920" max="6920" width="17.5703125" style="141" customWidth="1"/>
    <col min="6921" max="6921" width="15.5703125" style="141" bestFit="1" customWidth="1"/>
    <col min="6922" max="6922" width="13.5703125" style="141" customWidth="1"/>
    <col min="6923" max="6923" width="20.5703125" style="141" customWidth="1"/>
    <col min="6924" max="6924" width="12.42578125" style="141" bestFit="1" customWidth="1"/>
    <col min="6925" max="7168" width="9.140625" style="141"/>
    <col min="7169" max="7169" width="23" style="141" customWidth="1"/>
    <col min="7170" max="7170" width="42" style="141" customWidth="1"/>
    <col min="7171" max="7171" width="54.7109375" style="141" customWidth="1"/>
    <col min="7172" max="7172" width="31" style="141" bestFit="1" customWidth="1"/>
    <col min="7173" max="7173" width="20.140625" style="141" bestFit="1" customWidth="1"/>
    <col min="7174" max="7174" width="16.5703125" style="141" customWidth="1"/>
    <col min="7175" max="7175" width="18.7109375" style="141" bestFit="1" customWidth="1"/>
    <col min="7176" max="7176" width="17.5703125" style="141" customWidth="1"/>
    <col min="7177" max="7177" width="15.5703125" style="141" bestFit="1" customWidth="1"/>
    <col min="7178" max="7178" width="13.5703125" style="141" customWidth="1"/>
    <col min="7179" max="7179" width="20.5703125" style="141" customWidth="1"/>
    <col min="7180" max="7180" width="12.42578125" style="141" bestFit="1" customWidth="1"/>
    <col min="7181" max="7424" width="9.140625" style="141"/>
    <col min="7425" max="7425" width="23" style="141" customWidth="1"/>
    <col min="7426" max="7426" width="42" style="141" customWidth="1"/>
    <col min="7427" max="7427" width="54.7109375" style="141" customWidth="1"/>
    <col min="7428" max="7428" width="31" style="141" bestFit="1" customWidth="1"/>
    <col min="7429" max="7429" width="20.140625" style="141" bestFit="1" customWidth="1"/>
    <col min="7430" max="7430" width="16.5703125" style="141" customWidth="1"/>
    <col min="7431" max="7431" width="18.7109375" style="141" bestFit="1" customWidth="1"/>
    <col min="7432" max="7432" width="17.5703125" style="141" customWidth="1"/>
    <col min="7433" max="7433" width="15.5703125" style="141" bestFit="1" customWidth="1"/>
    <col min="7434" max="7434" width="13.5703125" style="141" customWidth="1"/>
    <col min="7435" max="7435" width="20.5703125" style="141" customWidth="1"/>
    <col min="7436" max="7436" width="12.42578125" style="141" bestFit="1" customWidth="1"/>
    <col min="7437" max="7680" width="9.140625" style="141"/>
    <col min="7681" max="7681" width="23" style="141" customWidth="1"/>
    <col min="7682" max="7682" width="42" style="141" customWidth="1"/>
    <col min="7683" max="7683" width="54.7109375" style="141" customWidth="1"/>
    <col min="7684" max="7684" width="31" style="141" bestFit="1" customWidth="1"/>
    <col min="7685" max="7685" width="20.140625" style="141" bestFit="1" customWidth="1"/>
    <col min="7686" max="7686" width="16.5703125" style="141" customWidth="1"/>
    <col min="7687" max="7687" width="18.7109375" style="141" bestFit="1" customWidth="1"/>
    <col min="7688" max="7688" width="17.5703125" style="141" customWidth="1"/>
    <col min="7689" max="7689" width="15.5703125" style="141" bestFit="1" customWidth="1"/>
    <col min="7690" max="7690" width="13.5703125" style="141" customWidth="1"/>
    <col min="7691" max="7691" width="20.5703125" style="141" customWidth="1"/>
    <col min="7692" max="7692" width="12.42578125" style="141" bestFit="1" customWidth="1"/>
    <col min="7693" max="7936" width="9.140625" style="141"/>
    <col min="7937" max="7937" width="23" style="141" customWidth="1"/>
    <col min="7938" max="7938" width="42" style="141" customWidth="1"/>
    <col min="7939" max="7939" width="54.7109375" style="141" customWidth="1"/>
    <col min="7940" max="7940" width="31" style="141" bestFit="1" customWidth="1"/>
    <col min="7941" max="7941" width="20.140625" style="141" bestFit="1" customWidth="1"/>
    <col min="7942" max="7942" width="16.5703125" style="141" customWidth="1"/>
    <col min="7943" max="7943" width="18.7109375" style="141" bestFit="1" customWidth="1"/>
    <col min="7944" max="7944" width="17.5703125" style="141" customWidth="1"/>
    <col min="7945" max="7945" width="15.5703125" style="141" bestFit="1" customWidth="1"/>
    <col min="7946" max="7946" width="13.5703125" style="141" customWidth="1"/>
    <col min="7947" max="7947" width="20.5703125" style="141" customWidth="1"/>
    <col min="7948" max="7948" width="12.42578125" style="141" bestFit="1" customWidth="1"/>
    <col min="7949" max="8192" width="9.140625" style="141"/>
    <col min="8193" max="8193" width="23" style="141" customWidth="1"/>
    <col min="8194" max="8194" width="42" style="141" customWidth="1"/>
    <col min="8195" max="8195" width="54.7109375" style="141" customWidth="1"/>
    <col min="8196" max="8196" width="31" style="141" bestFit="1" customWidth="1"/>
    <col min="8197" max="8197" width="20.140625" style="141" bestFit="1" customWidth="1"/>
    <col min="8198" max="8198" width="16.5703125" style="141" customWidth="1"/>
    <col min="8199" max="8199" width="18.7109375" style="141" bestFit="1" customWidth="1"/>
    <col min="8200" max="8200" width="17.5703125" style="141" customWidth="1"/>
    <col min="8201" max="8201" width="15.5703125" style="141" bestFit="1" customWidth="1"/>
    <col min="8202" max="8202" width="13.5703125" style="141" customWidth="1"/>
    <col min="8203" max="8203" width="20.5703125" style="141" customWidth="1"/>
    <col min="8204" max="8204" width="12.42578125" style="141" bestFit="1" customWidth="1"/>
    <col min="8205" max="8448" width="9.140625" style="141"/>
    <col min="8449" max="8449" width="23" style="141" customWidth="1"/>
    <col min="8450" max="8450" width="42" style="141" customWidth="1"/>
    <col min="8451" max="8451" width="54.7109375" style="141" customWidth="1"/>
    <col min="8452" max="8452" width="31" style="141" bestFit="1" customWidth="1"/>
    <col min="8453" max="8453" width="20.140625" style="141" bestFit="1" customWidth="1"/>
    <col min="8454" max="8454" width="16.5703125" style="141" customWidth="1"/>
    <col min="8455" max="8455" width="18.7109375" style="141" bestFit="1" customWidth="1"/>
    <col min="8456" max="8456" width="17.5703125" style="141" customWidth="1"/>
    <col min="8457" max="8457" width="15.5703125" style="141" bestFit="1" customWidth="1"/>
    <col min="8458" max="8458" width="13.5703125" style="141" customWidth="1"/>
    <col min="8459" max="8459" width="20.5703125" style="141" customWidth="1"/>
    <col min="8460" max="8460" width="12.42578125" style="141" bestFit="1" customWidth="1"/>
    <col min="8461" max="8704" width="9.140625" style="141"/>
    <col min="8705" max="8705" width="23" style="141" customWidth="1"/>
    <col min="8706" max="8706" width="42" style="141" customWidth="1"/>
    <col min="8707" max="8707" width="54.7109375" style="141" customWidth="1"/>
    <col min="8708" max="8708" width="31" style="141" bestFit="1" customWidth="1"/>
    <col min="8709" max="8709" width="20.140625" style="141" bestFit="1" customWidth="1"/>
    <col min="8710" max="8710" width="16.5703125" style="141" customWidth="1"/>
    <col min="8711" max="8711" width="18.7109375" style="141" bestFit="1" customWidth="1"/>
    <col min="8712" max="8712" width="17.5703125" style="141" customWidth="1"/>
    <col min="8713" max="8713" width="15.5703125" style="141" bestFit="1" customWidth="1"/>
    <col min="8714" max="8714" width="13.5703125" style="141" customWidth="1"/>
    <col min="8715" max="8715" width="20.5703125" style="141" customWidth="1"/>
    <col min="8716" max="8716" width="12.42578125" style="141" bestFit="1" customWidth="1"/>
    <col min="8717" max="8960" width="9.140625" style="141"/>
    <col min="8961" max="8961" width="23" style="141" customWidth="1"/>
    <col min="8962" max="8962" width="42" style="141" customWidth="1"/>
    <col min="8963" max="8963" width="54.7109375" style="141" customWidth="1"/>
    <col min="8964" max="8964" width="31" style="141" bestFit="1" customWidth="1"/>
    <col min="8965" max="8965" width="20.140625" style="141" bestFit="1" customWidth="1"/>
    <col min="8966" max="8966" width="16.5703125" style="141" customWidth="1"/>
    <col min="8967" max="8967" width="18.7109375" style="141" bestFit="1" customWidth="1"/>
    <col min="8968" max="8968" width="17.5703125" style="141" customWidth="1"/>
    <col min="8969" max="8969" width="15.5703125" style="141" bestFit="1" customWidth="1"/>
    <col min="8970" max="8970" width="13.5703125" style="141" customWidth="1"/>
    <col min="8971" max="8971" width="20.5703125" style="141" customWidth="1"/>
    <col min="8972" max="8972" width="12.42578125" style="141" bestFit="1" customWidth="1"/>
    <col min="8973" max="9216" width="9.140625" style="141"/>
    <col min="9217" max="9217" width="23" style="141" customWidth="1"/>
    <col min="9218" max="9218" width="42" style="141" customWidth="1"/>
    <col min="9219" max="9219" width="54.7109375" style="141" customWidth="1"/>
    <col min="9220" max="9220" width="31" style="141" bestFit="1" customWidth="1"/>
    <col min="9221" max="9221" width="20.140625" style="141" bestFit="1" customWidth="1"/>
    <col min="9222" max="9222" width="16.5703125" style="141" customWidth="1"/>
    <col min="9223" max="9223" width="18.7109375" style="141" bestFit="1" customWidth="1"/>
    <col min="9224" max="9224" width="17.5703125" style="141" customWidth="1"/>
    <col min="9225" max="9225" width="15.5703125" style="141" bestFit="1" customWidth="1"/>
    <col min="9226" max="9226" width="13.5703125" style="141" customWidth="1"/>
    <col min="9227" max="9227" width="20.5703125" style="141" customWidth="1"/>
    <col min="9228" max="9228" width="12.42578125" style="141" bestFit="1" customWidth="1"/>
    <col min="9229" max="9472" width="9.140625" style="141"/>
    <col min="9473" max="9473" width="23" style="141" customWidth="1"/>
    <col min="9474" max="9474" width="42" style="141" customWidth="1"/>
    <col min="9475" max="9475" width="54.7109375" style="141" customWidth="1"/>
    <col min="9476" max="9476" width="31" style="141" bestFit="1" customWidth="1"/>
    <col min="9477" max="9477" width="20.140625" style="141" bestFit="1" customWidth="1"/>
    <col min="9478" max="9478" width="16.5703125" style="141" customWidth="1"/>
    <col min="9479" max="9479" width="18.7109375" style="141" bestFit="1" customWidth="1"/>
    <col min="9480" max="9480" width="17.5703125" style="141" customWidth="1"/>
    <col min="9481" max="9481" width="15.5703125" style="141" bestFit="1" customWidth="1"/>
    <col min="9482" max="9482" width="13.5703125" style="141" customWidth="1"/>
    <col min="9483" max="9483" width="20.5703125" style="141" customWidth="1"/>
    <col min="9484" max="9484" width="12.42578125" style="141" bestFit="1" customWidth="1"/>
    <col min="9485" max="9728" width="9.140625" style="141"/>
    <col min="9729" max="9729" width="23" style="141" customWidth="1"/>
    <col min="9730" max="9730" width="42" style="141" customWidth="1"/>
    <col min="9731" max="9731" width="54.7109375" style="141" customWidth="1"/>
    <col min="9732" max="9732" width="31" style="141" bestFit="1" customWidth="1"/>
    <col min="9733" max="9733" width="20.140625" style="141" bestFit="1" customWidth="1"/>
    <col min="9734" max="9734" width="16.5703125" style="141" customWidth="1"/>
    <col min="9735" max="9735" width="18.7109375" style="141" bestFit="1" customWidth="1"/>
    <col min="9736" max="9736" width="17.5703125" style="141" customWidth="1"/>
    <col min="9737" max="9737" width="15.5703125" style="141" bestFit="1" customWidth="1"/>
    <col min="9738" max="9738" width="13.5703125" style="141" customWidth="1"/>
    <col min="9739" max="9739" width="20.5703125" style="141" customWidth="1"/>
    <col min="9740" max="9740" width="12.42578125" style="141" bestFit="1" customWidth="1"/>
    <col min="9741" max="9984" width="9.140625" style="141"/>
    <col min="9985" max="9985" width="23" style="141" customWidth="1"/>
    <col min="9986" max="9986" width="42" style="141" customWidth="1"/>
    <col min="9987" max="9987" width="54.7109375" style="141" customWidth="1"/>
    <col min="9988" max="9988" width="31" style="141" bestFit="1" customWidth="1"/>
    <col min="9989" max="9989" width="20.140625" style="141" bestFit="1" customWidth="1"/>
    <col min="9990" max="9990" width="16.5703125" style="141" customWidth="1"/>
    <col min="9991" max="9991" width="18.7109375" style="141" bestFit="1" customWidth="1"/>
    <col min="9992" max="9992" width="17.5703125" style="141" customWidth="1"/>
    <col min="9993" max="9993" width="15.5703125" style="141" bestFit="1" customWidth="1"/>
    <col min="9994" max="9994" width="13.5703125" style="141" customWidth="1"/>
    <col min="9995" max="9995" width="20.5703125" style="141" customWidth="1"/>
    <col min="9996" max="9996" width="12.42578125" style="141" bestFit="1" customWidth="1"/>
    <col min="9997" max="10240" width="9.140625" style="141"/>
    <col min="10241" max="10241" width="23" style="141" customWidth="1"/>
    <col min="10242" max="10242" width="42" style="141" customWidth="1"/>
    <col min="10243" max="10243" width="54.7109375" style="141" customWidth="1"/>
    <col min="10244" max="10244" width="31" style="141" bestFit="1" customWidth="1"/>
    <col min="10245" max="10245" width="20.140625" style="141" bestFit="1" customWidth="1"/>
    <col min="10246" max="10246" width="16.5703125" style="141" customWidth="1"/>
    <col min="10247" max="10247" width="18.7109375" style="141" bestFit="1" customWidth="1"/>
    <col min="10248" max="10248" width="17.5703125" style="141" customWidth="1"/>
    <col min="10249" max="10249" width="15.5703125" style="141" bestFit="1" customWidth="1"/>
    <col min="10250" max="10250" width="13.5703125" style="141" customWidth="1"/>
    <col min="10251" max="10251" width="20.5703125" style="141" customWidth="1"/>
    <col min="10252" max="10252" width="12.42578125" style="141" bestFit="1" customWidth="1"/>
    <col min="10253" max="10496" width="9.140625" style="141"/>
    <col min="10497" max="10497" width="23" style="141" customWidth="1"/>
    <col min="10498" max="10498" width="42" style="141" customWidth="1"/>
    <col min="10499" max="10499" width="54.7109375" style="141" customWidth="1"/>
    <col min="10500" max="10500" width="31" style="141" bestFit="1" customWidth="1"/>
    <col min="10501" max="10501" width="20.140625" style="141" bestFit="1" customWidth="1"/>
    <col min="10502" max="10502" width="16.5703125" style="141" customWidth="1"/>
    <col min="10503" max="10503" width="18.7109375" style="141" bestFit="1" customWidth="1"/>
    <col min="10504" max="10504" width="17.5703125" style="141" customWidth="1"/>
    <col min="10505" max="10505" width="15.5703125" style="141" bestFit="1" customWidth="1"/>
    <col min="10506" max="10506" width="13.5703125" style="141" customWidth="1"/>
    <col min="10507" max="10507" width="20.5703125" style="141" customWidth="1"/>
    <col min="10508" max="10508" width="12.42578125" style="141" bestFit="1" customWidth="1"/>
    <col min="10509" max="10752" width="9.140625" style="141"/>
    <col min="10753" max="10753" width="23" style="141" customWidth="1"/>
    <col min="10754" max="10754" width="42" style="141" customWidth="1"/>
    <col min="10755" max="10755" width="54.7109375" style="141" customWidth="1"/>
    <col min="10756" max="10756" width="31" style="141" bestFit="1" customWidth="1"/>
    <col min="10757" max="10757" width="20.140625" style="141" bestFit="1" customWidth="1"/>
    <col min="10758" max="10758" width="16.5703125" style="141" customWidth="1"/>
    <col min="10759" max="10759" width="18.7109375" style="141" bestFit="1" customWidth="1"/>
    <col min="10760" max="10760" width="17.5703125" style="141" customWidth="1"/>
    <col min="10761" max="10761" width="15.5703125" style="141" bestFit="1" customWidth="1"/>
    <col min="10762" max="10762" width="13.5703125" style="141" customWidth="1"/>
    <col min="10763" max="10763" width="20.5703125" style="141" customWidth="1"/>
    <col min="10764" max="10764" width="12.42578125" style="141" bestFit="1" customWidth="1"/>
    <col min="10765" max="11008" width="9.140625" style="141"/>
    <col min="11009" max="11009" width="23" style="141" customWidth="1"/>
    <col min="11010" max="11010" width="42" style="141" customWidth="1"/>
    <col min="11011" max="11011" width="54.7109375" style="141" customWidth="1"/>
    <col min="11012" max="11012" width="31" style="141" bestFit="1" customWidth="1"/>
    <col min="11013" max="11013" width="20.140625" style="141" bestFit="1" customWidth="1"/>
    <col min="11014" max="11014" width="16.5703125" style="141" customWidth="1"/>
    <col min="11015" max="11015" width="18.7109375" style="141" bestFit="1" customWidth="1"/>
    <col min="11016" max="11016" width="17.5703125" style="141" customWidth="1"/>
    <col min="11017" max="11017" width="15.5703125" style="141" bestFit="1" customWidth="1"/>
    <col min="11018" max="11018" width="13.5703125" style="141" customWidth="1"/>
    <col min="11019" max="11019" width="20.5703125" style="141" customWidth="1"/>
    <col min="11020" max="11020" width="12.42578125" style="141" bestFit="1" customWidth="1"/>
    <col min="11021" max="11264" width="9.140625" style="141"/>
    <col min="11265" max="11265" width="23" style="141" customWidth="1"/>
    <col min="11266" max="11266" width="42" style="141" customWidth="1"/>
    <col min="11267" max="11267" width="54.7109375" style="141" customWidth="1"/>
    <col min="11268" max="11268" width="31" style="141" bestFit="1" customWidth="1"/>
    <col min="11269" max="11269" width="20.140625" style="141" bestFit="1" customWidth="1"/>
    <col min="11270" max="11270" width="16.5703125" style="141" customWidth="1"/>
    <col min="11271" max="11271" width="18.7109375" style="141" bestFit="1" customWidth="1"/>
    <col min="11272" max="11272" width="17.5703125" style="141" customWidth="1"/>
    <col min="11273" max="11273" width="15.5703125" style="141" bestFit="1" customWidth="1"/>
    <col min="11274" max="11274" width="13.5703125" style="141" customWidth="1"/>
    <col min="11275" max="11275" width="20.5703125" style="141" customWidth="1"/>
    <col min="11276" max="11276" width="12.42578125" style="141" bestFit="1" customWidth="1"/>
    <col min="11277" max="11520" width="9.140625" style="141"/>
    <col min="11521" max="11521" width="23" style="141" customWidth="1"/>
    <col min="11522" max="11522" width="42" style="141" customWidth="1"/>
    <col min="11523" max="11523" width="54.7109375" style="141" customWidth="1"/>
    <col min="11524" max="11524" width="31" style="141" bestFit="1" customWidth="1"/>
    <col min="11525" max="11525" width="20.140625" style="141" bestFit="1" customWidth="1"/>
    <col min="11526" max="11526" width="16.5703125" style="141" customWidth="1"/>
    <col min="11527" max="11527" width="18.7109375" style="141" bestFit="1" customWidth="1"/>
    <col min="11528" max="11528" width="17.5703125" style="141" customWidth="1"/>
    <col min="11529" max="11529" width="15.5703125" style="141" bestFit="1" customWidth="1"/>
    <col min="11530" max="11530" width="13.5703125" style="141" customWidth="1"/>
    <col min="11531" max="11531" width="20.5703125" style="141" customWidth="1"/>
    <col min="11532" max="11532" width="12.42578125" style="141" bestFit="1" customWidth="1"/>
    <col min="11533" max="11776" width="9.140625" style="141"/>
    <col min="11777" max="11777" width="23" style="141" customWidth="1"/>
    <col min="11778" max="11778" width="42" style="141" customWidth="1"/>
    <col min="11779" max="11779" width="54.7109375" style="141" customWidth="1"/>
    <col min="11780" max="11780" width="31" style="141" bestFit="1" customWidth="1"/>
    <col min="11781" max="11781" width="20.140625" style="141" bestFit="1" customWidth="1"/>
    <col min="11782" max="11782" width="16.5703125" style="141" customWidth="1"/>
    <col min="11783" max="11783" width="18.7109375" style="141" bestFit="1" customWidth="1"/>
    <col min="11784" max="11784" width="17.5703125" style="141" customWidth="1"/>
    <col min="11785" max="11785" width="15.5703125" style="141" bestFit="1" customWidth="1"/>
    <col min="11786" max="11786" width="13.5703125" style="141" customWidth="1"/>
    <col min="11787" max="11787" width="20.5703125" style="141" customWidth="1"/>
    <col min="11788" max="11788" width="12.42578125" style="141" bestFit="1" customWidth="1"/>
    <col min="11789" max="12032" width="9.140625" style="141"/>
    <col min="12033" max="12033" width="23" style="141" customWidth="1"/>
    <col min="12034" max="12034" width="42" style="141" customWidth="1"/>
    <col min="12035" max="12035" width="54.7109375" style="141" customWidth="1"/>
    <col min="12036" max="12036" width="31" style="141" bestFit="1" customWidth="1"/>
    <col min="12037" max="12037" width="20.140625" style="141" bestFit="1" customWidth="1"/>
    <col min="12038" max="12038" width="16.5703125" style="141" customWidth="1"/>
    <col min="12039" max="12039" width="18.7109375" style="141" bestFit="1" customWidth="1"/>
    <col min="12040" max="12040" width="17.5703125" style="141" customWidth="1"/>
    <col min="12041" max="12041" width="15.5703125" style="141" bestFit="1" customWidth="1"/>
    <col min="12042" max="12042" width="13.5703125" style="141" customWidth="1"/>
    <col min="12043" max="12043" width="20.5703125" style="141" customWidth="1"/>
    <col min="12044" max="12044" width="12.42578125" style="141" bestFit="1" customWidth="1"/>
    <col min="12045" max="12288" width="9.140625" style="141"/>
    <col min="12289" max="12289" width="23" style="141" customWidth="1"/>
    <col min="12290" max="12290" width="42" style="141" customWidth="1"/>
    <col min="12291" max="12291" width="54.7109375" style="141" customWidth="1"/>
    <col min="12292" max="12292" width="31" style="141" bestFit="1" customWidth="1"/>
    <col min="12293" max="12293" width="20.140625" style="141" bestFit="1" customWidth="1"/>
    <col min="12294" max="12294" width="16.5703125" style="141" customWidth="1"/>
    <col min="12295" max="12295" width="18.7109375" style="141" bestFit="1" customWidth="1"/>
    <col min="12296" max="12296" width="17.5703125" style="141" customWidth="1"/>
    <col min="12297" max="12297" width="15.5703125" style="141" bestFit="1" customWidth="1"/>
    <col min="12298" max="12298" width="13.5703125" style="141" customWidth="1"/>
    <col min="12299" max="12299" width="20.5703125" style="141" customWidth="1"/>
    <col min="12300" max="12300" width="12.42578125" style="141" bestFit="1" customWidth="1"/>
    <col min="12301" max="12544" width="9.140625" style="141"/>
    <col min="12545" max="12545" width="23" style="141" customWidth="1"/>
    <col min="12546" max="12546" width="42" style="141" customWidth="1"/>
    <col min="12547" max="12547" width="54.7109375" style="141" customWidth="1"/>
    <col min="12548" max="12548" width="31" style="141" bestFit="1" customWidth="1"/>
    <col min="12549" max="12549" width="20.140625" style="141" bestFit="1" customWidth="1"/>
    <col min="12550" max="12550" width="16.5703125" style="141" customWidth="1"/>
    <col min="12551" max="12551" width="18.7109375" style="141" bestFit="1" customWidth="1"/>
    <col min="12552" max="12552" width="17.5703125" style="141" customWidth="1"/>
    <col min="12553" max="12553" width="15.5703125" style="141" bestFit="1" customWidth="1"/>
    <col min="12554" max="12554" width="13.5703125" style="141" customWidth="1"/>
    <col min="12555" max="12555" width="20.5703125" style="141" customWidth="1"/>
    <col min="12556" max="12556" width="12.42578125" style="141" bestFit="1" customWidth="1"/>
    <col min="12557" max="12800" width="9.140625" style="141"/>
    <col min="12801" max="12801" width="23" style="141" customWidth="1"/>
    <col min="12802" max="12802" width="42" style="141" customWidth="1"/>
    <col min="12803" max="12803" width="54.7109375" style="141" customWidth="1"/>
    <col min="12804" max="12804" width="31" style="141" bestFit="1" customWidth="1"/>
    <col min="12805" max="12805" width="20.140625" style="141" bestFit="1" customWidth="1"/>
    <col min="12806" max="12806" width="16.5703125" style="141" customWidth="1"/>
    <col min="12807" max="12807" width="18.7109375" style="141" bestFit="1" customWidth="1"/>
    <col min="12808" max="12808" width="17.5703125" style="141" customWidth="1"/>
    <col min="12809" max="12809" width="15.5703125" style="141" bestFit="1" customWidth="1"/>
    <col min="12810" max="12810" width="13.5703125" style="141" customWidth="1"/>
    <col min="12811" max="12811" width="20.5703125" style="141" customWidth="1"/>
    <col min="12812" max="12812" width="12.42578125" style="141" bestFit="1" customWidth="1"/>
    <col min="12813" max="13056" width="9.140625" style="141"/>
    <col min="13057" max="13057" width="23" style="141" customWidth="1"/>
    <col min="13058" max="13058" width="42" style="141" customWidth="1"/>
    <col min="13059" max="13059" width="54.7109375" style="141" customWidth="1"/>
    <col min="13060" max="13060" width="31" style="141" bestFit="1" customWidth="1"/>
    <col min="13061" max="13061" width="20.140625" style="141" bestFit="1" customWidth="1"/>
    <col min="13062" max="13062" width="16.5703125" style="141" customWidth="1"/>
    <col min="13063" max="13063" width="18.7109375" style="141" bestFit="1" customWidth="1"/>
    <col min="13064" max="13064" width="17.5703125" style="141" customWidth="1"/>
    <col min="13065" max="13065" width="15.5703125" style="141" bestFit="1" customWidth="1"/>
    <col min="13066" max="13066" width="13.5703125" style="141" customWidth="1"/>
    <col min="13067" max="13067" width="20.5703125" style="141" customWidth="1"/>
    <col min="13068" max="13068" width="12.42578125" style="141" bestFit="1" customWidth="1"/>
    <col min="13069" max="13312" width="9.140625" style="141"/>
    <col min="13313" max="13313" width="23" style="141" customWidth="1"/>
    <col min="13314" max="13314" width="42" style="141" customWidth="1"/>
    <col min="13315" max="13315" width="54.7109375" style="141" customWidth="1"/>
    <col min="13316" max="13316" width="31" style="141" bestFit="1" customWidth="1"/>
    <col min="13317" max="13317" width="20.140625" style="141" bestFit="1" customWidth="1"/>
    <col min="13318" max="13318" width="16.5703125" style="141" customWidth="1"/>
    <col min="13319" max="13319" width="18.7109375" style="141" bestFit="1" customWidth="1"/>
    <col min="13320" max="13320" width="17.5703125" style="141" customWidth="1"/>
    <col min="13321" max="13321" width="15.5703125" style="141" bestFit="1" customWidth="1"/>
    <col min="13322" max="13322" width="13.5703125" style="141" customWidth="1"/>
    <col min="13323" max="13323" width="20.5703125" style="141" customWidth="1"/>
    <col min="13324" max="13324" width="12.42578125" style="141" bestFit="1" customWidth="1"/>
    <col min="13325" max="13568" width="9.140625" style="141"/>
    <col min="13569" max="13569" width="23" style="141" customWidth="1"/>
    <col min="13570" max="13570" width="42" style="141" customWidth="1"/>
    <col min="13571" max="13571" width="54.7109375" style="141" customWidth="1"/>
    <col min="13572" max="13572" width="31" style="141" bestFit="1" customWidth="1"/>
    <col min="13573" max="13573" width="20.140625" style="141" bestFit="1" customWidth="1"/>
    <col min="13574" max="13574" width="16.5703125" style="141" customWidth="1"/>
    <col min="13575" max="13575" width="18.7109375" style="141" bestFit="1" customWidth="1"/>
    <col min="13576" max="13576" width="17.5703125" style="141" customWidth="1"/>
    <col min="13577" max="13577" width="15.5703125" style="141" bestFit="1" customWidth="1"/>
    <col min="13578" max="13578" width="13.5703125" style="141" customWidth="1"/>
    <col min="13579" max="13579" width="20.5703125" style="141" customWidth="1"/>
    <col min="13580" max="13580" width="12.42578125" style="141" bestFit="1" customWidth="1"/>
    <col min="13581" max="13824" width="9.140625" style="141"/>
    <col min="13825" max="13825" width="23" style="141" customWidth="1"/>
    <col min="13826" max="13826" width="42" style="141" customWidth="1"/>
    <col min="13827" max="13827" width="54.7109375" style="141" customWidth="1"/>
    <col min="13828" max="13828" width="31" style="141" bestFit="1" customWidth="1"/>
    <col min="13829" max="13829" width="20.140625" style="141" bestFit="1" customWidth="1"/>
    <col min="13830" max="13830" width="16.5703125" style="141" customWidth="1"/>
    <col min="13831" max="13831" width="18.7109375" style="141" bestFit="1" customWidth="1"/>
    <col min="13832" max="13832" width="17.5703125" style="141" customWidth="1"/>
    <col min="13833" max="13833" width="15.5703125" style="141" bestFit="1" customWidth="1"/>
    <col min="13834" max="13834" width="13.5703125" style="141" customWidth="1"/>
    <col min="13835" max="13835" width="20.5703125" style="141" customWidth="1"/>
    <col min="13836" max="13836" width="12.42578125" style="141" bestFit="1" customWidth="1"/>
    <col min="13837" max="14080" width="9.140625" style="141"/>
    <col min="14081" max="14081" width="23" style="141" customWidth="1"/>
    <col min="14082" max="14082" width="42" style="141" customWidth="1"/>
    <col min="14083" max="14083" width="54.7109375" style="141" customWidth="1"/>
    <col min="14084" max="14084" width="31" style="141" bestFit="1" customWidth="1"/>
    <col min="14085" max="14085" width="20.140625" style="141" bestFit="1" customWidth="1"/>
    <col min="14086" max="14086" width="16.5703125" style="141" customWidth="1"/>
    <col min="14087" max="14087" width="18.7109375" style="141" bestFit="1" customWidth="1"/>
    <col min="14088" max="14088" width="17.5703125" style="141" customWidth="1"/>
    <col min="14089" max="14089" width="15.5703125" style="141" bestFit="1" customWidth="1"/>
    <col min="14090" max="14090" width="13.5703125" style="141" customWidth="1"/>
    <col min="14091" max="14091" width="20.5703125" style="141" customWidth="1"/>
    <col min="14092" max="14092" width="12.42578125" style="141" bestFit="1" customWidth="1"/>
    <col min="14093" max="14336" width="9.140625" style="141"/>
    <col min="14337" max="14337" width="23" style="141" customWidth="1"/>
    <col min="14338" max="14338" width="42" style="141" customWidth="1"/>
    <col min="14339" max="14339" width="54.7109375" style="141" customWidth="1"/>
    <col min="14340" max="14340" width="31" style="141" bestFit="1" customWidth="1"/>
    <col min="14341" max="14341" width="20.140625" style="141" bestFit="1" customWidth="1"/>
    <col min="14342" max="14342" width="16.5703125" style="141" customWidth="1"/>
    <col min="14343" max="14343" width="18.7109375" style="141" bestFit="1" customWidth="1"/>
    <col min="14344" max="14344" width="17.5703125" style="141" customWidth="1"/>
    <col min="14345" max="14345" width="15.5703125" style="141" bestFit="1" customWidth="1"/>
    <col min="14346" max="14346" width="13.5703125" style="141" customWidth="1"/>
    <col min="14347" max="14347" width="20.5703125" style="141" customWidth="1"/>
    <col min="14348" max="14348" width="12.42578125" style="141" bestFit="1" customWidth="1"/>
    <col min="14349" max="14592" width="9.140625" style="141"/>
    <col min="14593" max="14593" width="23" style="141" customWidth="1"/>
    <col min="14594" max="14594" width="42" style="141" customWidth="1"/>
    <col min="14595" max="14595" width="54.7109375" style="141" customWidth="1"/>
    <col min="14596" max="14596" width="31" style="141" bestFit="1" customWidth="1"/>
    <col min="14597" max="14597" width="20.140625" style="141" bestFit="1" customWidth="1"/>
    <col min="14598" max="14598" width="16.5703125" style="141" customWidth="1"/>
    <col min="14599" max="14599" width="18.7109375" style="141" bestFit="1" customWidth="1"/>
    <col min="14600" max="14600" width="17.5703125" style="141" customWidth="1"/>
    <col min="14601" max="14601" width="15.5703125" style="141" bestFit="1" customWidth="1"/>
    <col min="14602" max="14602" width="13.5703125" style="141" customWidth="1"/>
    <col min="14603" max="14603" width="20.5703125" style="141" customWidth="1"/>
    <col min="14604" max="14604" width="12.42578125" style="141" bestFit="1" customWidth="1"/>
    <col min="14605" max="14848" width="9.140625" style="141"/>
    <col min="14849" max="14849" width="23" style="141" customWidth="1"/>
    <col min="14850" max="14850" width="42" style="141" customWidth="1"/>
    <col min="14851" max="14851" width="54.7109375" style="141" customWidth="1"/>
    <col min="14852" max="14852" width="31" style="141" bestFit="1" customWidth="1"/>
    <col min="14853" max="14853" width="20.140625" style="141" bestFit="1" customWidth="1"/>
    <col min="14854" max="14854" width="16.5703125" style="141" customWidth="1"/>
    <col min="14855" max="14855" width="18.7109375" style="141" bestFit="1" customWidth="1"/>
    <col min="14856" max="14856" width="17.5703125" style="141" customWidth="1"/>
    <col min="14857" max="14857" width="15.5703125" style="141" bestFit="1" customWidth="1"/>
    <col min="14858" max="14858" width="13.5703125" style="141" customWidth="1"/>
    <col min="14859" max="14859" width="20.5703125" style="141" customWidth="1"/>
    <col min="14860" max="14860" width="12.42578125" style="141" bestFit="1" customWidth="1"/>
    <col min="14861" max="15104" width="9.140625" style="141"/>
    <col min="15105" max="15105" width="23" style="141" customWidth="1"/>
    <col min="15106" max="15106" width="42" style="141" customWidth="1"/>
    <col min="15107" max="15107" width="54.7109375" style="141" customWidth="1"/>
    <col min="15108" max="15108" width="31" style="141" bestFit="1" customWidth="1"/>
    <col min="15109" max="15109" width="20.140625" style="141" bestFit="1" customWidth="1"/>
    <col min="15110" max="15110" width="16.5703125" style="141" customWidth="1"/>
    <col min="15111" max="15111" width="18.7109375" style="141" bestFit="1" customWidth="1"/>
    <col min="15112" max="15112" width="17.5703125" style="141" customWidth="1"/>
    <col min="15113" max="15113" width="15.5703125" style="141" bestFit="1" customWidth="1"/>
    <col min="15114" max="15114" width="13.5703125" style="141" customWidth="1"/>
    <col min="15115" max="15115" width="20.5703125" style="141" customWidth="1"/>
    <col min="15116" max="15116" width="12.42578125" style="141" bestFit="1" customWidth="1"/>
    <col min="15117" max="15360" width="9.140625" style="141"/>
    <col min="15361" max="15361" width="23" style="141" customWidth="1"/>
    <col min="15362" max="15362" width="42" style="141" customWidth="1"/>
    <col min="15363" max="15363" width="54.7109375" style="141" customWidth="1"/>
    <col min="15364" max="15364" width="31" style="141" bestFit="1" customWidth="1"/>
    <col min="15365" max="15365" width="20.140625" style="141" bestFit="1" customWidth="1"/>
    <col min="15366" max="15366" width="16.5703125" style="141" customWidth="1"/>
    <col min="15367" max="15367" width="18.7109375" style="141" bestFit="1" customWidth="1"/>
    <col min="15368" max="15368" width="17.5703125" style="141" customWidth="1"/>
    <col min="15369" max="15369" width="15.5703125" style="141" bestFit="1" customWidth="1"/>
    <col min="15370" max="15370" width="13.5703125" style="141" customWidth="1"/>
    <col min="15371" max="15371" width="20.5703125" style="141" customWidth="1"/>
    <col min="15372" max="15372" width="12.42578125" style="141" bestFit="1" customWidth="1"/>
    <col min="15373" max="15616" width="9.140625" style="141"/>
    <col min="15617" max="15617" width="23" style="141" customWidth="1"/>
    <col min="15618" max="15618" width="42" style="141" customWidth="1"/>
    <col min="15619" max="15619" width="54.7109375" style="141" customWidth="1"/>
    <col min="15620" max="15620" width="31" style="141" bestFit="1" customWidth="1"/>
    <col min="15621" max="15621" width="20.140625" style="141" bestFit="1" customWidth="1"/>
    <col min="15622" max="15622" width="16.5703125" style="141" customWidth="1"/>
    <col min="15623" max="15623" width="18.7109375" style="141" bestFit="1" customWidth="1"/>
    <col min="15624" max="15624" width="17.5703125" style="141" customWidth="1"/>
    <col min="15625" max="15625" width="15.5703125" style="141" bestFit="1" customWidth="1"/>
    <col min="15626" max="15626" width="13.5703125" style="141" customWidth="1"/>
    <col min="15627" max="15627" width="20.5703125" style="141" customWidth="1"/>
    <col min="15628" max="15628" width="12.42578125" style="141" bestFit="1" customWidth="1"/>
    <col min="15629" max="15872" width="9.140625" style="141"/>
    <col min="15873" max="15873" width="23" style="141" customWidth="1"/>
    <col min="15874" max="15874" width="42" style="141" customWidth="1"/>
    <col min="15875" max="15875" width="54.7109375" style="141" customWidth="1"/>
    <col min="15876" max="15876" width="31" style="141" bestFit="1" customWidth="1"/>
    <col min="15877" max="15877" width="20.140625" style="141" bestFit="1" customWidth="1"/>
    <col min="15878" max="15878" width="16.5703125" style="141" customWidth="1"/>
    <col min="15879" max="15879" width="18.7109375" style="141" bestFit="1" customWidth="1"/>
    <col min="15880" max="15880" width="17.5703125" style="141" customWidth="1"/>
    <col min="15881" max="15881" width="15.5703125" style="141" bestFit="1" customWidth="1"/>
    <col min="15882" max="15882" width="13.5703125" style="141" customWidth="1"/>
    <col min="15883" max="15883" width="20.5703125" style="141" customWidth="1"/>
    <col min="15884" max="15884" width="12.42578125" style="141" bestFit="1" customWidth="1"/>
    <col min="15885" max="16128" width="9.140625" style="141"/>
    <col min="16129" max="16129" width="23" style="141" customWidth="1"/>
    <col min="16130" max="16130" width="42" style="141" customWidth="1"/>
    <col min="16131" max="16131" width="54.7109375" style="141" customWidth="1"/>
    <col min="16132" max="16132" width="31" style="141" bestFit="1" customWidth="1"/>
    <col min="16133" max="16133" width="20.140625" style="141" bestFit="1" customWidth="1"/>
    <col min="16134" max="16134" width="16.5703125" style="141" customWidth="1"/>
    <col min="16135" max="16135" width="18.7109375" style="141" bestFit="1" customWidth="1"/>
    <col min="16136" max="16136" width="17.5703125" style="141" customWidth="1"/>
    <col min="16137" max="16137" width="15.5703125" style="141" bestFit="1" customWidth="1"/>
    <col min="16138" max="16138" width="13.5703125" style="141" customWidth="1"/>
    <col min="16139" max="16139" width="20.5703125" style="141" customWidth="1"/>
    <col min="16140" max="16140" width="12.42578125" style="141" bestFit="1" customWidth="1"/>
    <col min="16141" max="16384" width="9.140625" style="141"/>
  </cols>
  <sheetData>
    <row r="1" spans="2:7" x14ac:dyDescent="0.25">
      <c r="G1" s="142" t="s">
        <v>951</v>
      </c>
    </row>
    <row r="2" spans="2:7" ht="15.75" x14ac:dyDescent="0.25">
      <c r="B2" s="267" t="s">
        <v>1119</v>
      </c>
      <c r="C2" s="267"/>
      <c r="D2" s="267"/>
      <c r="E2" s="267"/>
      <c r="F2" s="267"/>
      <c r="G2" s="267"/>
    </row>
    <row r="3" spans="2:7" ht="15.75" x14ac:dyDescent="0.25">
      <c r="B3" s="267" t="s">
        <v>1120</v>
      </c>
      <c r="C3" s="267"/>
      <c r="D3" s="267"/>
      <c r="E3" s="267"/>
      <c r="F3" s="267"/>
      <c r="G3" s="267"/>
    </row>
    <row r="4" spans="2:7" x14ac:dyDescent="0.25">
      <c r="B4" s="142"/>
      <c r="C4" s="142"/>
      <c r="D4" s="142"/>
      <c r="E4" s="142"/>
      <c r="F4" s="142"/>
      <c r="G4" s="142"/>
    </row>
    <row r="5" spans="2:7" ht="15.75" x14ac:dyDescent="0.25">
      <c r="B5" s="267" t="s">
        <v>1121</v>
      </c>
      <c r="C5" s="267"/>
      <c r="D5" s="267"/>
      <c r="E5" s="267"/>
      <c r="F5" s="267"/>
      <c r="G5" s="267"/>
    </row>
    <row r="6" spans="2:7" x14ac:dyDescent="0.25">
      <c r="B6" s="142" t="s">
        <v>1122</v>
      </c>
    </row>
    <row r="8" spans="2:7" ht="27" x14ac:dyDescent="0.25">
      <c r="B8" s="143" t="s">
        <v>1123</v>
      </c>
      <c r="C8" s="143" t="s">
        <v>1124</v>
      </c>
      <c r="D8" s="143" t="s">
        <v>1125</v>
      </c>
      <c r="E8" s="144" t="s">
        <v>1126</v>
      </c>
      <c r="F8" s="144" t="s">
        <v>1127</v>
      </c>
      <c r="G8" s="144" t="s">
        <v>1128</v>
      </c>
    </row>
    <row r="9" spans="2:7" x14ac:dyDescent="0.25">
      <c r="B9" s="145" t="s">
        <v>1</v>
      </c>
      <c r="C9" s="145" t="s">
        <v>1129</v>
      </c>
      <c r="D9" s="146" t="s">
        <v>1130</v>
      </c>
      <c r="E9" s="220">
        <v>251.05</v>
      </c>
      <c r="F9" s="221">
        <v>230.95</v>
      </c>
      <c r="G9" s="224">
        <v>100.49011800000001</v>
      </c>
    </row>
    <row r="10" spans="2:7" x14ac:dyDescent="0.25">
      <c r="B10" s="143"/>
      <c r="C10" s="143"/>
      <c r="D10" s="143"/>
      <c r="E10" s="225"/>
      <c r="F10" s="225"/>
      <c r="G10" s="225"/>
    </row>
    <row r="11" spans="2:7" x14ac:dyDescent="0.25">
      <c r="B11" s="145" t="s">
        <v>658</v>
      </c>
      <c r="C11" s="145" t="s">
        <v>1131</v>
      </c>
      <c r="D11" s="146" t="s">
        <v>1130</v>
      </c>
      <c r="E11" s="220">
        <v>439.35</v>
      </c>
      <c r="F11" s="221">
        <v>413.3</v>
      </c>
      <c r="G11" s="224">
        <v>2.8969649999999998</v>
      </c>
    </row>
    <row r="12" spans="2:7" x14ac:dyDescent="0.25">
      <c r="B12" s="145" t="s">
        <v>658</v>
      </c>
      <c r="C12" s="145" t="s">
        <v>1132</v>
      </c>
      <c r="D12" s="146" t="s">
        <v>1130</v>
      </c>
      <c r="E12" s="147">
        <v>2462.9699999999998</v>
      </c>
      <c r="F12" s="148">
        <v>2546.6</v>
      </c>
      <c r="G12" s="224">
        <v>227.07375599999997</v>
      </c>
    </row>
    <row r="13" spans="2:7" x14ac:dyDescent="0.25">
      <c r="B13" s="145" t="s">
        <v>658</v>
      </c>
      <c r="C13" s="145" t="s">
        <v>1133</v>
      </c>
      <c r="D13" s="146" t="s">
        <v>1130</v>
      </c>
      <c r="E13" s="147">
        <v>188.28</v>
      </c>
      <c r="F13" s="148">
        <v>178.97</v>
      </c>
      <c r="G13" s="224">
        <v>39.371674599999999</v>
      </c>
    </row>
    <row r="14" spans="2:7" x14ac:dyDescent="0.25">
      <c r="B14" s="145" t="s">
        <v>658</v>
      </c>
      <c r="C14" s="145" t="s">
        <v>1134</v>
      </c>
      <c r="D14" s="146" t="s">
        <v>1130</v>
      </c>
      <c r="E14" s="147">
        <v>285.92</v>
      </c>
      <c r="F14" s="148">
        <v>281.55</v>
      </c>
      <c r="G14" s="224">
        <v>5.6541030000000001</v>
      </c>
    </row>
    <row r="15" spans="2:7" x14ac:dyDescent="0.25">
      <c r="B15" s="145" t="s">
        <v>658</v>
      </c>
      <c r="C15" s="145" t="s">
        <v>1135</v>
      </c>
      <c r="D15" s="146" t="s">
        <v>1130</v>
      </c>
      <c r="E15" s="147">
        <v>1270.1500000000001</v>
      </c>
      <c r="F15" s="148">
        <v>1343.9</v>
      </c>
      <c r="G15" s="224">
        <v>31.797019200000005</v>
      </c>
    </row>
    <row r="16" spans="2:7" x14ac:dyDescent="0.25">
      <c r="B16" s="145" t="s">
        <v>658</v>
      </c>
      <c r="C16" s="145" t="s">
        <v>1136</v>
      </c>
      <c r="D16" s="146" t="s">
        <v>1130</v>
      </c>
      <c r="E16" s="147">
        <v>1094.53</v>
      </c>
      <c r="F16" s="148">
        <v>1072.6500000000001</v>
      </c>
      <c r="G16" s="224">
        <v>122.94928880000001</v>
      </c>
    </row>
    <row r="17" spans="2:7" x14ac:dyDescent="0.25">
      <c r="B17" s="145" t="s">
        <v>658</v>
      </c>
      <c r="C17" s="145" t="s">
        <v>1137</v>
      </c>
      <c r="D17" s="146" t="s">
        <v>1130</v>
      </c>
      <c r="E17" s="147">
        <v>7201.23</v>
      </c>
      <c r="F17" s="148">
        <v>6873.95</v>
      </c>
      <c r="G17" s="224">
        <v>54.547570800000003</v>
      </c>
    </row>
    <row r="18" spans="2:7" x14ac:dyDescent="0.25">
      <c r="B18" s="145" t="s">
        <v>658</v>
      </c>
      <c r="C18" s="145" t="s">
        <v>1138</v>
      </c>
      <c r="D18" s="146" t="s">
        <v>1130</v>
      </c>
      <c r="E18" s="147">
        <v>1650.8</v>
      </c>
      <c r="F18" s="148">
        <v>1579.95</v>
      </c>
      <c r="G18" s="224">
        <v>9.7505891000000009</v>
      </c>
    </row>
    <row r="19" spans="2:7" x14ac:dyDescent="0.25">
      <c r="B19" s="145" t="s">
        <v>658</v>
      </c>
      <c r="C19" s="145" t="s">
        <v>1139</v>
      </c>
      <c r="D19" s="146" t="s">
        <v>1130</v>
      </c>
      <c r="E19" s="147">
        <v>248.84</v>
      </c>
      <c r="F19" s="148">
        <v>242.31</v>
      </c>
      <c r="G19" s="224">
        <v>83.129873399999994</v>
      </c>
    </row>
    <row r="20" spans="2:7" x14ac:dyDescent="0.25">
      <c r="B20" s="145" t="s">
        <v>658</v>
      </c>
      <c r="C20" s="145" t="s">
        <v>1140</v>
      </c>
      <c r="D20" s="146" t="s">
        <v>1130</v>
      </c>
      <c r="E20" s="147">
        <v>291.38</v>
      </c>
      <c r="F20" s="148">
        <v>294.39999999999998</v>
      </c>
      <c r="G20" s="224">
        <v>28.34496</v>
      </c>
    </row>
    <row r="21" spans="2:7" x14ac:dyDescent="0.25">
      <c r="B21" s="145" t="s">
        <v>658</v>
      </c>
      <c r="C21" s="145" t="s">
        <v>1141</v>
      </c>
      <c r="D21" s="146" t="s">
        <v>1130</v>
      </c>
      <c r="E21" s="147">
        <v>1657.46</v>
      </c>
      <c r="F21" s="148">
        <v>1598.8</v>
      </c>
      <c r="G21" s="224">
        <v>64.306944000000001</v>
      </c>
    </row>
    <row r="22" spans="2:7" x14ac:dyDescent="0.25">
      <c r="B22" s="145" t="s">
        <v>658</v>
      </c>
      <c r="C22" s="145" t="s">
        <v>1142</v>
      </c>
      <c r="D22" s="146" t="s">
        <v>1130</v>
      </c>
      <c r="E22" s="147">
        <v>103.46</v>
      </c>
      <c r="F22" s="148">
        <v>100.84</v>
      </c>
      <c r="G22" s="224">
        <v>37.444612500000005</v>
      </c>
    </row>
    <row r="23" spans="2:7" x14ac:dyDescent="0.25">
      <c r="B23" s="145" t="s">
        <v>658</v>
      </c>
      <c r="C23" s="145" t="s">
        <v>1143</v>
      </c>
      <c r="D23" s="146" t="s">
        <v>1130</v>
      </c>
      <c r="E23" s="147">
        <v>1494.67</v>
      </c>
      <c r="F23" s="148">
        <v>1536.3</v>
      </c>
      <c r="G23" s="224">
        <v>35.295064000000004</v>
      </c>
    </row>
    <row r="24" spans="2:7" x14ac:dyDescent="0.25">
      <c r="B24" s="145" t="s">
        <v>658</v>
      </c>
      <c r="C24" s="145" t="s">
        <v>1144</v>
      </c>
      <c r="D24" s="146" t="s">
        <v>1130</v>
      </c>
      <c r="E24" s="147">
        <v>388.73</v>
      </c>
      <c r="F24" s="148">
        <v>386</v>
      </c>
      <c r="G24" s="224">
        <v>12.097575000000001</v>
      </c>
    </row>
    <row r="25" spans="2:7" x14ac:dyDescent="0.25">
      <c r="B25" s="145" t="s">
        <v>658</v>
      </c>
      <c r="C25" s="145" t="s">
        <v>1145</v>
      </c>
      <c r="D25" s="146" t="s">
        <v>1130</v>
      </c>
      <c r="E25" s="147">
        <v>851.05</v>
      </c>
      <c r="F25" s="148">
        <v>830.9</v>
      </c>
      <c r="G25" s="224">
        <v>149.2589696</v>
      </c>
    </row>
    <row r="26" spans="2:7" x14ac:dyDescent="0.25">
      <c r="B26" s="145" t="s">
        <v>658</v>
      </c>
      <c r="C26" s="145" t="s">
        <v>1146</v>
      </c>
      <c r="D26" s="146" t="s">
        <v>1130</v>
      </c>
      <c r="E26" s="147">
        <v>562.75</v>
      </c>
      <c r="F26" s="148">
        <v>538.79999999999995</v>
      </c>
      <c r="G26" s="224">
        <v>176.58431999999999</v>
      </c>
    </row>
    <row r="27" spans="2:7" x14ac:dyDescent="0.25">
      <c r="B27" s="145" t="s">
        <v>658</v>
      </c>
      <c r="C27" s="145" t="s">
        <v>1147</v>
      </c>
      <c r="D27" s="146" t="s">
        <v>1130</v>
      </c>
      <c r="E27" s="147">
        <v>1910.29</v>
      </c>
      <c r="F27" s="148">
        <v>1912.5</v>
      </c>
      <c r="G27" s="224">
        <v>64.253860200000005</v>
      </c>
    </row>
    <row r="28" spans="2:7" x14ac:dyDescent="0.25">
      <c r="B28" s="145" t="s">
        <v>658</v>
      </c>
      <c r="C28" s="145" t="s">
        <v>1148</v>
      </c>
      <c r="D28" s="146" t="s">
        <v>1130</v>
      </c>
      <c r="E28" s="147">
        <v>653.19000000000005</v>
      </c>
      <c r="F28" s="148">
        <v>606.65</v>
      </c>
      <c r="G28" s="224">
        <v>84.078046499999999</v>
      </c>
    </row>
    <row r="29" spans="2:7" x14ac:dyDescent="0.25">
      <c r="B29" s="145" t="s">
        <v>658</v>
      </c>
      <c r="C29" s="145" t="s">
        <v>1149</v>
      </c>
      <c r="D29" s="146" t="s">
        <v>1130</v>
      </c>
      <c r="E29" s="147">
        <v>1303.3399999999999</v>
      </c>
      <c r="F29" s="148">
        <v>1291.1500000000001</v>
      </c>
      <c r="G29" s="224">
        <v>173.72766620000002</v>
      </c>
    </row>
    <row r="30" spans="2:7" x14ac:dyDescent="0.25">
      <c r="B30" s="145" t="s">
        <v>658</v>
      </c>
      <c r="C30" s="145" t="s">
        <v>1150</v>
      </c>
      <c r="D30" s="146" t="s">
        <v>1130</v>
      </c>
      <c r="E30" s="147">
        <v>878.17</v>
      </c>
      <c r="F30" s="148">
        <v>880.4</v>
      </c>
      <c r="G30" s="224">
        <v>101.54292</v>
      </c>
    </row>
    <row r="31" spans="2:7" x14ac:dyDescent="0.25">
      <c r="B31" s="145" t="s">
        <v>658</v>
      </c>
      <c r="C31" s="145" t="s">
        <v>1151</v>
      </c>
      <c r="D31" s="146" t="s">
        <v>1130</v>
      </c>
      <c r="E31" s="147">
        <v>143.44</v>
      </c>
      <c r="F31" s="148">
        <v>137.38999999999999</v>
      </c>
      <c r="G31" s="224">
        <v>8.1252551999999998</v>
      </c>
    </row>
    <row r="32" spans="2:7" x14ac:dyDescent="0.25">
      <c r="B32" s="145" t="s">
        <v>658</v>
      </c>
      <c r="C32" s="145" t="s">
        <v>1152</v>
      </c>
      <c r="D32" s="146" t="s">
        <v>1130</v>
      </c>
      <c r="E32" s="147">
        <v>349.5</v>
      </c>
      <c r="F32" s="148">
        <v>343.3</v>
      </c>
      <c r="G32" s="224">
        <v>235.26442800000001</v>
      </c>
    </row>
    <row r="33" spans="2:7" x14ac:dyDescent="0.25">
      <c r="B33" s="145" t="s">
        <v>658</v>
      </c>
      <c r="C33" s="145" t="s">
        <v>1153</v>
      </c>
      <c r="D33" s="146" t="s">
        <v>1130</v>
      </c>
      <c r="E33" s="147">
        <v>949.72</v>
      </c>
      <c r="F33" s="148">
        <v>965.1</v>
      </c>
      <c r="G33" s="224">
        <v>102.5849425</v>
      </c>
    </row>
    <row r="34" spans="2:7" x14ac:dyDescent="0.25">
      <c r="B34" s="145" t="s">
        <v>658</v>
      </c>
      <c r="C34" s="145" t="s">
        <v>1154</v>
      </c>
      <c r="D34" s="146" t="s">
        <v>1130</v>
      </c>
      <c r="E34" s="147">
        <v>1807.45</v>
      </c>
      <c r="F34" s="148">
        <v>1798.9</v>
      </c>
      <c r="G34" s="224">
        <v>44.420810000000003</v>
      </c>
    </row>
    <row r="35" spans="2:7" x14ac:dyDescent="0.25">
      <c r="B35" s="145" t="s">
        <v>658</v>
      </c>
      <c r="C35" s="145" t="s">
        <v>1155</v>
      </c>
      <c r="D35" s="146" t="s">
        <v>1130</v>
      </c>
      <c r="E35" s="147">
        <v>3715.42</v>
      </c>
      <c r="F35" s="148">
        <v>3629.35</v>
      </c>
      <c r="G35" s="224">
        <v>116.29562889999998</v>
      </c>
    </row>
    <row r="36" spans="2:7" x14ac:dyDescent="0.25">
      <c r="B36" s="145" t="s">
        <v>658</v>
      </c>
      <c r="C36" s="145" t="s">
        <v>1156</v>
      </c>
      <c r="D36" s="146" t="s">
        <v>1130</v>
      </c>
      <c r="E36" s="147">
        <v>3070.45</v>
      </c>
      <c r="F36" s="148">
        <v>3030.75</v>
      </c>
      <c r="G36" s="224">
        <v>22.4511298</v>
      </c>
    </row>
    <row r="37" spans="2:7" x14ac:dyDescent="0.25">
      <c r="B37" s="145" t="s">
        <v>658</v>
      </c>
      <c r="C37" s="145" t="s">
        <v>1157</v>
      </c>
      <c r="D37" s="146" t="s">
        <v>1130</v>
      </c>
      <c r="E37" s="147">
        <v>11290.65</v>
      </c>
      <c r="F37" s="148">
        <v>10924.25</v>
      </c>
      <c r="G37" s="224">
        <v>22.178656200000002</v>
      </c>
    </row>
    <row r="38" spans="2:7" x14ac:dyDescent="0.25">
      <c r="B38" s="145" t="s">
        <v>658</v>
      </c>
      <c r="C38" s="145" t="s">
        <v>1158</v>
      </c>
      <c r="D38" s="146" t="s">
        <v>1130</v>
      </c>
      <c r="E38" s="147">
        <v>351.85</v>
      </c>
      <c r="F38" s="148">
        <v>334.85</v>
      </c>
      <c r="G38" s="224">
        <v>8.5427666999999996</v>
      </c>
    </row>
    <row r="39" spans="2:7" x14ac:dyDescent="0.25">
      <c r="B39" s="145" t="s">
        <v>658</v>
      </c>
      <c r="C39" s="145" t="s">
        <v>1159</v>
      </c>
      <c r="D39" s="146" t="s">
        <v>1130</v>
      </c>
      <c r="E39" s="147">
        <v>437.04</v>
      </c>
      <c r="F39" s="148">
        <v>434.05</v>
      </c>
      <c r="G39" s="224">
        <v>27.573948600000005</v>
      </c>
    </row>
    <row r="40" spans="2:7" x14ac:dyDescent="0.25">
      <c r="B40" s="145" t="s">
        <v>658</v>
      </c>
      <c r="C40" s="145" t="s">
        <v>1160</v>
      </c>
      <c r="D40" s="146" t="s">
        <v>1130</v>
      </c>
      <c r="E40" s="147">
        <v>102.83</v>
      </c>
      <c r="F40" s="148">
        <v>103.44</v>
      </c>
      <c r="G40" s="224">
        <v>294.32972799999999</v>
      </c>
    </row>
    <row r="41" spans="2:7" x14ac:dyDescent="0.25">
      <c r="B41" s="145" t="s">
        <v>658</v>
      </c>
      <c r="C41" s="145" t="s">
        <v>1161</v>
      </c>
      <c r="D41" s="146" t="s">
        <v>1130</v>
      </c>
      <c r="E41" s="147">
        <v>1232.46</v>
      </c>
      <c r="F41" s="148">
        <v>1223.6500000000001</v>
      </c>
      <c r="G41" s="224">
        <v>362.7250368</v>
      </c>
    </row>
    <row r="42" spans="2:7" x14ac:dyDescent="0.25">
      <c r="B42" s="145" t="s">
        <v>658</v>
      </c>
      <c r="C42" s="145" t="s">
        <v>1162</v>
      </c>
      <c r="D42" s="146" t="s">
        <v>1130</v>
      </c>
      <c r="E42" s="147">
        <v>1403.25</v>
      </c>
      <c r="F42" s="148">
        <v>1400.35</v>
      </c>
      <c r="G42" s="224">
        <v>30.566527199999996</v>
      </c>
    </row>
    <row r="43" spans="2:7" x14ac:dyDescent="0.25">
      <c r="B43" s="145" t="s">
        <v>658</v>
      </c>
      <c r="C43" s="145" t="s">
        <v>1163</v>
      </c>
      <c r="D43" s="146" t="s">
        <v>1130</v>
      </c>
      <c r="E43" s="147">
        <v>1825.59</v>
      </c>
      <c r="F43" s="148">
        <v>1900</v>
      </c>
      <c r="G43" s="224">
        <v>110.2479</v>
      </c>
    </row>
    <row r="44" spans="2:7" x14ac:dyDescent="0.25">
      <c r="B44" s="145" t="s">
        <v>658</v>
      </c>
      <c r="C44" s="145" t="s">
        <v>1164</v>
      </c>
      <c r="D44" s="146" t="s">
        <v>1130</v>
      </c>
      <c r="E44" s="147">
        <v>4162.2700000000004</v>
      </c>
      <c r="F44" s="148">
        <v>4092.75</v>
      </c>
      <c r="G44" s="224">
        <v>123.2972723</v>
      </c>
    </row>
    <row r="45" spans="2:7" x14ac:dyDescent="0.25">
      <c r="B45" s="145" t="s">
        <v>658</v>
      </c>
      <c r="C45" s="145" t="s">
        <v>1165</v>
      </c>
      <c r="D45" s="146" t="s">
        <v>1130</v>
      </c>
      <c r="E45" s="147">
        <v>735.29</v>
      </c>
      <c r="F45" s="148">
        <v>745.85</v>
      </c>
      <c r="G45" s="224">
        <v>167.4542376</v>
      </c>
    </row>
    <row r="46" spans="2:7" x14ac:dyDescent="0.25">
      <c r="B46" s="145" t="s">
        <v>658</v>
      </c>
      <c r="C46" s="145" t="s">
        <v>1166</v>
      </c>
      <c r="D46" s="146" t="s">
        <v>1130</v>
      </c>
      <c r="E46" s="147">
        <v>426.69</v>
      </c>
      <c r="F46" s="148">
        <v>395.25</v>
      </c>
      <c r="G46" s="224">
        <v>34.971428599999996</v>
      </c>
    </row>
    <row r="47" spans="2:7" x14ac:dyDescent="0.25">
      <c r="B47" s="145" t="s">
        <v>658</v>
      </c>
      <c r="C47" s="145" t="s">
        <v>1167</v>
      </c>
      <c r="D47" s="146" t="s">
        <v>1130</v>
      </c>
      <c r="E47" s="147">
        <v>284.45999999999998</v>
      </c>
      <c r="F47" s="148">
        <v>283.35000000000002</v>
      </c>
      <c r="G47" s="224">
        <v>28.270515</v>
      </c>
    </row>
    <row r="48" spans="2:7" x14ac:dyDescent="0.25">
      <c r="B48" s="145" t="s">
        <v>658</v>
      </c>
      <c r="C48" s="145" t="s">
        <v>1168</v>
      </c>
      <c r="D48" s="146" t="s">
        <v>1130</v>
      </c>
      <c r="E48" s="147">
        <v>1096.29</v>
      </c>
      <c r="F48" s="148">
        <v>1079.75</v>
      </c>
      <c r="G48" s="224">
        <v>10.6398423</v>
      </c>
    </row>
    <row r="49" spans="2:7" x14ac:dyDescent="0.25">
      <c r="B49" s="145" t="s">
        <v>658</v>
      </c>
      <c r="C49" s="145" t="s">
        <v>1169</v>
      </c>
      <c r="D49" s="146" t="s">
        <v>1130</v>
      </c>
      <c r="E49" s="147">
        <v>622.66</v>
      </c>
      <c r="F49" s="148">
        <v>610.6</v>
      </c>
      <c r="G49" s="224">
        <v>15.442906500000001</v>
      </c>
    </row>
    <row r="50" spans="2:7" x14ac:dyDescent="0.25">
      <c r="B50" s="145" t="s">
        <v>658</v>
      </c>
      <c r="C50" s="150" t="s">
        <v>1170</v>
      </c>
      <c r="D50" s="146" t="s">
        <v>1130</v>
      </c>
      <c r="E50" s="147">
        <v>3666.54</v>
      </c>
      <c r="F50" s="148">
        <v>3652.1</v>
      </c>
      <c r="G50" s="224">
        <v>3.8444835999999998</v>
      </c>
    </row>
    <row r="51" spans="2:7" x14ac:dyDescent="0.25">
      <c r="B51" s="145" t="s">
        <v>658</v>
      </c>
      <c r="C51" s="150" t="s">
        <v>1171</v>
      </c>
      <c r="D51" s="146" t="s">
        <v>1130</v>
      </c>
      <c r="E51" s="147">
        <v>812.81</v>
      </c>
      <c r="F51" s="148">
        <v>806.1</v>
      </c>
      <c r="G51" s="224">
        <v>17.286540800000001</v>
      </c>
    </row>
    <row r="52" spans="2:7" x14ac:dyDescent="0.25">
      <c r="B52" s="145" t="s">
        <v>658</v>
      </c>
      <c r="C52" s="150" t="s">
        <v>1172</v>
      </c>
      <c r="D52" s="146" t="s">
        <v>1130</v>
      </c>
      <c r="E52" s="147">
        <v>756.44</v>
      </c>
      <c r="F52" s="148">
        <v>750.15</v>
      </c>
      <c r="G52" s="224">
        <v>46.515065999999997</v>
      </c>
    </row>
    <row r="53" spans="2:7" x14ac:dyDescent="0.25">
      <c r="B53" s="145" t="s">
        <v>658</v>
      </c>
      <c r="C53" s="150" t="s">
        <v>1173</v>
      </c>
      <c r="D53" s="146" t="s">
        <v>1130</v>
      </c>
      <c r="E53" s="147">
        <v>403.41</v>
      </c>
      <c r="F53" s="148">
        <v>397.6</v>
      </c>
      <c r="G53" s="224">
        <v>27.0746544</v>
      </c>
    </row>
    <row r="54" spans="2:7" x14ac:dyDescent="0.25">
      <c r="B54" s="145" t="s">
        <v>658</v>
      </c>
      <c r="C54" s="150" t="s">
        <v>1174</v>
      </c>
      <c r="D54" s="146" t="s">
        <v>1130</v>
      </c>
      <c r="E54" s="147">
        <v>140.46</v>
      </c>
      <c r="F54" s="148">
        <v>139.9</v>
      </c>
      <c r="G54" s="224">
        <v>35.511300000000006</v>
      </c>
    </row>
    <row r="55" spans="2:7" x14ac:dyDescent="0.25">
      <c r="B55" s="145" t="s">
        <v>658</v>
      </c>
      <c r="C55" s="150" t="s">
        <v>1175</v>
      </c>
      <c r="D55" s="146" t="s">
        <v>1130</v>
      </c>
      <c r="E55" s="147">
        <v>3355.05</v>
      </c>
      <c r="F55" s="148">
        <v>3296.55</v>
      </c>
      <c r="G55" s="224">
        <v>12.1371492</v>
      </c>
    </row>
    <row r="56" spans="2:7" x14ac:dyDescent="0.25">
      <c r="B56" s="145"/>
      <c r="C56" s="151"/>
      <c r="D56" s="146"/>
      <c r="E56" s="147"/>
      <c r="F56" s="152"/>
      <c r="G56" s="226"/>
    </row>
    <row r="57" spans="2:7" x14ac:dyDescent="0.25">
      <c r="B57" s="145" t="s">
        <v>688</v>
      </c>
      <c r="C57" s="153" t="s">
        <v>1136</v>
      </c>
      <c r="D57" s="146" t="s">
        <v>1130</v>
      </c>
      <c r="E57" s="154">
        <v>1109.7</v>
      </c>
      <c r="F57" s="155">
        <v>1072.6500000000001</v>
      </c>
      <c r="G57" s="224">
        <v>48.470392700000005</v>
      </c>
    </row>
    <row r="58" spans="2:7" x14ac:dyDescent="0.25">
      <c r="B58" s="145" t="s">
        <v>688</v>
      </c>
      <c r="C58" s="153" t="s">
        <v>1137</v>
      </c>
      <c r="D58" s="146" t="s">
        <v>1130</v>
      </c>
      <c r="E58" s="154">
        <v>6985.77</v>
      </c>
      <c r="F58" s="155">
        <v>6873.95</v>
      </c>
      <c r="G58" s="224">
        <v>209.0990214</v>
      </c>
    </row>
    <row r="59" spans="2:7" x14ac:dyDescent="0.25">
      <c r="B59" s="145" t="s">
        <v>688</v>
      </c>
      <c r="C59" s="153" t="s">
        <v>1138</v>
      </c>
      <c r="D59" s="146" t="s">
        <v>1130</v>
      </c>
      <c r="E59" s="154">
        <v>1606.99</v>
      </c>
      <c r="F59" s="155">
        <v>1579.95</v>
      </c>
      <c r="G59" s="224">
        <v>211.72707760000003</v>
      </c>
    </row>
    <row r="60" spans="2:7" x14ac:dyDescent="0.25">
      <c r="B60" s="145" t="s">
        <v>688</v>
      </c>
      <c r="C60" s="153" t="s">
        <v>1139</v>
      </c>
      <c r="D60" s="146" t="s">
        <v>1130</v>
      </c>
      <c r="E60" s="154">
        <v>248.84</v>
      </c>
      <c r="F60" s="155">
        <v>242.31</v>
      </c>
      <c r="G60" s="224">
        <v>489.54258779999992</v>
      </c>
    </row>
    <row r="61" spans="2:7" x14ac:dyDescent="0.25">
      <c r="B61" s="145" t="s">
        <v>688</v>
      </c>
      <c r="C61" s="153" t="s">
        <v>1141</v>
      </c>
      <c r="D61" s="146" t="s">
        <v>1130</v>
      </c>
      <c r="E61" s="154">
        <v>1620.61</v>
      </c>
      <c r="F61" s="155">
        <v>1598.8</v>
      </c>
      <c r="G61" s="224">
        <v>356.36764799999997</v>
      </c>
    </row>
    <row r="62" spans="2:7" x14ac:dyDescent="0.25">
      <c r="B62" s="145" t="s">
        <v>688</v>
      </c>
      <c r="C62" s="153" t="s">
        <v>1142</v>
      </c>
      <c r="D62" s="146" t="s">
        <v>1130</v>
      </c>
      <c r="E62" s="154">
        <v>103.25</v>
      </c>
      <c r="F62" s="155">
        <v>100.84</v>
      </c>
      <c r="G62" s="224">
        <v>425.37079800000004</v>
      </c>
    </row>
    <row r="63" spans="2:7" x14ac:dyDescent="0.25">
      <c r="B63" s="145" t="s">
        <v>688</v>
      </c>
      <c r="C63" s="153" t="s">
        <v>1143</v>
      </c>
      <c r="D63" s="146" t="s">
        <v>1130</v>
      </c>
      <c r="E63" s="154">
        <v>1503.78</v>
      </c>
      <c r="F63" s="155">
        <v>1536.3</v>
      </c>
      <c r="G63" s="224">
        <v>349.42113360000002</v>
      </c>
    </row>
    <row r="64" spans="2:7" x14ac:dyDescent="0.25">
      <c r="B64" s="145" t="s">
        <v>688</v>
      </c>
      <c r="C64" s="153" t="s">
        <v>1176</v>
      </c>
      <c r="D64" s="146" t="s">
        <v>1130</v>
      </c>
      <c r="E64" s="154">
        <v>190.59</v>
      </c>
      <c r="F64" s="155">
        <v>192.43</v>
      </c>
      <c r="G64" s="224">
        <v>30.572360999999997</v>
      </c>
    </row>
    <row r="65" spans="2:8" x14ac:dyDescent="0.25">
      <c r="B65" s="145" t="s">
        <v>688</v>
      </c>
      <c r="C65" s="153" t="s">
        <v>1153</v>
      </c>
      <c r="D65" s="146" t="s">
        <v>1130</v>
      </c>
      <c r="E65" s="154">
        <v>962.69</v>
      </c>
      <c r="F65" s="155">
        <v>965.1</v>
      </c>
      <c r="G65" s="224">
        <v>587.07026499999995</v>
      </c>
    </row>
    <row r="66" spans="2:8" x14ac:dyDescent="0.25">
      <c r="B66" s="145" t="s">
        <v>688</v>
      </c>
      <c r="C66" s="153" t="s">
        <v>1177</v>
      </c>
      <c r="D66" s="146" t="s">
        <v>1130</v>
      </c>
      <c r="E66" s="154">
        <v>1958.29</v>
      </c>
      <c r="F66" s="155">
        <v>1889.7</v>
      </c>
      <c r="G66" s="224">
        <v>134.87519799999998</v>
      </c>
    </row>
    <row r="67" spans="2:8" x14ac:dyDescent="0.25">
      <c r="B67" s="145" t="s">
        <v>688</v>
      </c>
      <c r="C67" s="153" t="s">
        <v>1154</v>
      </c>
      <c r="D67" s="146" t="s">
        <v>1130</v>
      </c>
      <c r="E67" s="154">
        <v>1766.19</v>
      </c>
      <c r="F67" s="155">
        <v>1798.9</v>
      </c>
      <c r="G67" s="224">
        <v>354.09731399999998</v>
      </c>
    </row>
    <row r="68" spans="2:8" x14ac:dyDescent="0.25">
      <c r="B68" s="145" t="s">
        <v>688</v>
      </c>
      <c r="C68" s="153" t="s">
        <v>1178</v>
      </c>
      <c r="D68" s="146" t="s">
        <v>1130</v>
      </c>
      <c r="E68" s="154">
        <v>1247.6099999999999</v>
      </c>
      <c r="F68" s="155">
        <v>1294</v>
      </c>
      <c r="G68" s="224">
        <v>14.023239999999999</v>
      </c>
    </row>
    <row r="69" spans="2:8" x14ac:dyDescent="0.25">
      <c r="B69" s="145" t="s">
        <v>688</v>
      </c>
      <c r="C69" s="153" t="s">
        <v>1156</v>
      </c>
      <c r="D69" s="146" t="s">
        <v>1130</v>
      </c>
      <c r="E69" s="154">
        <v>3049</v>
      </c>
      <c r="F69" s="156">
        <v>3030.75</v>
      </c>
      <c r="G69" s="227">
        <v>430.65348979999999</v>
      </c>
    </row>
    <row r="70" spans="2:8" x14ac:dyDescent="0.25">
      <c r="B70" s="145" t="s">
        <v>688</v>
      </c>
      <c r="C70" s="153" t="s">
        <v>1161</v>
      </c>
      <c r="D70" s="146" t="s">
        <v>1130</v>
      </c>
      <c r="E70" s="154">
        <v>1236.47</v>
      </c>
      <c r="F70" s="155">
        <v>1223.6500000000001</v>
      </c>
      <c r="G70" s="228">
        <v>412.38382160000003</v>
      </c>
    </row>
    <row r="71" spans="2:8" x14ac:dyDescent="0.25">
      <c r="B71" s="145" t="s">
        <v>688</v>
      </c>
      <c r="C71" s="153" t="s">
        <v>1165</v>
      </c>
      <c r="D71" s="146" t="s">
        <v>1130</v>
      </c>
      <c r="E71" s="154">
        <v>746.11</v>
      </c>
      <c r="F71" s="155">
        <v>745.85</v>
      </c>
      <c r="G71" s="228">
        <v>88.378625400000004</v>
      </c>
    </row>
    <row r="72" spans="2:8" x14ac:dyDescent="0.25">
      <c r="B72" s="145" t="s">
        <v>688</v>
      </c>
      <c r="C72" s="153" t="s">
        <v>1179</v>
      </c>
      <c r="D72" s="146" t="s">
        <v>1130</v>
      </c>
      <c r="E72" s="154">
        <v>3414.67</v>
      </c>
      <c r="F72" s="155">
        <v>3277.7</v>
      </c>
      <c r="G72" s="228">
        <v>20.228582000000003</v>
      </c>
    </row>
    <row r="73" spans="2:8" x14ac:dyDescent="0.25">
      <c r="B73" s="145"/>
      <c r="C73" s="153"/>
      <c r="D73" s="146"/>
      <c r="E73" s="154"/>
      <c r="F73" s="155"/>
      <c r="G73" s="228"/>
    </row>
    <row r="74" spans="2:8" x14ac:dyDescent="0.25">
      <c r="B74" s="145" t="s">
        <v>711</v>
      </c>
      <c r="C74" s="157" t="s">
        <v>1132</v>
      </c>
      <c r="D74" s="146" t="s">
        <v>1130</v>
      </c>
      <c r="E74" s="158">
        <v>2511.09</v>
      </c>
      <c r="F74" s="159">
        <v>2546.6</v>
      </c>
      <c r="G74" s="160">
        <v>103.66410599999999</v>
      </c>
      <c r="H74" s="161"/>
    </row>
    <row r="75" spans="2:8" ht="25.5" x14ac:dyDescent="0.25">
      <c r="B75" s="145" t="s">
        <v>711</v>
      </c>
      <c r="C75" s="157" t="s">
        <v>1134</v>
      </c>
      <c r="D75" s="146" t="s">
        <v>1130</v>
      </c>
      <c r="E75" s="158">
        <v>279.54000000000002</v>
      </c>
      <c r="F75" s="159">
        <v>281.55</v>
      </c>
      <c r="G75" s="160">
        <v>150.77608000000001</v>
      </c>
      <c r="H75" s="161"/>
    </row>
    <row r="76" spans="2:8" x14ac:dyDescent="0.25">
      <c r="B76" s="145" t="s">
        <v>711</v>
      </c>
      <c r="C76" s="157" t="s">
        <v>1135</v>
      </c>
      <c r="D76" s="146" t="s">
        <v>1130</v>
      </c>
      <c r="E76" s="158">
        <v>1264.1600000000001</v>
      </c>
      <c r="F76" s="159">
        <v>1343.9</v>
      </c>
      <c r="G76" s="160">
        <v>105.99006400000002</v>
      </c>
      <c r="H76" s="161"/>
    </row>
    <row r="77" spans="2:8" x14ac:dyDescent="0.25">
      <c r="B77" s="145" t="s">
        <v>711</v>
      </c>
      <c r="C77" s="157" t="s">
        <v>1136</v>
      </c>
      <c r="D77" s="146" t="s">
        <v>1130</v>
      </c>
      <c r="E77" s="158">
        <v>1127.74</v>
      </c>
      <c r="F77" s="159">
        <v>1072.6500000000001</v>
      </c>
      <c r="G77" s="160">
        <v>572.1870748</v>
      </c>
      <c r="H77" s="161"/>
    </row>
    <row r="78" spans="2:8" x14ac:dyDescent="0.25">
      <c r="B78" s="145" t="s">
        <v>711</v>
      </c>
      <c r="C78" s="157" t="s">
        <v>1137</v>
      </c>
      <c r="D78" s="146" t="s">
        <v>1130</v>
      </c>
      <c r="E78" s="158">
        <v>7278.48</v>
      </c>
      <c r="F78" s="159">
        <v>6873.95</v>
      </c>
      <c r="G78" s="160">
        <v>9.0912617999999998</v>
      </c>
      <c r="H78" s="161"/>
    </row>
    <row r="79" spans="2:8" x14ac:dyDescent="0.25">
      <c r="B79" s="145" t="s">
        <v>711</v>
      </c>
      <c r="C79" s="157" t="s">
        <v>1138</v>
      </c>
      <c r="D79" s="146" t="s">
        <v>1130</v>
      </c>
      <c r="E79" s="158">
        <v>1687.48</v>
      </c>
      <c r="F79" s="159">
        <v>1579.95</v>
      </c>
      <c r="G79" s="160">
        <v>16.715295600000001</v>
      </c>
      <c r="H79" s="161"/>
    </row>
    <row r="80" spans="2:8" x14ac:dyDescent="0.25">
      <c r="B80" s="145" t="s">
        <v>711</v>
      </c>
      <c r="C80" s="157" t="s">
        <v>1139</v>
      </c>
      <c r="D80" s="146" t="s">
        <v>1130</v>
      </c>
      <c r="E80" s="158">
        <v>258.75</v>
      </c>
      <c r="F80" s="159">
        <v>242.31</v>
      </c>
      <c r="G80" s="160">
        <v>213.98245189999997</v>
      </c>
      <c r="H80" s="161"/>
    </row>
    <row r="81" spans="2:8" x14ac:dyDescent="0.25">
      <c r="B81" s="145" t="s">
        <v>711</v>
      </c>
      <c r="C81" s="157" t="s">
        <v>1141</v>
      </c>
      <c r="D81" s="146" t="s">
        <v>1130</v>
      </c>
      <c r="E81" s="158">
        <v>1663.3</v>
      </c>
      <c r="F81" s="159">
        <v>1598.8</v>
      </c>
      <c r="G81" s="160">
        <v>671.20372799999996</v>
      </c>
      <c r="H81" s="161"/>
    </row>
    <row r="82" spans="2:8" x14ac:dyDescent="0.25">
      <c r="B82" s="145" t="s">
        <v>711</v>
      </c>
      <c r="C82" s="157" t="s">
        <v>1180</v>
      </c>
      <c r="D82" s="146" t="s">
        <v>1130</v>
      </c>
      <c r="E82" s="158">
        <v>1301</v>
      </c>
      <c r="F82" s="159">
        <v>1194.7</v>
      </c>
      <c r="G82" s="160">
        <v>37.931952500000001</v>
      </c>
      <c r="H82" s="161"/>
    </row>
    <row r="83" spans="2:8" x14ac:dyDescent="0.25">
      <c r="B83" s="145" t="s">
        <v>711</v>
      </c>
      <c r="C83" s="157" t="s">
        <v>1145</v>
      </c>
      <c r="D83" s="146" t="s">
        <v>1130</v>
      </c>
      <c r="E83" s="158">
        <v>877.11</v>
      </c>
      <c r="F83" s="159">
        <v>830.9</v>
      </c>
      <c r="G83" s="160">
        <v>61.712843199999995</v>
      </c>
      <c r="H83" s="161"/>
    </row>
    <row r="84" spans="2:8" x14ac:dyDescent="0.25">
      <c r="B84" s="145" t="s">
        <v>711</v>
      </c>
      <c r="C84" s="157" t="s">
        <v>1181</v>
      </c>
      <c r="D84" s="146" t="s">
        <v>1130</v>
      </c>
      <c r="E84" s="158">
        <v>2493.5500000000002</v>
      </c>
      <c r="F84" s="159">
        <v>2461.0500000000002</v>
      </c>
      <c r="G84" s="160">
        <v>8.6795352000000001</v>
      </c>
      <c r="H84" s="161"/>
    </row>
    <row r="85" spans="2:8" x14ac:dyDescent="0.25">
      <c r="B85" s="145" t="s">
        <v>711</v>
      </c>
      <c r="C85" s="157" t="s">
        <v>1146</v>
      </c>
      <c r="D85" s="146" t="s">
        <v>1130</v>
      </c>
      <c r="E85" s="158">
        <v>580.1</v>
      </c>
      <c r="F85" s="159">
        <v>538.79999999999995</v>
      </c>
      <c r="G85" s="160">
        <v>11.036519999999999</v>
      </c>
      <c r="H85" s="161"/>
    </row>
    <row r="86" spans="2:8" x14ac:dyDescent="0.25">
      <c r="B86" s="145" t="s">
        <v>711</v>
      </c>
      <c r="C86" s="157" t="s">
        <v>1147</v>
      </c>
      <c r="D86" s="146" t="s">
        <v>1130</v>
      </c>
      <c r="E86" s="158">
        <v>1947.46</v>
      </c>
      <c r="F86" s="159">
        <v>1912.5</v>
      </c>
      <c r="G86" s="160">
        <v>202.28067100000001</v>
      </c>
      <c r="H86" s="161"/>
    </row>
    <row r="87" spans="2:8" x14ac:dyDescent="0.25">
      <c r="B87" s="145" t="s">
        <v>711</v>
      </c>
      <c r="C87" s="157" t="s">
        <v>1182</v>
      </c>
      <c r="D87" s="146" t="s">
        <v>1130</v>
      </c>
      <c r="E87" s="158">
        <v>641.19000000000005</v>
      </c>
      <c r="F87" s="159">
        <v>620.95000000000005</v>
      </c>
      <c r="G87" s="160">
        <v>85.600141800000003</v>
      </c>
      <c r="H87" s="161"/>
    </row>
    <row r="88" spans="2:8" x14ac:dyDescent="0.25">
      <c r="B88" s="145" t="s">
        <v>711</v>
      </c>
      <c r="C88" s="157" t="s">
        <v>1183</v>
      </c>
      <c r="D88" s="146" t="s">
        <v>1130</v>
      </c>
      <c r="E88" s="158">
        <v>4269.7299999999996</v>
      </c>
      <c r="F88" s="159">
        <v>4192.2</v>
      </c>
      <c r="G88" s="160">
        <v>38.8078425</v>
      </c>
      <c r="H88" s="161"/>
    </row>
    <row r="89" spans="2:8" x14ac:dyDescent="0.25">
      <c r="B89" s="145" t="s">
        <v>711</v>
      </c>
      <c r="C89" s="157" t="s">
        <v>1148</v>
      </c>
      <c r="D89" s="146" t="s">
        <v>1130</v>
      </c>
      <c r="E89" s="158">
        <v>653.20000000000005</v>
      </c>
      <c r="F89" s="159">
        <v>606.65</v>
      </c>
      <c r="G89" s="160">
        <v>183.59899949999999</v>
      </c>
      <c r="H89" s="161"/>
    </row>
    <row r="90" spans="2:8" x14ac:dyDescent="0.25">
      <c r="B90" s="145" t="s">
        <v>711</v>
      </c>
      <c r="C90" s="157" t="s">
        <v>1184</v>
      </c>
      <c r="D90" s="146" t="s">
        <v>1130</v>
      </c>
      <c r="E90" s="158">
        <v>411.17</v>
      </c>
      <c r="F90" s="159">
        <v>411.35</v>
      </c>
      <c r="G90" s="160">
        <v>230.8898202</v>
      </c>
      <c r="H90" s="161"/>
    </row>
    <row r="91" spans="2:8" x14ac:dyDescent="0.25">
      <c r="B91" s="145" t="s">
        <v>711</v>
      </c>
      <c r="C91" s="157" t="s">
        <v>1185</v>
      </c>
      <c r="D91" s="146" t="s">
        <v>1130</v>
      </c>
      <c r="E91" s="158">
        <v>2386.6799999999998</v>
      </c>
      <c r="F91" s="159">
        <v>2344.35</v>
      </c>
      <c r="G91" s="160">
        <v>197.18811119999998</v>
      </c>
      <c r="H91" s="161"/>
    </row>
    <row r="92" spans="2:8" x14ac:dyDescent="0.25">
      <c r="B92" s="145" t="s">
        <v>711</v>
      </c>
      <c r="C92" s="157" t="s">
        <v>1152</v>
      </c>
      <c r="D92" s="146" t="s">
        <v>1130</v>
      </c>
      <c r="E92" s="158">
        <v>332.65</v>
      </c>
      <c r="F92" s="159">
        <v>343.3</v>
      </c>
      <c r="G92" s="160">
        <v>29.638028933333334</v>
      </c>
      <c r="H92" s="161"/>
    </row>
    <row r="93" spans="2:8" x14ac:dyDescent="0.25">
      <c r="B93" s="145" t="s">
        <v>711</v>
      </c>
      <c r="C93" s="157" t="s">
        <v>1153</v>
      </c>
      <c r="D93" s="146" t="s">
        <v>1130</v>
      </c>
      <c r="E93" s="158">
        <v>996</v>
      </c>
      <c r="F93" s="159">
        <v>965.1</v>
      </c>
      <c r="G93" s="160">
        <v>424.55946499999999</v>
      </c>
      <c r="H93" s="161"/>
    </row>
    <row r="94" spans="2:8" x14ac:dyDescent="0.25">
      <c r="B94" s="145" t="s">
        <v>711</v>
      </c>
      <c r="C94" s="157" t="s">
        <v>1177</v>
      </c>
      <c r="D94" s="146" t="s">
        <v>1130</v>
      </c>
      <c r="E94" s="158">
        <v>1998.86</v>
      </c>
      <c r="F94" s="159">
        <v>1889.7</v>
      </c>
      <c r="G94" s="160">
        <v>584.90432399999997</v>
      </c>
      <c r="H94" s="161"/>
    </row>
    <row r="95" spans="2:8" x14ac:dyDescent="0.25">
      <c r="B95" s="145" t="s">
        <v>711</v>
      </c>
      <c r="C95" s="157" t="s">
        <v>1186</v>
      </c>
      <c r="D95" s="146" t="s">
        <v>1130</v>
      </c>
      <c r="E95" s="158">
        <v>4529.03</v>
      </c>
      <c r="F95" s="159">
        <v>4587.05</v>
      </c>
      <c r="G95" s="160">
        <v>12.974141250000002</v>
      </c>
      <c r="H95" s="161"/>
    </row>
    <row r="96" spans="2:8" x14ac:dyDescent="0.25">
      <c r="B96" s="145" t="s">
        <v>711</v>
      </c>
      <c r="C96" s="157" t="s">
        <v>1187</v>
      </c>
      <c r="D96" s="146" t="s">
        <v>1130</v>
      </c>
      <c r="E96" s="158">
        <v>913.78</v>
      </c>
      <c r="F96" s="159">
        <v>906.95</v>
      </c>
      <c r="G96" s="160">
        <v>101.59185359999999</v>
      </c>
      <c r="H96" s="161"/>
    </row>
    <row r="97" spans="2:8" x14ac:dyDescent="0.25">
      <c r="B97" s="145" t="s">
        <v>711</v>
      </c>
      <c r="C97" s="157" t="s">
        <v>1154</v>
      </c>
      <c r="D97" s="146" t="s">
        <v>1130</v>
      </c>
      <c r="E97" s="158">
        <v>1762.86</v>
      </c>
      <c r="F97" s="159">
        <v>1798.9</v>
      </c>
      <c r="G97" s="160">
        <v>373.13480399999997</v>
      </c>
      <c r="H97" s="161"/>
    </row>
    <row r="98" spans="2:8" x14ac:dyDescent="0.25">
      <c r="B98" s="145" t="s">
        <v>711</v>
      </c>
      <c r="C98" s="157" t="s">
        <v>1155</v>
      </c>
      <c r="D98" s="146" t="s">
        <v>1130</v>
      </c>
      <c r="E98" s="158">
        <v>3780.78</v>
      </c>
      <c r="F98" s="159">
        <v>3629.35</v>
      </c>
      <c r="G98" s="160">
        <v>276.80281919999999</v>
      </c>
      <c r="H98" s="161"/>
    </row>
    <row r="99" spans="2:8" x14ac:dyDescent="0.25">
      <c r="B99" s="145" t="s">
        <v>711</v>
      </c>
      <c r="C99" s="157" t="s">
        <v>1156</v>
      </c>
      <c r="D99" s="146" t="s">
        <v>1130</v>
      </c>
      <c r="E99" s="158">
        <v>2978.05</v>
      </c>
      <c r="F99" s="159">
        <v>3030.75</v>
      </c>
      <c r="G99" s="160">
        <v>610.26252820000002</v>
      </c>
      <c r="H99" s="161"/>
    </row>
    <row r="100" spans="2:8" x14ac:dyDescent="0.25">
      <c r="B100" s="145" t="s">
        <v>711</v>
      </c>
      <c r="C100" s="157" t="s">
        <v>1157</v>
      </c>
      <c r="D100" s="146" t="s">
        <v>1130</v>
      </c>
      <c r="E100" s="158">
        <v>11258.97</v>
      </c>
      <c r="F100" s="159">
        <v>10924.25</v>
      </c>
      <c r="G100" s="160">
        <v>198.64361640000001</v>
      </c>
      <c r="H100" s="161"/>
    </row>
    <row r="101" spans="2:8" x14ac:dyDescent="0.25">
      <c r="B101" s="145" t="s">
        <v>711</v>
      </c>
      <c r="C101" s="157" t="s">
        <v>1158</v>
      </c>
      <c r="D101" s="146" t="s">
        <v>1130</v>
      </c>
      <c r="E101" s="158">
        <v>346.46</v>
      </c>
      <c r="F101" s="159">
        <v>334.85</v>
      </c>
      <c r="G101" s="160">
        <v>112.95435970000001</v>
      </c>
      <c r="H101" s="161"/>
    </row>
    <row r="102" spans="2:8" x14ac:dyDescent="0.25">
      <c r="B102" s="145" t="s">
        <v>711</v>
      </c>
      <c r="C102" s="157" t="s">
        <v>1161</v>
      </c>
      <c r="D102" s="146" t="s">
        <v>1130</v>
      </c>
      <c r="E102" s="158">
        <v>1249.8499999999999</v>
      </c>
      <c r="F102" s="159">
        <v>1223.6500000000001</v>
      </c>
      <c r="G102" s="160">
        <v>1315.9577972</v>
      </c>
      <c r="H102" s="161"/>
    </row>
    <row r="103" spans="2:8" x14ac:dyDescent="0.25">
      <c r="B103" s="145" t="s">
        <v>711</v>
      </c>
      <c r="C103" s="157" t="s">
        <v>1162</v>
      </c>
      <c r="D103" s="146" t="s">
        <v>1130</v>
      </c>
      <c r="E103" s="158">
        <v>1425.15</v>
      </c>
      <c r="F103" s="159">
        <v>1400.35</v>
      </c>
      <c r="G103" s="160">
        <v>38.902852799999998</v>
      </c>
      <c r="H103" s="161"/>
    </row>
    <row r="104" spans="2:8" x14ac:dyDescent="0.25">
      <c r="B104" s="145" t="s">
        <v>711</v>
      </c>
      <c r="C104" s="157" t="s">
        <v>1163</v>
      </c>
      <c r="D104" s="146" t="s">
        <v>1130</v>
      </c>
      <c r="E104" s="158">
        <v>1833.77</v>
      </c>
      <c r="F104" s="159">
        <v>1900</v>
      </c>
      <c r="G104" s="160">
        <v>43.395449999999997</v>
      </c>
      <c r="H104" s="161"/>
    </row>
    <row r="105" spans="2:8" x14ac:dyDescent="0.25">
      <c r="B105" s="145" t="s">
        <v>711</v>
      </c>
      <c r="C105" s="157" t="s">
        <v>1165</v>
      </c>
      <c r="D105" s="146" t="s">
        <v>1130</v>
      </c>
      <c r="E105" s="158">
        <v>794.57</v>
      </c>
      <c r="F105" s="159">
        <v>745.85</v>
      </c>
      <c r="G105" s="160">
        <v>38.762554999999999</v>
      </c>
      <c r="H105" s="161"/>
    </row>
    <row r="106" spans="2:8" x14ac:dyDescent="0.25">
      <c r="B106" s="145" t="s">
        <v>711</v>
      </c>
      <c r="C106" s="157" t="s">
        <v>1179</v>
      </c>
      <c r="D106" s="146" t="s">
        <v>1130</v>
      </c>
      <c r="E106" s="158">
        <v>3305.15</v>
      </c>
      <c r="F106" s="159">
        <v>3277.7</v>
      </c>
      <c r="G106" s="160">
        <v>1.0114291</v>
      </c>
      <c r="H106" s="161"/>
    </row>
    <row r="107" spans="2:8" x14ac:dyDescent="0.25">
      <c r="B107" s="145" t="s">
        <v>711</v>
      </c>
      <c r="C107" s="157" t="s">
        <v>1188</v>
      </c>
      <c r="D107" s="146" t="s">
        <v>1130</v>
      </c>
      <c r="E107" s="158">
        <v>2413.06</v>
      </c>
      <c r="F107" s="159">
        <v>2386.35</v>
      </c>
      <c r="G107" s="160">
        <v>125.18569650000001</v>
      </c>
      <c r="H107" s="161"/>
    </row>
    <row r="108" spans="2:8" x14ac:dyDescent="0.25">
      <c r="B108" s="145" t="s">
        <v>711</v>
      </c>
      <c r="C108" s="157" t="s">
        <v>1189</v>
      </c>
      <c r="D108" s="146" t="s">
        <v>1130</v>
      </c>
      <c r="E108" s="158">
        <v>1582.55</v>
      </c>
      <c r="F108" s="159">
        <v>1632.25</v>
      </c>
      <c r="G108" s="160">
        <v>52.523151200000001</v>
      </c>
      <c r="H108" s="161"/>
    </row>
    <row r="109" spans="2:8" x14ac:dyDescent="0.25">
      <c r="B109" s="145"/>
      <c r="C109" s="157"/>
      <c r="D109" s="146"/>
      <c r="E109" s="158"/>
      <c r="F109" s="159"/>
      <c r="G109" s="160"/>
      <c r="H109" s="161"/>
    </row>
    <row r="110" spans="2:8" hidden="1" x14ac:dyDescent="0.25">
      <c r="B110" s="145" t="s">
        <v>1190</v>
      </c>
      <c r="C110" s="157"/>
      <c r="D110" s="146" t="s">
        <v>1130</v>
      </c>
      <c r="E110" s="158"/>
      <c r="F110" s="159"/>
      <c r="G110" s="162"/>
      <c r="H110" s="161"/>
    </row>
    <row r="111" spans="2:8" hidden="1" x14ac:dyDescent="0.25">
      <c r="B111" s="145"/>
      <c r="C111" s="157"/>
      <c r="D111" s="146"/>
      <c r="E111" s="158"/>
      <c r="F111" s="159"/>
      <c r="G111" s="162"/>
      <c r="H111" s="161"/>
    </row>
    <row r="112" spans="2:8" x14ac:dyDescent="0.25">
      <c r="B112" s="145" t="s">
        <v>853</v>
      </c>
      <c r="C112" s="157" t="s">
        <v>1136</v>
      </c>
      <c r="D112" s="146" t="s">
        <v>1130</v>
      </c>
      <c r="E112" s="158">
        <v>1086.57</v>
      </c>
      <c r="F112" s="163">
        <v>1072.6500000000001</v>
      </c>
      <c r="G112" s="229">
        <v>186.78834260000002</v>
      </c>
      <c r="H112" s="161"/>
    </row>
    <row r="113" spans="2:8" x14ac:dyDescent="0.25">
      <c r="B113" s="145" t="s">
        <v>853</v>
      </c>
      <c r="C113" s="157" t="s">
        <v>1141</v>
      </c>
      <c r="D113" s="146" t="s">
        <v>1130</v>
      </c>
      <c r="E113" s="158">
        <v>1622.21</v>
      </c>
      <c r="F113" s="163">
        <v>1598.8</v>
      </c>
      <c r="G113" s="229">
        <v>190.24137599999997</v>
      </c>
      <c r="H113" s="161"/>
    </row>
    <row r="114" spans="2:8" x14ac:dyDescent="0.25">
      <c r="B114" s="145" t="s">
        <v>853</v>
      </c>
      <c r="C114" s="157" t="s">
        <v>1191</v>
      </c>
      <c r="D114" s="146" t="s">
        <v>1130</v>
      </c>
      <c r="E114" s="158">
        <v>4842.1000000000004</v>
      </c>
      <c r="F114" s="163">
        <v>4856.25</v>
      </c>
      <c r="G114" s="229">
        <v>19.487393900000001</v>
      </c>
      <c r="H114" s="161"/>
    </row>
    <row r="115" spans="2:8" x14ac:dyDescent="0.25">
      <c r="B115" s="145" t="s">
        <v>853</v>
      </c>
      <c r="C115" s="157" t="s">
        <v>1192</v>
      </c>
      <c r="D115" s="146" t="s">
        <v>1130</v>
      </c>
      <c r="E115" s="158">
        <v>1806.02</v>
      </c>
      <c r="F115" s="163">
        <v>1785.2</v>
      </c>
      <c r="G115" s="229">
        <v>41.571024000000001</v>
      </c>
      <c r="H115" s="161"/>
    </row>
    <row r="116" spans="2:8" x14ac:dyDescent="0.25">
      <c r="B116" s="145" t="s">
        <v>853</v>
      </c>
      <c r="C116" s="157" t="s">
        <v>1193</v>
      </c>
      <c r="D116" s="146" t="s">
        <v>1130</v>
      </c>
      <c r="E116" s="158">
        <v>4380.25</v>
      </c>
      <c r="F116" s="163">
        <v>4207.1499999999996</v>
      </c>
      <c r="G116" s="229">
        <v>221.09855999999999</v>
      </c>
      <c r="H116" s="161"/>
    </row>
    <row r="117" spans="2:8" x14ac:dyDescent="0.25">
      <c r="B117" s="145" t="s">
        <v>853</v>
      </c>
      <c r="C117" s="157" t="s">
        <v>1149</v>
      </c>
      <c r="D117" s="146" t="s">
        <v>1130</v>
      </c>
      <c r="E117" s="158">
        <v>1292.8599999999999</v>
      </c>
      <c r="F117" s="163">
        <v>1291.1500000000001</v>
      </c>
      <c r="G117" s="229">
        <v>19.125981599999999</v>
      </c>
      <c r="H117" s="161"/>
    </row>
    <row r="118" spans="2:8" x14ac:dyDescent="0.25">
      <c r="B118" s="145" t="s">
        <v>853</v>
      </c>
      <c r="C118" s="157" t="s">
        <v>1153</v>
      </c>
      <c r="D118" s="146" t="s">
        <v>1130</v>
      </c>
      <c r="E118" s="158">
        <v>963.7</v>
      </c>
      <c r="F118" s="163">
        <v>965.1</v>
      </c>
      <c r="G118" s="229">
        <v>244.7818925</v>
      </c>
      <c r="H118" s="161"/>
    </row>
    <row r="119" spans="2:8" x14ac:dyDescent="0.25">
      <c r="B119" s="145" t="s">
        <v>853</v>
      </c>
      <c r="C119" s="157" t="s">
        <v>1177</v>
      </c>
      <c r="D119" s="146" t="s">
        <v>1130</v>
      </c>
      <c r="E119" s="158">
        <v>1962.15</v>
      </c>
      <c r="F119" s="163">
        <v>1889.7</v>
      </c>
      <c r="G119" s="229">
        <v>556.86096599999996</v>
      </c>
      <c r="H119" s="161"/>
    </row>
    <row r="120" spans="2:8" x14ac:dyDescent="0.25">
      <c r="B120" s="145" t="s">
        <v>853</v>
      </c>
      <c r="C120" s="157" t="s">
        <v>1154</v>
      </c>
      <c r="D120" s="146" t="s">
        <v>1130</v>
      </c>
      <c r="E120" s="158">
        <v>1794.01</v>
      </c>
      <c r="F120" s="163">
        <v>1798.9</v>
      </c>
      <c r="G120" s="229">
        <v>154.83825200000001</v>
      </c>
      <c r="H120" s="161"/>
    </row>
    <row r="121" spans="2:8" x14ac:dyDescent="0.25">
      <c r="B121" s="145" t="s">
        <v>853</v>
      </c>
      <c r="C121" s="157" t="s">
        <v>1155</v>
      </c>
      <c r="D121" s="146" t="s">
        <v>1130</v>
      </c>
      <c r="E121" s="158">
        <v>3713.55</v>
      </c>
      <c r="F121" s="163">
        <v>3629.35</v>
      </c>
      <c r="G121" s="229">
        <v>217.21332340000001</v>
      </c>
      <c r="H121" s="161"/>
    </row>
    <row r="122" spans="2:8" x14ac:dyDescent="0.25">
      <c r="B122" s="145" t="s">
        <v>853</v>
      </c>
      <c r="C122" s="157" t="s">
        <v>1156</v>
      </c>
      <c r="D122" s="146" t="s">
        <v>1130</v>
      </c>
      <c r="E122" s="158">
        <v>3002.6</v>
      </c>
      <c r="F122" s="163">
        <v>3030.75</v>
      </c>
      <c r="G122" s="224">
        <v>1122.5564899999999</v>
      </c>
      <c r="H122" s="161"/>
    </row>
    <row r="123" spans="2:8" x14ac:dyDescent="0.25">
      <c r="B123" s="145" t="s">
        <v>853</v>
      </c>
      <c r="C123" s="157" t="s">
        <v>1161</v>
      </c>
      <c r="D123" s="146" t="s">
        <v>1130</v>
      </c>
      <c r="E123" s="158">
        <v>1227.8900000000001</v>
      </c>
      <c r="F123" s="163">
        <v>1223.6500000000001</v>
      </c>
      <c r="G123" s="224">
        <v>51.817862400000003</v>
      </c>
      <c r="H123" s="161"/>
    </row>
    <row r="124" spans="2:8" x14ac:dyDescent="0.25">
      <c r="B124" s="145" t="s">
        <v>853</v>
      </c>
      <c r="C124" s="157" t="s">
        <v>1194</v>
      </c>
      <c r="D124" s="146" t="s">
        <v>1130</v>
      </c>
      <c r="E124" s="158">
        <v>822.35</v>
      </c>
      <c r="F124" s="163">
        <v>800.7</v>
      </c>
      <c r="G124" s="224">
        <v>37.814308000000004</v>
      </c>
      <c r="H124" s="161"/>
    </row>
    <row r="125" spans="2:8" x14ac:dyDescent="0.25">
      <c r="B125" s="145" t="s">
        <v>853</v>
      </c>
      <c r="C125" s="157" t="s">
        <v>1188</v>
      </c>
      <c r="D125" s="146" t="s">
        <v>1130</v>
      </c>
      <c r="E125" s="158">
        <v>2471.87</v>
      </c>
      <c r="F125" s="163">
        <v>2386.35</v>
      </c>
      <c r="G125" s="224">
        <v>281.29962390000003</v>
      </c>
      <c r="H125" s="161"/>
    </row>
    <row r="126" spans="2:8" x14ac:dyDescent="0.25">
      <c r="B126" s="145" t="s">
        <v>853</v>
      </c>
      <c r="C126" s="157" t="s">
        <v>1195</v>
      </c>
      <c r="D126" s="146" t="s">
        <v>1130</v>
      </c>
      <c r="E126" s="158">
        <v>11586.03</v>
      </c>
      <c r="F126" s="163">
        <v>11474.25</v>
      </c>
      <c r="G126" s="224">
        <v>28.401503200000004</v>
      </c>
      <c r="H126" s="161"/>
    </row>
    <row r="127" spans="2:8" x14ac:dyDescent="0.25">
      <c r="B127" s="145"/>
      <c r="C127" s="157"/>
      <c r="D127" s="146"/>
      <c r="E127" s="158"/>
      <c r="F127" s="163"/>
      <c r="G127" s="224"/>
      <c r="H127" s="161"/>
    </row>
    <row r="128" spans="2:8" hidden="1" x14ac:dyDescent="0.25">
      <c r="B128" s="145"/>
      <c r="C128" s="157"/>
      <c r="D128" s="146" t="s">
        <v>1130</v>
      </c>
      <c r="E128" s="158"/>
      <c r="F128" s="163"/>
      <c r="G128" s="149"/>
      <c r="H128" s="161"/>
    </row>
    <row r="129" spans="2:12" hidden="1" x14ac:dyDescent="0.25">
      <c r="B129" s="145"/>
      <c r="C129" s="157"/>
      <c r="D129" s="146"/>
      <c r="E129" s="158"/>
      <c r="F129" s="163"/>
      <c r="G129" s="149"/>
      <c r="H129" s="161"/>
    </row>
    <row r="131" spans="2:12" x14ac:dyDescent="0.25">
      <c r="B131" s="142" t="s">
        <v>1196</v>
      </c>
      <c r="E131" s="164"/>
      <c r="F131" s="164"/>
      <c r="G131" s="164"/>
    </row>
    <row r="133" spans="2:12" x14ac:dyDescent="0.25">
      <c r="B133" s="165" t="s">
        <v>1123</v>
      </c>
      <c r="C133" s="165" t="s">
        <v>1197</v>
      </c>
    </row>
    <row r="134" spans="2:12" x14ac:dyDescent="0.25">
      <c r="B134" s="166" t="s">
        <v>1</v>
      </c>
      <c r="C134" s="167">
        <v>0.37</v>
      </c>
    </row>
    <row r="135" spans="2:12" x14ac:dyDescent="0.25">
      <c r="B135" s="145" t="s">
        <v>658</v>
      </c>
      <c r="C135" s="168">
        <v>72.2</v>
      </c>
    </row>
    <row r="136" spans="2:12" x14ac:dyDescent="0.25">
      <c r="B136" s="145" t="s">
        <v>688</v>
      </c>
      <c r="C136" s="168">
        <v>14.19</v>
      </c>
    </row>
    <row r="137" spans="2:12" x14ac:dyDescent="0.25">
      <c r="B137" s="169" t="s">
        <v>711</v>
      </c>
      <c r="C137" s="168">
        <v>37.51</v>
      </c>
    </row>
    <row r="138" spans="2:12" x14ac:dyDescent="0.25">
      <c r="B138" s="145" t="s">
        <v>853</v>
      </c>
      <c r="C138" s="168">
        <v>7.43</v>
      </c>
    </row>
    <row r="140" spans="2:12" x14ac:dyDescent="0.25">
      <c r="B140" s="142" t="s">
        <v>1198</v>
      </c>
    </row>
    <row r="141" spans="2:12" x14ac:dyDescent="0.25">
      <c r="B141" s="142"/>
    </row>
    <row r="142" spans="2:12" ht="67.5" x14ac:dyDescent="0.25">
      <c r="B142" s="143" t="s">
        <v>1123</v>
      </c>
      <c r="C142" s="144" t="s">
        <v>1199</v>
      </c>
      <c r="D142" s="144" t="s">
        <v>1200</v>
      </c>
      <c r="E142" s="144" t="s">
        <v>1201</v>
      </c>
      <c r="F142" s="144" t="s">
        <v>1202</v>
      </c>
      <c r="G142" s="144" t="s">
        <v>1203</v>
      </c>
    </row>
    <row r="143" spans="2:12" x14ac:dyDescent="0.25">
      <c r="B143" s="145" t="s">
        <v>658</v>
      </c>
      <c r="C143" s="170">
        <v>13382</v>
      </c>
      <c r="D143" s="170">
        <v>12934</v>
      </c>
      <c r="E143" s="171">
        <v>97448.743105200003</v>
      </c>
      <c r="F143" s="171">
        <v>97650.009146800003</v>
      </c>
      <c r="G143" s="176">
        <v>182.08604159999987</v>
      </c>
      <c r="H143" s="172"/>
      <c r="I143" s="173"/>
      <c r="J143" s="174"/>
      <c r="K143" s="174"/>
      <c r="L143" s="174"/>
    </row>
    <row r="144" spans="2:12" x14ac:dyDescent="0.25">
      <c r="B144" s="169" t="s">
        <v>196</v>
      </c>
      <c r="C144" s="170">
        <v>225</v>
      </c>
      <c r="D144" s="170">
        <v>225</v>
      </c>
      <c r="E144" s="171">
        <v>1405.32</v>
      </c>
      <c r="F144" s="171">
        <v>1468.82</v>
      </c>
      <c r="G144" s="176">
        <v>63.5</v>
      </c>
      <c r="H144" s="172"/>
      <c r="I144" s="173"/>
      <c r="J144" s="174"/>
      <c r="K144" s="174"/>
      <c r="L144" s="174"/>
    </row>
    <row r="145" spans="2:12" x14ac:dyDescent="0.25">
      <c r="B145" s="145" t="s">
        <v>688</v>
      </c>
      <c r="C145" s="175">
        <v>28052</v>
      </c>
      <c r="D145" s="175">
        <v>27486</v>
      </c>
      <c r="E145" s="176">
        <v>203591.566376</v>
      </c>
      <c r="F145" s="176">
        <v>204496.34195759997</v>
      </c>
      <c r="G145" s="176">
        <v>755.39558159996989</v>
      </c>
      <c r="H145" s="172"/>
      <c r="I145" s="173"/>
      <c r="J145" s="174"/>
      <c r="K145" s="174"/>
      <c r="L145" s="174"/>
    </row>
    <row r="146" spans="2:12" x14ac:dyDescent="0.25">
      <c r="B146" s="145" t="s">
        <v>832</v>
      </c>
      <c r="C146" s="177">
        <v>201</v>
      </c>
      <c r="D146" s="177">
        <v>1739</v>
      </c>
      <c r="E146" s="178">
        <v>1072.8</v>
      </c>
      <c r="F146" s="178">
        <v>1079.4000000000001</v>
      </c>
      <c r="G146" s="176">
        <v>6.6000000000001364</v>
      </c>
      <c r="H146" s="172"/>
      <c r="I146" s="173"/>
      <c r="J146" s="174"/>
      <c r="K146" s="174"/>
      <c r="L146" s="174"/>
    </row>
    <row r="147" spans="2:12" x14ac:dyDescent="0.25">
      <c r="B147" s="169" t="s">
        <v>711</v>
      </c>
      <c r="C147" s="170">
        <v>38844</v>
      </c>
      <c r="D147" s="170">
        <v>38460</v>
      </c>
      <c r="E147" s="171">
        <v>285702.82413099997</v>
      </c>
      <c r="F147" s="171">
        <v>285842.3276278</v>
      </c>
      <c r="G147" s="176">
        <v>52.913496800025463</v>
      </c>
      <c r="H147" s="172"/>
      <c r="I147" s="173"/>
      <c r="J147" s="174"/>
      <c r="K147" s="174"/>
      <c r="L147" s="174"/>
    </row>
    <row r="148" spans="2:12" x14ac:dyDescent="0.25">
      <c r="B148" s="145" t="s">
        <v>853</v>
      </c>
      <c r="C148" s="170">
        <v>29866</v>
      </c>
      <c r="D148" s="170">
        <v>28348</v>
      </c>
      <c r="E148" s="171">
        <v>229584.13460579998</v>
      </c>
      <c r="F148" s="171">
        <v>224621.76310620003</v>
      </c>
      <c r="G148" s="176">
        <v>-4996.2214995999475</v>
      </c>
      <c r="H148" s="172"/>
      <c r="I148" s="173"/>
      <c r="J148" s="174"/>
      <c r="K148" s="174"/>
      <c r="L148" s="174"/>
    </row>
    <row r="149" spans="2:12" x14ac:dyDescent="0.25">
      <c r="B149" s="145" t="s">
        <v>547</v>
      </c>
      <c r="C149" s="175">
        <v>4854</v>
      </c>
      <c r="D149" s="175">
        <v>4854</v>
      </c>
      <c r="E149" s="176">
        <v>34626.090350000006</v>
      </c>
      <c r="F149" s="176">
        <v>33793.9195033</v>
      </c>
      <c r="G149" s="176">
        <v>-837.60084670000617</v>
      </c>
      <c r="H149" s="172"/>
      <c r="I149" s="173"/>
      <c r="J149" s="174"/>
      <c r="K149" s="174"/>
      <c r="L149" s="174"/>
    </row>
    <row r="150" spans="2:12" x14ac:dyDescent="0.25">
      <c r="B150" s="145" t="s">
        <v>1204</v>
      </c>
      <c r="C150" s="175">
        <v>906</v>
      </c>
      <c r="D150" s="175">
        <v>906</v>
      </c>
      <c r="E150" s="180">
        <v>6561.7510899999997</v>
      </c>
      <c r="F150" s="176">
        <v>6366.7143400000004</v>
      </c>
      <c r="G150" s="176">
        <v>-195.0367499999993</v>
      </c>
      <c r="H150" s="172"/>
      <c r="I150" s="173"/>
      <c r="J150" s="174"/>
      <c r="K150" s="174"/>
      <c r="L150" s="174"/>
    </row>
    <row r="151" spans="2:12" x14ac:dyDescent="0.25">
      <c r="B151" s="145" t="s">
        <v>1205</v>
      </c>
      <c r="C151" s="175">
        <v>4465</v>
      </c>
      <c r="D151" s="175">
        <v>4465</v>
      </c>
      <c r="E151" s="180">
        <v>33088.735475000001</v>
      </c>
      <c r="F151" s="176">
        <v>32633.857481400002</v>
      </c>
      <c r="G151" s="176">
        <v>-454.87799359999917</v>
      </c>
      <c r="H151" s="172"/>
      <c r="I151" s="173"/>
      <c r="J151" s="174"/>
      <c r="K151" s="174"/>
      <c r="L151" s="174"/>
    </row>
    <row r="152" spans="2:12" x14ac:dyDescent="0.25">
      <c r="B152" s="145" t="s">
        <v>1190</v>
      </c>
      <c r="C152" s="175">
        <v>729</v>
      </c>
      <c r="D152" s="175">
        <v>729</v>
      </c>
      <c r="E152" s="180">
        <v>4846.6945980999999</v>
      </c>
      <c r="F152" s="176">
        <v>4892.9412599999996</v>
      </c>
      <c r="G152" s="176">
        <v>46.246661899999708</v>
      </c>
      <c r="H152" s="172"/>
      <c r="I152" s="173"/>
      <c r="J152" s="174"/>
    </row>
    <row r="153" spans="2:12" x14ac:dyDescent="0.25">
      <c r="B153" s="145" t="s">
        <v>1206</v>
      </c>
      <c r="C153" s="175">
        <v>75</v>
      </c>
      <c r="D153" s="175">
        <v>75</v>
      </c>
      <c r="E153" s="180">
        <v>344.05</v>
      </c>
      <c r="F153" s="176">
        <v>402.44</v>
      </c>
      <c r="G153" s="176">
        <v>58.389999999999986</v>
      </c>
      <c r="H153" s="172"/>
      <c r="I153" s="173"/>
      <c r="J153" s="174"/>
    </row>
    <row r="154" spans="2:12" x14ac:dyDescent="0.25">
      <c r="B154" s="145" t="s">
        <v>825</v>
      </c>
      <c r="C154" s="177">
        <v>1626</v>
      </c>
      <c r="D154" s="177">
        <v>1626</v>
      </c>
      <c r="E154" s="178">
        <v>10741.0743317</v>
      </c>
      <c r="F154" s="178">
        <v>10559.472887</v>
      </c>
      <c r="G154" s="176">
        <v>-181.60144469999977</v>
      </c>
      <c r="H154" s="172"/>
      <c r="I154" s="173"/>
      <c r="J154" s="174"/>
    </row>
    <row r="155" spans="2:12" x14ac:dyDescent="0.25">
      <c r="H155" s="172"/>
      <c r="I155" s="173"/>
      <c r="J155" s="174"/>
    </row>
    <row r="156" spans="2:12" x14ac:dyDescent="0.25">
      <c r="E156" s="174"/>
      <c r="F156" s="174"/>
      <c r="H156" s="172"/>
      <c r="I156" s="173"/>
      <c r="L156" s="172"/>
    </row>
    <row r="157" spans="2:12" x14ac:dyDescent="0.25">
      <c r="B157" s="142" t="s">
        <v>1207</v>
      </c>
      <c r="F157" s="174"/>
      <c r="G157" s="173"/>
      <c r="H157" s="181"/>
      <c r="L157" s="173"/>
    </row>
    <row r="159" spans="2:12" ht="27" x14ac:dyDescent="0.25">
      <c r="B159" s="143" t="s">
        <v>1123</v>
      </c>
      <c r="C159" s="143" t="s">
        <v>1124</v>
      </c>
      <c r="D159" s="143" t="s">
        <v>1125</v>
      </c>
      <c r="E159" s="144" t="s">
        <v>1126</v>
      </c>
      <c r="F159" s="144" t="s">
        <v>1127</v>
      </c>
      <c r="G159" s="144" t="s">
        <v>1208</v>
      </c>
    </row>
    <row r="160" spans="2:12" hidden="1" x14ac:dyDescent="0.25">
      <c r="B160" s="146" t="s">
        <v>698</v>
      </c>
      <c r="C160" s="146" t="s">
        <v>698</v>
      </c>
      <c r="D160" s="146" t="s">
        <v>1209</v>
      </c>
      <c r="E160" s="146" t="s">
        <v>698</v>
      </c>
      <c r="F160" s="146" t="s">
        <v>698</v>
      </c>
      <c r="G160" s="146" t="s">
        <v>698</v>
      </c>
    </row>
    <row r="161" spans="2:12" hidden="1" x14ac:dyDescent="0.25">
      <c r="B161" s="145"/>
      <c r="C161" s="157"/>
      <c r="D161" s="146" t="s">
        <v>1209</v>
      </c>
      <c r="E161" s="158"/>
      <c r="F161" s="163"/>
      <c r="G161" s="149"/>
    </row>
    <row r="162" spans="2:12" hidden="1" x14ac:dyDescent="0.25">
      <c r="B162" s="145"/>
      <c r="C162" s="157"/>
      <c r="D162" s="146" t="s">
        <v>1209</v>
      </c>
      <c r="E162" s="158"/>
      <c r="F162" s="163"/>
      <c r="G162" s="149"/>
    </row>
    <row r="163" spans="2:12" hidden="1" x14ac:dyDescent="0.25">
      <c r="B163" s="145"/>
      <c r="C163" s="157"/>
      <c r="D163" s="146" t="s">
        <v>1209</v>
      </c>
      <c r="E163" s="158"/>
      <c r="F163" s="163"/>
      <c r="G163" s="149"/>
    </row>
    <row r="164" spans="2:12" x14ac:dyDescent="0.25">
      <c r="B164" s="145" t="s">
        <v>825</v>
      </c>
      <c r="C164" s="157" t="s">
        <v>1210</v>
      </c>
      <c r="D164" s="146" t="s">
        <v>1209</v>
      </c>
      <c r="E164" s="158">
        <v>351.77</v>
      </c>
      <c r="F164" s="163">
        <v>345.85</v>
      </c>
      <c r="G164" s="149">
        <v>568.78494999999998</v>
      </c>
      <c r="I164" s="173"/>
    </row>
    <row r="165" spans="2:12" x14ac:dyDescent="0.25">
      <c r="C165" s="182"/>
      <c r="D165" s="183"/>
      <c r="E165" s="184"/>
      <c r="F165" s="185"/>
      <c r="G165" s="185"/>
      <c r="I165" s="173"/>
    </row>
    <row r="166" spans="2:12" x14ac:dyDescent="0.25">
      <c r="B166" s="142" t="s">
        <v>1211</v>
      </c>
      <c r="I166" s="173"/>
      <c r="L166" s="174"/>
    </row>
    <row r="168" spans="2:12" x14ac:dyDescent="0.25">
      <c r="B168" s="165" t="s">
        <v>1123</v>
      </c>
      <c r="C168" s="165" t="s">
        <v>1197</v>
      </c>
    </row>
    <row r="169" spans="2:12" hidden="1" x14ac:dyDescent="0.25">
      <c r="B169" s="146" t="s">
        <v>698</v>
      </c>
      <c r="C169" s="146" t="s">
        <v>698</v>
      </c>
    </row>
    <row r="170" spans="2:12" hidden="1" x14ac:dyDescent="0.25">
      <c r="B170" s="145"/>
      <c r="C170" s="167"/>
    </row>
    <row r="171" spans="2:12" x14ac:dyDescent="0.25">
      <c r="B171" s="145" t="s">
        <v>825</v>
      </c>
      <c r="C171" s="167">
        <v>0.67629499999999998</v>
      </c>
    </row>
    <row r="172" spans="2:12" x14ac:dyDescent="0.25">
      <c r="B172" s="186"/>
      <c r="C172" s="187"/>
    </row>
    <row r="173" spans="2:12" x14ac:dyDescent="0.25">
      <c r="B173" s="142" t="s">
        <v>1212</v>
      </c>
    </row>
    <row r="174" spans="2:12" x14ac:dyDescent="0.25">
      <c r="B174" s="142"/>
    </row>
    <row r="175" spans="2:12" ht="54" x14ac:dyDescent="0.25">
      <c r="B175" s="143" t="s">
        <v>1123</v>
      </c>
      <c r="C175" s="144" t="s">
        <v>1199</v>
      </c>
      <c r="D175" s="144" t="s">
        <v>1200</v>
      </c>
      <c r="E175" s="144" t="s">
        <v>1201</v>
      </c>
      <c r="F175" s="144" t="s">
        <v>1213</v>
      </c>
      <c r="G175" s="144" t="s">
        <v>1214</v>
      </c>
      <c r="H175" s="172"/>
      <c r="I175" s="173">
        <v>0</v>
      </c>
    </row>
    <row r="176" spans="2:12" x14ac:dyDescent="0.25">
      <c r="B176" s="145" t="s">
        <v>688</v>
      </c>
      <c r="C176" s="175">
        <v>4279</v>
      </c>
      <c r="D176" s="175">
        <v>4279</v>
      </c>
      <c r="E176" s="176">
        <v>36224.14</v>
      </c>
      <c r="F176" s="176">
        <v>36560.85</v>
      </c>
      <c r="G176" s="222">
        <v>336.70999999999913</v>
      </c>
      <c r="H176" s="188"/>
      <c r="I176" s="173">
        <v>0</v>
      </c>
    </row>
    <row r="177" spans="2:9" x14ac:dyDescent="0.25">
      <c r="B177" s="145" t="s">
        <v>1</v>
      </c>
      <c r="C177" s="175">
        <v>132</v>
      </c>
      <c r="D177" s="175">
        <v>132</v>
      </c>
      <c r="E177" s="176">
        <v>742.02</v>
      </c>
      <c r="F177" s="176">
        <v>726.44</v>
      </c>
      <c r="G177" s="222">
        <v>-15.579999999999927</v>
      </c>
      <c r="H177" s="188"/>
      <c r="I177" s="173"/>
    </row>
    <row r="178" spans="2:9" x14ac:dyDescent="0.25">
      <c r="B178" s="169" t="s">
        <v>196</v>
      </c>
      <c r="C178" s="189">
        <v>4235</v>
      </c>
      <c r="D178" s="189">
        <v>4235</v>
      </c>
      <c r="E178" s="178">
        <v>31943.080109999999</v>
      </c>
      <c r="F178" s="178">
        <v>32354.826059999999</v>
      </c>
      <c r="G178" s="222">
        <v>411.74595000000045</v>
      </c>
      <c r="H178" s="190"/>
      <c r="I178" s="173"/>
    </row>
    <row r="179" spans="2:9" x14ac:dyDescent="0.25">
      <c r="B179" s="145" t="s">
        <v>748</v>
      </c>
      <c r="C179" s="177">
        <v>1516</v>
      </c>
      <c r="D179" s="177">
        <v>1516</v>
      </c>
      <c r="E179" s="178">
        <v>11668.876876799999</v>
      </c>
      <c r="F179" s="178">
        <v>12503.999212799999</v>
      </c>
      <c r="G179" s="222">
        <v>835.12233600000036</v>
      </c>
      <c r="H179" s="190"/>
      <c r="I179" s="173"/>
    </row>
    <row r="180" spans="2:9" x14ac:dyDescent="0.25">
      <c r="B180" s="145" t="s">
        <v>853</v>
      </c>
      <c r="C180" s="177">
        <v>60</v>
      </c>
      <c r="D180" s="177">
        <v>60</v>
      </c>
      <c r="E180" s="178">
        <v>621.71165069999995</v>
      </c>
      <c r="F180" s="178">
        <v>686.31184439999993</v>
      </c>
      <c r="G180" s="222">
        <v>64.600193699999977</v>
      </c>
      <c r="H180" s="190"/>
      <c r="I180" s="173"/>
    </row>
    <row r="181" spans="2:9" x14ac:dyDescent="0.25">
      <c r="B181" s="145" t="s">
        <v>825</v>
      </c>
      <c r="C181" s="175">
        <v>6722</v>
      </c>
      <c r="D181" s="175">
        <v>6722</v>
      </c>
      <c r="E181" s="176">
        <v>45740.480000000003</v>
      </c>
      <c r="F181" s="176">
        <v>47426.559999999998</v>
      </c>
      <c r="G181" s="223">
        <v>1686.0799999999945</v>
      </c>
      <c r="H181" s="190"/>
      <c r="I181" s="173"/>
    </row>
    <row r="182" spans="2:9" x14ac:dyDescent="0.25">
      <c r="B182" s="145" t="s">
        <v>1205</v>
      </c>
      <c r="C182" s="175">
        <v>3636</v>
      </c>
      <c r="D182" s="175">
        <v>3636</v>
      </c>
      <c r="E182" s="176">
        <v>26288.1</v>
      </c>
      <c r="F182" s="176">
        <v>26505.152900000001</v>
      </c>
      <c r="G182" s="223">
        <v>217.05290000000241</v>
      </c>
      <c r="H182" s="190"/>
      <c r="I182" s="173"/>
    </row>
    <row r="183" spans="2:9" x14ac:dyDescent="0.25">
      <c r="B183" s="145" t="s">
        <v>547</v>
      </c>
      <c r="C183" s="177">
        <v>13706</v>
      </c>
      <c r="D183" s="177">
        <v>13706</v>
      </c>
      <c r="E183" s="178">
        <v>110435.43392</v>
      </c>
      <c r="F183" s="178">
        <v>111035.08999999998</v>
      </c>
      <c r="G183" s="222">
        <v>599.6560799999861</v>
      </c>
      <c r="H183" s="190"/>
      <c r="I183" s="173">
        <v>0</v>
      </c>
    </row>
    <row r="184" spans="2:9" x14ac:dyDescent="0.25">
      <c r="B184" s="145" t="s">
        <v>1204</v>
      </c>
      <c r="C184" s="177">
        <v>1412</v>
      </c>
      <c r="D184" s="177">
        <v>1412</v>
      </c>
      <c r="E184" s="178">
        <v>9526.3905799999993</v>
      </c>
      <c r="F184" s="178">
        <v>10074.5244</v>
      </c>
      <c r="G184" s="222">
        <v>548.13382000000092</v>
      </c>
      <c r="H184" s="190"/>
      <c r="I184" s="173"/>
    </row>
    <row r="185" spans="2:9" x14ac:dyDescent="0.25">
      <c r="B185" s="145" t="s">
        <v>833</v>
      </c>
      <c r="C185" s="177">
        <v>120</v>
      </c>
      <c r="D185" s="177">
        <v>120</v>
      </c>
      <c r="E185" s="178">
        <v>635.07510000000002</v>
      </c>
      <c r="F185" s="178">
        <v>651.447</v>
      </c>
      <c r="G185" s="222">
        <v>16.371899999999982</v>
      </c>
      <c r="H185" s="190"/>
      <c r="I185" s="173"/>
    </row>
    <row r="186" spans="2:9" x14ac:dyDescent="0.25">
      <c r="B186" s="145" t="s">
        <v>1190</v>
      </c>
      <c r="C186" s="175">
        <v>244</v>
      </c>
      <c r="D186" s="175">
        <v>244</v>
      </c>
      <c r="E186" s="176">
        <v>2136.7806</v>
      </c>
      <c r="F186" s="176">
        <v>2202.4822000000004</v>
      </c>
      <c r="G186" s="222">
        <v>65.701600000000326</v>
      </c>
      <c r="H186" s="172"/>
      <c r="I186" s="173"/>
    </row>
    <row r="187" spans="2:9" x14ac:dyDescent="0.25">
      <c r="H187" s="172"/>
      <c r="I187" s="173"/>
    </row>
    <row r="188" spans="2:9" x14ac:dyDescent="0.25">
      <c r="B188" s="191"/>
      <c r="C188" s="192"/>
      <c r="D188" s="192"/>
      <c r="E188" s="193"/>
      <c r="F188" s="193"/>
      <c r="G188" s="193"/>
      <c r="H188" s="173"/>
    </row>
    <row r="189" spans="2:9" x14ac:dyDescent="0.25">
      <c r="B189" s="142" t="s">
        <v>1215</v>
      </c>
      <c r="D189" s="194"/>
    </row>
    <row r="191" spans="2:9" ht="27" x14ac:dyDescent="0.25">
      <c r="B191" s="144" t="s">
        <v>1123</v>
      </c>
      <c r="C191" s="144" t="s">
        <v>1124</v>
      </c>
      <c r="D191" s="144" t="s">
        <v>1216</v>
      </c>
      <c r="E191" s="144" t="s">
        <v>1217</v>
      </c>
      <c r="F191" s="144" t="s">
        <v>1218</v>
      </c>
      <c r="G191" s="144" t="s">
        <v>1219</v>
      </c>
    </row>
    <row r="192" spans="2:9" x14ac:dyDescent="0.25">
      <c r="B192" s="195" t="s">
        <v>698</v>
      </c>
      <c r="C192" s="195" t="s">
        <v>698</v>
      </c>
      <c r="D192" s="195" t="s">
        <v>698</v>
      </c>
      <c r="E192" s="195" t="s">
        <v>698</v>
      </c>
      <c r="F192" s="195" t="s">
        <v>698</v>
      </c>
      <c r="G192" s="195" t="s">
        <v>698</v>
      </c>
    </row>
    <row r="193" spans="2:7" x14ac:dyDescent="0.25">
      <c r="D193" s="194"/>
      <c r="E193" s="194"/>
      <c r="F193" s="196"/>
      <c r="G193" s="196"/>
    </row>
    <row r="194" spans="2:7" x14ac:dyDescent="0.25">
      <c r="D194" s="194"/>
      <c r="E194" s="194"/>
      <c r="F194" s="196"/>
      <c r="G194" s="196"/>
    </row>
    <row r="195" spans="2:7" x14ac:dyDescent="0.25">
      <c r="B195" s="142" t="s">
        <v>1220</v>
      </c>
      <c r="G195" s="141" t="s">
        <v>1221</v>
      </c>
    </row>
    <row r="196" spans="2:7" x14ac:dyDescent="0.25">
      <c r="B196" s="142"/>
    </row>
    <row r="197" spans="2:7" x14ac:dyDescent="0.25">
      <c r="B197" s="165" t="s">
        <v>1123</v>
      </c>
      <c r="C197" s="165" t="s">
        <v>1197</v>
      </c>
    </row>
    <row r="198" spans="2:7" x14ac:dyDescent="0.25">
      <c r="B198" s="195" t="s">
        <v>698</v>
      </c>
      <c r="C198" s="195" t="s">
        <v>698</v>
      </c>
    </row>
    <row r="199" spans="2:7" x14ac:dyDescent="0.25">
      <c r="C199" s="197"/>
      <c r="D199" s="187"/>
    </row>
    <row r="200" spans="2:7" x14ac:dyDescent="0.25">
      <c r="B200" s="142" t="s">
        <v>1222</v>
      </c>
    </row>
    <row r="202" spans="2:7" ht="40.5" x14ac:dyDescent="0.25">
      <c r="B202" s="143" t="s">
        <v>1123</v>
      </c>
      <c r="C202" s="144" t="s">
        <v>1223</v>
      </c>
      <c r="D202" s="144" t="s">
        <v>1224</v>
      </c>
      <c r="E202" s="144" t="s">
        <v>1225</v>
      </c>
      <c r="F202" s="144" t="s">
        <v>1226</v>
      </c>
    </row>
    <row r="203" spans="2:7" x14ac:dyDescent="0.25">
      <c r="B203" s="166"/>
      <c r="C203" s="195"/>
      <c r="D203" s="198"/>
      <c r="E203" s="179"/>
      <c r="F203" s="179">
        <v>0</v>
      </c>
    </row>
    <row r="204" spans="2:7" x14ac:dyDescent="0.25">
      <c r="B204" s="199"/>
      <c r="C204" s="200"/>
      <c r="D204" s="201"/>
      <c r="E204" s="201"/>
      <c r="F204" s="202"/>
    </row>
    <row r="205" spans="2:7" x14ac:dyDescent="0.25">
      <c r="B205" s="199"/>
      <c r="C205" s="200"/>
      <c r="D205" s="201"/>
      <c r="E205" s="201"/>
      <c r="F205" s="202"/>
    </row>
    <row r="207" spans="2:7" x14ac:dyDescent="0.25">
      <c r="B207" s="142" t="s">
        <v>1227</v>
      </c>
    </row>
    <row r="209" spans="2:8" ht="27" x14ac:dyDescent="0.25">
      <c r="B209" s="144" t="s">
        <v>1123</v>
      </c>
      <c r="C209" s="144" t="s">
        <v>1124</v>
      </c>
      <c r="D209" s="144" t="s">
        <v>1216</v>
      </c>
      <c r="E209" s="144" t="s">
        <v>1217</v>
      </c>
      <c r="F209" s="144" t="s">
        <v>1218</v>
      </c>
      <c r="G209" s="144" t="s">
        <v>1219</v>
      </c>
    </row>
    <row r="210" spans="2:8" x14ac:dyDescent="0.25">
      <c r="B210" s="145" t="s">
        <v>698</v>
      </c>
      <c r="C210" s="145" t="s">
        <v>698</v>
      </c>
      <c r="D210" s="145" t="s">
        <v>698</v>
      </c>
      <c r="E210" s="145" t="s">
        <v>698</v>
      </c>
      <c r="F210" s="145" t="s">
        <v>698</v>
      </c>
      <c r="G210" s="145" t="s">
        <v>698</v>
      </c>
    </row>
    <row r="211" spans="2:8" x14ac:dyDescent="0.25">
      <c r="C211" s="182"/>
      <c r="D211" s="203"/>
      <c r="E211" s="204"/>
      <c r="F211" s="196"/>
      <c r="G211" s="196"/>
    </row>
    <row r="212" spans="2:8" x14ac:dyDescent="0.25">
      <c r="B212" s="142" t="s">
        <v>1228</v>
      </c>
    </row>
    <row r="213" spans="2:8" x14ac:dyDescent="0.25">
      <c r="B213" s="142"/>
    </row>
    <row r="214" spans="2:8" x14ac:dyDescent="0.25">
      <c r="B214" s="165" t="s">
        <v>1123</v>
      </c>
      <c r="C214" s="165" t="s">
        <v>1197</v>
      </c>
    </row>
    <row r="215" spans="2:8" x14ac:dyDescent="0.25">
      <c r="B215" s="145" t="s">
        <v>698</v>
      </c>
      <c r="C215" s="145" t="s">
        <v>698</v>
      </c>
    </row>
    <row r="216" spans="2:8" x14ac:dyDescent="0.25">
      <c r="B216" s="186"/>
      <c r="C216" s="187"/>
    </row>
    <row r="217" spans="2:8" x14ac:dyDescent="0.25">
      <c r="B217" s="142" t="s">
        <v>1229</v>
      </c>
    </row>
    <row r="219" spans="2:8" ht="40.5" x14ac:dyDescent="0.25">
      <c r="B219" s="143" t="s">
        <v>1123</v>
      </c>
      <c r="C219" s="144" t="s">
        <v>1223</v>
      </c>
      <c r="D219" s="144" t="s">
        <v>1230</v>
      </c>
      <c r="E219" s="144" t="s">
        <v>1231</v>
      </c>
      <c r="F219" s="144" t="s">
        <v>1226</v>
      </c>
    </row>
    <row r="220" spans="2:8" x14ac:dyDescent="0.25">
      <c r="B220" s="145"/>
      <c r="C220" s="195"/>
      <c r="D220" s="198"/>
      <c r="E220" s="195"/>
      <c r="F220" s="195"/>
    </row>
    <row r="221" spans="2:8" x14ac:dyDescent="0.25">
      <c r="G221" s="205"/>
    </row>
    <row r="222" spans="2:8" x14ac:dyDescent="0.25">
      <c r="F222" s="206"/>
      <c r="G222" s="174"/>
    </row>
    <row r="223" spans="2:8" x14ac:dyDescent="0.25">
      <c r="B223" s="142" t="s">
        <v>1232</v>
      </c>
    </row>
    <row r="224" spans="2:8" ht="26.25" x14ac:dyDescent="0.25">
      <c r="B224" s="207" t="s">
        <v>1233</v>
      </c>
      <c r="C224" s="208" t="s">
        <v>1234</v>
      </c>
      <c r="D224" s="208" t="s">
        <v>1235</v>
      </c>
      <c r="E224" s="209" t="s">
        <v>1236</v>
      </c>
      <c r="F224" s="209" t="s">
        <v>1237</v>
      </c>
      <c r="G224" s="208" t="s">
        <v>1238</v>
      </c>
      <c r="H224" s="208" t="s">
        <v>1239</v>
      </c>
    </row>
    <row r="225" spans="2:10" x14ac:dyDescent="0.25">
      <c r="B225" s="169" t="s">
        <v>1240</v>
      </c>
      <c r="C225" s="210" t="s">
        <v>1241</v>
      </c>
      <c r="D225" s="211" t="s">
        <v>1242</v>
      </c>
      <c r="E225" s="212" t="s">
        <v>1243</v>
      </c>
      <c r="F225" s="212" t="s">
        <v>1244</v>
      </c>
      <c r="G225" s="213">
        <v>2500</v>
      </c>
      <c r="H225" s="214">
        <v>46002</v>
      </c>
    </row>
    <row r="226" spans="2:10" x14ac:dyDescent="0.25">
      <c r="E226" s="174"/>
    </row>
    <row r="227" spans="2:10" x14ac:dyDescent="0.25">
      <c r="B227" s="142" t="s">
        <v>1245</v>
      </c>
      <c r="E227" s="174"/>
    </row>
    <row r="228" spans="2:10" x14ac:dyDescent="0.25">
      <c r="E228" s="174"/>
    </row>
    <row r="229" spans="2:10" ht="27" x14ac:dyDescent="0.25">
      <c r="B229" s="143" t="s">
        <v>1123</v>
      </c>
      <c r="C229" s="144" t="s">
        <v>1124</v>
      </c>
      <c r="D229" s="144" t="s">
        <v>1125</v>
      </c>
      <c r="E229" s="144" t="s">
        <v>1246</v>
      </c>
      <c r="F229" s="144" t="s">
        <v>1247</v>
      </c>
      <c r="G229" s="144" t="s">
        <v>1248</v>
      </c>
    </row>
    <row r="230" spans="2:10" x14ac:dyDescent="0.25">
      <c r="B230" s="215" t="s">
        <v>698</v>
      </c>
      <c r="C230" s="215" t="s">
        <v>698</v>
      </c>
      <c r="D230" s="215" t="s">
        <v>698</v>
      </c>
      <c r="E230" s="215" t="s">
        <v>698</v>
      </c>
      <c r="F230" s="215" t="s">
        <v>698</v>
      </c>
      <c r="G230" s="215" t="s">
        <v>698</v>
      </c>
    </row>
    <row r="231" spans="2:10" x14ac:dyDescent="0.25">
      <c r="E231" s="174"/>
    </row>
    <row r="232" spans="2:10" x14ac:dyDescent="0.25">
      <c r="B232" s="142" t="s">
        <v>1249</v>
      </c>
      <c r="E232" s="174"/>
    </row>
    <row r="233" spans="2:10" x14ac:dyDescent="0.25">
      <c r="B233" s="142"/>
      <c r="E233" s="174"/>
    </row>
    <row r="234" spans="2:10" x14ac:dyDescent="0.25">
      <c r="B234" s="165" t="s">
        <v>1123</v>
      </c>
      <c r="C234" s="165" t="s">
        <v>1197</v>
      </c>
      <c r="E234" s="174"/>
    </row>
    <row r="235" spans="2:10" x14ac:dyDescent="0.25">
      <c r="B235" s="215" t="s">
        <v>698</v>
      </c>
      <c r="C235" s="215" t="s">
        <v>698</v>
      </c>
      <c r="E235" s="174"/>
    </row>
    <row r="236" spans="2:10" x14ac:dyDescent="0.25">
      <c r="E236" s="174"/>
    </row>
    <row r="237" spans="2:10" x14ac:dyDescent="0.25">
      <c r="B237" s="142" t="s">
        <v>1250</v>
      </c>
      <c r="E237" s="174"/>
    </row>
    <row r="238" spans="2:10" x14ac:dyDescent="0.25">
      <c r="E238" s="174"/>
    </row>
    <row r="239" spans="2:10" ht="67.5" x14ac:dyDescent="0.25">
      <c r="B239" s="143" t="s">
        <v>1123</v>
      </c>
      <c r="C239" s="144" t="s">
        <v>1199</v>
      </c>
      <c r="D239" s="144" t="s">
        <v>1200</v>
      </c>
      <c r="E239" s="144" t="s">
        <v>1201</v>
      </c>
      <c r="F239" s="144" t="s">
        <v>1202</v>
      </c>
      <c r="G239" s="144" t="s">
        <v>1203</v>
      </c>
    </row>
    <row r="240" spans="2:10" x14ac:dyDescent="0.25">
      <c r="B240" s="189"/>
      <c r="C240" s="189"/>
      <c r="D240" s="170"/>
      <c r="E240" s="216"/>
      <c r="F240" s="217"/>
      <c r="G240" s="218"/>
      <c r="I240" s="173"/>
      <c r="J240" s="174"/>
    </row>
    <row r="241" spans="2:7" x14ac:dyDescent="0.25">
      <c r="E241" s="174"/>
    </row>
    <row r="242" spans="2:7" x14ac:dyDescent="0.25">
      <c r="E242" s="174"/>
    </row>
    <row r="243" spans="2:7" x14ac:dyDescent="0.25">
      <c r="B243" s="142" t="s">
        <v>1251</v>
      </c>
      <c r="E243" s="174"/>
    </row>
    <row r="244" spans="2:7" x14ac:dyDescent="0.25">
      <c r="E244" s="174"/>
    </row>
    <row r="245" spans="2:7" ht="67.5" x14ac:dyDescent="0.25">
      <c r="B245" s="143" t="s">
        <v>1123</v>
      </c>
      <c r="C245" s="144" t="s">
        <v>1199</v>
      </c>
      <c r="D245" s="144" t="s">
        <v>1200</v>
      </c>
      <c r="E245" s="144" t="s">
        <v>1201</v>
      </c>
      <c r="F245" s="144" t="s">
        <v>1202</v>
      </c>
      <c r="G245" s="144" t="s">
        <v>1203</v>
      </c>
    </row>
    <row r="246" spans="2:7" x14ac:dyDescent="0.25">
      <c r="B246" s="146"/>
      <c r="C246" s="195"/>
      <c r="D246" s="195"/>
      <c r="E246" s="219"/>
      <c r="F246" s="219"/>
      <c r="G246" s="219"/>
    </row>
    <row r="247" spans="2:7" x14ac:dyDescent="0.25">
      <c r="E247" s="174"/>
    </row>
    <row r="248" spans="2:7" x14ac:dyDescent="0.25">
      <c r="E248" s="174"/>
    </row>
    <row r="249" spans="2:7" x14ac:dyDescent="0.25">
      <c r="E249" s="174"/>
    </row>
    <row r="250" spans="2:7" x14ac:dyDescent="0.25">
      <c r="B250" s="141" t="s">
        <v>1252</v>
      </c>
    </row>
  </sheetData>
  <mergeCells count="3">
    <mergeCell ref="B2:G2"/>
    <mergeCell ref="B3:G3"/>
    <mergeCell ref="B5:G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AC0E7-8BF7-42B2-BC79-7F60FF0ADEF0}">
  <sheetPr>
    <outlinePr summaryBelow="0" summaryRight="0"/>
  </sheetPr>
  <dimension ref="A1:Q183"/>
  <sheetViews>
    <sheetView showGridLines="0" workbookViewId="0">
      <selection sqref="A1:H1"/>
    </sheetView>
  </sheetViews>
  <sheetFormatPr defaultRowHeight="12.75" x14ac:dyDescent="0.2"/>
  <cols>
    <col min="1" max="1" width="5.85546875" bestFit="1" customWidth="1"/>
    <col min="2" max="2" width="21.5703125" customWidth="1"/>
    <col min="3" max="3" width="38.28515625" customWidth="1"/>
    <col min="4" max="4" width="17.7109375" bestFit="1" customWidth="1"/>
    <col min="5" max="5" width="12.42578125" bestFit="1" customWidth="1"/>
    <col min="6" max="6" width="10.42578125" bestFit="1" customWidth="1"/>
    <col min="7" max="7" width="14" bestFit="1" customWidth="1"/>
    <col min="8" max="8" width="8.42578125" bestFit="1" customWidth="1"/>
    <col min="9" max="9" width="5.7109375" bestFit="1" customWidth="1"/>
  </cols>
  <sheetData>
    <row r="1" spans="1:9" ht="15" x14ac:dyDescent="0.2">
      <c r="A1" s="233" t="s">
        <v>0</v>
      </c>
      <c r="B1" s="233"/>
      <c r="C1" s="233"/>
      <c r="D1" s="233"/>
      <c r="E1" s="233"/>
      <c r="F1" s="233"/>
      <c r="G1" s="233"/>
      <c r="H1" s="233"/>
      <c r="I1" s="2" t="s">
        <v>910</v>
      </c>
    </row>
    <row r="2" spans="1:9" ht="15" x14ac:dyDescent="0.2">
      <c r="A2" s="233" t="s">
        <v>196</v>
      </c>
      <c r="B2" s="233"/>
      <c r="C2" s="233"/>
      <c r="D2" s="233"/>
      <c r="E2" s="233"/>
      <c r="F2" s="233"/>
      <c r="G2" s="233"/>
      <c r="H2" s="233"/>
    </row>
    <row r="3" spans="1:9" ht="15" x14ac:dyDescent="0.2">
      <c r="A3" s="233" t="s">
        <v>912</v>
      </c>
      <c r="B3" s="233"/>
      <c r="C3" s="233"/>
      <c r="D3" s="233"/>
      <c r="E3" s="233"/>
      <c r="F3" s="233"/>
      <c r="G3" s="233"/>
      <c r="H3" s="233"/>
    </row>
    <row r="4" spans="1:9" s="3" customFormat="1" ht="30" x14ac:dyDescent="0.2">
      <c r="A4" s="28" t="s">
        <v>2</v>
      </c>
      <c r="B4" s="28" t="s">
        <v>3</v>
      </c>
      <c r="C4" s="28" t="s">
        <v>4</v>
      </c>
      <c r="D4" s="28" t="s">
        <v>5</v>
      </c>
      <c r="E4" s="28" t="s">
        <v>6</v>
      </c>
      <c r="F4" s="28" t="s">
        <v>7</v>
      </c>
      <c r="G4" s="28" t="s">
        <v>8</v>
      </c>
      <c r="H4" s="28" t="s">
        <v>911</v>
      </c>
    </row>
    <row r="5" spans="1:9" x14ac:dyDescent="0.2">
      <c r="A5" s="29"/>
      <c r="B5" s="29"/>
      <c r="C5" s="30" t="s">
        <v>9</v>
      </c>
      <c r="D5" s="29"/>
      <c r="E5" s="29"/>
      <c r="F5" s="29"/>
      <c r="G5" s="29"/>
      <c r="H5" s="31" t="s">
        <v>152</v>
      </c>
    </row>
    <row r="6" spans="1:9" x14ac:dyDescent="0.2">
      <c r="A6" s="29"/>
      <c r="B6" s="29"/>
      <c r="C6" s="30" t="s">
        <v>10</v>
      </c>
      <c r="D6" s="29"/>
      <c r="E6" s="29"/>
      <c r="F6" s="29"/>
      <c r="G6" s="29"/>
      <c r="H6" s="31" t="s">
        <v>152</v>
      </c>
    </row>
    <row r="7" spans="1:9" x14ac:dyDescent="0.2">
      <c r="A7" s="32">
        <v>1</v>
      </c>
      <c r="B7" s="33" t="s">
        <v>197</v>
      </c>
      <c r="C7" s="33" t="s">
        <v>198</v>
      </c>
      <c r="D7" s="33" t="s">
        <v>30</v>
      </c>
      <c r="E7" s="34">
        <v>6016821</v>
      </c>
      <c r="F7" s="35">
        <v>46103.890912499999</v>
      </c>
      <c r="G7" s="36">
        <v>3.6534360000000002E-2</v>
      </c>
      <c r="H7" s="31" t="s">
        <v>152</v>
      </c>
    </row>
    <row r="8" spans="1:9" x14ac:dyDescent="0.2">
      <c r="A8" s="32">
        <v>2</v>
      </c>
      <c r="B8" s="33" t="s">
        <v>105</v>
      </c>
      <c r="C8" s="33" t="s">
        <v>106</v>
      </c>
      <c r="D8" s="33" t="s">
        <v>39</v>
      </c>
      <c r="E8" s="34">
        <v>1233900</v>
      </c>
      <c r="F8" s="35">
        <v>40397.885999999999</v>
      </c>
      <c r="G8" s="36">
        <v>3.2012720000000001E-2</v>
      </c>
      <c r="H8" s="31" t="s">
        <v>152</v>
      </c>
    </row>
    <row r="9" spans="1:9" x14ac:dyDescent="0.2">
      <c r="A9" s="32">
        <v>3</v>
      </c>
      <c r="B9" s="33" t="s">
        <v>199</v>
      </c>
      <c r="C9" s="33" t="s">
        <v>200</v>
      </c>
      <c r="D9" s="33" t="s">
        <v>42</v>
      </c>
      <c r="E9" s="34">
        <v>19247362</v>
      </c>
      <c r="F9" s="35">
        <v>38498.573472399999</v>
      </c>
      <c r="G9" s="36">
        <v>3.0507630000000001E-2</v>
      </c>
      <c r="H9" s="31" t="s">
        <v>152</v>
      </c>
    </row>
    <row r="10" spans="1:9" x14ac:dyDescent="0.2">
      <c r="A10" s="32">
        <v>4</v>
      </c>
      <c r="B10" s="33" t="s">
        <v>201</v>
      </c>
      <c r="C10" s="33" t="s">
        <v>202</v>
      </c>
      <c r="D10" s="33" t="s">
        <v>203</v>
      </c>
      <c r="E10" s="34">
        <v>500408</v>
      </c>
      <c r="F10" s="35">
        <v>35645.813267999998</v>
      </c>
      <c r="G10" s="36">
        <v>2.8247009999999999E-2</v>
      </c>
      <c r="H10" s="31" t="s">
        <v>152</v>
      </c>
    </row>
    <row r="11" spans="1:9" ht="25.5" x14ac:dyDescent="0.2">
      <c r="A11" s="32">
        <v>5</v>
      </c>
      <c r="B11" s="33" t="s">
        <v>204</v>
      </c>
      <c r="C11" s="33" t="s">
        <v>205</v>
      </c>
      <c r="D11" s="33" t="s">
        <v>206</v>
      </c>
      <c r="E11" s="34">
        <v>1747182</v>
      </c>
      <c r="F11" s="35">
        <v>32846.148008999997</v>
      </c>
      <c r="G11" s="36">
        <v>2.6028450000000002E-2</v>
      </c>
      <c r="H11" s="31" t="s">
        <v>152</v>
      </c>
    </row>
    <row r="12" spans="1:9" ht="25.5" x14ac:dyDescent="0.2">
      <c r="A12" s="32">
        <v>6</v>
      </c>
      <c r="B12" s="33" t="s">
        <v>207</v>
      </c>
      <c r="C12" s="33" t="s">
        <v>208</v>
      </c>
      <c r="D12" s="33" t="s">
        <v>209</v>
      </c>
      <c r="E12" s="34">
        <v>1388200</v>
      </c>
      <c r="F12" s="35">
        <v>32701.827399999998</v>
      </c>
      <c r="G12" s="36">
        <v>2.5914090000000001E-2</v>
      </c>
      <c r="H12" s="31" t="s">
        <v>152</v>
      </c>
    </row>
    <row r="13" spans="1:9" x14ac:dyDescent="0.2">
      <c r="A13" s="32">
        <v>7</v>
      </c>
      <c r="B13" s="33" t="s">
        <v>210</v>
      </c>
      <c r="C13" s="33" t="s">
        <v>211</v>
      </c>
      <c r="D13" s="33" t="s">
        <v>55</v>
      </c>
      <c r="E13" s="34">
        <v>1389543</v>
      </c>
      <c r="F13" s="35">
        <v>32119.286445000002</v>
      </c>
      <c r="G13" s="36">
        <v>2.545246E-2</v>
      </c>
      <c r="H13" s="31" t="s">
        <v>152</v>
      </c>
    </row>
    <row r="14" spans="1:9" x14ac:dyDescent="0.2">
      <c r="A14" s="32">
        <v>8</v>
      </c>
      <c r="B14" s="33" t="s">
        <v>212</v>
      </c>
      <c r="C14" s="33" t="s">
        <v>213</v>
      </c>
      <c r="D14" s="33" t="s">
        <v>1114</v>
      </c>
      <c r="E14" s="34">
        <v>484892</v>
      </c>
      <c r="F14" s="35">
        <v>31312.870684000001</v>
      </c>
      <c r="G14" s="36">
        <v>2.4813430000000001E-2</v>
      </c>
      <c r="H14" s="31" t="s">
        <v>152</v>
      </c>
    </row>
    <row r="15" spans="1:9" x14ac:dyDescent="0.2">
      <c r="A15" s="32">
        <v>9</v>
      </c>
      <c r="B15" s="33" t="s">
        <v>214</v>
      </c>
      <c r="C15" s="33" t="s">
        <v>215</v>
      </c>
      <c r="D15" s="33" t="s">
        <v>216</v>
      </c>
      <c r="E15" s="34">
        <v>3977349</v>
      </c>
      <c r="F15" s="35">
        <v>28630.946776500001</v>
      </c>
      <c r="G15" s="36">
        <v>2.2688179999999999E-2</v>
      </c>
      <c r="H15" s="31" t="s">
        <v>152</v>
      </c>
    </row>
    <row r="16" spans="1:9" ht="25.5" x14ac:dyDescent="0.2">
      <c r="A16" s="32">
        <v>10</v>
      </c>
      <c r="B16" s="33" t="s">
        <v>217</v>
      </c>
      <c r="C16" s="33" t="s">
        <v>218</v>
      </c>
      <c r="D16" s="33" t="s">
        <v>219</v>
      </c>
      <c r="E16" s="34">
        <v>1211495</v>
      </c>
      <c r="F16" s="35">
        <v>25548.6123075</v>
      </c>
      <c r="G16" s="36">
        <v>2.0245630000000001E-2</v>
      </c>
      <c r="H16" s="31" t="s">
        <v>152</v>
      </c>
    </row>
    <row r="17" spans="1:8" x14ac:dyDescent="0.2">
      <c r="A17" s="32">
        <v>11</v>
      </c>
      <c r="B17" s="33" t="s">
        <v>220</v>
      </c>
      <c r="C17" s="33" t="s">
        <v>221</v>
      </c>
      <c r="D17" s="33" t="s">
        <v>79</v>
      </c>
      <c r="E17" s="34">
        <v>686718</v>
      </c>
      <c r="F17" s="35">
        <v>24558.752475000001</v>
      </c>
      <c r="G17" s="36">
        <v>1.946123E-2</v>
      </c>
      <c r="H17" s="31" t="s">
        <v>152</v>
      </c>
    </row>
    <row r="18" spans="1:8" x14ac:dyDescent="0.2">
      <c r="A18" s="32">
        <v>12</v>
      </c>
      <c r="B18" s="33" t="s">
        <v>222</v>
      </c>
      <c r="C18" s="33" t="s">
        <v>223</v>
      </c>
      <c r="D18" s="33" t="s">
        <v>42</v>
      </c>
      <c r="E18" s="34">
        <v>4558356</v>
      </c>
      <c r="F18" s="35">
        <v>24157.007622000001</v>
      </c>
      <c r="G18" s="36">
        <v>1.9142869999999999E-2</v>
      </c>
      <c r="H18" s="31" t="s">
        <v>152</v>
      </c>
    </row>
    <row r="19" spans="1:8" x14ac:dyDescent="0.2">
      <c r="A19" s="32">
        <v>13</v>
      </c>
      <c r="B19" s="33" t="s">
        <v>224</v>
      </c>
      <c r="C19" s="33" t="s">
        <v>225</v>
      </c>
      <c r="D19" s="33" t="s">
        <v>42</v>
      </c>
      <c r="E19" s="34">
        <v>3760498</v>
      </c>
      <c r="F19" s="35">
        <v>21024.944318000002</v>
      </c>
      <c r="G19" s="36">
        <v>1.6660910000000001E-2</v>
      </c>
      <c r="H19" s="31" t="s">
        <v>152</v>
      </c>
    </row>
    <row r="20" spans="1:8" x14ac:dyDescent="0.2">
      <c r="A20" s="32">
        <v>14</v>
      </c>
      <c r="B20" s="33" t="s">
        <v>226</v>
      </c>
      <c r="C20" s="33" t="s">
        <v>227</v>
      </c>
      <c r="D20" s="33" t="s">
        <v>228</v>
      </c>
      <c r="E20" s="34">
        <v>2758889</v>
      </c>
      <c r="F20" s="35">
        <v>19811.581909</v>
      </c>
      <c r="G20" s="36">
        <v>1.5699399999999999E-2</v>
      </c>
      <c r="H20" s="31" t="s">
        <v>152</v>
      </c>
    </row>
    <row r="21" spans="1:8" x14ac:dyDescent="0.2">
      <c r="A21" s="32">
        <v>15</v>
      </c>
      <c r="B21" s="33" t="s">
        <v>229</v>
      </c>
      <c r="C21" s="33" t="s">
        <v>230</v>
      </c>
      <c r="D21" s="33" t="s">
        <v>19</v>
      </c>
      <c r="E21" s="34">
        <v>4836164</v>
      </c>
      <c r="F21" s="35">
        <v>19767.820350000002</v>
      </c>
      <c r="G21" s="36">
        <v>1.566472E-2</v>
      </c>
      <c r="H21" s="31" t="s">
        <v>152</v>
      </c>
    </row>
    <row r="22" spans="1:8" x14ac:dyDescent="0.2">
      <c r="A22" s="32">
        <v>16</v>
      </c>
      <c r="B22" s="33" t="s">
        <v>31</v>
      </c>
      <c r="C22" s="33" t="s">
        <v>32</v>
      </c>
      <c r="D22" s="33" t="s">
        <v>33</v>
      </c>
      <c r="E22" s="34">
        <v>939274</v>
      </c>
      <c r="F22" s="35">
        <v>19498.388965999999</v>
      </c>
      <c r="G22" s="36">
        <v>1.545121E-2</v>
      </c>
      <c r="H22" s="31" t="s">
        <v>152</v>
      </c>
    </row>
    <row r="23" spans="1:8" ht="25.5" x14ac:dyDescent="0.2">
      <c r="A23" s="32">
        <v>17</v>
      </c>
      <c r="B23" s="33" t="s">
        <v>231</v>
      </c>
      <c r="C23" s="33" t="s">
        <v>232</v>
      </c>
      <c r="D23" s="33" t="s">
        <v>233</v>
      </c>
      <c r="E23" s="34">
        <v>2997355</v>
      </c>
      <c r="F23" s="35">
        <v>19168.085224999999</v>
      </c>
      <c r="G23" s="36">
        <v>1.518947E-2</v>
      </c>
      <c r="H23" s="31" t="s">
        <v>152</v>
      </c>
    </row>
    <row r="24" spans="1:8" ht="25.5" x14ac:dyDescent="0.2">
      <c r="A24" s="32">
        <v>18</v>
      </c>
      <c r="B24" s="33" t="s">
        <v>234</v>
      </c>
      <c r="C24" s="33" t="s">
        <v>235</v>
      </c>
      <c r="D24" s="33" t="s">
        <v>209</v>
      </c>
      <c r="E24" s="34">
        <v>1922379</v>
      </c>
      <c r="F24" s="35">
        <v>18679.756743000002</v>
      </c>
      <c r="G24" s="36">
        <v>1.48025E-2</v>
      </c>
      <c r="H24" s="31" t="s">
        <v>152</v>
      </c>
    </row>
    <row r="25" spans="1:8" x14ac:dyDescent="0.2">
      <c r="A25" s="32">
        <v>19</v>
      </c>
      <c r="B25" s="33" t="s">
        <v>236</v>
      </c>
      <c r="C25" s="33" t="s">
        <v>237</v>
      </c>
      <c r="D25" s="33" t="s">
        <v>203</v>
      </c>
      <c r="E25" s="34">
        <v>214946</v>
      </c>
      <c r="F25" s="35">
        <v>18651.401784999998</v>
      </c>
      <c r="G25" s="36">
        <v>1.478003E-2</v>
      </c>
      <c r="H25" s="31" t="s">
        <v>152</v>
      </c>
    </row>
    <row r="26" spans="1:8" ht="25.5" x14ac:dyDescent="0.2">
      <c r="A26" s="32">
        <v>20</v>
      </c>
      <c r="B26" s="33" t="s">
        <v>238</v>
      </c>
      <c r="C26" s="33" t="s">
        <v>239</v>
      </c>
      <c r="D26" s="33" t="s">
        <v>209</v>
      </c>
      <c r="E26" s="34">
        <v>329521</v>
      </c>
      <c r="F26" s="35">
        <v>18564.883619</v>
      </c>
      <c r="G26" s="36">
        <v>1.4711470000000001E-2</v>
      </c>
      <c r="H26" s="31" t="s">
        <v>152</v>
      </c>
    </row>
    <row r="27" spans="1:8" x14ac:dyDescent="0.2">
      <c r="A27" s="32">
        <v>21</v>
      </c>
      <c r="B27" s="33" t="s">
        <v>132</v>
      </c>
      <c r="C27" s="33" t="s">
        <v>133</v>
      </c>
      <c r="D27" s="33" t="s">
        <v>88</v>
      </c>
      <c r="E27" s="34">
        <v>5198692</v>
      </c>
      <c r="F27" s="35">
        <v>17995.272357999998</v>
      </c>
      <c r="G27" s="36">
        <v>1.426009E-2</v>
      </c>
      <c r="H27" s="31" t="s">
        <v>152</v>
      </c>
    </row>
    <row r="28" spans="1:8" ht="25.5" x14ac:dyDescent="0.2">
      <c r="A28" s="32">
        <v>22</v>
      </c>
      <c r="B28" s="33" t="s">
        <v>66</v>
      </c>
      <c r="C28" s="33" t="s">
        <v>67</v>
      </c>
      <c r="D28" s="33" t="s">
        <v>25</v>
      </c>
      <c r="E28" s="34">
        <v>384785</v>
      </c>
      <c r="F28" s="35">
        <v>17682.409889999999</v>
      </c>
      <c r="G28" s="36">
        <v>1.4012169999999999E-2</v>
      </c>
      <c r="H28" s="31" t="s">
        <v>152</v>
      </c>
    </row>
    <row r="29" spans="1:8" x14ac:dyDescent="0.2">
      <c r="A29" s="32">
        <v>23</v>
      </c>
      <c r="B29" s="33" t="s">
        <v>240</v>
      </c>
      <c r="C29" s="33" t="s">
        <v>241</v>
      </c>
      <c r="D29" s="33" t="s">
        <v>242</v>
      </c>
      <c r="E29" s="34">
        <v>861547</v>
      </c>
      <c r="F29" s="35">
        <v>17549.712390000001</v>
      </c>
      <c r="G29" s="36">
        <v>1.3907009999999999E-2</v>
      </c>
      <c r="H29" s="31" t="s">
        <v>152</v>
      </c>
    </row>
    <row r="30" spans="1:8" x14ac:dyDescent="0.2">
      <c r="A30" s="32">
        <v>24</v>
      </c>
      <c r="B30" s="33" t="s">
        <v>243</v>
      </c>
      <c r="C30" s="33" t="s">
        <v>244</v>
      </c>
      <c r="D30" s="33" t="s">
        <v>216</v>
      </c>
      <c r="E30" s="34">
        <v>1553545</v>
      </c>
      <c r="F30" s="35">
        <v>17526.3179175</v>
      </c>
      <c r="G30" s="36">
        <v>1.388848E-2</v>
      </c>
      <c r="H30" s="31" t="s">
        <v>152</v>
      </c>
    </row>
    <row r="31" spans="1:8" x14ac:dyDescent="0.2">
      <c r="A31" s="32">
        <v>25</v>
      </c>
      <c r="B31" s="33" t="s">
        <v>245</v>
      </c>
      <c r="C31" s="33" t="s">
        <v>246</v>
      </c>
      <c r="D31" s="33" t="s">
        <v>247</v>
      </c>
      <c r="E31" s="34">
        <v>328943</v>
      </c>
      <c r="F31" s="35">
        <v>17517.530522000001</v>
      </c>
      <c r="G31" s="36">
        <v>1.388151E-2</v>
      </c>
      <c r="H31" s="31" t="s">
        <v>152</v>
      </c>
    </row>
    <row r="32" spans="1:8" x14ac:dyDescent="0.2">
      <c r="A32" s="32">
        <v>26</v>
      </c>
      <c r="B32" s="33" t="s">
        <v>248</v>
      </c>
      <c r="C32" s="33" t="s">
        <v>249</v>
      </c>
      <c r="D32" s="33" t="s">
        <v>228</v>
      </c>
      <c r="E32" s="34">
        <v>1791031</v>
      </c>
      <c r="F32" s="35">
        <v>17448.224001999999</v>
      </c>
      <c r="G32" s="36">
        <v>1.382659E-2</v>
      </c>
      <c r="H32" s="31" t="s">
        <v>152</v>
      </c>
    </row>
    <row r="33" spans="1:8" x14ac:dyDescent="0.2">
      <c r="A33" s="32">
        <v>27</v>
      </c>
      <c r="B33" s="33" t="s">
        <v>34</v>
      </c>
      <c r="C33" s="33" t="s">
        <v>35</v>
      </c>
      <c r="D33" s="33" t="s">
        <v>36</v>
      </c>
      <c r="E33" s="34">
        <v>5883620</v>
      </c>
      <c r="F33" s="35">
        <v>17247.832030000001</v>
      </c>
      <c r="G33" s="36">
        <v>1.3667790000000001E-2</v>
      </c>
      <c r="H33" s="31" t="s">
        <v>152</v>
      </c>
    </row>
    <row r="34" spans="1:8" x14ac:dyDescent="0.2">
      <c r="A34" s="32">
        <v>28</v>
      </c>
      <c r="B34" s="33" t="s">
        <v>250</v>
      </c>
      <c r="C34" s="33" t="s">
        <v>251</v>
      </c>
      <c r="D34" s="33" t="s">
        <v>79</v>
      </c>
      <c r="E34" s="34">
        <v>3237575</v>
      </c>
      <c r="F34" s="35">
        <v>17139.72205</v>
      </c>
      <c r="G34" s="36">
        <v>1.358212E-2</v>
      </c>
      <c r="H34" s="31" t="s">
        <v>152</v>
      </c>
    </row>
    <row r="35" spans="1:8" x14ac:dyDescent="0.2">
      <c r="A35" s="32">
        <v>29</v>
      </c>
      <c r="B35" s="33" t="s">
        <v>252</v>
      </c>
      <c r="C35" s="33" t="s">
        <v>253</v>
      </c>
      <c r="D35" s="33" t="s">
        <v>113</v>
      </c>
      <c r="E35" s="34">
        <v>6154438</v>
      </c>
      <c r="F35" s="35">
        <v>16306.183481</v>
      </c>
      <c r="G35" s="36">
        <v>1.29216E-2</v>
      </c>
      <c r="H35" s="31" t="s">
        <v>152</v>
      </c>
    </row>
    <row r="36" spans="1:8" x14ac:dyDescent="0.2">
      <c r="A36" s="32">
        <v>30</v>
      </c>
      <c r="B36" s="33" t="s">
        <v>109</v>
      </c>
      <c r="C36" s="33" t="s">
        <v>110</v>
      </c>
      <c r="D36" s="33" t="s">
        <v>16</v>
      </c>
      <c r="E36" s="34">
        <v>4744420</v>
      </c>
      <c r="F36" s="35">
        <v>16216.42756</v>
      </c>
      <c r="G36" s="36">
        <v>1.2850469999999999E-2</v>
      </c>
      <c r="H36" s="31" t="s">
        <v>152</v>
      </c>
    </row>
    <row r="37" spans="1:8" x14ac:dyDescent="0.2">
      <c r="A37" s="32">
        <v>31</v>
      </c>
      <c r="B37" s="33" t="s">
        <v>254</v>
      </c>
      <c r="C37" s="33" t="s">
        <v>255</v>
      </c>
      <c r="D37" s="33" t="s">
        <v>247</v>
      </c>
      <c r="E37" s="34">
        <v>315510</v>
      </c>
      <c r="F37" s="35">
        <v>16013.394539999999</v>
      </c>
      <c r="G37" s="36">
        <v>1.2689580000000001E-2</v>
      </c>
      <c r="H37" s="31" t="s">
        <v>152</v>
      </c>
    </row>
    <row r="38" spans="1:8" x14ac:dyDescent="0.2">
      <c r="A38" s="32">
        <v>32</v>
      </c>
      <c r="B38" s="33" t="s">
        <v>256</v>
      </c>
      <c r="C38" s="33" t="s">
        <v>257</v>
      </c>
      <c r="D38" s="33" t="s">
        <v>113</v>
      </c>
      <c r="E38" s="34">
        <v>147906</v>
      </c>
      <c r="F38" s="35">
        <v>15666.351425999999</v>
      </c>
      <c r="G38" s="36">
        <v>1.241457E-2</v>
      </c>
      <c r="H38" s="31" t="s">
        <v>152</v>
      </c>
    </row>
    <row r="39" spans="1:8" x14ac:dyDescent="0.2">
      <c r="A39" s="32">
        <v>33</v>
      </c>
      <c r="B39" s="33" t="s">
        <v>258</v>
      </c>
      <c r="C39" s="33" t="s">
        <v>259</v>
      </c>
      <c r="D39" s="33" t="s">
        <v>1114</v>
      </c>
      <c r="E39" s="34">
        <v>159001</v>
      </c>
      <c r="F39" s="35">
        <v>15364.1871295</v>
      </c>
      <c r="G39" s="36">
        <v>1.2175129999999999E-2</v>
      </c>
      <c r="H39" s="31" t="s">
        <v>152</v>
      </c>
    </row>
    <row r="40" spans="1:8" x14ac:dyDescent="0.2">
      <c r="A40" s="32">
        <v>34</v>
      </c>
      <c r="B40" s="33" t="s">
        <v>260</v>
      </c>
      <c r="C40" s="33" t="s">
        <v>261</v>
      </c>
      <c r="D40" s="33" t="s">
        <v>39</v>
      </c>
      <c r="E40" s="34">
        <v>209846</v>
      </c>
      <c r="F40" s="35">
        <v>15260.735581000001</v>
      </c>
      <c r="G40" s="36">
        <v>1.209315E-2</v>
      </c>
      <c r="H40" s="31" t="s">
        <v>152</v>
      </c>
    </row>
    <row r="41" spans="1:8" x14ac:dyDescent="0.2">
      <c r="A41" s="32">
        <v>35</v>
      </c>
      <c r="B41" s="33" t="s">
        <v>262</v>
      </c>
      <c r="C41" s="33" t="s">
        <v>263</v>
      </c>
      <c r="D41" s="33" t="s">
        <v>1114</v>
      </c>
      <c r="E41" s="34">
        <v>528688</v>
      </c>
      <c r="F41" s="35">
        <v>15052.804736</v>
      </c>
      <c r="G41" s="36">
        <v>1.1928380000000001E-2</v>
      </c>
      <c r="H41" s="31" t="s">
        <v>152</v>
      </c>
    </row>
    <row r="42" spans="1:8" x14ac:dyDescent="0.2">
      <c r="A42" s="32">
        <v>36</v>
      </c>
      <c r="B42" s="33" t="s">
        <v>146</v>
      </c>
      <c r="C42" s="33" t="s">
        <v>147</v>
      </c>
      <c r="D42" s="33" t="s">
        <v>22</v>
      </c>
      <c r="E42" s="34">
        <v>999724</v>
      </c>
      <c r="F42" s="35">
        <v>14855.398778000001</v>
      </c>
      <c r="G42" s="36">
        <v>1.177194E-2</v>
      </c>
      <c r="H42" s="31" t="s">
        <v>152</v>
      </c>
    </row>
    <row r="43" spans="1:8" x14ac:dyDescent="0.2">
      <c r="A43" s="32">
        <v>37</v>
      </c>
      <c r="B43" s="33" t="s">
        <v>264</v>
      </c>
      <c r="C43" s="33" t="s">
        <v>265</v>
      </c>
      <c r="D43" s="33" t="s">
        <v>42</v>
      </c>
      <c r="E43" s="34">
        <v>12341364</v>
      </c>
      <c r="F43" s="35">
        <v>14855.299846800001</v>
      </c>
      <c r="G43" s="36">
        <v>1.177187E-2</v>
      </c>
      <c r="H43" s="31" t="s">
        <v>152</v>
      </c>
    </row>
    <row r="44" spans="1:8" x14ac:dyDescent="0.2">
      <c r="A44" s="32">
        <v>38</v>
      </c>
      <c r="B44" s="33" t="s">
        <v>266</v>
      </c>
      <c r="C44" s="33" t="s">
        <v>267</v>
      </c>
      <c r="D44" s="33" t="s">
        <v>113</v>
      </c>
      <c r="E44" s="34">
        <v>485873</v>
      </c>
      <c r="F44" s="35">
        <v>14037.5997795</v>
      </c>
      <c r="G44" s="36">
        <v>1.1123890000000001E-2</v>
      </c>
      <c r="H44" s="31" t="s">
        <v>152</v>
      </c>
    </row>
    <row r="45" spans="1:8" ht="25.5" x14ac:dyDescent="0.2">
      <c r="A45" s="32">
        <v>39</v>
      </c>
      <c r="B45" s="33" t="s">
        <v>268</v>
      </c>
      <c r="C45" s="33" t="s">
        <v>269</v>
      </c>
      <c r="D45" s="33" t="s">
        <v>270</v>
      </c>
      <c r="E45" s="34">
        <v>536842</v>
      </c>
      <c r="F45" s="35">
        <v>13390.450005999999</v>
      </c>
      <c r="G45" s="36">
        <v>1.061107E-2</v>
      </c>
      <c r="H45" s="31" t="s">
        <v>152</v>
      </c>
    </row>
    <row r="46" spans="1:8" x14ac:dyDescent="0.2">
      <c r="A46" s="32">
        <v>40</v>
      </c>
      <c r="B46" s="33" t="s">
        <v>116</v>
      </c>
      <c r="C46" s="33" t="s">
        <v>117</v>
      </c>
      <c r="D46" s="33" t="s">
        <v>39</v>
      </c>
      <c r="E46" s="34">
        <v>689789</v>
      </c>
      <c r="F46" s="35">
        <v>13243.259011</v>
      </c>
      <c r="G46" s="36">
        <v>1.0494430000000001E-2</v>
      </c>
      <c r="H46" s="31" t="s">
        <v>152</v>
      </c>
    </row>
    <row r="47" spans="1:8" x14ac:dyDescent="0.2">
      <c r="A47" s="32">
        <v>41</v>
      </c>
      <c r="B47" s="33" t="s">
        <v>125</v>
      </c>
      <c r="C47" s="33" t="s">
        <v>126</v>
      </c>
      <c r="D47" s="33" t="s">
        <v>127</v>
      </c>
      <c r="E47" s="34">
        <v>1322508</v>
      </c>
      <c r="F47" s="35">
        <v>12308.581956</v>
      </c>
      <c r="G47" s="36">
        <v>9.7537600000000002E-3</v>
      </c>
      <c r="H47" s="31" t="s">
        <v>152</v>
      </c>
    </row>
    <row r="48" spans="1:8" x14ac:dyDescent="0.2">
      <c r="A48" s="32">
        <v>42</v>
      </c>
      <c r="B48" s="33" t="s">
        <v>271</v>
      </c>
      <c r="C48" s="33" t="s">
        <v>272</v>
      </c>
      <c r="D48" s="33" t="s">
        <v>79</v>
      </c>
      <c r="E48" s="34">
        <v>1118982</v>
      </c>
      <c r="F48" s="35">
        <v>11785.118424</v>
      </c>
      <c r="G48" s="36">
        <v>9.3389500000000004E-3</v>
      </c>
      <c r="H48" s="31" t="s">
        <v>152</v>
      </c>
    </row>
    <row r="49" spans="1:8" x14ac:dyDescent="0.2">
      <c r="A49" s="32">
        <v>43</v>
      </c>
      <c r="B49" s="33" t="s">
        <v>273</v>
      </c>
      <c r="C49" s="33" t="s">
        <v>274</v>
      </c>
      <c r="D49" s="33" t="s">
        <v>113</v>
      </c>
      <c r="E49" s="34">
        <v>2601123</v>
      </c>
      <c r="F49" s="35">
        <v>11666.036655</v>
      </c>
      <c r="G49" s="36">
        <v>9.2445800000000005E-3</v>
      </c>
      <c r="H49" s="31" t="s">
        <v>152</v>
      </c>
    </row>
    <row r="50" spans="1:8" x14ac:dyDescent="0.2">
      <c r="A50" s="32">
        <v>44</v>
      </c>
      <c r="B50" s="33" t="s">
        <v>275</v>
      </c>
      <c r="C50" s="33" t="s">
        <v>276</v>
      </c>
      <c r="D50" s="33" t="s">
        <v>277</v>
      </c>
      <c r="E50" s="34">
        <v>465740</v>
      </c>
      <c r="F50" s="35">
        <v>11031.0519</v>
      </c>
      <c r="G50" s="36">
        <v>8.7413999999999999E-3</v>
      </c>
      <c r="H50" s="31" t="s">
        <v>152</v>
      </c>
    </row>
    <row r="51" spans="1:8" x14ac:dyDescent="0.2">
      <c r="A51" s="32">
        <v>45</v>
      </c>
      <c r="B51" s="33" t="s">
        <v>278</v>
      </c>
      <c r="C51" s="33" t="s">
        <v>279</v>
      </c>
      <c r="D51" s="33" t="s">
        <v>113</v>
      </c>
      <c r="E51" s="34">
        <v>766960</v>
      </c>
      <c r="F51" s="35">
        <v>10728.61996</v>
      </c>
      <c r="G51" s="36">
        <v>8.5017400000000007E-3</v>
      </c>
      <c r="H51" s="31" t="s">
        <v>152</v>
      </c>
    </row>
    <row r="52" spans="1:8" x14ac:dyDescent="0.2">
      <c r="A52" s="32">
        <v>46</v>
      </c>
      <c r="B52" s="33" t="s">
        <v>128</v>
      </c>
      <c r="C52" s="33" t="s">
        <v>129</v>
      </c>
      <c r="D52" s="33" t="s">
        <v>79</v>
      </c>
      <c r="E52" s="34">
        <v>313672</v>
      </c>
      <c r="F52" s="35">
        <v>10683.040976</v>
      </c>
      <c r="G52" s="36">
        <v>8.4656200000000001E-3</v>
      </c>
      <c r="H52" s="31" t="s">
        <v>152</v>
      </c>
    </row>
    <row r="53" spans="1:8" x14ac:dyDescent="0.2">
      <c r="A53" s="32">
        <v>47</v>
      </c>
      <c r="B53" s="33" t="s">
        <v>280</v>
      </c>
      <c r="C53" s="33" t="s">
        <v>281</v>
      </c>
      <c r="D53" s="33" t="s">
        <v>55</v>
      </c>
      <c r="E53" s="34">
        <v>628432</v>
      </c>
      <c r="F53" s="35">
        <v>10645.638080000001</v>
      </c>
      <c r="G53" s="36">
        <v>8.4359799999999992E-3</v>
      </c>
      <c r="H53" s="31" t="s">
        <v>152</v>
      </c>
    </row>
    <row r="54" spans="1:8" ht="25.5" x14ac:dyDescent="0.2">
      <c r="A54" s="32">
        <v>48</v>
      </c>
      <c r="B54" s="33" t="s">
        <v>282</v>
      </c>
      <c r="C54" s="33" t="s">
        <v>283</v>
      </c>
      <c r="D54" s="33" t="s">
        <v>25</v>
      </c>
      <c r="E54" s="34">
        <v>515282</v>
      </c>
      <c r="F54" s="35">
        <v>10576.163049999999</v>
      </c>
      <c r="G54" s="36">
        <v>8.38093E-3</v>
      </c>
      <c r="H54" s="31" t="s">
        <v>152</v>
      </c>
    </row>
    <row r="55" spans="1:8" x14ac:dyDescent="0.2">
      <c r="A55" s="32">
        <v>49</v>
      </c>
      <c r="B55" s="33" t="s">
        <v>284</v>
      </c>
      <c r="C55" s="33" t="s">
        <v>285</v>
      </c>
      <c r="D55" s="33" t="s">
        <v>39</v>
      </c>
      <c r="E55" s="34">
        <v>221285</v>
      </c>
      <c r="F55" s="35">
        <v>10401.6120675</v>
      </c>
      <c r="G55" s="36">
        <v>8.2426099999999992E-3</v>
      </c>
      <c r="H55" s="31" t="s">
        <v>152</v>
      </c>
    </row>
    <row r="56" spans="1:8" x14ac:dyDescent="0.2">
      <c r="A56" s="32">
        <v>50</v>
      </c>
      <c r="B56" s="33" t="s">
        <v>286</v>
      </c>
      <c r="C56" s="33" t="s">
        <v>287</v>
      </c>
      <c r="D56" s="33" t="s">
        <v>113</v>
      </c>
      <c r="E56" s="34">
        <v>1736975</v>
      </c>
      <c r="F56" s="35">
        <v>10387.978987500001</v>
      </c>
      <c r="G56" s="36">
        <v>8.2317999999999992E-3</v>
      </c>
      <c r="H56" s="31" t="s">
        <v>152</v>
      </c>
    </row>
    <row r="57" spans="1:8" x14ac:dyDescent="0.2">
      <c r="A57" s="32">
        <v>51</v>
      </c>
      <c r="B57" s="33" t="s">
        <v>288</v>
      </c>
      <c r="C57" s="33" t="s">
        <v>289</v>
      </c>
      <c r="D57" s="33" t="s">
        <v>113</v>
      </c>
      <c r="E57" s="34">
        <v>611549</v>
      </c>
      <c r="F57" s="35">
        <v>10271.2712295</v>
      </c>
      <c r="G57" s="36">
        <v>8.1393200000000002E-3</v>
      </c>
      <c r="H57" s="31" t="s">
        <v>152</v>
      </c>
    </row>
    <row r="58" spans="1:8" x14ac:dyDescent="0.2">
      <c r="A58" s="32">
        <v>52</v>
      </c>
      <c r="B58" s="33" t="s">
        <v>290</v>
      </c>
      <c r="C58" s="33" t="s">
        <v>291</v>
      </c>
      <c r="D58" s="33" t="s">
        <v>292</v>
      </c>
      <c r="E58" s="34">
        <v>1550000</v>
      </c>
      <c r="F58" s="35">
        <v>10150.174999999999</v>
      </c>
      <c r="G58" s="36">
        <v>8.0433599999999994E-3</v>
      </c>
      <c r="H58" s="31" t="s">
        <v>152</v>
      </c>
    </row>
    <row r="59" spans="1:8" x14ac:dyDescent="0.2">
      <c r="A59" s="32">
        <v>53</v>
      </c>
      <c r="B59" s="33" t="s">
        <v>293</v>
      </c>
      <c r="C59" s="33" t="s">
        <v>294</v>
      </c>
      <c r="D59" s="33" t="s">
        <v>295</v>
      </c>
      <c r="E59" s="34">
        <v>1001424</v>
      </c>
      <c r="F59" s="35">
        <v>10061.306928</v>
      </c>
      <c r="G59" s="36">
        <v>7.9729399999999995E-3</v>
      </c>
      <c r="H59" s="31" t="s">
        <v>152</v>
      </c>
    </row>
    <row r="60" spans="1:8" x14ac:dyDescent="0.2">
      <c r="A60" s="32">
        <v>54</v>
      </c>
      <c r="B60" s="33" t="s">
        <v>296</v>
      </c>
      <c r="C60" s="33" t="s">
        <v>297</v>
      </c>
      <c r="D60" s="33" t="s">
        <v>79</v>
      </c>
      <c r="E60" s="34">
        <v>742265</v>
      </c>
      <c r="F60" s="35">
        <v>9645.7336749999995</v>
      </c>
      <c r="G60" s="36">
        <v>7.6436200000000003E-3</v>
      </c>
      <c r="H60" s="31" t="s">
        <v>152</v>
      </c>
    </row>
    <row r="61" spans="1:8" ht="25.5" x14ac:dyDescent="0.2">
      <c r="A61" s="32">
        <v>55</v>
      </c>
      <c r="B61" s="33" t="s">
        <v>298</v>
      </c>
      <c r="C61" s="33" t="s">
        <v>299</v>
      </c>
      <c r="D61" s="33" t="s">
        <v>113</v>
      </c>
      <c r="E61" s="34">
        <v>808005</v>
      </c>
      <c r="F61" s="35">
        <v>9582.5352975000005</v>
      </c>
      <c r="G61" s="36">
        <v>7.5935400000000002E-3</v>
      </c>
      <c r="H61" s="31" t="s">
        <v>152</v>
      </c>
    </row>
    <row r="62" spans="1:8" x14ac:dyDescent="0.2">
      <c r="A62" s="32">
        <v>56</v>
      </c>
      <c r="B62" s="33" t="s">
        <v>300</v>
      </c>
      <c r="C62" s="33" t="s">
        <v>301</v>
      </c>
      <c r="D62" s="33" t="s">
        <v>30</v>
      </c>
      <c r="E62" s="34">
        <v>535045</v>
      </c>
      <c r="F62" s="35">
        <v>9577.0379775000001</v>
      </c>
      <c r="G62" s="36">
        <v>7.5891800000000001E-3</v>
      </c>
      <c r="H62" s="31" t="s">
        <v>152</v>
      </c>
    </row>
    <row r="63" spans="1:8" x14ac:dyDescent="0.2">
      <c r="A63" s="32">
        <v>57</v>
      </c>
      <c r="B63" s="33" t="s">
        <v>302</v>
      </c>
      <c r="C63" s="33" t="s">
        <v>303</v>
      </c>
      <c r="D63" s="33" t="s">
        <v>216</v>
      </c>
      <c r="E63" s="34">
        <v>318969</v>
      </c>
      <c r="F63" s="35">
        <v>9570.3458759999994</v>
      </c>
      <c r="G63" s="36">
        <v>7.5838800000000003E-3</v>
      </c>
      <c r="H63" s="31" t="s">
        <v>152</v>
      </c>
    </row>
    <row r="64" spans="1:8" x14ac:dyDescent="0.2">
      <c r="A64" s="32">
        <v>58</v>
      </c>
      <c r="B64" s="33" t="s">
        <v>304</v>
      </c>
      <c r="C64" s="33" t="s">
        <v>305</v>
      </c>
      <c r="D64" s="33" t="s">
        <v>228</v>
      </c>
      <c r="E64" s="34">
        <v>5147346</v>
      </c>
      <c r="F64" s="35">
        <v>9391.3327769999996</v>
      </c>
      <c r="G64" s="36">
        <v>7.4420299999999997E-3</v>
      </c>
      <c r="H64" s="31" t="s">
        <v>152</v>
      </c>
    </row>
    <row r="65" spans="1:8" x14ac:dyDescent="0.2">
      <c r="A65" s="32">
        <v>59</v>
      </c>
      <c r="B65" s="33" t="s">
        <v>138</v>
      </c>
      <c r="C65" s="33" t="s">
        <v>139</v>
      </c>
      <c r="D65" s="33" t="s">
        <v>33</v>
      </c>
      <c r="E65" s="34">
        <v>4000000</v>
      </c>
      <c r="F65" s="35">
        <v>9176</v>
      </c>
      <c r="G65" s="36">
        <v>7.27139E-3</v>
      </c>
      <c r="H65" s="31" t="s">
        <v>152</v>
      </c>
    </row>
    <row r="66" spans="1:8" x14ac:dyDescent="0.2">
      <c r="A66" s="32">
        <v>60</v>
      </c>
      <c r="B66" s="33" t="s">
        <v>306</v>
      </c>
      <c r="C66" s="33" t="s">
        <v>307</v>
      </c>
      <c r="D66" s="33" t="s">
        <v>292</v>
      </c>
      <c r="E66" s="34">
        <v>782298</v>
      </c>
      <c r="F66" s="35">
        <v>8714.0174220000008</v>
      </c>
      <c r="G66" s="36">
        <v>6.9052999999999996E-3</v>
      </c>
      <c r="H66" s="31" t="s">
        <v>152</v>
      </c>
    </row>
    <row r="67" spans="1:8" x14ac:dyDescent="0.2">
      <c r="A67" s="32">
        <v>61</v>
      </c>
      <c r="B67" s="33" t="s">
        <v>308</v>
      </c>
      <c r="C67" s="33" t="s">
        <v>309</v>
      </c>
      <c r="D67" s="33" t="s">
        <v>104</v>
      </c>
      <c r="E67" s="34">
        <v>2397401</v>
      </c>
      <c r="F67" s="35">
        <v>8676.1942190000009</v>
      </c>
      <c r="G67" s="36">
        <v>6.8753199999999999E-3</v>
      </c>
      <c r="H67" s="31" t="s">
        <v>152</v>
      </c>
    </row>
    <row r="68" spans="1:8" x14ac:dyDescent="0.2">
      <c r="A68" s="32">
        <v>62</v>
      </c>
      <c r="B68" s="33" t="s">
        <v>28</v>
      </c>
      <c r="C68" s="33" t="s">
        <v>29</v>
      </c>
      <c r="D68" s="33" t="s">
        <v>30</v>
      </c>
      <c r="E68" s="34">
        <v>116291</v>
      </c>
      <c r="F68" s="35">
        <v>8591.0557704999992</v>
      </c>
      <c r="G68" s="36">
        <v>6.8078599999999998E-3</v>
      </c>
      <c r="H68" s="31" t="s">
        <v>152</v>
      </c>
    </row>
    <row r="69" spans="1:8" x14ac:dyDescent="0.2">
      <c r="A69" s="32">
        <v>63</v>
      </c>
      <c r="B69" s="33" t="s">
        <v>310</v>
      </c>
      <c r="C69" s="33" t="s">
        <v>311</v>
      </c>
      <c r="D69" s="33" t="s">
        <v>39</v>
      </c>
      <c r="E69" s="34">
        <v>505581</v>
      </c>
      <c r="F69" s="35">
        <v>8353.4620725000004</v>
      </c>
      <c r="G69" s="36">
        <v>6.6195799999999999E-3</v>
      </c>
      <c r="H69" s="31" t="s">
        <v>152</v>
      </c>
    </row>
    <row r="70" spans="1:8" x14ac:dyDescent="0.2">
      <c r="A70" s="32">
        <v>64</v>
      </c>
      <c r="B70" s="33" t="s">
        <v>107</v>
      </c>
      <c r="C70" s="33" t="s">
        <v>108</v>
      </c>
      <c r="D70" s="33" t="s">
        <v>88</v>
      </c>
      <c r="E70" s="34">
        <v>1018061</v>
      </c>
      <c r="F70" s="35">
        <v>8022.3206799999998</v>
      </c>
      <c r="G70" s="36">
        <v>6.3571699999999997E-3</v>
      </c>
      <c r="H70" s="31" t="s">
        <v>152</v>
      </c>
    </row>
    <row r="71" spans="1:8" ht="25.5" x14ac:dyDescent="0.2">
      <c r="A71" s="32">
        <v>65</v>
      </c>
      <c r="B71" s="33" t="s">
        <v>312</v>
      </c>
      <c r="C71" s="33" t="s">
        <v>313</v>
      </c>
      <c r="D71" s="33" t="s">
        <v>206</v>
      </c>
      <c r="E71" s="34">
        <v>206644</v>
      </c>
      <c r="F71" s="35">
        <v>7616.1745860000001</v>
      </c>
      <c r="G71" s="36">
        <v>6.0353300000000002E-3</v>
      </c>
      <c r="H71" s="31" t="s">
        <v>152</v>
      </c>
    </row>
    <row r="72" spans="1:8" x14ac:dyDescent="0.2">
      <c r="A72" s="32">
        <v>66</v>
      </c>
      <c r="B72" s="33" t="s">
        <v>314</v>
      </c>
      <c r="C72" s="33" t="s">
        <v>315</v>
      </c>
      <c r="D72" s="33" t="s">
        <v>277</v>
      </c>
      <c r="E72" s="34">
        <v>8205914</v>
      </c>
      <c r="F72" s="35">
        <v>7034.9300721999998</v>
      </c>
      <c r="G72" s="36">
        <v>5.57473E-3</v>
      </c>
      <c r="H72" s="31" t="s">
        <v>152</v>
      </c>
    </row>
    <row r="73" spans="1:8" x14ac:dyDescent="0.2">
      <c r="A73" s="32">
        <v>67</v>
      </c>
      <c r="B73" s="33" t="s">
        <v>114</v>
      </c>
      <c r="C73" s="33" t="s">
        <v>115</v>
      </c>
      <c r="D73" s="33" t="s">
        <v>39</v>
      </c>
      <c r="E73" s="34">
        <v>404954</v>
      </c>
      <c r="F73" s="35">
        <v>6350.6911049999999</v>
      </c>
      <c r="G73" s="36">
        <v>5.0325099999999996E-3</v>
      </c>
      <c r="H73" s="31" t="s">
        <v>152</v>
      </c>
    </row>
    <row r="74" spans="1:8" x14ac:dyDescent="0.2">
      <c r="A74" s="32">
        <v>68</v>
      </c>
      <c r="B74" s="33" t="s">
        <v>316</v>
      </c>
      <c r="C74" s="33" t="s">
        <v>317</v>
      </c>
      <c r="D74" s="33" t="s">
        <v>79</v>
      </c>
      <c r="E74" s="34">
        <v>1060000</v>
      </c>
      <c r="F74" s="35">
        <v>6304.88</v>
      </c>
      <c r="G74" s="36">
        <v>4.9962100000000001E-3</v>
      </c>
      <c r="H74" s="31" t="s">
        <v>152</v>
      </c>
    </row>
    <row r="75" spans="1:8" x14ac:dyDescent="0.2">
      <c r="A75" s="32">
        <v>69</v>
      </c>
      <c r="B75" s="33" t="s">
        <v>318</v>
      </c>
      <c r="C75" s="33" t="s">
        <v>319</v>
      </c>
      <c r="D75" s="33" t="s">
        <v>1114</v>
      </c>
      <c r="E75" s="34">
        <v>87945</v>
      </c>
      <c r="F75" s="35">
        <v>5977.2258975000004</v>
      </c>
      <c r="G75" s="36">
        <v>4.7365699999999998E-3</v>
      </c>
      <c r="H75" s="31" t="s">
        <v>152</v>
      </c>
    </row>
    <row r="76" spans="1:8" ht="25.5" x14ac:dyDescent="0.2">
      <c r="A76" s="32">
        <v>70</v>
      </c>
      <c r="B76" s="33" t="s">
        <v>320</v>
      </c>
      <c r="C76" s="33" t="s">
        <v>321</v>
      </c>
      <c r="D76" s="33" t="s">
        <v>209</v>
      </c>
      <c r="E76" s="34">
        <v>198413</v>
      </c>
      <c r="F76" s="35">
        <v>5715.0880520000001</v>
      </c>
      <c r="G76" s="36">
        <v>4.5288400000000001E-3</v>
      </c>
      <c r="H76" s="31" t="s">
        <v>152</v>
      </c>
    </row>
    <row r="77" spans="1:8" x14ac:dyDescent="0.2">
      <c r="A77" s="32">
        <v>71</v>
      </c>
      <c r="B77" s="33" t="s">
        <v>322</v>
      </c>
      <c r="C77" s="33" t="s">
        <v>323</v>
      </c>
      <c r="D77" s="33" t="s">
        <v>30</v>
      </c>
      <c r="E77" s="34">
        <v>2130968</v>
      </c>
      <c r="F77" s="35">
        <v>5647.0652</v>
      </c>
      <c r="G77" s="36">
        <v>4.4749400000000002E-3</v>
      </c>
      <c r="H77" s="31" t="s">
        <v>152</v>
      </c>
    </row>
    <row r="78" spans="1:8" x14ac:dyDescent="0.2">
      <c r="A78" s="32">
        <v>72</v>
      </c>
      <c r="B78" s="33" t="s">
        <v>324</v>
      </c>
      <c r="C78" s="33" t="s">
        <v>325</v>
      </c>
      <c r="D78" s="33" t="s">
        <v>228</v>
      </c>
      <c r="E78" s="34">
        <v>604722</v>
      </c>
      <c r="F78" s="35">
        <v>5306.7379110000002</v>
      </c>
      <c r="G78" s="36">
        <v>4.2052499999999998E-3</v>
      </c>
      <c r="H78" s="31" t="s">
        <v>152</v>
      </c>
    </row>
    <row r="79" spans="1:8" ht="25.5" x14ac:dyDescent="0.2">
      <c r="A79" s="32">
        <v>73</v>
      </c>
      <c r="B79" s="33" t="s">
        <v>326</v>
      </c>
      <c r="C79" s="33" t="s">
        <v>327</v>
      </c>
      <c r="D79" s="33" t="s">
        <v>270</v>
      </c>
      <c r="E79" s="34">
        <v>157979</v>
      </c>
      <c r="F79" s="35">
        <v>5127.682382</v>
      </c>
      <c r="G79" s="36">
        <v>4.0633600000000002E-3</v>
      </c>
      <c r="H79" s="31" t="s">
        <v>152</v>
      </c>
    </row>
    <row r="80" spans="1:8" x14ac:dyDescent="0.2">
      <c r="A80" s="32">
        <v>74</v>
      </c>
      <c r="B80" s="33" t="s">
        <v>328</v>
      </c>
      <c r="C80" s="33" t="s">
        <v>329</v>
      </c>
      <c r="D80" s="33" t="s">
        <v>79</v>
      </c>
      <c r="E80" s="34">
        <v>42310</v>
      </c>
      <c r="F80" s="35">
        <v>5095.7952450000003</v>
      </c>
      <c r="G80" s="36">
        <v>4.0380900000000003E-3</v>
      </c>
      <c r="H80" s="31" t="s">
        <v>152</v>
      </c>
    </row>
    <row r="81" spans="1:8" x14ac:dyDescent="0.2">
      <c r="A81" s="32">
        <v>75</v>
      </c>
      <c r="B81" s="33" t="s">
        <v>56</v>
      </c>
      <c r="C81" s="33" t="s">
        <v>57</v>
      </c>
      <c r="D81" s="33" t="s">
        <v>16</v>
      </c>
      <c r="E81" s="34">
        <v>328662</v>
      </c>
      <c r="F81" s="35">
        <v>4788.2766780000002</v>
      </c>
      <c r="G81" s="36">
        <v>3.7943999999999999E-3</v>
      </c>
      <c r="H81" s="31" t="s">
        <v>152</v>
      </c>
    </row>
    <row r="82" spans="1:8" ht="25.5" x14ac:dyDescent="0.2">
      <c r="A82" s="32">
        <v>76</v>
      </c>
      <c r="B82" s="33" t="s">
        <v>330</v>
      </c>
      <c r="C82" s="33" t="s">
        <v>331</v>
      </c>
      <c r="D82" s="33" t="s">
        <v>209</v>
      </c>
      <c r="E82" s="34">
        <v>1043656</v>
      </c>
      <c r="F82" s="35">
        <v>3812.9971959999998</v>
      </c>
      <c r="G82" s="36">
        <v>3.02155E-3</v>
      </c>
      <c r="H82" s="31" t="s">
        <v>152</v>
      </c>
    </row>
    <row r="83" spans="1:8" ht="25.5" x14ac:dyDescent="0.2">
      <c r="A83" s="32">
        <v>77</v>
      </c>
      <c r="B83" s="33" t="s">
        <v>332</v>
      </c>
      <c r="C83" s="33" t="s">
        <v>333</v>
      </c>
      <c r="D83" s="33" t="s">
        <v>209</v>
      </c>
      <c r="E83" s="34">
        <v>60062</v>
      </c>
      <c r="F83" s="35">
        <v>3677.386043</v>
      </c>
      <c r="G83" s="36">
        <v>2.9140899999999998E-3</v>
      </c>
      <c r="H83" s="31" t="s">
        <v>152</v>
      </c>
    </row>
    <row r="84" spans="1:8" x14ac:dyDescent="0.2">
      <c r="A84" s="32">
        <v>78</v>
      </c>
      <c r="B84" s="33" t="s">
        <v>334</v>
      </c>
      <c r="C84" s="33" t="s">
        <v>335</v>
      </c>
      <c r="D84" s="33" t="s">
        <v>33</v>
      </c>
      <c r="E84" s="34">
        <v>5393738</v>
      </c>
      <c r="F84" s="35">
        <v>3355.9837836000002</v>
      </c>
      <c r="G84" s="36">
        <v>2.6594000000000001E-3</v>
      </c>
      <c r="H84" s="31" t="s">
        <v>152</v>
      </c>
    </row>
    <row r="85" spans="1:8" x14ac:dyDescent="0.2">
      <c r="A85" s="32">
        <v>79</v>
      </c>
      <c r="B85" s="33" t="s">
        <v>336</v>
      </c>
      <c r="C85" s="33" t="s">
        <v>337</v>
      </c>
      <c r="D85" s="33" t="s">
        <v>30</v>
      </c>
      <c r="E85" s="34">
        <v>287562</v>
      </c>
      <c r="F85" s="35">
        <v>3332.699799</v>
      </c>
      <c r="G85" s="36">
        <v>2.64095E-3</v>
      </c>
      <c r="H85" s="31" t="s">
        <v>152</v>
      </c>
    </row>
    <row r="86" spans="1:8" x14ac:dyDescent="0.2">
      <c r="A86" s="32">
        <v>80</v>
      </c>
      <c r="B86" s="33" t="s">
        <v>338</v>
      </c>
      <c r="C86" s="33" t="s">
        <v>339</v>
      </c>
      <c r="D86" s="33" t="s">
        <v>104</v>
      </c>
      <c r="E86" s="34">
        <v>321233</v>
      </c>
      <c r="F86" s="35">
        <v>1601.988971</v>
      </c>
      <c r="G86" s="36">
        <v>1.26947E-3</v>
      </c>
      <c r="H86" s="31" t="s">
        <v>152</v>
      </c>
    </row>
    <row r="87" spans="1:8" x14ac:dyDescent="0.2">
      <c r="A87" s="32">
        <v>81</v>
      </c>
      <c r="B87" s="33" t="s">
        <v>340</v>
      </c>
      <c r="C87" s="33" t="s">
        <v>341</v>
      </c>
      <c r="D87" s="33" t="s">
        <v>30</v>
      </c>
      <c r="E87" s="34">
        <v>35697</v>
      </c>
      <c r="F87" s="35">
        <v>763.61237549999998</v>
      </c>
      <c r="G87" s="36">
        <v>6.0510999999999996E-4</v>
      </c>
      <c r="H87" s="31" t="s">
        <v>152</v>
      </c>
    </row>
    <row r="88" spans="1:8" x14ac:dyDescent="0.2">
      <c r="A88" s="29"/>
      <c r="B88" s="29"/>
      <c r="C88" s="30" t="s">
        <v>151</v>
      </c>
      <c r="D88" s="29"/>
      <c r="E88" s="29" t="s">
        <v>152</v>
      </c>
      <c r="F88" s="37">
        <v>1189563.4375984999</v>
      </c>
      <c r="G88" s="38">
        <v>0.94265226999999996</v>
      </c>
      <c r="H88" s="31" t="s">
        <v>152</v>
      </c>
    </row>
    <row r="89" spans="1:8" x14ac:dyDescent="0.2">
      <c r="A89" s="29"/>
      <c r="B89" s="29"/>
      <c r="C89" s="39"/>
      <c r="D89" s="29"/>
      <c r="E89" s="29"/>
      <c r="F89" s="40"/>
      <c r="G89" s="40"/>
      <c r="H89" s="31" t="s">
        <v>152</v>
      </c>
    </row>
    <row r="90" spans="1:8" x14ac:dyDescent="0.2">
      <c r="A90" s="29"/>
      <c r="B90" s="29"/>
      <c r="C90" s="30" t="s">
        <v>153</v>
      </c>
      <c r="D90" s="29"/>
      <c r="E90" s="29"/>
      <c r="F90" s="29"/>
      <c r="G90" s="29"/>
      <c r="H90" s="31" t="s">
        <v>152</v>
      </c>
    </row>
    <row r="91" spans="1:8" x14ac:dyDescent="0.2">
      <c r="A91" s="29"/>
      <c r="B91" s="29"/>
      <c r="C91" s="30" t="s">
        <v>151</v>
      </c>
      <c r="D91" s="29"/>
      <c r="E91" s="29" t="s">
        <v>152</v>
      </c>
      <c r="F91" s="41" t="s">
        <v>154</v>
      </c>
      <c r="G91" s="38">
        <v>0</v>
      </c>
      <c r="H91" s="31" t="s">
        <v>152</v>
      </c>
    </row>
    <row r="92" spans="1:8" x14ac:dyDescent="0.2">
      <c r="A92" s="29"/>
      <c r="B92" s="29"/>
      <c r="C92" s="39"/>
      <c r="D92" s="29"/>
      <c r="E92" s="29"/>
      <c r="F92" s="40"/>
      <c r="G92" s="40"/>
      <c r="H92" s="31" t="s">
        <v>152</v>
      </c>
    </row>
    <row r="93" spans="1:8" x14ac:dyDescent="0.2">
      <c r="A93" s="29"/>
      <c r="B93" s="29"/>
      <c r="C93" s="30" t="s">
        <v>155</v>
      </c>
      <c r="D93" s="29"/>
      <c r="E93" s="29"/>
      <c r="F93" s="29"/>
      <c r="G93" s="29"/>
      <c r="H93" s="31" t="s">
        <v>152</v>
      </c>
    </row>
    <row r="94" spans="1:8" x14ac:dyDescent="0.2">
      <c r="A94" s="29"/>
      <c r="B94" s="29"/>
      <c r="C94" s="30" t="s">
        <v>151</v>
      </c>
      <c r="D94" s="29"/>
      <c r="E94" s="29" t="s">
        <v>152</v>
      </c>
      <c r="F94" s="41" t="s">
        <v>154</v>
      </c>
      <c r="G94" s="38">
        <v>0</v>
      </c>
      <c r="H94" s="31" t="s">
        <v>152</v>
      </c>
    </row>
    <row r="95" spans="1:8" x14ac:dyDescent="0.2">
      <c r="A95" s="29"/>
      <c r="B95" s="29"/>
      <c r="C95" s="39"/>
      <c r="D95" s="29"/>
      <c r="E95" s="29"/>
      <c r="F95" s="40"/>
      <c r="G95" s="40"/>
      <c r="H95" s="31" t="s">
        <v>152</v>
      </c>
    </row>
    <row r="96" spans="1:8" x14ac:dyDescent="0.2">
      <c r="A96" s="29"/>
      <c r="B96" s="29"/>
      <c r="C96" s="30" t="s">
        <v>156</v>
      </c>
      <c r="D96" s="29"/>
      <c r="E96" s="29"/>
      <c r="F96" s="29"/>
      <c r="G96" s="29"/>
      <c r="H96" s="31" t="s">
        <v>152</v>
      </c>
    </row>
    <row r="97" spans="1:8" x14ac:dyDescent="0.2">
      <c r="A97" s="29"/>
      <c r="B97" s="29"/>
      <c r="C97" s="30" t="s">
        <v>151</v>
      </c>
      <c r="D97" s="29"/>
      <c r="E97" s="29" t="s">
        <v>152</v>
      </c>
      <c r="F97" s="41" t="s">
        <v>154</v>
      </c>
      <c r="G97" s="38">
        <v>0</v>
      </c>
      <c r="H97" s="31" t="s">
        <v>152</v>
      </c>
    </row>
    <row r="98" spans="1:8" x14ac:dyDescent="0.2">
      <c r="A98" s="29"/>
      <c r="B98" s="29"/>
      <c r="C98" s="39"/>
      <c r="D98" s="29"/>
      <c r="E98" s="29"/>
      <c r="F98" s="40"/>
      <c r="G98" s="40"/>
      <c r="H98" s="31" t="s">
        <v>152</v>
      </c>
    </row>
    <row r="99" spans="1:8" x14ac:dyDescent="0.2">
      <c r="A99" s="29"/>
      <c r="B99" s="29"/>
      <c r="C99" s="30" t="s">
        <v>157</v>
      </c>
      <c r="D99" s="29"/>
      <c r="E99" s="29"/>
      <c r="F99" s="40"/>
      <c r="G99" s="40"/>
      <c r="H99" s="31" t="s">
        <v>152</v>
      </c>
    </row>
    <row r="100" spans="1:8" x14ac:dyDescent="0.2">
      <c r="A100" s="29"/>
      <c r="B100" s="29"/>
      <c r="C100" s="30" t="s">
        <v>151</v>
      </c>
      <c r="D100" s="29"/>
      <c r="E100" s="29" t="s">
        <v>152</v>
      </c>
      <c r="F100" s="41" t="s">
        <v>154</v>
      </c>
      <c r="G100" s="38">
        <v>0</v>
      </c>
      <c r="H100" s="31" t="s">
        <v>152</v>
      </c>
    </row>
    <row r="101" spans="1:8" x14ac:dyDescent="0.2">
      <c r="A101" s="29"/>
      <c r="B101" s="29"/>
      <c r="C101" s="39"/>
      <c r="D101" s="29"/>
      <c r="E101" s="29"/>
      <c r="F101" s="40"/>
      <c r="G101" s="40"/>
      <c r="H101" s="31" t="s">
        <v>152</v>
      </c>
    </row>
    <row r="102" spans="1:8" x14ac:dyDescent="0.2">
      <c r="A102" s="29"/>
      <c r="B102" s="29"/>
      <c r="C102" s="30" t="s">
        <v>158</v>
      </c>
      <c r="D102" s="29"/>
      <c r="E102" s="29"/>
      <c r="F102" s="40"/>
      <c r="G102" s="40"/>
      <c r="H102" s="31" t="s">
        <v>152</v>
      </c>
    </row>
    <row r="103" spans="1:8" x14ac:dyDescent="0.2">
      <c r="A103" s="29"/>
      <c r="B103" s="29"/>
      <c r="C103" s="30" t="s">
        <v>151</v>
      </c>
      <c r="D103" s="29"/>
      <c r="E103" s="29" t="s">
        <v>152</v>
      </c>
      <c r="F103" s="41" t="s">
        <v>154</v>
      </c>
      <c r="G103" s="38">
        <v>0</v>
      </c>
      <c r="H103" s="31" t="s">
        <v>152</v>
      </c>
    </row>
    <row r="104" spans="1:8" x14ac:dyDescent="0.2">
      <c r="A104" s="29"/>
      <c r="B104" s="29"/>
      <c r="C104" s="39"/>
      <c r="D104" s="29"/>
      <c r="E104" s="29"/>
      <c r="F104" s="40"/>
      <c r="G104" s="40"/>
      <c r="H104" s="31" t="s">
        <v>152</v>
      </c>
    </row>
    <row r="105" spans="1:8" x14ac:dyDescent="0.2">
      <c r="A105" s="29"/>
      <c r="B105" s="29"/>
      <c r="C105" s="30" t="s">
        <v>160</v>
      </c>
      <c r="D105" s="29"/>
      <c r="E105" s="29"/>
      <c r="F105" s="37">
        <v>1189563.4375984999</v>
      </c>
      <c r="G105" s="38">
        <v>0.94265226999999996</v>
      </c>
      <c r="H105" s="31" t="s">
        <v>152</v>
      </c>
    </row>
    <row r="106" spans="1:8" x14ac:dyDescent="0.2">
      <c r="A106" s="29"/>
      <c r="B106" s="29"/>
      <c r="C106" s="39"/>
      <c r="D106" s="29"/>
      <c r="E106" s="29"/>
      <c r="F106" s="40"/>
      <c r="G106" s="40"/>
      <c r="H106" s="31" t="s">
        <v>152</v>
      </c>
    </row>
    <row r="107" spans="1:8" x14ac:dyDescent="0.2">
      <c r="A107" s="29"/>
      <c r="B107" s="29"/>
      <c r="C107" s="30" t="s">
        <v>161</v>
      </c>
      <c r="D107" s="29"/>
      <c r="E107" s="29"/>
      <c r="F107" s="40"/>
      <c r="G107" s="40"/>
      <c r="H107" s="31" t="s">
        <v>152</v>
      </c>
    </row>
    <row r="108" spans="1:8" x14ac:dyDescent="0.2">
      <c r="A108" s="29"/>
      <c r="B108" s="29"/>
      <c r="C108" s="30" t="s">
        <v>10</v>
      </c>
      <c r="D108" s="29"/>
      <c r="E108" s="29"/>
      <c r="F108" s="40"/>
      <c r="G108" s="40"/>
      <c r="H108" s="31" t="s">
        <v>152</v>
      </c>
    </row>
    <row r="109" spans="1:8" x14ac:dyDescent="0.2">
      <c r="A109" s="29"/>
      <c r="B109" s="29"/>
      <c r="C109" s="30" t="s">
        <v>151</v>
      </c>
      <c r="D109" s="29"/>
      <c r="E109" s="29" t="s">
        <v>152</v>
      </c>
      <c r="F109" s="41" t="s">
        <v>154</v>
      </c>
      <c r="G109" s="38">
        <v>0</v>
      </c>
      <c r="H109" s="31" t="s">
        <v>152</v>
      </c>
    </row>
    <row r="110" spans="1:8" x14ac:dyDescent="0.2">
      <c r="A110" s="29"/>
      <c r="B110" s="29"/>
      <c r="C110" s="39"/>
      <c r="D110" s="29"/>
      <c r="E110" s="29"/>
      <c r="F110" s="40"/>
      <c r="G110" s="40"/>
      <c r="H110" s="31" t="s">
        <v>152</v>
      </c>
    </row>
    <row r="111" spans="1:8" x14ac:dyDescent="0.2">
      <c r="A111" s="29"/>
      <c r="B111" s="29"/>
      <c r="C111" s="30" t="s">
        <v>162</v>
      </c>
      <c r="D111" s="29"/>
      <c r="E111" s="29"/>
      <c r="F111" s="29"/>
      <c r="G111" s="29"/>
      <c r="H111" s="31" t="s">
        <v>152</v>
      </c>
    </row>
    <row r="112" spans="1:8" x14ac:dyDescent="0.2">
      <c r="A112" s="29"/>
      <c r="B112" s="29"/>
      <c r="C112" s="30" t="s">
        <v>151</v>
      </c>
      <c r="D112" s="29"/>
      <c r="E112" s="29" t="s">
        <v>152</v>
      </c>
      <c r="F112" s="41" t="s">
        <v>154</v>
      </c>
      <c r="G112" s="38">
        <v>0</v>
      </c>
      <c r="H112" s="31" t="s">
        <v>152</v>
      </c>
    </row>
    <row r="113" spans="1:8" x14ac:dyDescent="0.2">
      <c r="A113" s="29"/>
      <c r="B113" s="29"/>
      <c r="C113" s="39"/>
      <c r="D113" s="29"/>
      <c r="E113" s="29"/>
      <c r="F113" s="40"/>
      <c r="G113" s="40"/>
      <c r="H113" s="31" t="s">
        <v>152</v>
      </c>
    </row>
    <row r="114" spans="1:8" x14ac:dyDescent="0.2">
      <c r="A114" s="29"/>
      <c r="B114" s="29"/>
      <c r="C114" s="30" t="s">
        <v>163</v>
      </c>
      <c r="D114" s="29"/>
      <c r="E114" s="29"/>
      <c r="F114" s="29"/>
      <c r="G114" s="29"/>
      <c r="H114" s="31" t="s">
        <v>152</v>
      </c>
    </row>
    <row r="115" spans="1:8" x14ac:dyDescent="0.2">
      <c r="A115" s="29"/>
      <c r="B115" s="29"/>
      <c r="C115" s="30" t="s">
        <v>151</v>
      </c>
      <c r="D115" s="29"/>
      <c r="E115" s="29" t="s">
        <v>152</v>
      </c>
      <c r="F115" s="41" t="s">
        <v>154</v>
      </c>
      <c r="G115" s="38">
        <v>0</v>
      </c>
      <c r="H115" s="31" t="s">
        <v>152</v>
      </c>
    </row>
    <row r="116" spans="1:8" x14ac:dyDescent="0.2">
      <c r="A116" s="29"/>
      <c r="B116" s="29"/>
      <c r="C116" s="39"/>
      <c r="D116" s="29"/>
      <c r="E116" s="29"/>
      <c r="F116" s="40"/>
      <c r="G116" s="40"/>
      <c r="H116" s="31" t="s">
        <v>152</v>
      </c>
    </row>
    <row r="117" spans="1:8" x14ac:dyDescent="0.2">
      <c r="A117" s="29"/>
      <c r="B117" s="29"/>
      <c r="C117" s="30" t="s">
        <v>164</v>
      </c>
      <c r="D117" s="29"/>
      <c r="E117" s="29"/>
      <c r="F117" s="40"/>
      <c r="G117" s="40"/>
      <c r="H117" s="31" t="s">
        <v>152</v>
      </c>
    </row>
    <row r="118" spans="1:8" x14ac:dyDescent="0.2">
      <c r="A118" s="29"/>
      <c r="B118" s="29"/>
      <c r="C118" s="30" t="s">
        <v>151</v>
      </c>
      <c r="D118" s="29"/>
      <c r="E118" s="29" t="s">
        <v>152</v>
      </c>
      <c r="F118" s="41" t="s">
        <v>154</v>
      </c>
      <c r="G118" s="38">
        <v>0</v>
      </c>
      <c r="H118" s="31" t="s">
        <v>152</v>
      </c>
    </row>
    <row r="119" spans="1:8" x14ac:dyDescent="0.2">
      <c r="A119" s="29"/>
      <c r="B119" s="29"/>
      <c r="C119" s="39"/>
      <c r="D119" s="29"/>
      <c r="E119" s="29"/>
      <c r="F119" s="40"/>
      <c r="G119" s="40"/>
      <c r="H119" s="31" t="s">
        <v>152</v>
      </c>
    </row>
    <row r="120" spans="1:8" x14ac:dyDescent="0.2">
      <c r="A120" s="29"/>
      <c r="B120" s="29"/>
      <c r="C120" s="30" t="s">
        <v>165</v>
      </c>
      <c r="D120" s="29"/>
      <c r="E120" s="29"/>
      <c r="F120" s="37">
        <v>0</v>
      </c>
      <c r="G120" s="38">
        <v>0</v>
      </c>
      <c r="H120" s="31" t="s">
        <v>152</v>
      </c>
    </row>
    <row r="121" spans="1:8" x14ac:dyDescent="0.2">
      <c r="A121" s="29"/>
      <c r="B121" s="29"/>
      <c r="C121" s="39"/>
      <c r="D121" s="29"/>
      <c r="E121" s="29"/>
      <c r="F121" s="40"/>
      <c r="G121" s="40"/>
      <c r="H121" s="31" t="s">
        <v>152</v>
      </c>
    </row>
    <row r="122" spans="1:8" x14ac:dyDescent="0.2">
      <c r="A122" s="29"/>
      <c r="B122" s="29"/>
      <c r="C122" s="30" t="s">
        <v>166</v>
      </c>
      <c r="D122" s="29"/>
      <c r="E122" s="29"/>
      <c r="F122" s="40"/>
      <c r="G122" s="40"/>
      <c r="H122" s="31" t="s">
        <v>152</v>
      </c>
    </row>
    <row r="123" spans="1:8" x14ac:dyDescent="0.2">
      <c r="A123" s="29"/>
      <c r="B123" s="29"/>
      <c r="C123" s="30" t="s">
        <v>167</v>
      </c>
      <c r="D123" s="29"/>
      <c r="E123" s="29"/>
      <c r="F123" s="40"/>
      <c r="G123" s="40"/>
      <c r="H123" s="31" t="s">
        <v>152</v>
      </c>
    </row>
    <row r="124" spans="1:8" x14ac:dyDescent="0.2">
      <c r="A124" s="29"/>
      <c r="B124" s="29"/>
      <c r="C124" s="30" t="s">
        <v>151</v>
      </c>
      <c r="D124" s="29"/>
      <c r="E124" s="29" t="s">
        <v>152</v>
      </c>
      <c r="F124" s="41" t="s">
        <v>154</v>
      </c>
      <c r="G124" s="38">
        <v>0</v>
      </c>
      <c r="H124" s="31" t="s">
        <v>152</v>
      </c>
    </row>
    <row r="125" spans="1:8" x14ac:dyDescent="0.2">
      <c r="A125" s="29"/>
      <c r="B125" s="29"/>
      <c r="C125" s="39"/>
      <c r="D125" s="29"/>
      <c r="E125" s="29"/>
      <c r="F125" s="40"/>
      <c r="G125" s="40"/>
      <c r="H125" s="31" t="s">
        <v>152</v>
      </c>
    </row>
    <row r="126" spans="1:8" x14ac:dyDescent="0.2">
      <c r="A126" s="29"/>
      <c r="B126" s="29"/>
      <c r="C126" s="30" t="s">
        <v>168</v>
      </c>
      <c r="D126" s="29"/>
      <c r="E126" s="29"/>
      <c r="F126" s="40"/>
      <c r="G126" s="40"/>
      <c r="H126" s="31" t="s">
        <v>152</v>
      </c>
    </row>
    <row r="127" spans="1:8" x14ac:dyDescent="0.2">
      <c r="A127" s="29"/>
      <c r="B127" s="29"/>
      <c r="C127" s="30" t="s">
        <v>151</v>
      </c>
      <c r="D127" s="29"/>
      <c r="E127" s="29" t="s">
        <v>152</v>
      </c>
      <c r="F127" s="41" t="s">
        <v>154</v>
      </c>
      <c r="G127" s="38">
        <v>0</v>
      </c>
      <c r="H127" s="31" t="s">
        <v>152</v>
      </c>
    </row>
    <row r="128" spans="1:8" x14ac:dyDescent="0.2">
      <c r="A128" s="29"/>
      <c r="B128" s="29"/>
      <c r="C128" s="39"/>
      <c r="D128" s="29"/>
      <c r="E128" s="29"/>
      <c r="F128" s="40"/>
      <c r="G128" s="40"/>
      <c r="H128" s="31" t="s">
        <v>152</v>
      </c>
    </row>
    <row r="129" spans="1:8" x14ac:dyDescent="0.2">
      <c r="A129" s="29"/>
      <c r="B129" s="29"/>
      <c r="C129" s="30" t="s">
        <v>169</v>
      </c>
      <c r="D129" s="29"/>
      <c r="E129" s="29"/>
      <c r="F129" s="40"/>
      <c r="G129" s="40"/>
      <c r="H129" s="31" t="s">
        <v>152</v>
      </c>
    </row>
    <row r="130" spans="1:8" x14ac:dyDescent="0.2">
      <c r="A130" s="29"/>
      <c r="B130" s="29"/>
      <c r="C130" s="30" t="s">
        <v>151</v>
      </c>
      <c r="D130" s="29"/>
      <c r="E130" s="29" t="s">
        <v>152</v>
      </c>
      <c r="F130" s="41" t="s">
        <v>154</v>
      </c>
      <c r="G130" s="38">
        <v>0</v>
      </c>
      <c r="H130" s="31" t="s">
        <v>152</v>
      </c>
    </row>
    <row r="131" spans="1:8" x14ac:dyDescent="0.2">
      <c r="A131" s="29"/>
      <c r="B131" s="29"/>
      <c r="C131" s="39"/>
      <c r="D131" s="29"/>
      <c r="E131" s="29"/>
      <c r="F131" s="40"/>
      <c r="G131" s="40"/>
      <c r="H131" s="31" t="s">
        <v>152</v>
      </c>
    </row>
    <row r="132" spans="1:8" x14ac:dyDescent="0.2">
      <c r="A132" s="29"/>
      <c r="B132" s="29"/>
      <c r="C132" s="30" t="s">
        <v>170</v>
      </c>
      <c r="D132" s="29"/>
      <c r="E132" s="29"/>
      <c r="F132" s="40"/>
      <c r="G132" s="40"/>
      <c r="H132" s="31" t="s">
        <v>152</v>
      </c>
    </row>
    <row r="133" spans="1:8" x14ac:dyDescent="0.2">
      <c r="A133" s="32">
        <v>1</v>
      </c>
      <c r="B133" s="33"/>
      <c r="C133" s="33" t="s">
        <v>171</v>
      </c>
      <c r="D133" s="33"/>
      <c r="E133" s="42"/>
      <c r="F133" s="35">
        <v>33853.007536899997</v>
      </c>
      <c r="G133" s="36">
        <v>2.6826320000000001E-2</v>
      </c>
      <c r="H133" s="31">
        <v>6.6</v>
      </c>
    </row>
    <row r="134" spans="1:8" x14ac:dyDescent="0.2">
      <c r="A134" s="29"/>
      <c r="B134" s="29"/>
      <c r="C134" s="30" t="s">
        <v>151</v>
      </c>
      <c r="D134" s="29"/>
      <c r="E134" s="29" t="s">
        <v>152</v>
      </c>
      <c r="F134" s="37">
        <v>33853.007536899997</v>
      </c>
      <c r="G134" s="38">
        <v>2.6826320000000001E-2</v>
      </c>
      <c r="H134" s="31" t="s">
        <v>152</v>
      </c>
    </row>
    <row r="135" spans="1:8" x14ac:dyDescent="0.2">
      <c r="A135" s="29"/>
      <c r="B135" s="29"/>
      <c r="C135" s="39"/>
      <c r="D135" s="29"/>
      <c r="E135" s="29"/>
      <c r="F135" s="40"/>
      <c r="G135" s="40"/>
      <c r="H135" s="31" t="s">
        <v>152</v>
      </c>
    </row>
    <row r="136" spans="1:8" x14ac:dyDescent="0.2">
      <c r="A136" s="29"/>
      <c r="B136" s="29"/>
      <c r="C136" s="30" t="s">
        <v>172</v>
      </c>
      <c r="D136" s="29"/>
      <c r="E136" s="29"/>
      <c r="F136" s="37">
        <v>33853.007536899997</v>
      </c>
      <c r="G136" s="38">
        <v>2.6826320000000001E-2</v>
      </c>
      <c r="H136" s="31" t="s">
        <v>152</v>
      </c>
    </row>
    <row r="137" spans="1:8" x14ac:dyDescent="0.2">
      <c r="A137" s="29"/>
      <c r="B137" s="29"/>
      <c r="C137" s="40"/>
      <c r="D137" s="29"/>
      <c r="E137" s="29"/>
      <c r="F137" s="29"/>
      <c r="G137" s="29"/>
      <c r="H137" s="31" t="s">
        <v>152</v>
      </c>
    </row>
    <row r="138" spans="1:8" x14ac:dyDescent="0.2">
      <c r="A138" s="29"/>
      <c r="B138" s="29"/>
      <c r="C138" s="30" t="s">
        <v>173</v>
      </c>
      <c r="D138" s="29"/>
      <c r="E138" s="29"/>
      <c r="F138" s="29"/>
      <c r="G138" s="29"/>
      <c r="H138" s="31" t="s">
        <v>152</v>
      </c>
    </row>
    <row r="139" spans="1:8" x14ac:dyDescent="0.2">
      <c r="A139" s="29"/>
      <c r="B139" s="29"/>
      <c r="C139" s="30" t="s">
        <v>174</v>
      </c>
      <c r="D139" s="29"/>
      <c r="E139" s="29"/>
      <c r="F139" s="29"/>
      <c r="G139" s="29"/>
      <c r="H139" s="31" t="s">
        <v>152</v>
      </c>
    </row>
    <row r="140" spans="1:8" x14ac:dyDescent="0.2">
      <c r="A140" s="32">
        <v>1</v>
      </c>
      <c r="B140" s="33" t="s">
        <v>342</v>
      </c>
      <c r="C140" s="33" t="s">
        <v>925</v>
      </c>
      <c r="D140" s="33"/>
      <c r="E140" s="89">
        <v>1789035.4245</v>
      </c>
      <c r="F140" s="35">
        <v>40248.674183713003</v>
      </c>
      <c r="G140" s="36">
        <v>3.1894480000000003E-2</v>
      </c>
      <c r="H140" s="31" t="s">
        <v>152</v>
      </c>
    </row>
    <row r="141" spans="1:8" x14ac:dyDescent="0.2">
      <c r="A141" s="29"/>
      <c r="B141" s="29"/>
      <c r="C141" s="30" t="s">
        <v>151</v>
      </c>
      <c r="D141" s="29"/>
      <c r="E141" s="29" t="s">
        <v>152</v>
      </c>
      <c r="F141" s="37">
        <v>40248.674183713003</v>
      </c>
      <c r="G141" s="38">
        <v>3.1894480000000003E-2</v>
      </c>
      <c r="H141" s="31" t="s">
        <v>152</v>
      </c>
    </row>
    <row r="142" spans="1:8" x14ac:dyDescent="0.2">
      <c r="A142" s="29"/>
      <c r="B142" s="29"/>
      <c r="C142" s="39"/>
      <c r="D142" s="29"/>
      <c r="E142" s="29"/>
      <c r="F142" s="40"/>
      <c r="G142" s="40"/>
      <c r="H142" s="31" t="s">
        <v>152</v>
      </c>
    </row>
    <row r="143" spans="1:8" x14ac:dyDescent="0.2">
      <c r="A143" s="29"/>
      <c r="B143" s="29"/>
      <c r="C143" s="30" t="s">
        <v>175</v>
      </c>
      <c r="D143" s="29"/>
      <c r="E143" s="29"/>
      <c r="F143" s="29"/>
      <c r="G143" s="29"/>
      <c r="H143" s="31" t="s">
        <v>152</v>
      </c>
    </row>
    <row r="144" spans="1:8" x14ac:dyDescent="0.2">
      <c r="A144" s="29"/>
      <c r="B144" s="29"/>
      <c r="C144" s="30" t="s">
        <v>176</v>
      </c>
      <c r="D144" s="29"/>
      <c r="E144" s="29"/>
      <c r="F144" s="29"/>
      <c r="G144" s="29"/>
      <c r="H144" s="31" t="s">
        <v>152</v>
      </c>
    </row>
    <row r="145" spans="1:17" x14ac:dyDescent="0.2">
      <c r="A145" s="29"/>
      <c r="B145" s="29"/>
      <c r="C145" s="30" t="s">
        <v>151</v>
      </c>
      <c r="D145" s="29"/>
      <c r="E145" s="29" t="s">
        <v>152</v>
      </c>
      <c r="F145" s="41" t="s">
        <v>154</v>
      </c>
      <c r="G145" s="38">
        <v>0</v>
      </c>
      <c r="H145" s="31" t="s">
        <v>152</v>
      </c>
    </row>
    <row r="146" spans="1:17" x14ac:dyDescent="0.2">
      <c r="A146" s="29"/>
      <c r="B146" s="29"/>
      <c r="C146" s="39"/>
      <c r="D146" s="29"/>
      <c r="E146" s="29"/>
      <c r="F146" s="40"/>
      <c r="G146" s="40"/>
      <c r="H146" s="31" t="s">
        <v>152</v>
      </c>
    </row>
    <row r="147" spans="1:17" ht="25.5" x14ac:dyDescent="0.2">
      <c r="A147" s="29"/>
      <c r="B147" s="29"/>
      <c r="C147" s="30" t="s">
        <v>177</v>
      </c>
      <c r="D147" s="29"/>
      <c r="E147" s="29"/>
      <c r="F147" s="40"/>
      <c r="G147" s="40"/>
      <c r="H147" s="31" t="s">
        <v>152</v>
      </c>
    </row>
    <row r="148" spans="1:17" x14ac:dyDescent="0.2">
      <c r="A148" s="29"/>
      <c r="B148" s="29"/>
      <c r="C148" s="30" t="s">
        <v>151</v>
      </c>
      <c r="D148" s="29"/>
      <c r="E148" s="29" t="s">
        <v>152</v>
      </c>
      <c r="F148" s="41" t="s">
        <v>154</v>
      </c>
      <c r="G148" s="38">
        <v>0</v>
      </c>
      <c r="H148" s="31" t="s">
        <v>152</v>
      </c>
    </row>
    <row r="149" spans="1:17" x14ac:dyDescent="0.2">
      <c r="A149" s="29"/>
      <c r="B149" s="33"/>
      <c r="C149" s="33"/>
      <c r="D149" s="30"/>
      <c r="E149" s="29"/>
      <c r="F149" s="33"/>
      <c r="G149" s="42"/>
      <c r="H149" s="31" t="s">
        <v>152</v>
      </c>
    </row>
    <row r="150" spans="1:17" x14ac:dyDescent="0.2">
      <c r="A150" s="42"/>
      <c r="B150" s="33"/>
      <c r="C150" s="33" t="s">
        <v>179</v>
      </c>
      <c r="D150" s="33"/>
      <c r="E150" s="42"/>
      <c r="F150" s="35">
        <v>-1732.66224212</v>
      </c>
      <c r="G150" s="36">
        <v>-1.37302E-3</v>
      </c>
      <c r="H150" s="31" t="s">
        <v>152</v>
      </c>
    </row>
    <row r="151" spans="1:17" x14ac:dyDescent="0.2">
      <c r="A151" s="39"/>
      <c r="B151" s="39"/>
      <c r="C151" s="30" t="s">
        <v>180</v>
      </c>
      <c r="D151" s="40"/>
      <c r="E151" s="40"/>
      <c r="F151" s="37">
        <v>1261932.4570769931</v>
      </c>
      <c r="G151" s="43">
        <v>1.0000000499999999</v>
      </c>
      <c r="H151" s="31" t="s">
        <v>152</v>
      </c>
    </row>
    <row r="152" spans="1:17" x14ac:dyDescent="0.2">
      <c r="A152" s="44"/>
      <c r="B152" s="44"/>
      <c r="C152" s="44"/>
      <c r="D152" s="45"/>
      <c r="E152" s="45"/>
      <c r="F152" s="45"/>
      <c r="G152" s="45"/>
    </row>
    <row r="153" spans="1:17" ht="15" customHeight="1" x14ac:dyDescent="0.2">
      <c r="A153" s="4"/>
      <c r="B153" s="234" t="s">
        <v>915</v>
      </c>
      <c r="C153" s="234"/>
      <c r="D153" s="234"/>
      <c r="E153" s="234"/>
      <c r="F153" s="234"/>
      <c r="G153" s="234"/>
      <c r="H153" s="234"/>
      <c r="J153" s="5"/>
    </row>
    <row r="154" spans="1:17" x14ac:dyDescent="0.2">
      <c r="A154" s="4"/>
      <c r="B154" s="234" t="s">
        <v>916</v>
      </c>
      <c r="C154" s="234"/>
      <c r="D154" s="234"/>
      <c r="E154" s="234"/>
      <c r="F154" s="234"/>
      <c r="G154" s="234"/>
      <c r="H154" s="234"/>
      <c r="J154" s="5"/>
    </row>
    <row r="155" spans="1:17" x14ac:dyDescent="0.2">
      <c r="A155" s="4"/>
      <c r="B155" s="234" t="s">
        <v>917</v>
      </c>
      <c r="C155" s="234"/>
      <c r="D155" s="234"/>
      <c r="E155" s="234"/>
      <c r="F155" s="234"/>
      <c r="G155" s="234"/>
      <c r="H155" s="234"/>
      <c r="J155" s="5"/>
    </row>
    <row r="156" spans="1:17" s="7" customFormat="1" ht="66" customHeight="1" x14ac:dyDescent="0.25">
      <c r="A156" s="6"/>
      <c r="B156" s="235" t="s">
        <v>918</v>
      </c>
      <c r="C156" s="235"/>
      <c r="D156" s="235"/>
      <c r="E156" s="235"/>
      <c r="F156" s="235"/>
      <c r="G156" s="235"/>
      <c r="H156" s="235"/>
      <c r="I156"/>
      <c r="J156" s="5"/>
      <c r="K156"/>
      <c r="L156"/>
      <c r="M156"/>
      <c r="N156"/>
      <c r="O156"/>
      <c r="P156"/>
      <c r="Q156"/>
    </row>
    <row r="157" spans="1:17" x14ac:dyDescent="0.2">
      <c r="A157" s="4"/>
      <c r="B157" s="234" t="s">
        <v>919</v>
      </c>
      <c r="C157" s="234"/>
      <c r="D157" s="234"/>
      <c r="E157" s="234"/>
      <c r="F157" s="234"/>
      <c r="G157" s="234"/>
      <c r="H157" s="234"/>
      <c r="J157" s="5"/>
    </row>
    <row r="158" spans="1:17" x14ac:dyDescent="0.2">
      <c r="A158" s="4"/>
      <c r="B158" s="4"/>
      <c r="C158" s="4"/>
      <c r="D158" s="46"/>
      <c r="E158" s="46"/>
      <c r="F158" s="46"/>
      <c r="G158" s="46"/>
    </row>
    <row r="159" spans="1:17" x14ac:dyDescent="0.2">
      <c r="A159" s="4"/>
      <c r="B159" s="236" t="s">
        <v>181</v>
      </c>
      <c r="C159" s="237"/>
      <c r="D159" s="238"/>
      <c r="E159" s="47"/>
      <c r="F159" s="46"/>
      <c r="G159" s="46"/>
    </row>
    <row r="160" spans="1:17" x14ac:dyDescent="0.2">
      <c r="A160" s="4"/>
      <c r="B160" s="231" t="s">
        <v>182</v>
      </c>
      <c r="C160" s="232"/>
      <c r="D160" s="30" t="s">
        <v>183</v>
      </c>
      <c r="E160" s="47"/>
      <c r="F160" s="46"/>
      <c r="G160" s="46"/>
    </row>
    <row r="161" spans="1:10" x14ac:dyDescent="0.2">
      <c r="A161" s="4"/>
      <c r="B161" s="231" t="s">
        <v>1111</v>
      </c>
      <c r="C161" s="232"/>
      <c r="D161" s="30" t="s">
        <v>183</v>
      </c>
      <c r="E161" s="47"/>
      <c r="F161" s="46"/>
      <c r="G161" s="46"/>
    </row>
    <row r="162" spans="1:10" x14ac:dyDescent="0.2">
      <c r="A162" s="4"/>
      <c r="B162" s="231" t="s">
        <v>185</v>
      </c>
      <c r="C162" s="232"/>
      <c r="D162" s="40" t="s">
        <v>152</v>
      </c>
      <c r="E162" s="47"/>
      <c r="F162" s="46"/>
      <c r="G162" s="46"/>
    </row>
    <row r="163" spans="1:10" x14ac:dyDescent="0.2">
      <c r="A163" s="8"/>
      <c r="B163" s="48" t="s">
        <v>152</v>
      </c>
      <c r="C163" s="48" t="s">
        <v>920</v>
      </c>
      <c r="D163" s="48" t="s">
        <v>186</v>
      </c>
      <c r="E163" s="8"/>
      <c r="F163" s="8"/>
      <c r="G163" s="8"/>
      <c r="H163" s="8"/>
      <c r="J163" s="5"/>
    </row>
    <row r="164" spans="1:10" x14ac:dyDescent="0.2">
      <c r="A164" s="8"/>
      <c r="B164" s="49" t="s">
        <v>187</v>
      </c>
      <c r="C164" s="50">
        <v>45626</v>
      </c>
      <c r="D164" s="50">
        <v>45657</v>
      </c>
      <c r="E164" s="8"/>
      <c r="F164" s="8"/>
      <c r="G164" s="8"/>
      <c r="J164" s="5"/>
    </row>
    <row r="165" spans="1:10" x14ac:dyDescent="0.2">
      <c r="A165" s="8"/>
      <c r="B165" s="33" t="s">
        <v>188</v>
      </c>
      <c r="C165" s="51">
        <v>1477.6985</v>
      </c>
      <c r="D165" s="51">
        <v>1499.6487</v>
      </c>
      <c r="E165" s="8"/>
      <c r="F165" s="22"/>
      <c r="G165" s="52"/>
    </row>
    <row r="166" spans="1:10" x14ac:dyDescent="0.2">
      <c r="A166" s="8"/>
      <c r="B166" s="33" t="s">
        <v>1083</v>
      </c>
      <c r="C166" s="51">
        <v>74.415700000000001</v>
      </c>
      <c r="D166" s="51">
        <v>75.520899999999997</v>
      </c>
      <c r="E166" s="8"/>
      <c r="F166" s="22"/>
      <c r="G166" s="52"/>
    </row>
    <row r="167" spans="1:10" x14ac:dyDescent="0.2">
      <c r="A167" s="8"/>
      <c r="B167" s="33" t="s">
        <v>190</v>
      </c>
      <c r="C167" s="51">
        <v>1360.4998000000001</v>
      </c>
      <c r="D167" s="51">
        <v>1379.7360000000001</v>
      </c>
      <c r="E167" s="8"/>
      <c r="F167" s="22"/>
      <c r="G167" s="52"/>
    </row>
    <row r="168" spans="1:10" x14ac:dyDescent="0.2">
      <c r="A168" s="8"/>
      <c r="B168" s="33" t="s">
        <v>1084</v>
      </c>
      <c r="C168" s="51">
        <v>67.553600000000003</v>
      </c>
      <c r="D168" s="51">
        <v>68.508600000000001</v>
      </c>
      <c r="E168" s="8"/>
      <c r="F168" s="22"/>
      <c r="G168" s="52"/>
    </row>
    <row r="169" spans="1:10" x14ac:dyDescent="0.2">
      <c r="A169" s="8"/>
      <c r="B169" s="8"/>
      <c r="C169" s="8"/>
      <c r="D169" s="8"/>
      <c r="E169" s="8"/>
      <c r="F169" s="8"/>
      <c r="G169" s="8"/>
    </row>
    <row r="170" spans="1:10" x14ac:dyDescent="0.2">
      <c r="A170" s="8"/>
      <c r="B170" s="231" t="s">
        <v>921</v>
      </c>
      <c r="C170" s="232"/>
      <c r="D170" s="30" t="s">
        <v>183</v>
      </c>
      <c r="E170" s="8"/>
      <c r="F170" s="8"/>
      <c r="G170" s="8"/>
    </row>
    <row r="171" spans="1:10" x14ac:dyDescent="0.2">
      <c r="A171" s="8"/>
      <c r="B171" s="90"/>
      <c r="C171" s="90"/>
      <c r="D171" s="90"/>
      <c r="E171" s="8"/>
      <c r="F171" s="8"/>
      <c r="G171" s="8"/>
    </row>
    <row r="172" spans="1:10" x14ac:dyDescent="0.2">
      <c r="A172" s="8"/>
      <c r="B172" s="231" t="s">
        <v>192</v>
      </c>
      <c r="C172" s="232"/>
      <c r="D172" s="30" t="s">
        <v>183</v>
      </c>
      <c r="E172" s="90"/>
      <c r="F172" s="90"/>
      <c r="G172" s="90"/>
    </row>
    <row r="173" spans="1:10" x14ac:dyDescent="0.2">
      <c r="A173" s="8"/>
      <c r="B173" s="231" t="s">
        <v>193</v>
      </c>
      <c r="C173" s="232"/>
      <c r="D173" s="30" t="s">
        <v>183</v>
      </c>
      <c r="E173" s="8"/>
      <c r="F173" s="8"/>
      <c r="G173" s="8"/>
    </row>
    <row r="174" spans="1:10" x14ac:dyDescent="0.2">
      <c r="A174" s="8"/>
      <c r="B174" s="231" t="s">
        <v>194</v>
      </c>
      <c r="C174" s="232"/>
      <c r="D174" s="30" t="s">
        <v>183</v>
      </c>
      <c r="E174" s="55"/>
      <c r="F174" s="8"/>
      <c r="G174" s="8"/>
    </row>
    <row r="175" spans="1:10" x14ac:dyDescent="0.2">
      <c r="A175" s="8"/>
      <c r="B175" s="231" t="s">
        <v>195</v>
      </c>
      <c r="C175" s="232"/>
      <c r="D175" s="56">
        <v>0.51413880939845147</v>
      </c>
      <c r="E175" s="55"/>
      <c r="F175" s="8"/>
      <c r="G175" s="8"/>
    </row>
    <row r="177" spans="2:10" x14ac:dyDescent="0.2">
      <c r="B177" s="230" t="s">
        <v>922</v>
      </c>
      <c r="C177" s="230"/>
    </row>
    <row r="179" spans="2:10" ht="153.75" customHeight="1" x14ac:dyDescent="0.2">
      <c r="B179" s="9"/>
      <c r="C179" s="10"/>
      <c r="D179" s="9"/>
    </row>
    <row r="180" spans="2:10" x14ac:dyDescent="0.2">
      <c r="B180" s="9"/>
      <c r="D180" s="9"/>
    </row>
    <row r="181" spans="2:10" x14ac:dyDescent="0.2">
      <c r="B181" s="9" t="s">
        <v>923</v>
      </c>
      <c r="C181" s="10"/>
      <c r="D181" s="9" t="s">
        <v>926</v>
      </c>
    </row>
    <row r="182" spans="2:10" x14ac:dyDescent="0.2">
      <c r="B182" s="9" t="s">
        <v>927</v>
      </c>
      <c r="D182" s="9" t="s">
        <v>928</v>
      </c>
    </row>
    <row r="183" spans="2:10" x14ac:dyDescent="0.2">
      <c r="J183" s="3"/>
    </row>
  </sheetData>
  <mergeCells count="18">
    <mergeCell ref="B160:C160"/>
    <mergeCell ref="A1:H1"/>
    <mergeCell ref="A2:H2"/>
    <mergeCell ref="A3:H3"/>
    <mergeCell ref="B153:H153"/>
    <mergeCell ref="B154:H154"/>
    <mergeCell ref="B155:H155"/>
    <mergeCell ref="B156:H156"/>
    <mergeCell ref="B157:H157"/>
    <mergeCell ref="B159:D159"/>
    <mergeCell ref="B177:C177"/>
    <mergeCell ref="B161:C161"/>
    <mergeCell ref="B162:C162"/>
    <mergeCell ref="B170:C170"/>
    <mergeCell ref="B174:C174"/>
    <mergeCell ref="B175:C175"/>
    <mergeCell ref="B172:C172"/>
    <mergeCell ref="B173:C173"/>
  </mergeCells>
  <hyperlinks>
    <hyperlink ref="I1" location="Index!B2" display="Index" xr:uid="{6E6BE2F1-CBD0-4054-AB4D-072EAAA67E74}"/>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5C73A-EA1E-46D8-81A4-8ED17072D49B}">
  <sheetPr>
    <outlinePr summaryBelow="0" summaryRight="0"/>
  </sheetPr>
  <dimension ref="A1:Q189"/>
  <sheetViews>
    <sheetView showGridLines="0" workbookViewId="0">
      <selection sqref="A1:H1"/>
    </sheetView>
  </sheetViews>
  <sheetFormatPr defaultRowHeight="12.75" x14ac:dyDescent="0.2"/>
  <cols>
    <col min="1" max="1" width="5.85546875" bestFit="1" customWidth="1"/>
    <col min="2" max="2" width="19.7109375" bestFit="1" customWidth="1"/>
    <col min="3" max="3" width="41" customWidth="1"/>
    <col min="4" max="4" width="17.7109375" bestFit="1" customWidth="1"/>
    <col min="5" max="5" width="11.42578125" bestFit="1" customWidth="1"/>
    <col min="6" max="6" width="10.140625" bestFit="1" customWidth="1"/>
    <col min="7" max="7" width="14" bestFit="1" customWidth="1"/>
    <col min="8" max="8" width="8.42578125" bestFit="1" customWidth="1"/>
    <col min="9" max="9" width="5.7109375" bestFit="1" customWidth="1"/>
  </cols>
  <sheetData>
    <row r="1" spans="1:9" ht="15" x14ac:dyDescent="0.2">
      <c r="A1" s="233" t="s">
        <v>0</v>
      </c>
      <c r="B1" s="233"/>
      <c r="C1" s="233"/>
      <c r="D1" s="233"/>
      <c r="E1" s="233"/>
      <c r="F1" s="233"/>
      <c r="G1" s="233"/>
      <c r="H1" s="233"/>
      <c r="I1" s="2" t="s">
        <v>910</v>
      </c>
    </row>
    <row r="2" spans="1:9" ht="15" x14ac:dyDescent="0.2">
      <c r="A2" s="233" t="s">
        <v>876</v>
      </c>
      <c r="B2" s="233"/>
      <c r="C2" s="233"/>
      <c r="D2" s="233"/>
      <c r="E2" s="233"/>
      <c r="F2" s="233"/>
      <c r="G2" s="233"/>
      <c r="H2" s="233"/>
    </row>
    <row r="3" spans="1:9" ht="15" x14ac:dyDescent="0.2">
      <c r="A3" s="233" t="s">
        <v>912</v>
      </c>
      <c r="B3" s="233"/>
      <c r="C3" s="233"/>
      <c r="D3" s="233"/>
      <c r="E3" s="233"/>
      <c r="F3" s="233"/>
      <c r="G3" s="233"/>
      <c r="H3" s="233"/>
    </row>
    <row r="4" spans="1:9" s="3" customFormat="1" ht="30" x14ac:dyDescent="0.2">
      <c r="A4" s="28" t="s">
        <v>2</v>
      </c>
      <c r="B4" s="28" t="s">
        <v>3</v>
      </c>
      <c r="C4" s="28" t="s">
        <v>4</v>
      </c>
      <c r="D4" s="28" t="s">
        <v>5</v>
      </c>
      <c r="E4" s="28" t="s">
        <v>6</v>
      </c>
      <c r="F4" s="28" t="s">
        <v>7</v>
      </c>
      <c r="G4" s="28" t="s">
        <v>8</v>
      </c>
      <c r="H4" s="28" t="s">
        <v>911</v>
      </c>
    </row>
    <row r="5" spans="1:9" x14ac:dyDescent="0.2">
      <c r="A5" s="29"/>
      <c r="B5" s="29"/>
      <c r="C5" s="30" t="s">
        <v>9</v>
      </c>
      <c r="D5" s="29"/>
      <c r="E5" s="29"/>
      <c r="F5" s="29"/>
      <c r="G5" s="29"/>
      <c r="H5" s="31" t="s">
        <v>152</v>
      </c>
    </row>
    <row r="6" spans="1:9" x14ac:dyDescent="0.2">
      <c r="A6" s="29"/>
      <c r="B6" s="29"/>
      <c r="C6" s="30" t="s">
        <v>10</v>
      </c>
      <c r="D6" s="29"/>
      <c r="E6" s="29"/>
      <c r="F6" s="29"/>
      <c r="G6" s="29"/>
      <c r="H6" s="31" t="s">
        <v>152</v>
      </c>
    </row>
    <row r="7" spans="1:9" x14ac:dyDescent="0.2">
      <c r="A7" s="32">
        <v>1</v>
      </c>
      <c r="B7" s="33" t="s">
        <v>344</v>
      </c>
      <c r="C7" s="33" t="s">
        <v>345</v>
      </c>
      <c r="D7" s="33" t="s">
        <v>42</v>
      </c>
      <c r="E7" s="34">
        <v>1940000</v>
      </c>
      <c r="F7" s="35">
        <v>34393.29</v>
      </c>
      <c r="G7" s="36">
        <v>4.9752070000000002E-2</v>
      </c>
      <c r="H7" s="31" t="s">
        <v>152</v>
      </c>
    </row>
    <row r="8" spans="1:9" x14ac:dyDescent="0.2">
      <c r="A8" s="32">
        <v>2</v>
      </c>
      <c r="B8" s="33" t="s">
        <v>40</v>
      </c>
      <c r="C8" s="33" t="s">
        <v>41</v>
      </c>
      <c r="D8" s="33" t="s">
        <v>42</v>
      </c>
      <c r="E8" s="34">
        <v>2225000</v>
      </c>
      <c r="F8" s="35">
        <v>28516.712500000001</v>
      </c>
      <c r="G8" s="36">
        <v>4.125123E-2</v>
      </c>
      <c r="H8" s="31" t="s">
        <v>152</v>
      </c>
    </row>
    <row r="9" spans="1:9" x14ac:dyDescent="0.2">
      <c r="A9" s="32">
        <v>3</v>
      </c>
      <c r="B9" s="33" t="s">
        <v>17</v>
      </c>
      <c r="C9" s="33" t="s">
        <v>18</v>
      </c>
      <c r="D9" s="33" t="s">
        <v>19</v>
      </c>
      <c r="E9" s="34">
        <v>1725000</v>
      </c>
      <c r="F9" s="35">
        <v>20966.512500000001</v>
      </c>
      <c r="G9" s="36">
        <v>3.0329390000000001E-2</v>
      </c>
      <c r="H9" s="31" t="s">
        <v>152</v>
      </c>
    </row>
    <row r="10" spans="1:9" x14ac:dyDescent="0.2">
      <c r="A10" s="32">
        <v>4</v>
      </c>
      <c r="B10" s="33" t="s">
        <v>346</v>
      </c>
      <c r="C10" s="33" t="s">
        <v>347</v>
      </c>
      <c r="D10" s="33" t="s">
        <v>203</v>
      </c>
      <c r="E10" s="34">
        <v>6943496</v>
      </c>
      <c r="F10" s="35">
        <v>19306.390628000001</v>
      </c>
      <c r="G10" s="36">
        <v>2.792791E-2</v>
      </c>
      <c r="H10" s="31" t="s">
        <v>152</v>
      </c>
    </row>
    <row r="11" spans="1:9" x14ac:dyDescent="0.2">
      <c r="A11" s="32">
        <v>5</v>
      </c>
      <c r="B11" s="33" t="s">
        <v>348</v>
      </c>
      <c r="C11" s="33" t="s">
        <v>349</v>
      </c>
      <c r="D11" s="33" t="s">
        <v>1114</v>
      </c>
      <c r="E11" s="34">
        <v>1000000</v>
      </c>
      <c r="F11" s="35">
        <v>18800</v>
      </c>
      <c r="G11" s="36">
        <v>2.719539E-2</v>
      </c>
      <c r="H11" s="31" t="s">
        <v>152</v>
      </c>
    </row>
    <row r="12" spans="1:9" x14ac:dyDescent="0.2">
      <c r="A12" s="32">
        <v>6</v>
      </c>
      <c r="B12" s="33" t="s">
        <v>58</v>
      </c>
      <c r="C12" s="33" t="s">
        <v>59</v>
      </c>
      <c r="D12" s="33" t="s">
        <v>42</v>
      </c>
      <c r="E12" s="34">
        <v>2300000</v>
      </c>
      <c r="F12" s="35">
        <v>18283.849999999999</v>
      </c>
      <c r="G12" s="36">
        <v>2.644875E-2</v>
      </c>
      <c r="H12" s="31" t="s">
        <v>152</v>
      </c>
    </row>
    <row r="13" spans="1:9" x14ac:dyDescent="0.2">
      <c r="A13" s="32">
        <v>7</v>
      </c>
      <c r="B13" s="33" t="s">
        <v>11</v>
      </c>
      <c r="C13" s="33" t="s">
        <v>12</v>
      </c>
      <c r="D13" s="33" t="s">
        <v>13</v>
      </c>
      <c r="E13" s="34">
        <v>415000</v>
      </c>
      <c r="F13" s="35">
        <v>14971.747499999999</v>
      </c>
      <c r="G13" s="36">
        <v>2.1657579999999999E-2</v>
      </c>
      <c r="H13" s="31" t="s">
        <v>152</v>
      </c>
    </row>
    <row r="14" spans="1:9" x14ac:dyDescent="0.2">
      <c r="A14" s="32">
        <v>8</v>
      </c>
      <c r="B14" s="33" t="s">
        <v>14</v>
      </c>
      <c r="C14" s="33" t="s">
        <v>15</v>
      </c>
      <c r="D14" s="33" t="s">
        <v>16</v>
      </c>
      <c r="E14" s="34">
        <v>900000</v>
      </c>
      <c r="F14" s="35">
        <v>14289.75</v>
      </c>
      <c r="G14" s="36">
        <v>2.067103E-2</v>
      </c>
      <c r="H14" s="31" t="s">
        <v>152</v>
      </c>
    </row>
    <row r="15" spans="1:9" x14ac:dyDescent="0.2">
      <c r="A15" s="32">
        <v>9</v>
      </c>
      <c r="B15" s="33" t="s">
        <v>212</v>
      </c>
      <c r="C15" s="33" t="s">
        <v>213</v>
      </c>
      <c r="D15" s="33" t="s">
        <v>1114</v>
      </c>
      <c r="E15" s="34">
        <v>200000</v>
      </c>
      <c r="F15" s="35">
        <v>12915.4</v>
      </c>
      <c r="G15" s="36">
        <v>1.8682939999999999E-2</v>
      </c>
      <c r="H15" s="31" t="s">
        <v>152</v>
      </c>
    </row>
    <row r="16" spans="1:9" x14ac:dyDescent="0.2">
      <c r="A16" s="32">
        <v>10</v>
      </c>
      <c r="B16" s="33" t="s">
        <v>271</v>
      </c>
      <c r="C16" s="33" t="s">
        <v>272</v>
      </c>
      <c r="D16" s="33" t="s">
        <v>79</v>
      </c>
      <c r="E16" s="34">
        <v>1220000</v>
      </c>
      <c r="F16" s="35">
        <v>12849.04</v>
      </c>
      <c r="G16" s="36">
        <v>1.8586950000000001E-2</v>
      </c>
      <c r="H16" s="31" t="s">
        <v>152</v>
      </c>
    </row>
    <row r="17" spans="1:8" ht="25.5" x14ac:dyDescent="0.2">
      <c r="A17" s="32">
        <v>11</v>
      </c>
      <c r="B17" s="33" t="s">
        <v>207</v>
      </c>
      <c r="C17" s="33" t="s">
        <v>208</v>
      </c>
      <c r="D17" s="33" t="s">
        <v>209</v>
      </c>
      <c r="E17" s="34">
        <v>540541</v>
      </c>
      <c r="F17" s="35">
        <v>12733.524337000001</v>
      </c>
      <c r="G17" s="36">
        <v>1.8419850000000001E-2</v>
      </c>
      <c r="H17" s="31" t="s">
        <v>152</v>
      </c>
    </row>
    <row r="18" spans="1:8" x14ac:dyDescent="0.2">
      <c r="A18" s="32">
        <v>12</v>
      </c>
      <c r="B18" s="33" t="s">
        <v>210</v>
      </c>
      <c r="C18" s="33" t="s">
        <v>211</v>
      </c>
      <c r="D18" s="33" t="s">
        <v>55</v>
      </c>
      <c r="E18" s="34">
        <v>530000</v>
      </c>
      <c r="F18" s="35">
        <v>12250.95</v>
      </c>
      <c r="G18" s="36">
        <v>1.7721770000000001E-2</v>
      </c>
      <c r="H18" s="31" t="s">
        <v>152</v>
      </c>
    </row>
    <row r="19" spans="1:8" x14ac:dyDescent="0.2">
      <c r="A19" s="32">
        <v>13</v>
      </c>
      <c r="B19" s="33" t="s">
        <v>236</v>
      </c>
      <c r="C19" s="33" t="s">
        <v>237</v>
      </c>
      <c r="D19" s="33" t="s">
        <v>203</v>
      </c>
      <c r="E19" s="34">
        <v>140000</v>
      </c>
      <c r="F19" s="35">
        <v>12148.15</v>
      </c>
      <c r="G19" s="36">
        <v>1.757307E-2</v>
      </c>
      <c r="H19" s="31" t="s">
        <v>152</v>
      </c>
    </row>
    <row r="20" spans="1:8" x14ac:dyDescent="0.2">
      <c r="A20" s="32">
        <v>14</v>
      </c>
      <c r="B20" s="33" t="s">
        <v>28</v>
      </c>
      <c r="C20" s="33" t="s">
        <v>29</v>
      </c>
      <c r="D20" s="33" t="s">
        <v>30</v>
      </c>
      <c r="E20" s="34">
        <v>160000</v>
      </c>
      <c r="F20" s="35">
        <v>11820.08</v>
      </c>
      <c r="G20" s="36">
        <v>1.7098490000000001E-2</v>
      </c>
      <c r="H20" s="31" t="s">
        <v>152</v>
      </c>
    </row>
    <row r="21" spans="1:8" x14ac:dyDescent="0.2">
      <c r="A21" s="32">
        <v>15</v>
      </c>
      <c r="B21" s="33" t="s">
        <v>350</v>
      </c>
      <c r="C21" s="33" t="s">
        <v>351</v>
      </c>
      <c r="D21" s="33" t="s">
        <v>42</v>
      </c>
      <c r="E21" s="34">
        <v>633843</v>
      </c>
      <c r="F21" s="35">
        <v>11320.7529015</v>
      </c>
      <c r="G21" s="36">
        <v>1.6376189999999999E-2</v>
      </c>
      <c r="H21" s="31" t="s">
        <v>152</v>
      </c>
    </row>
    <row r="22" spans="1:8" ht="25.5" x14ac:dyDescent="0.2">
      <c r="A22" s="32">
        <v>16</v>
      </c>
      <c r="B22" s="33" t="s">
        <v>352</v>
      </c>
      <c r="C22" s="33" t="s">
        <v>353</v>
      </c>
      <c r="D22" s="33" t="s">
        <v>209</v>
      </c>
      <c r="E22" s="34">
        <v>600000</v>
      </c>
      <c r="F22" s="35">
        <v>11318.1</v>
      </c>
      <c r="G22" s="36">
        <v>1.6372350000000001E-2</v>
      </c>
      <c r="H22" s="31" t="s">
        <v>152</v>
      </c>
    </row>
    <row r="23" spans="1:8" x14ac:dyDescent="0.2">
      <c r="A23" s="32">
        <v>17</v>
      </c>
      <c r="B23" s="33" t="s">
        <v>354</v>
      </c>
      <c r="C23" s="33" t="s">
        <v>355</v>
      </c>
      <c r="D23" s="33" t="s">
        <v>1114</v>
      </c>
      <c r="E23" s="34">
        <v>265000</v>
      </c>
      <c r="F23" s="35">
        <v>10851.22</v>
      </c>
      <c r="G23" s="36">
        <v>1.5696979999999999E-2</v>
      </c>
      <c r="H23" s="31" t="s">
        <v>152</v>
      </c>
    </row>
    <row r="24" spans="1:8" x14ac:dyDescent="0.2">
      <c r="A24" s="32">
        <v>18</v>
      </c>
      <c r="B24" s="33" t="s">
        <v>356</v>
      </c>
      <c r="C24" s="33" t="s">
        <v>357</v>
      </c>
      <c r="D24" s="33" t="s">
        <v>242</v>
      </c>
      <c r="E24" s="34">
        <v>1687500</v>
      </c>
      <c r="F24" s="35">
        <v>10774.6875</v>
      </c>
      <c r="G24" s="36">
        <v>1.5586269999999999E-2</v>
      </c>
      <c r="H24" s="31" t="s">
        <v>152</v>
      </c>
    </row>
    <row r="25" spans="1:8" ht="25.5" x14ac:dyDescent="0.2">
      <c r="A25" s="32">
        <v>19</v>
      </c>
      <c r="B25" s="33" t="s">
        <v>238</v>
      </c>
      <c r="C25" s="33" t="s">
        <v>239</v>
      </c>
      <c r="D25" s="33" t="s">
        <v>209</v>
      </c>
      <c r="E25" s="34">
        <v>190000</v>
      </c>
      <c r="F25" s="35">
        <v>10704.41</v>
      </c>
      <c r="G25" s="36">
        <v>1.5484609999999999E-2</v>
      </c>
      <c r="H25" s="31" t="s">
        <v>152</v>
      </c>
    </row>
    <row r="26" spans="1:8" x14ac:dyDescent="0.2">
      <c r="A26" s="32">
        <v>20</v>
      </c>
      <c r="B26" s="33" t="s">
        <v>358</v>
      </c>
      <c r="C26" s="33" t="s">
        <v>359</v>
      </c>
      <c r="D26" s="33" t="s">
        <v>42</v>
      </c>
      <c r="E26" s="34">
        <v>1000000</v>
      </c>
      <c r="F26" s="35">
        <v>10647</v>
      </c>
      <c r="G26" s="36">
        <v>1.540156E-2</v>
      </c>
      <c r="H26" s="31" t="s">
        <v>152</v>
      </c>
    </row>
    <row r="27" spans="1:8" x14ac:dyDescent="0.2">
      <c r="A27" s="32">
        <v>21</v>
      </c>
      <c r="B27" s="33" t="s">
        <v>324</v>
      </c>
      <c r="C27" s="33" t="s">
        <v>325</v>
      </c>
      <c r="D27" s="33" t="s">
        <v>228</v>
      </c>
      <c r="E27" s="34">
        <v>1200000</v>
      </c>
      <c r="F27" s="35">
        <v>10530.6</v>
      </c>
      <c r="G27" s="36">
        <v>1.5233180000000001E-2</v>
      </c>
      <c r="H27" s="31" t="s">
        <v>152</v>
      </c>
    </row>
    <row r="28" spans="1:8" x14ac:dyDescent="0.2">
      <c r="A28" s="32">
        <v>22</v>
      </c>
      <c r="B28" s="33" t="s">
        <v>226</v>
      </c>
      <c r="C28" s="33" t="s">
        <v>227</v>
      </c>
      <c r="D28" s="33" t="s">
        <v>228</v>
      </c>
      <c r="E28" s="34">
        <v>1389427</v>
      </c>
      <c r="F28" s="35">
        <v>9977.4752869999993</v>
      </c>
      <c r="G28" s="36">
        <v>1.4433049999999999E-2</v>
      </c>
      <c r="H28" s="31" t="s">
        <v>152</v>
      </c>
    </row>
    <row r="29" spans="1:8" x14ac:dyDescent="0.2">
      <c r="A29" s="32">
        <v>23</v>
      </c>
      <c r="B29" s="33" t="s">
        <v>360</v>
      </c>
      <c r="C29" s="33" t="s">
        <v>361</v>
      </c>
      <c r="D29" s="33" t="s">
        <v>42</v>
      </c>
      <c r="E29" s="34">
        <v>4100000</v>
      </c>
      <c r="F29" s="35">
        <v>9862.5499999999993</v>
      </c>
      <c r="G29" s="36">
        <v>1.42668E-2</v>
      </c>
      <c r="H29" s="31" t="s">
        <v>152</v>
      </c>
    </row>
    <row r="30" spans="1:8" x14ac:dyDescent="0.2">
      <c r="A30" s="32">
        <v>24</v>
      </c>
      <c r="B30" s="33" t="s">
        <v>20</v>
      </c>
      <c r="C30" s="33" t="s">
        <v>21</v>
      </c>
      <c r="D30" s="33" t="s">
        <v>22</v>
      </c>
      <c r="E30" s="34">
        <v>2775000</v>
      </c>
      <c r="F30" s="35">
        <v>9250.4624999999996</v>
      </c>
      <c r="G30" s="36">
        <v>1.338138E-2</v>
      </c>
      <c r="H30" s="31" t="s">
        <v>152</v>
      </c>
    </row>
    <row r="31" spans="1:8" x14ac:dyDescent="0.2">
      <c r="A31" s="32">
        <v>25</v>
      </c>
      <c r="B31" s="33" t="s">
        <v>250</v>
      </c>
      <c r="C31" s="33" t="s">
        <v>251</v>
      </c>
      <c r="D31" s="33" t="s">
        <v>79</v>
      </c>
      <c r="E31" s="34">
        <v>1650000</v>
      </c>
      <c r="F31" s="35">
        <v>8735.1</v>
      </c>
      <c r="G31" s="36">
        <v>1.263587E-2</v>
      </c>
      <c r="H31" s="31" t="s">
        <v>152</v>
      </c>
    </row>
    <row r="32" spans="1:8" x14ac:dyDescent="0.2">
      <c r="A32" s="32">
        <v>26</v>
      </c>
      <c r="B32" s="33" t="s">
        <v>260</v>
      </c>
      <c r="C32" s="33" t="s">
        <v>261</v>
      </c>
      <c r="D32" s="33" t="s">
        <v>39</v>
      </c>
      <c r="E32" s="34">
        <v>120000</v>
      </c>
      <c r="F32" s="35">
        <v>8726.82</v>
      </c>
      <c r="G32" s="36">
        <v>1.26239E-2</v>
      </c>
      <c r="H32" s="31" t="s">
        <v>152</v>
      </c>
    </row>
    <row r="33" spans="1:8" x14ac:dyDescent="0.2">
      <c r="A33" s="32">
        <v>27</v>
      </c>
      <c r="B33" s="33" t="s">
        <v>240</v>
      </c>
      <c r="C33" s="33" t="s">
        <v>241</v>
      </c>
      <c r="D33" s="33" t="s">
        <v>242</v>
      </c>
      <c r="E33" s="34">
        <v>427342</v>
      </c>
      <c r="F33" s="35">
        <v>8704.9565399999992</v>
      </c>
      <c r="G33" s="36">
        <v>1.2592269999999999E-2</v>
      </c>
      <c r="H33" s="31" t="s">
        <v>152</v>
      </c>
    </row>
    <row r="34" spans="1:8" ht="25.5" x14ac:dyDescent="0.2">
      <c r="A34" s="32">
        <v>28</v>
      </c>
      <c r="B34" s="33" t="s">
        <v>23</v>
      </c>
      <c r="C34" s="33" t="s">
        <v>24</v>
      </c>
      <c r="D34" s="33" t="s">
        <v>25</v>
      </c>
      <c r="E34" s="34">
        <v>75000</v>
      </c>
      <c r="F34" s="35">
        <v>8569.7625000000007</v>
      </c>
      <c r="G34" s="36">
        <v>1.23967E-2</v>
      </c>
      <c r="H34" s="31" t="s">
        <v>152</v>
      </c>
    </row>
    <row r="35" spans="1:8" x14ac:dyDescent="0.2">
      <c r="A35" s="32">
        <v>29</v>
      </c>
      <c r="B35" s="33" t="s">
        <v>214</v>
      </c>
      <c r="C35" s="33" t="s">
        <v>215</v>
      </c>
      <c r="D35" s="33" t="s">
        <v>216</v>
      </c>
      <c r="E35" s="34">
        <v>1175000</v>
      </c>
      <c r="F35" s="35">
        <v>8458.2374999999993</v>
      </c>
      <c r="G35" s="36">
        <v>1.2235380000000001E-2</v>
      </c>
      <c r="H35" s="31" t="s">
        <v>152</v>
      </c>
    </row>
    <row r="36" spans="1:8" x14ac:dyDescent="0.2">
      <c r="A36" s="32">
        <v>30</v>
      </c>
      <c r="B36" s="33" t="s">
        <v>362</v>
      </c>
      <c r="C36" s="33" t="s">
        <v>363</v>
      </c>
      <c r="D36" s="33" t="s">
        <v>247</v>
      </c>
      <c r="E36" s="34">
        <v>135000</v>
      </c>
      <c r="F36" s="35">
        <v>8416.0349999999999</v>
      </c>
      <c r="G36" s="36">
        <v>1.2174330000000001E-2</v>
      </c>
      <c r="H36" s="31" t="s">
        <v>152</v>
      </c>
    </row>
    <row r="37" spans="1:8" x14ac:dyDescent="0.2">
      <c r="A37" s="32">
        <v>31</v>
      </c>
      <c r="B37" s="33" t="s">
        <v>262</v>
      </c>
      <c r="C37" s="33" t="s">
        <v>263</v>
      </c>
      <c r="D37" s="33" t="s">
        <v>1114</v>
      </c>
      <c r="E37" s="34">
        <v>295000</v>
      </c>
      <c r="F37" s="35">
        <v>8399.24</v>
      </c>
      <c r="G37" s="36">
        <v>1.2150029999999999E-2</v>
      </c>
      <c r="H37" s="31" t="s">
        <v>152</v>
      </c>
    </row>
    <row r="38" spans="1:8" x14ac:dyDescent="0.2">
      <c r="A38" s="32">
        <v>32</v>
      </c>
      <c r="B38" s="33" t="s">
        <v>364</v>
      </c>
      <c r="C38" s="33" t="s">
        <v>365</v>
      </c>
      <c r="D38" s="33" t="s">
        <v>366</v>
      </c>
      <c r="E38" s="34">
        <v>1350000</v>
      </c>
      <c r="F38" s="35">
        <v>8133.0749999999998</v>
      </c>
      <c r="G38" s="36">
        <v>1.1765009999999999E-2</v>
      </c>
      <c r="H38" s="31" t="s">
        <v>152</v>
      </c>
    </row>
    <row r="39" spans="1:8" ht="25.5" x14ac:dyDescent="0.2">
      <c r="A39" s="32">
        <v>33</v>
      </c>
      <c r="B39" s="33" t="s">
        <v>367</v>
      </c>
      <c r="C39" s="33" t="s">
        <v>368</v>
      </c>
      <c r="D39" s="33" t="s">
        <v>209</v>
      </c>
      <c r="E39" s="34">
        <v>575000</v>
      </c>
      <c r="F39" s="35">
        <v>7983.875</v>
      </c>
      <c r="G39" s="36">
        <v>1.1549179999999999E-2</v>
      </c>
      <c r="H39" s="31" t="s">
        <v>152</v>
      </c>
    </row>
    <row r="40" spans="1:8" x14ac:dyDescent="0.2">
      <c r="A40" s="32">
        <v>34</v>
      </c>
      <c r="B40" s="33" t="s">
        <v>220</v>
      </c>
      <c r="C40" s="33" t="s">
        <v>221</v>
      </c>
      <c r="D40" s="33" t="s">
        <v>79</v>
      </c>
      <c r="E40" s="34">
        <v>220000</v>
      </c>
      <c r="F40" s="35">
        <v>7867.75</v>
      </c>
      <c r="G40" s="36">
        <v>1.1381199999999999E-2</v>
      </c>
      <c r="H40" s="31" t="s">
        <v>152</v>
      </c>
    </row>
    <row r="41" spans="1:8" x14ac:dyDescent="0.2">
      <c r="A41" s="32">
        <v>35</v>
      </c>
      <c r="B41" s="33" t="s">
        <v>56</v>
      </c>
      <c r="C41" s="33" t="s">
        <v>57</v>
      </c>
      <c r="D41" s="33" t="s">
        <v>16</v>
      </c>
      <c r="E41" s="34">
        <v>525000</v>
      </c>
      <c r="F41" s="35">
        <v>7648.7250000000004</v>
      </c>
      <c r="G41" s="36">
        <v>1.1064360000000001E-2</v>
      </c>
      <c r="H41" s="31" t="s">
        <v>152</v>
      </c>
    </row>
    <row r="42" spans="1:8" x14ac:dyDescent="0.2">
      <c r="A42" s="32">
        <v>36</v>
      </c>
      <c r="B42" s="33" t="s">
        <v>199</v>
      </c>
      <c r="C42" s="33" t="s">
        <v>200</v>
      </c>
      <c r="D42" s="33" t="s">
        <v>42</v>
      </c>
      <c r="E42" s="34">
        <v>3800000</v>
      </c>
      <c r="F42" s="35">
        <v>7600.76</v>
      </c>
      <c r="G42" s="36">
        <v>1.099498E-2</v>
      </c>
      <c r="H42" s="31" t="s">
        <v>152</v>
      </c>
    </row>
    <row r="43" spans="1:8" x14ac:dyDescent="0.2">
      <c r="A43" s="32">
        <v>37</v>
      </c>
      <c r="B43" s="33" t="s">
        <v>243</v>
      </c>
      <c r="C43" s="33" t="s">
        <v>244</v>
      </c>
      <c r="D43" s="33" t="s">
        <v>216</v>
      </c>
      <c r="E43" s="34">
        <v>670000</v>
      </c>
      <c r="F43" s="35">
        <v>7558.6049999999996</v>
      </c>
      <c r="G43" s="36">
        <v>1.0933999999999999E-2</v>
      </c>
      <c r="H43" s="31" t="s">
        <v>152</v>
      </c>
    </row>
    <row r="44" spans="1:8" x14ac:dyDescent="0.2">
      <c r="A44" s="32">
        <v>38</v>
      </c>
      <c r="B44" s="33" t="s">
        <v>369</v>
      </c>
      <c r="C44" s="33" t="s">
        <v>370</v>
      </c>
      <c r="D44" s="33" t="s">
        <v>371</v>
      </c>
      <c r="E44" s="34">
        <v>1545000</v>
      </c>
      <c r="F44" s="35">
        <v>7472.3924999999999</v>
      </c>
      <c r="G44" s="36">
        <v>1.0809289999999999E-2</v>
      </c>
      <c r="H44" s="31" t="s">
        <v>152</v>
      </c>
    </row>
    <row r="45" spans="1:8" x14ac:dyDescent="0.2">
      <c r="A45" s="32">
        <v>39</v>
      </c>
      <c r="B45" s="33" t="s">
        <v>229</v>
      </c>
      <c r="C45" s="33" t="s">
        <v>230</v>
      </c>
      <c r="D45" s="33" t="s">
        <v>19</v>
      </c>
      <c r="E45" s="34">
        <v>1795775</v>
      </c>
      <c r="F45" s="35">
        <v>7340.2303124999999</v>
      </c>
      <c r="G45" s="36">
        <v>1.061811E-2</v>
      </c>
      <c r="H45" s="31" t="s">
        <v>152</v>
      </c>
    </row>
    <row r="46" spans="1:8" x14ac:dyDescent="0.2">
      <c r="A46" s="32">
        <v>40</v>
      </c>
      <c r="B46" s="33" t="s">
        <v>31</v>
      </c>
      <c r="C46" s="33" t="s">
        <v>32</v>
      </c>
      <c r="D46" s="33" t="s">
        <v>33</v>
      </c>
      <c r="E46" s="34">
        <v>340000</v>
      </c>
      <c r="F46" s="35">
        <v>7058.06</v>
      </c>
      <c r="G46" s="36">
        <v>1.0209930000000001E-2</v>
      </c>
      <c r="H46" s="31" t="s">
        <v>152</v>
      </c>
    </row>
    <row r="47" spans="1:8" x14ac:dyDescent="0.2">
      <c r="A47" s="32">
        <v>41</v>
      </c>
      <c r="B47" s="33" t="s">
        <v>372</v>
      </c>
      <c r="C47" s="33" t="s">
        <v>373</v>
      </c>
      <c r="D47" s="33" t="s">
        <v>1115</v>
      </c>
      <c r="E47" s="34">
        <v>385000</v>
      </c>
      <c r="F47" s="35">
        <v>6865.5124999999998</v>
      </c>
      <c r="G47" s="36">
        <v>9.9314E-3</v>
      </c>
      <c r="H47" s="31" t="s">
        <v>152</v>
      </c>
    </row>
    <row r="48" spans="1:8" ht="25.5" x14ac:dyDescent="0.2">
      <c r="A48" s="32">
        <v>42</v>
      </c>
      <c r="B48" s="33" t="s">
        <v>312</v>
      </c>
      <c r="C48" s="33" t="s">
        <v>313</v>
      </c>
      <c r="D48" s="33" t="s">
        <v>206</v>
      </c>
      <c r="E48" s="34">
        <v>180000</v>
      </c>
      <c r="F48" s="35">
        <v>6634.17</v>
      </c>
      <c r="G48" s="36">
        <v>9.5967499999999994E-3</v>
      </c>
      <c r="H48" s="31" t="s">
        <v>152</v>
      </c>
    </row>
    <row r="49" spans="1:8" ht="25.5" x14ac:dyDescent="0.2">
      <c r="A49" s="32">
        <v>43</v>
      </c>
      <c r="B49" s="33" t="s">
        <v>298</v>
      </c>
      <c r="C49" s="33" t="s">
        <v>299</v>
      </c>
      <c r="D49" s="33" t="s">
        <v>113</v>
      </c>
      <c r="E49" s="34">
        <v>550000</v>
      </c>
      <c r="F49" s="35">
        <v>6522.7250000000004</v>
      </c>
      <c r="G49" s="36">
        <v>9.4355299999999993E-3</v>
      </c>
      <c r="H49" s="31" t="s">
        <v>152</v>
      </c>
    </row>
    <row r="50" spans="1:8" x14ac:dyDescent="0.2">
      <c r="A50" s="32">
        <v>44</v>
      </c>
      <c r="B50" s="33" t="s">
        <v>100</v>
      </c>
      <c r="C50" s="33" t="s">
        <v>101</v>
      </c>
      <c r="D50" s="33" t="s">
        <v>33</v>
      </c>
      <c r="E50" s="34">
        <v>93000</v>
      </c>
      <c r="F50" s="35">
        <v>6428.3924999999999</v>
      </c>
      <c r="G50" s="36">
        <v>9.2990799999999995E-3</v>
      </c>
      <c r="H50" s="31" t="s">
        <v>152</v>
      </c>
    </row>
    <row r="51" spans="1:8" x14ac:dyDescent="0.2">
      <c r="A51" s="32">
        <v>45</v>
      </c>
      <c r="B51" s="33" t="s">
        <v>105</v>
      </c>
      <c r="C51" s="33" t="s">
        <v>106</v>
      </c>
      <c r="D51" s="33" t="s">
        <v>39</v>
      </c>
      <c r="E51" s="34">
        <v>195000</v>
      </c>
      <c r="F51" s="35">
        <v>6384.3</v>
      </c>
      <c r="G51" s="36">
        <v>9.2352900000000002E-3</v>
      </c>
      <c r="H51" s="31" t="s">
        <v>152</v>
      </c>
    </row>
    <row r="52" spans="1:8" x14ac:dyDescent="0.2">
      <c r="A52" s="32">
        <v>46</v>
      </c>
      <c r="B52" s="33" t="s">
        <v>197</v>
      </c>
      <c r="C52" s="33" t="s">
        <v>198</v>
      </c>
      <c r="D52" s="33" t="s">
        <v>30</v>
      </c>
      <c r="E52" s="34">
        <v>829572</v>
      </c>
      <c r="F52" s="35">
        <v>6356.5954499999998</v>
      </c>
      <c r="G52" s="36">
        <v>9.1952200000000005E-3</v>
      </c>
      <c r="H52" s="31" t="s">
        <v>152</v>
      </c>
    </row>
    <row r="53" spans="1:8" x14ac:dyDescent="0.2">
      <c r="A53" s="32">
        <v>47</v>
      </c>
      <c r="B53" s="33" t="s">
        <v>280</v>
      </c>
      <c r="C53" s="33" t="s">
        <v>281</v>
      </c>
      <c r="D53" s="33" t="s">
        <v>55</v>
      </c>
      <c r="E53" s="34">
        <v>370340</v>
      </c>
      <c r="F53" s="35">
        <v>6273.5595999999996</v>
      </c>
      <c r="G53" s="36">
        <v>9.0750999999999991E-3</v>
      </c>
      <c r="H53" s="31" t="s">
        <v>152</v>
      </c>
    </row>
    <row r="54" spans="1:8" ht="25.5" x14ac:dyDescent="0.2">
      <c r="A54" s="32">
        <v>48</v>
      </c>
      <c r="B54" s="33" t="s">
        <v>231</v>
      </c>
      <c r="C54" s="33" t="s">
        <v>232</v>
      </c>
      <c r="D54" s="33" t="s">
        <v>233</v>
      </c>
      <c r="E54" s="34">
        <v>975000</v>
      </c>
      <c r="F54" s="35">
        <v>6235.125</v>
      </c>
      <c r="G54" s="36">
        <v>9.0194999999999997E-3</v>
      </c>
      <c r="H54" s="31" t="s">
        <v>152</v>
      </c>
    </row>
    <row r="55" spans="1:8" x14ac:dyDescent="0.2">
      <c r="A55" s="32">
        <v>49</v>
      </c>
      <c r="B55" s="33" t="s">
        <v>95</v>
      </c>
      <c r="C55" s="33" t="s">
        <v>96</v>
      </c>
      <c r="D55" s="33" t="s">
        <v>33</v>
      </c>
      <c r="E55" s="34">
        <v>830000</v>
      </c>
      <c r="F55" s="35">
        <v>6153.2049999999999</v>
      </c>
      <c r="G55" s="36">
        <v>8.9009999999999992E-3</v>
      </c>
      <c r="H55" s="31" t="s">
        <v>152</v>
      </c>
    </row>
    <row r="56" spans="1:8" x14ac:dyDescent="0.2">
      <c r="A56" s="32">
        <v>50</v>
      </c>
      <c r="B56" s="33" t="s">
        <v>374</v>
      </c>
      <c r="C56" s="33" t="s">
        <v>375</v>
      </c>
      <c r="D56" s="33" t="s">
        <v>30</v>
      </c>
      <c r="E56" s="34">
        <v>500000</v>
      </c>
      <c r="F56" s="35">
        <v>6084.25</v>
      </c>
      <c r="G56" s="36">
        <v>8.80125E-3</v>
      </c>
      <c r="H56" s="31" t="s">
        <v>152</v>
      </c>
    </row>
    <row r="57" spans="1:8" x14ac:dyDescent="0.2">
      <c r="A57" s="32">
        <v>51</v>
      </c>
      <c r="B57" s="33" t="s">
        <v>302</v>
      </c>
      <c r="C57" s="33" t="s">
        <v>303</v>
      </c>
      <c r="D57" s="33" t="s">
        <v>216</v>
      </c>
      <c r="E57" s="34">
        <v>200000</v>
      </c>
      <c r="F57" s="35">
        <v>6000.8</v>
      </c>
      <c r="G57" s="36">
        <v>8.6805400000000005E-3</v>
      </c>
      <c r="H57" s="31" t="s">
        <v>152</v>
      </c>
    </row>
    <row r="58" spans="1:8" x14ac:dyDescent="0.2">
      <c r="A58" s="32">
        <v>52</v>
      </c>
      <c r="B58" s="33" t="s">
        <v>128</v>
      </c>
      <c r="C58" s="33" t="s">
        <v>129</v>
      </c>
      <c r="D58" s="33" t="s">
        <v>79</v>
      </c>
      <c r="E58" s="34">
        <v>176000</v>
      </c>
      <c r="F58" s="35">
        <v>5994.2079999999996</v>
      </c>
      <c r="G58" s="36">
        <v>8.6709999999999999E-3</v>
      </c>
      <c r="H58" s="31" t="s">
        <v>152</v>
      </c>
    </row>
    <row r="59" spans="1:8" x14ac:dyDescent="0.2">
      <c r="A59" s="32">
        <v>53</v>
      </c>
      <c r="B59" s="33" t="s">
        <v>376</v>
      </c>
      <c r="C59" s="33" t="s">
        <v>377</v>
      </c>
      <c r="D59" s="33" t="s">
        <v>277</v>
      </c>
      <c r="E59" s="34">
        <v>800000</v>
      </c>
      <c r="F59" s="35">
        <v>5921.2</v>
      </c>
      <c r="G59" s="36">
        <v>8.5653900000000009E-3</v>
      </c>
      <c r="H59" s="31" t="s">
        <v>152</v>
      </c>
    </row>
    <row r="60" spans="1:8" x14ac:dyDescent="0.2">
      <c r="A60" s="32">
        <v>54</v>
      </c>
      <c r="B60" s="33" t="s">
        <v>47</v>
      </c>
      <c r="C60" s="33" t="s">
        <v>48</v>
      </c>
      <c r="D60" s="33" t="s">
        <v>19</v>
      </c>
      <c r="E60" s="34">
        <v>2012000</v>
      </c>
      <c r="F60" s="35">
        <v>5884.0940000000001</v>
      </c>
      <c r="G60" s="36">
        <v>8.5117100000000005E-3</v>
      </c>
      <c r="H60" s="31" t="s">
        <v>152</v>
      </c>
    </row>
    <row r="61" spans="1:8" x14ac:dyDescent="0.2">
      <c r="A61" s="32">
        <v>55</v>
      </c>
      <c r="B61" s="33" t="s">
        <v>378</v>
      </c>
      <c r="C61" s="33" t="s">
        <v>379</v>
      </c>
      <c r="D61" s="33" t="s">
        <v>36</v>
      </c>
      <c r="E61" s="34">
        <v>140000</v>
      </c>
      <c r="F61" s="35">
        <v>5849.69</v>
      </c>
      <c r="G61" s="36">
        <v>8.4619499999999993E-3</v>
      </c>
      <c r="H61" s="31" t="s">
        <v>152</v>
      </c>
    </row>
    <row r="62" spans="1:8" ht="25.5" x14ac:dyDescent="0.2">
      <c r="A62" s="32">
        <v>56</v>
      </c>
      <c r="B62" s="33" t="s">
        <v>380</v>
      </c>
      <c r="C62" s="33" t="s">
        <v>381</v>
      </c>
      <c r="D62" s="33" t="s">
        <v>209</v>
      </c>
      <c r="E62" s="34">
        <v>425000</v>
      </c>
      <c r="F62" s="35">
        <v>5671.625</v>
      </c>
      <c r="G62" s="36">
        <v>8.2043600000000008E-3</v>
      </c>
      <c r="H62" s="31" t="s">
        <v>152</v>
      </c>
    </row>
    <row r="63" spans="1:8" x14ac:dyDescent="0.2">
      <c r="A63" s="32">
        <v>57</v>
      </c>
      <c r="B63" s="33" t="s">
        <v>84</v>
      </c>
      <c r="C63" s="33" t="s">
        <v>85</v>
      </c>
      <c r="D63" s="33" t="s">
        <v>39</v>
      </c>
      <c r="E63" s="34">
        <v>550300</v>
      </c>
      <c r="F63" s="35">
        <v>5652.4064500000004</v>
      </c>
      <c r="G63" s="36">
        <v>8.1765599999999994E-3</v>
      </c>
      <c r="H63" s="31" t="s">
        <v>152</v>
      </c>
    </row>
    <row r="64" spans="1:8" x14ac:dyDescent="0.2">
      <c r="A64" s="32">
        <v>58</v>
      </c>
      <c r="B64" s="33" t="s">
        <v>306</v>
      </c>
      <c r="C64" s="33" t="s">
        <v>307</v>
      </c>
      <c r="D64" s="33" t="s">
        <v>292</v>
      </c>
      <c r="E64" s="34">
        <v>501344</v>
      </c>
      <c r="F64" s="35">
        <v>5584.470816</v>
      </c>
      <c r="G64" s="36">
        <v>8.0782900000000001E-3</v>
      </c>
      <c r="H64" s="31" t="s">
        <v>152</v>
      </c>
    </row>
    <row r="65" spans="1:8" x14ac:dyDescent="0.2">
      <c r="A65" s="32">
        <v>59</v>
      </c>
      <c r="B65" s="33" t="s">
        <v>111</v>
      </c>
      <c r="C65" s="33" t="s">
        <v>112</v>
      </c>
      <c r="D65" s="33" t="s">
        <v>113</v>
      </c>
      <c r="E65" s="34">
        <v>1100000</v>
      </c>
      <c r="F65" s="35">
        <v>5507.7</v>
      </c>
      <c r="G65" s="36">
        <v>7.9672400000000004E-3</v>
      </c>
      <c r="H65" s="31" t="s">
        <v>152</v>
      </c>
    </row>
    <row r="66" spans="1:8" ht="25.5" x14ac:dyDescent="0.2">
      <c r="A66" s="32">
        <v>60</v>
      </c>
      <c r="B66" s="33" t="s">
        <v>382</v>
      </c>
      <c r="C66" s="33" t="s">
        <v>383</v>
      </c>
      <c r="D66" s="33" t="s">
        <v>99</v>
      </c>
      <c r="E66" s="34">
        <v>1700000</v>
      </c>
      <c r="F66" s="35">
        <v>5406</v>
      </c>
      <c r="G66" s="36">
        <v>7.8201199999999998E-3</v>
      </c>
      <c r="H66" s="31" t="s">
        <v>152</v>
      </c>
    </row>
    <row r="67" spans="1:8" x14ac:dyDescent="0.2">
      <c r="A67" s="32">
        <v>61</v>
      </c>
      <c r="B67" s="33" t="s">
        <v>138</v>
      </c>
      <c r="C67" s="33" t="s">
        <v>139</v>
      </c>
      <c r="D67" s="33" t="s">
        <v>33</v>
      </c>
      <c r="E67" s="34">
        <v>2250000</v>
      </c>
      <c r="F67" s="35">
        <v>5161.5</v>
      </c>
      <c r="G67" s="36">
        <v>7.4664400000000004E-3</v>
      </c>
      <c r="H67" s="31" t="s">
        <v>152</v>
      </c>
    </row>
    <row r="68" spans="1:8" x14ac:dyDescent="0.2">
      <c r="A68" s="32">
        <v>62</v>
      </c>
      <c r="B68" s="33" t="s">
        <v>384</v>
      </c>
      <c r="C68" s="33" t="s">
        <v>385</v>
      </c>
      <c r="D68" s="33" t="s">
        <v>386</v>
      </c>
      <c r="E68" s="34">
        <v>190000</v>
      </c>
      <c r="F68" s="35">
        <v>4980.66</v>
      </c>
      <c r="G68" s="36">
        <v>7.2048399999999997E-3</v>
      </c>
      <c r="H68" s="31" t="s">
        <v>152</v>
      </c>
    </row>
    <row r="69" spans="1:8" x14ac:dyDescent="0.2">
      <c r="A69" s="32">
        <v>63</v>
      </c>
      <c r="B69" s="33" t="s">
        <v>314</v>
      </c>
      <c r="C69" s="33" t="s">
        <v>315</v>
      </c>
      <c r="D69" s="33" t="s">
        <v>277</v>
      </c>
      <c r="E69" s="34">
        <v>5663245</v>
      </c>
      <c r="F69" s="35">
        <v>4855.0999384999996</v>
      </c>
      <c r="G69" s="36">
        <v>7.0232100000000002E-3</v>
      </c>
      <c r="H69" s="31" t="s">
        <v>152</v>
      </c>
    </row>
    <row r="70" spans="1:8" x14ac:dyDescent="0.2">
      <c r="A70" s="32">
        <v>64</v>
      </c>
      <c r="B70" s="33" t="s">
        <v>296</v>
      </c>
      <c r="C70" s="33" t="s">
        <v>297</v>
      </c>
      <c r="D70" s="33" t="s">
        <v>79</v>
      </c>
      <c r="E70" s="34">
        <v>370000</v>
      </c>
      <c r="F70" s="35">
        <v>4808.1499999999996</v>
      </c>
      <c r="G70" s="36">
        <v>6.9552900000000003E-3</v>
      </c>
      <c r="H70" s="31" t="s">
        <v>152</v>
      </c>
    </row>
    <row r="71" spans="1:8" x14ac:dyDescent="0.2">
      <c r="A71" s="32">
        <v>65</v>
      </c>
      <c r="B71" s="33" t="s">
        <v>387</v>
      </c>
      <c r="C71" s="33" t="s">
        <v>388</v>
      </c>
      <c r="D71" s="33" t="s">
        <v>30</v>
      </c>
      <c r="E71" s="34">
        <v>146498</v>
      </c>
      <c r="F71" s="35">
        <v>4765.7996869999997</v>
      </c>
      <c r="G71" s="36">
        <v>6.8940299999999998E-3</v>
      </c>
      <c r="H71" s="31" t="s">
        <v>152</v>
      </c>
    </row>
    <row r="72" spans="1:8" x14ac:dyDescent="0.2">
      <c r="A72" s="32">
        <v>66</v>
      </c>
      <c r="B72" s="33" t="s">
        <v>316</v>
      </c>
      <c r="C72" s="33" t="s">
        <v>317</v>
      </c>
      <c r="D72" s="33" t="s">
        <v>79</v>
      </c>
      <c r="E72" s="34">
        <v>800000</v>
      </c>
      <c r="F72" s="35">
        <v>4758.3999999999996</v>
      </c>
      <c r="G72" s="36">
        <v>6.88333E-3</v>
      </c>
      <c r="H72" s="31" t="s">
        <v>152</v>
      </c>
    </row>
    <row r="73" spans="1:8" x14ac:dyDescent="0.2">
      <c r="A73" s="32">
        <v>67</v>
      </c>
      <c r="B73" s="33" t="s">
        <v>132</v>
      </c>
      <c r="C73" s="33" t="s">
        <v>133</v>
      </c>
      <c r="D73" s="33" t="s">
        <v>88</v>
      </c>
      <c r="E73" s="34">
        <v>1346700</v>
      </c>
      <c r="F73" s="35">
        <v>4661.6020500000004</v>
      </c>
      <c r="G73" s="36">
        <v>6.7432999999999998E-3</v>
      </c>
      <c r="H73" s="31" t="s">
        <v>152</v>
      </c>
    </row>
    <row r="74" spans="1:8" x14ac:dyDescent="0.2">
      <c r="A74" s="32">
        <v>68</v>
      </c>
      <c r="B74" s="33" t="s">
        <v>336</v>
      </c>
      <c r="C74" s="33" t="s">
        <v>337</v>
      </c>
      <c r="D74" s="33" t="s">
        <v>30</v>
      </c>
      <c r="E74" s="34">
        <v>346000</v>
      </c>
      <c r="F74" s="35">
        <v>4009.9670000000001</v>
      </c>
      <c r="G74" s="36">
        <v>5.80067E-3</v>
      </c>
      <c r="H74" s="31" t="s">
        <v>152</v>
      </c>
    </row>
    <row r="75" spans="1:8" ht="25.5" x14ac:dyDescent="0.2">
      <c r="A75" s="32">
        <v>69</v>
      </c>
      <c r="B75" s="33" t="s">
        <v>389</v>
      </c>
      <c r="C75" s="33" t="s">
        <v>390</v>
      </c>
      <c r="D75" s="33" t="s">
        <v>25</v>
      </c>
      <c r="E75" s="34">
        <v>160000</v>
      </c>
      <c r="F75" s="35">
        <v>3908.32</v>
      </c>
      <c r="G75" s="36">
        <v>5.6536299999999998E-3</v>
      </c>
      <c r="H75" s="31" t="s">
        <v>152</v>
      </c>
    </row>
    <row r="76" spans="1:8" x14ac:dyDescent="0.2">
      <c r="A76" s="32">
        <v>70</v>
      </c>
      <c r="B76" s="33" t="s">
        <v>146</v>
      </c>
      <c r="C76" s="33" t="s">
        <v>147</v>
      </c>
      <c r="D76" s="33" t="s">
        <v>22</v>
      </c>
      <c r="E76" s="34">
        <v>240000</v>
      </c>
      <c r="F76" s="35">
        <v>3566.28</v>
      </c>
      <c r="G76" s="36">
        <v>5.1588500000000004E-3</v>
      </c>
      <c r="H76" s="31" t="s">
        <v>152</v>
      </c>
    </row>
    <row r="77" spans="1:8" x14ac:dyDescent="0.2">
      <c r="A77" s="32">
        <v>71</v>
      </c>
      <c r="B77" s="33" t="s">
        <v>252</v>
      </c>
      <c r="C77" s="33" t="s">
        <v>253</v>
      </c>
      <c r="D77" s="33" t="s">
        <v>113</v>
      </c>
      <c r="E77" s="34">
        <v>1200000</v>
      </c>
      <c r="F77" s="35">
        <v>3179.4</v>
      </c>
      <c r="G77" s="36">
        <v>4.5992000000000003E-3</v>
      </c>
      <c r="H77" s="31" t="s">
        <v>152</v>
      </c>
    </row>
    <row r="78" spans="1:8" x14ac:dyDescent="0.2">
      <c r="A78" s="32">
        <v>72</v>
      </c>
      <c r="B78" s="33" t="s">
        <v>68</v>
      </c>
      <c r="C78" s="33" t="s">
        <v>69</v>
      </c>
      <c r="D78" s="33" t="s">
        <v>22</v>
      </c>
      <c r="E78" s="34">
        <v>810000</v>
      </c>
      <c r="F78" s="35">
        <v>3178.44</v>
      </c>
      <c r="G78" s="36">
        <v>4.5978099999999999E-3</v>
      </c>
      <c r="H78" s="31" t="s">
        <v>152</v>
      </c>
    </row>
    <row r="79" spans="1:8" x14ac:dyDescent="0.2">
      <c r="A79" s="32">
        <v>73</v>
      </c>
      <c r="B79" s="33" t="s">
        <v>391</v>
      </c>
      <c r="C79" s="33" t="s">
        <v>392</v>
      </c>
      <c r="D79" s="33" t="s">
        <v>393</v>
      </c>
      <c r="E79" s="34">
        <v>825000</v>
      </c>
      <c r="F79" s="35">
        <v>3169.2375000000002</v>
      </c>
      <c r="G79" s="36">
        <v>4.5845E-3</v>
      </c>
      <c r="H79" s="31" t="s">
        <v>152</v>
      </c>
    </row>
    <row r="80" spans="1:8" x14ac:dyDescent="0.2">
      <c r="A80" s="32">
        <v>74</v>
      </c>
      <c r="B80" s="33" t="s">
        <v>394</v>
      </c>
      <c r="C80" s="33" t="s">
        <v>395</v>
      </c>
      <c r="D80" s="33" t="s">
        <v>113</v>
      </c>
      <c r="E80" s="34">
        <v>1429646</v>
      </c>
      <c r="F80" s="35">
        <v>1821.6549332</v>
      </c>
      <c r="G80" s="36">
        <v>2.6351399999999998E-3</v>
      </c>
      <c r="H80" s="31" t="s">
        <v>152</v>
      </c>
    </row>
    <row r="81" spans="1:8" x14ac:dyDescent="0.2">
      <c r="A81" s="29"/>
      <c r="B81" s="29"/>
      <c r="C81" s="30" t="s">
        <v>151</v>
      </c>
      <c r="D81" s="29"/>
      <c r="E81" s="29" t="s">
        <v>152</v>
      </c>
      <c r="F81" s="37">
        <v>656390.82043069997</v>
      </c>
      <c r="G81" s="38">
        <v>0.94951085000000002</v>
      </c>
      <c r="H81" s="31" t="s">
        <v>152</v>
      </c>
    </row>
    <row r="82" spans="1:8" x14ac:dyDescent="0.2">
      <c r="A82" s="29"/>
      <c r="B82" s="29"/>
      <c r="C82" s="39"/>
      <c r="D82" s="29"/>
      <c r="E82" s="29"/>
      <c r="F82" s="40"/>
      <c r="G82" s="40"/>
      <c r="H82" s="31" t="s">
        <v>152</v>
      </c>
    </row>
    <row r="83" spans="1:8" x14ac:dyDescent="0.2">
      <c r="A83" s="29"/>
      <c r="B83" s="29"/>
      <c r="C83" s="30" t="s">
        <v>153</v>
      </c>
      <c r="D83" s="29"/>
      <c r="E83" s="29"/>
      <c r="F83" s="29"/>
      <c r="G83" s="29"/>
      <c r="H83" s="31" t="s">
        <v>152</v>
      </c>
    </row>
    <row r="84" spans="1:8" x14ac:dyDescent="0.2">
      <c r="A84" s="29"/>
      <c r="B84" s="29"/>
      <c r="C84" s="30" t="s">
        <v>151</v>
      </c>
      <c r="D84" s="29"/>
      <c r="E84" s="29" t="s">
        <v>152</v>
      </c>
      <c r="F84" s="41" t="s">
        <v>154</v>
      </c>
      <c r="G84" s="38">
        <v>0</v>
      </c>
      <c r="H84" s="31" t="s">
        <v>152</v>
      </c>
    </row>
    <row r="85" spans="1:8" x14ac:dyDescent="0.2">
      <c r="A85" s="29"/>
      <c r="B85" s="29"/>
      <c r="C85" s="39"/>
      <c r="D85" s="29"/>
      <c r="E85" s="29"/>
      <c r="F85" s="40"/>
      <c r="G85" s="40"/>
      <c r="H85" s="31" t="s">
        <v>152</v>
      </c>
    </row>
    <row r="86" spans="1:8" x14ac:dyDescent="0.2">
      <c r="A86" s="29"/>
      <c r="B86" s="29"/>
      <c r="C86" s="30" t="s">
        <v>155</v>
      </c>
      <c r="D86" s="29"/>
      <c r="E86" s="29"/>
      <c r="F86" s="29"/>
      <c r="G86" s="29"/>
      <c r="H86" s="31" t="s">
        <v>152</v>
      </c>
    </row>
    <row r="87" spans="1:8" x14ac:dyDescent="0.2">
      <c r="A87" s="29"/>
      <c r="B87" s="29"/>
      <c r="C87" s="30" t="s">
        <v>151</v>
      </c>
      <c r="D87" s="29"/>
      <c r="E87" s="29" t="s">
        <v>152</v>
      </c>
      <c r="F87" s="41" t="s">
        <v>154</v>
      </c>
      <c r="G87" s="38">
        <v>0</v>
      </c>
      <c r="H87" s="31" t="s">
        <v>152</v>
      </c>
    </row>
    <row r="88" spans="1:8" x14ac:dyDescent="0.2">
      <c r="A88" s="29"/>
      <c r="B88" s="29"/>
      <c r="C88" s="39"/>
      <c r="D88" s="29"/>
      <c r="E88" s="29"/>
      <c r="F88" s="40"/>
      <c r="G88" s="40"/>
      <c r="H88" s="31" t="s">
        <v>152</v>
      </c>
    </row>
    <row r="89" spans="1:8" x14ac:dyDescent="0.2">
      <c r="A89" s="29"/>
      <c r="B89" s="29"/>
      <c r="C89" s="30" t="s">
        <v>156</v>
      </c>
      <c r="D89" s="29"/>
      <c r="E89" s="29"/>
      <c r="F89" s="29"/>
      <c r="G89" s="29"/>
      <c r="H89" s="31" t="s">
        <v>152</v>
      </c>
    </row>
    <row r="90" spans="1:8" x14ac:dyDescent="0.2">
      <c r="A90" s="29"/>
      <c r="B90" s="29"/>
      <c r="C90" s="30" t="s">
        <v>151</v>
      </c>
      <c r="D90" s="29"/>
      <c r="E90" s="29" t="s">
        <v>152</v>
      </c>
      <c r="F90" s="41" t="s">
        <v>154</v>
      </c>
      <c r="G90" s="38">
        <v>0</v>
      </c>
      <c r="H90" s="31" t="s">
        <v>152</v>
      </c>
    </row>
    <row r="91" spans="1:8" x14ac:dyDescent="0.2">
      <c r="A91" s="29"/>
      <c r="B91" s="29"/>
      <c r="C91" s="39"/>
      <c r="D91" s="29"/>
      <c r="E91" s="29"/>
      <c r="F91" s="40"/>
      <c r="G91" s="40"/>
      <c r="H91" s="31" t="s">
        <v>152</v>
      </c>
    </row>
    <row r="92" spans="1:8" x14ac:dyDescent="0.2">
      <c r="A92" s="29"/>
      <c r="B92" s="29"/>
      <c r="C92" s="30" t="s">
        <v>157</v>
      </c>
      <c r="D92" s="29"/>
      <c r="E92" s="29"/>
      <c r="F92" s="40"/>
      <c r="G92" s="40"/>
      <c r="H92" s="31" t="s">
        <v>152</v>
      </c>
    </row>
    <row r="93" spans="1:8" x14ac:dyDescent="0.2">
      <c r="A93" s="29"/>
      <c r="B93" s="29"/>
      <c r="C93" s="30" t="s">
        <v>151</v>
      </c>
      <c r="D93" s="29"/>
      <c r="E93" s="29" t="s">
        <v>152</v>
      </c>
      <c r="F93" s="41" t="s">
        <v>154</v>
      </c>
      <c r="G93" s="38">
        <v>0</v>
      </c>
      <c r="H93" s="31" t="s">
        <v>152</v>
      </c>
    </row>
    <row r="94" spans="1:8" x14ac:dyDescent="0.2">
      <c r="A94" s="29"/>
      <c r="B94" s="29"/>
      <c r="C94" s="39"/>
      <c r="D94" s="29"/>
      <c r="E94" s="29"/>
      <c r="F94" s="40"/>
      <c r="G94" s="40"/>
      <c r="H94" s="31" t="s">
        <v>152</v>
      </c>
    </row>
    <row r="95" spans="1:8" x14ac:dyDescent="0.2">
      <c r="A95" s="29"/>
      <c r="B95" s="29"/>
      <c r="C95" s="30" t="s">
        <v>158</v>
      </c>
      <c r="D95" s="29"/>
      <c r="E95" s="29"/>
      <c r="F95" s="40"/>
      <c r="G95" s="40"/>
      <c r="H95" s="31" t="s">
        <v>152</v>
      </c>
    </row>
    <row r="96" spans="1:8" x14ac:dyDescent="0.2">
      <c r="A96" s="29"/>
      <c r="B96" s="29"/>
      <c r="C96" s="30" t="s">
        <v>151</v>
      </c>
      <c r="D96" s="29"/>
      <c r="E96" s="29" t="s">
        <v>152</v>
      </c>
      <c r="F96" s="41" t="s">
        <v>154</v>
      </c>
      <c r="G96" s="38">
        <v>0</v>
      </c>
      <c r="H96" s="31" t="s">
        <v>152</v>
      </c>
    </row>
    <row r="97" spans="1:8" x14ac:dyDescent="0.2">
      <c r="A97" s="29"/>
      <c r="B97" s="29"/>
      <c r="C97" s="39"/>
      <c r="D97" s="29"/>
      <c r="E97" s="29"/>
      <c r="F97" s="40"/>
      <c r="G97" s="40"/>
      <c r="H97" s="31" t="s">
        <v>152</v>
      </c>
    </row>
    <row r="98" spans="1:8" x14ac:dyDescent="0.2">
      <c r="A98" s="29"/>
      <c r="B98" s="29"/>
      <c r="C98" s="30" t="s">
        <v>160</v>
      </c>
      <c r="D98" s="29"/>
      <c r="E98" s="29"/>
      <c r="F98" s="37">
        <v>656390.82043069997</v>
      </c>
      <c r="G98" s="38">
        <v>0.94951085000000002</v>
      </c>
      <c r="H98" s="31" t="s">
        <v>152</v>
      </c>
    </row>
    <row r="99" spans="1:8" x14ac:dyDescent="0.2">
      <c r="A99" s="29"/>
      <c r="B99" s="29"/>
      <c r="C99" s="39"/>
      <c r="D99" s="29"/>
      <c r="E99" s="29"/>
      <c r="F99" s="40"/>
      <c r="G99" s="40"/>
      <c r="H99" s="31" t="s">
        <v>152</v>
      </c>
    </row>
    <row r="100" spans="1:8" x14ac:dyDescent="0.2">
      <c r="A100" s="29"/>
      <c r="B100" s="29"/>
      <c r="C100" s="30" t="s">
        <v>161</v>
      </c>
      <c r="D100" s="29"/>
      <c r="E100" s="29"/>
      <c r="F100" s="40"/>
      <c r="G100" s="40"/>
      <c r="H100" s="31" t="s">
        <v>152</v>
      </c>
    </row>
    <row r="101" spans="1:8" x14ac:dyDescent="0.2">
      <c r="A101" s="29"/>
      <c r="B101" s="29"/>
      <c r="C101" s="30" t="s">
        <v>10</v>
      </c>
      <c r="D101" s="29"/>
      <c r="E101" s="29"/>
      <c r="F101" s="40"/>
      <c r="G101" s="40"/>
      <c r="H101" s="31" t="s">
        <v>152</v>
      </c>
    </row>
    <row r="102" spans="1:8" x14ac:dyDescent="0.2">
      <c r="A102" s="29"/>
      <c r="B102" s="29"/>
      <c r="C102" s="30" t="s">
        <v>151</v>
      </c>
      <c r="D102" s="29"/>
      <c r="E102" s="29" t="s">
        <v>152</v>
      </c>
      <c r="F102" s="41" t="s">
        <v>154</v>
      </c>
      <c r="G102" s="38">
        <v>0</v>
      </c>
      <c r="H102" s="31" t="s">
        <v>152</v>
      </c>
    </row>
    <row r="103" spans="1:8" x14ac:dyDescent="0.2">
      <c r="A103" s="29"/>
      <c r="B103" s="29"/>
      <c r="C103" s="39"/>
      <c r="D103" s="29"/>
      <c r="E103" s="29"/>
      <c r="F103" s="40"/>
      <c r="G103" s="40"/>
      <c r="H103" s="31" t="s">
        <v>152</v>
      </c>
    </row>
    <row r="104" spans="1:8" x14ac:dyDescent="0.2">
      <c r="A104" s="29"/>
      <c r="B104" s="29"/>
      <c r="C104" s="30" t="s">
        <v>162</v>
      </c>
      <c r="D104" s="29"/>
      <c r="E104" s="29"/>
      <c r="F104" s="29"/>
      <c r="G104" s="29"/>
      <c r="H104" s="31" t="s">
        <v>152</v>
      </c>
    </row>
    <row r="105" spans="1:8" x14ac:dyDescent="0.2">
      <c r="A105" s="29"/>
      <c r="B105" s="29"/>
      <c r="C105" s="30" t="s">
        <v>151</v>
      </c>
      <c r="D105" s="29"/>
      <c r="E105" s="29" t="s">
        <v>152</v>
      </c>
      <c r="F105" s="41" t="s">
        <v>154</v>
      </c>
      <c r="G105" s="38">
        <v>0</v>
      </c>
      <c r="H105" s="31" t="s">
        <v>152</v>
      </c>
    </row>
    <row r="106" spans="1:8" x14ac:dyDescent="0.2">
      <c r="A106" s="29"/>
      <c r="B106" s="29"/>
      <c r="C106" s="39"/>
      <c r="D106" s="29"/>
      <c r="E106" s="29"/>
      <c r="F106" s="40"/>
      <c r="G106" s="40"/>
      <c r="H106" s="31" t="s">
        <v>152</v>
      </c>
    </row>
    <row r="107" spans="1:8" x14ac:dyDescent="0.2">
      <c r="A107" s="29"/>
      <c r="B107" s="29"/>
      <c r="C107" s="30" t="s">
        <v>163</v>
      </c>
      <c r="D107" s="29"/>
      <c r="E107" s="29"/>
      <c r="F107" s="29"/>
      <c r="G107" s="29"/>
      <c r="H107" s="31" t="s">
        <v>152</v>
      </c>
    </row>
    <row r="108" spans="1:8" x14ac:dyDescent="0.2">
      <c r="A108" s="29"/>
      <c r="B108" s="29"/>
      <c r="C108" s="30" t="s">
        <v>151</v>
      </c>
      <c r="D108" s="29"/>
      <c r="E108" s="29" t="s">
        <v>152</v>
      </c>
      <c r="F108" s="41" t="s">
        <v>154</v>
      </c>
      <c r="G108" s="38">
        <v>0</v>
      </c>
      <c r="H108" s="31" t="s">
        <v>152</v>
      </c>
    </row>
    <row r="109" spans="1:8" x14ac:dyDescent="0.2">
      <c r="A109" s="29"/>
      <c r="B109" s="29"/>
      <c r="C109" s="39"/>
      <c r="D109" s="29"/>
      <c r="E109" s="29"/>
      <c r="F109" s="40"/>
      <c r="G109" s="40"/>
      <c r="H109" s="31" t="s">
        <v>152</v>
      </c>
    </row>
    <row r="110" spans="1:8" x14ac:dyDescent="0.2">
      <c r="A110" s="29"/>
      <c r="B110" s="29"/>
      <c r="C110" s="30" t="s">
        <v>164</v>
      </c>
      <c r="D110" s="29"/>
      <c r="E110" s="29"/>
      <c r="F110" s="40"/>
      <c r="G110" s="40"/>
      <c r="H110" s="31" t="s">
        <v>152</v>
      </c>
    </row>
    <row r="111" spans="1:8" x14ac:dyDescent="0.2">
      <c r="A111" s="29"/>
      <c r="B111" s="29"/>
      <c r="C111" s="30" t="s">
        <v>151</v>
      </c>
      <c r="D111" s="29"/>
      <c r="E111" s="29" t="s">
        <v>152</v>
      </c>
      <c r="F111" s="41" t="s">
        <v>154</v>
      </c>
      <c r="G111" s="38">
        <v>0</v>
      </c>
      <c r="H111" s="31" t="s">
        <v>152</v>
      </c>
    </row>
    <row r="112" spans="1:8" x14ac:dyDescent="0.2">
      <c r="A112" s="29"/>
      <c r="B112" s="29"/>
      <c r="C112" s="39"/>
      <c r="D112" s="29"/>
      <c r="E112" s="29"/>
      <c r="F112" s="40"/>
      <c r="G112" s="40"/>
      <c r="H112" s="31" t="s">
        <v>152</v>
      </c>
    </row>
    <row r="113" spans="1:8" x14ac:dyDescent="0.2">
      <c r="A113" s="29"/>
      <c r="B113" s="29"/>
      <c r="C113" s="30" t="s">
        <v>165</v>
      </c>
      <c r="D113" s="29"/>
      <c r="E113" s="29"/>
      <c r="F113" s="37">
        <v>0</v>
      </c>
      <c r="G113" s="38">
        <v>0</v>
      </c>
      <c r="H113" s="31" t="s">
        <v>152</v>
      </c>
    </row>
    <row r="114" spans="1:8" x14ac:dyDescent="0.2">
      <c r="A114" s="29"/>
      <c r="B114" s="29"/>
      <c r="C114" s="39"/>
      <c r="D114" s="29"/>
      <c r="E114" s="29"/>
      <c r="F114" s="40"/>
      <c r="G114" s="40"/>
      <c r="H114" s="31" t="s">
        <v>152</v>
      </c>
    </row>
    <row r="115" spans="1:8" x14ac:dyDescent="0.2">
      <c r="A115" s="29"/>
      <c r="B115" s="29"/>
      <c r="C115" s="30" t="s">
        <v>166</v>
      </c>
      <c r="D115" s="29"/>
      <c r="E115" s="29"/>
      <c r="F115" s="40"/>
      <c r="G115" s="40"/>
      <c r="H115" s="31" t="s">
        <v>152</v>
      </c>
    </row>
    <row r="116" spans="1:8" x14ac:dyDescent="0.2">
      <c r="A116" s="29"/>
      <c r="B116" s="29"/>
      <c r="C116" s="30" t="s">
        <v>167</v>
      </c>
      <c r="D116" s="29"/>
      <c r="E116" s="29"/>
      <c r="F116" s="40"/>
      <c r="G116" s="40"/>
      <c r="H116" s="31" t="s">
        <v>152</v>
      </c>
    </row>
    <row r="117" spans="1:8" x14ac:dyDescent="0.2">
      <c r="A117" s="29"/>
      <c r="B117" s="29"/>
      <c r="C117" s="30" t="s">
        <v>151</v>
      </c>
      <c r="D117" s="29"/>
      <c r="E117" s="29" t="s">
        <v>152</v>
      </c>
      <c r="F117" s="41" t="s">
        <v>154</v>
      </c>
      <c r="G117" s="38">
        <v>0</v>
      </c>
      <c r="H117" s="31" t="s">
        <v>152</v>
      </c>
    </row>
    <row r="118" spans="1:8" x14ac:dyDescent="0.2">
      <c r="A118" s="29"/>
      <c r="B118" s="29"/>
      <c r="C118" s="39"/>
      <c r="D118" s="29"/>
      <c r="E118" s="29"/>
      <c r="F118" s="40"/>
      <c r="G118" s="40"/>
      <c r="H118" s="31" t="s">
        <v>152</v>
      </c>
    </row>
    <row r="119" spans="1:8" x14ac:dyDescent="0.2">
      <c r="A119" s="29"/>
      <c r="B119" s="29"/>
      <c r="C119" s="30" t="s">
        <v>168</v>
      </c>
      <c r="D119" s="29"/>
      <c r="E119" s="29"/>
      <c r="F119" s="40"/>
      <c r="G119" s="40"/>
      <c r="H119" s="31" t="s">
        <v>152</v>
      </c>
    </row>
    <row r="120" spans="1:8" x14ac:dyDescent="0.2">
      <c r="A120" s="29"/>
      <c r="B120" s="29"/>
      <c r="C120" s="30" t="s">
        <v>151</v>
      </c>
      <c r="D120" s="29"/>
      <c r="E120" s="29" t="s">
        <v>152</v>
      </c>
      <c r="F120" s="41" t="s">
        <v>154</v>
      </c>
      <c r="G120" s="38">
        <v>0</v>
      </c>
      <c r="H120" s="31" t="s">
        <v>152</v>
      </c>
    </row>
    <row r="121" spans="1:8" x14ac:dyDescent="0.2">
      <c r="A121" s="29"/>
      <c r="B121" s="29"/>
      <c r="C121" s="39"/>
      <c r="D121" s="29"/>
      <c r="E121" s="29"/>
      <c r="F121" s="40"/>
      <c r="G121" s="40"/>
      <c r="H121" s="31" t="s">
        <v>152</v>
      </c>
    </row>
    <row r="122" spans="1:8" x14ac:dyDescent="0.2">
      <c r="A122" s="29"/>
      <c r="B122" s="29"/>
      <c r="C122" s="30" t="s">
        <v>169</v>
      </c>
      <c r="D122" s="29"/>
      <c r="E122" s="29"/>
      <c r="F122" s="40"/>
      <c r="G122" s="40"/>
      <c r="H122" s="31" t="s">
        <v>152</v>
      </c>
    </row>
    <row r="123" spans="1:8" x14ac:dyDescent="0.2">
      <c r="A123" s="29"/>
      <c r="B123" s="29"/>
      <c r="C123" s="30" t="s">
        <v>151</v>
      </c>
      <c r="D123" s="29"/>
      <c r="E123" s="29" t="s">
        <v>152</v>
      </c>
      <c r="F123" s="41" t="s">
        <v>154</v>
      </c>
      <c r="G123" s="38">
        <v>0</v>
      </c>
      <c r="H123" s="31" t="s">
        <v>152</v>
      </c>
    </row>
    <row r="124" spans="1:8" x14ac:dyDescent="0.2">
      <c r="A124" s="29"/>
      <c r="B124" s="29"/>
      <c r="C124" s="39"/>
      <c r="D124" s="29"/>
      <c r="E124" s="29"/>
      <c r="F124" s="40"/>
      <c r="G124" s="40"/>
      <c r="H124" s="31" t="s">
        <v>152</v>
      </c>
    </row>
    <row r="125" spans="1:8" x14ac:dyDescent="0.2">
      <c r="A125" s="29"/>
      <c r="B125" s="29"/>
      <c r="C125" s="30" t="s">
        <v>170</v>
      </c>
      <c r="D125" s="29"/>
      <c r="E125" s="29"/>
      <c r="F125" s="40"/>
      <c r="G125" s="40"/>
      <c r="H125" s="31" t="s">
        <v>152</v>
      </c>
    </row>
    <row r="126" spans="1:8" x14ac:dyDescent="0.2">
      <c r="A126" s="32">
        <v>1</v>
      </c>
      <c r="B126" s="33"/>
      <c r="C126" s="33" t="s">
        <v>171</v>
      </c>
      <c r="D126" s="33"/>
      <c r="E126" s="42"/>
      <c r="F126" s="35">
        <v>13959.669500976999</v>
      </c>
      <c r="G126" s="36">
        <v>2.0193539999999999E-2</v>
      </c>
      <c r="H126" s="31">
        <v>6.6</v>
      </c>
    </row>
    <row r="127" spans="1:8" x14ac:dyDescent="0.2">
      <c r="A127" s="29"/>
      <c r="B127" s="29"/>
      <c r="C127" s="30" t="s">
        <v>151</v>
      </c>
      <c r="D127" s="29"/>
      <c r="E127" s="29" t="s">
        <v>152</v>
      </c>
      <c r="F127" s="37">
        <v>13959.669500976999</v>
      </c>
      <c r="G127" s="38">
        <v>2.0193539999999999E-2</v>
      </c>
      <c r="H127" s="31" t="s">
        <v>152</v>
      </c>
    </row>
    <row r="128" spans="1:8" x14ac:dyDescent="0.2">
      <c r="A128" s="29"/>
      <c r="B128" s="29"/>
      <c r="C128" s="39"/>
      <c r="D128" s="29"/>
      <c r="E128" s="29"/>
      <c r="F128" s="40"/>
      <c r="G128" s="40"/>
      <c r="H128" s="31" t="s">
        <v>152</v>
      </c>
    </row>
    <row r="129" spans="1:8" x14ac:dyDescent="0.2">
      <c r="A129" s="29"/>
      <c r="B129" s="29"/>
      <c r="C129" s="30" t="s">
        <v>172</v>
      </c>
      <c r="D129" s="29"/>
      <c r="E129" s="29"/>
      <c r="F129" s="37">
        <v>13959.669500976999</v>
      </c>
      <c r="G129" s="38">
        <v>2.0193539999999999E-2</v>
      </c>
      <c r="H129" s="31" t="s">
        <v>152</v>
      </c>
    </row>
    <row r="130" spans="1:8" x14ac:dyDescent="0.2">
      <c r="A130" s="29"/>
      <c r="B130" s="29"/>
      <c r="C130" s="40"/>
      <c r="D130" s="29"/>
      <c r="E130" s="29"/>
      <c r="F130" s="29"/>
      <c r="G130" s="29"/>
      <c r="H130" s="31" t="s">
        <v>152</v>
      </c>
    </row>
    <row r="131" spans="1:8" x14ac:dyDescent="0.2">
      <c r="A131" s="29"/>
      <c r="B131" s="29"/>
      <c r="C131" s="30" t="s">
        <v>173</v>
      </c>
      <c r="D131" s="29"/>
      <c r="E131" s="29"/>
      <c r="F131" s="29"/>
      <c r="G131" s="29"/>
      <c r="H131" s="31" t="s">
        <v>152</v>
      </c>
    </row>
    <row r="132" spans="1:8" x14ac:dyDescent="0.2">
      <c r="A132" s="29"/>
      <c r="B132" s="29"/>
      <c r="C132" s="30" t="s">
        <v>174</v>
      </c>
      <c r="D132" s="29"/>
      <c r="E132" s="29"/>
      <c r="F132" s="29"/>
      <c r="G132" s="29"/>
      <c r="H132" s="31" t="s">
        <v>152</v>
      </c>
    </row>
    <row r="133" spans="1:8" x14ac:dyDescent="0.2">
      <c r="A133" s="32">
        <v>1</v>
      </c>
      <c r="B133" s="33" t="s">
        <v>342</v>
      </c>
      <c r="C133" s="33" t="s">
        <v>343</v>
      </c>
      <c r="D133" s="33"/>
      <c r="E133" s="89">
        <v>667870.97400000005</v>
      </c>
      <c r="F133" s="35">
        <v>15025.371136403</v>
      </c>
      <c r="G133" s="36">
        <v>2.1735150000000002E-2</v>
      </c>
      <c r="H133" s="31" t="s">
        <v>152</v>
      </c>
    </row>
    <row r="134" spans="1:8" x14ac:dyDescent="0.2">
      <c r="A134" s="29"/>
      <c r="B134" s="29"/>
      <c r="C134" s="30" t="s">
        <v>151</v>
      </c>
      <c r="D134" s="29"/>
      <c r="E134" s="29" t="s">
        <v>152</v>
      </c>
      <c r="F134" s="37">
        <v>15025.371136403</v>
      </c>
      <c r="G134" s="38">
        <v>2.1735150000000002E-2</v>
      </c>
      <c r="H134" s="31" t="s">
        <v>152</v>
      </c>
    </row>
    <row r="135" spans="1:8" x14ac:dyDescent="0.2">
      <c r="A135" s="29"/>
      <c r="B135" s="29"/>
      <c r="C135" s="39"/>
      <c r="D135" s="29"/>
      <c r="E135" s="29"/>
      <c r="F135" s="40"/>
      <c r="G135" s="40"/>
      <c r="H135" s="31" t="s">
        <v>152</v>
      </c>
    </row>
    <row r="136" spans="1:8" x14ac:dyDescent="0.2">
      <c r="A136" s="29"/>
      <c r="B136" s="29"/>
      <c r="C136" s="30" t="s">
        <v>175</v>
      </c>
      <c r="D136" s="29"/>
      <c r="E136" s="29"/>
      <c r="F136" s="29"/>
      <c r="G136" s="29"/>
      <c r="H136" s="31" t="s">
        <v>152</v>
      </c>
    </row>
    <row r="137" spans="1:8" x14ac:dyDescent="0.2">
      <c r="A137" s="29"/>
      <c r="B137" s="29"/>
      <c r="C137" s="30" t="s">
        <v>176</v>
      </c>
      <c r="D137" s="29"/>
      <c r="E137" s="29"/>
      <c r="F137" s="29"/>
      <c r="G137" s="29"/>
      <c r="H137" s="31" t="s">
        <v>152</v>
      </c>
    </row>
    <row r="138" spans="1:8" x14ac:dyDescent="0.2">
      <c r="A138" s="29"/>
      <c r="B138" s="29"/>
      <c r="C138" s="30" t="s">
        <v>151</v>
      </c>
      <c r="D138" s="29"/>
      <c r="E138" s="29" t="s">
        <v>152</v>
      </c>
      <c r="F138" s="41" t="s">
        <v>154</v>
      </c>
      <c r="G138" s="38">
        <v>0</v>
      </c>
      <c r="H138" s="31" t="s">
        <v>152</v>
      </c>
    </row>
    <row r="139" spans="1:8" x14ac:dyDescent="0.2">
      <c r="A139" s="29"/>
      <c r="B139" s="29"/>
      <c r="C139" s="39"/>
      <c r="D139" s="29"/>
      <c r="E139" s="29"/>
      <c r="F139" s="40"/>
      <c r="G139" s="40"/>
      <c r="H139" s="31" t="s">
        <v>152</v>
      </c>
    </row>
    <row r="140" spans="1:8" x14ac:dyDescent="0.2">
      <c r="A140" s="29"/>
      <c r="B140" s="29"/>
      <c r="C140" s="30" t="s">
        <v>177</v>
      </c>
      <c r="D140" s="29"/>
      <c r="E140" s="29"/>
      <c r="F140" s="40"/>
      <c r="G140" s="40"/>
      <c r="H140" s="31" t="s">
        <v>152</v>
      </c>
    </row>
    <row r="141" spans="1:8" x14ac:dyDescent="0.2">
      <c r="A141" s="29"/>
      <c r="B141" s="29"/>
      <c r="C141" s="30" t="s">
        <v>151</v>
      </c>
      <c r="D141" s="29"/>
      <c r="E141" s="29" t="s">
        <v>152</v>
      </c>
      <c r="F141" s="41" t="s">
        <v>154</v>
      </c>
      <c r="G141" s="38">
        <v>0</v>
      </c>
      <c r="H141" s="31" t="s">
        <v>152</v>
      </c>
    </row>
    <row r="142" spans="1:8" x14ac:dyDescent="0.2">
      <c r="A142" s="29"/>
      <c r="B142" s="33"/>
      <c r="C142" s="33"/>
      <c r="D142" s="30"/>
      <c r="E142" s="29"/>
      <c r="F142" s="33"/>
      <c r="G142" s="42"/>
      <c r="H142" s="31" t="s">
        <v>152</v>
      </c>
    </row>
    <row r="143" spans="1:8" x14ac:dyDescent="0.2">
      <c r="A143" s="42"/>
      <c r="B143" s="33"/>
      <c r="C143" s="33" t="s">
        <v>179</v>
      </c>
      <c r="D143" s="33"/>
      <c r="E143" s="42"/>
      <c r="F143" s="35">
        <v>5917.81745993</v>
      </c>
      <c r="G143" s="36">
        <v>8.5605000000000004E-3</v>
      </c>
      <c r="H143" s="31" t="s">
        <v>152</v>
      </c>
    </row>
    <row r="144" spans="1:8" x14ac:dyDescent="0.2">
      <c r="A144" s="39"/>
      <c r="B144" s="39"/>
      <c r="C144" s="30" t="s">
        <v>180</v>
      </c>
      <c r="D144" s="40"/>
      <c r="E144" s="40"/>
      <c r="F144" s="37">
        <v>691293.67852801003</v>
      </c>
      <c r="G144" s="43">
        <v>1.00000004</v>
      </c>
      <c r="H144" s="31" t="s">
        <v>152</v>
      </c>
    </row>
    <row r="145" spans="1:17" x14ac:dyDescent="0.2">
      <c r="A145" s="44"/>
      <c r="B145" s="44"/>
      <c r="C145" s="44"/>
      <c r="D145" s="45"/>
      <c r="E145" s="45"/>
      <c r="F145" s="45"/>
      <c r="G145" s="45"/>
    </row>
    <row r="146" spans="1:17" x14ac:dyDescent="0.2">
      <c r="A146" s="4"/>
      <c r="B146" s="234" t="s">
        <v>915</v>
      </c>
      <c r="C146" s="234"/>
      <c r="D146" s="234"/>
      <c r="E146" s="234"/>
      <c r="F146" s="234"/>
      <c r="G146" s="234"/>
      <c r="H146" s="234"/>
      <c r="J146" s="5"/>
    </row>
    <row r="147" spans="1:17" x14ac:dyDescent="0.2">
      <c r="A147" s="4"/>
      <c r="B147" s="234" t="s">
        <v>916</v>
      </c>
      <c r="C147" s="234"/>
      <c r="D147" s="234"/>
      <c r="E147" s="234"/>
      <c r="F147" s="234"/>
      <c r="G147" s="234"/>
      <c r="H147" s="234"/>
      <c r="J147" s="5"/>
    </row>
    <row r="148" spans="1:17" x14ac:dyDescent="0.2">
      <c r="A148" s="4"/>
      <c r="B148" s="234" t="s">
        <v>917</v>
      </c>
      <c r="C148" s="234"/>
      <c r="D148" s="234"/>
      <c r="E148" s="234"/>
      <c r="F148" s="234"/>
      <c r="G148" s="234"/>
      <c r="H148" s="234"/>
      <c r="J148" s="5"/>
    </row>
    <row r="149" spans="1:17" s="7" customFormat="1" ht="66" customHeight="1" x14ac:dyDescent="0.25">
      <c r="A149" s="6"/>
      <c r="B149" s="235" t="s">
        <v>918</v>
      </c>
      <c r="C149" s="235"/>
      <c r="D149" s="235"/>
      <c r="E149" s="235"/>
      <c r="F149" s="235"/>
      <c r="G149" s="235"/>
      <c r="H149" s="235"/>
      <c r="I149"/>
      <c r="J149" s="5"/>
      <c r="K149"/>
      <c r="L149"/>
      <c r="M149"/>
      <c r="N149"/>
      <c r="O149"/>
      <c r="P149"/>
      <c r="Q149"/>
    </row>
    <row r="150" spans="1:17" x14ac:dyDescent="0.2">
      <c r="A150" s="4"/>
      <c r="B150" s="234" t="s">
        <v>919</v>
      </c>
      <c r="C150" s="234"/>
      <c r="D150" s="234"/>
      <c r="E150" s="234"/>
      <c r="F150" s="234"/>
      <c r="G150" s="234"/>
      <c r="H150" s="234"/>
      <c r="J150" s="5"/>
    </row>
    <row r="151" spans="1:17" x14ac:dyDescent="0.2">
      <c r="A151" s="4"/>
      <c r="B151" s="4"/>
      <c r="C151" s="4"/>
      <c r="D151" s="46"/>
      <c r="E151" s="46"/>
      <c r="F151" s="46"/>
      <c r="G151" s="46"/>
    </row>
    <row r="152" spans="1:17" x14ac:dyDescent="0.2">
      <c r="A152" s="4"/>
      <c r="B152" s="236" t="s">
        <v>181</v>
      </c>
      <c r="C152" s="237"/>
      <c r="D152" s="238"/>
      <c r="E152" s="47"/>
      <c r="F152" s="46"/>
      <c r="G152" s="46"/>
    </row>
    <row r="153" spans="1:17" x14ac:dyDescent="0.2">
      <c r="A153" s="4"/>
      <c r="B153" s="231" t="s">
        <v>182</v>
      </c>
      <c r="C153" s="232"/>
      <c r="D153" s="30" t="s">
        <v>183</v>
      </c>
      <c r="E153" s="47"/>
      <c r="F153" s="46"/>
      <c r="G153" s="46"/>
    </row>
    <row r="154" spans="1:17" x14ac:dyDescent="0.2">
      <c r="A154" s="4"/>
      <c r="B154" s="231" t="s">
        <v>184</v>
      </c>
      <c r="C154" s="232"/>
      <c r="D154" s="30" t="s">
        <v>183</v>
      </c>
      <c r="E154" s="47"/>
      <c r="F154" s="46"/>
      <c r="G154" s="46"/>
    </row>
    <row r="155" spans="1:17" x14ac:dyDescent="0.2">
      <c r="A155" s="4"/>
      <c r="B155" s="231" t="s">
        <v>185</v>
      </c>
      <c r="C155" s="232"/>
      <c r="D155" s="40" t="s">
        <v>152</v>
      </c>
      <c r="E155" s="47"/>
      <c r="F155" s="46"/>
      <c r="G155" s="46"/>
    </row>
    <row r="156" spans="1:17" x14ac:dyDescent="0.2">
      <c r="A156" s="8"/>
      <c r="B156" s="48" t="s">
        <v>152</v>
      </c>
      <c r="C156" s="48" t="s">
        <v>920</v>
      </c>
      <c r="D156" s="48" t="s">
        <v>186</v>
      </c>
      <c r="E156" s="8"/>
      <c r="F156" s="8"/>
      <c r="G156" s="8"/>
      <c r="H156" s="8"/>
      <c r="J156" s="5"/>
    </row>
    <row r="157" spans="1:17" x14ac:dyDescent="0.2">
      <c r="A157" s="8"/>
      <c r="B157" s="49" t="s">
        <v>187</v>
      </c>
      <c r="C157" s="50">
        <v>45626</v>
      </c>
      <c r="D157" s="50">
        <v>45657</v>
      </c>
      <c r="E157" s="8"/>
      <c r="F157" s="8"/>
      <c r="G157" s="8"/>
      <c r="J157" s="5"/>
    </row>
    <row r="158" spans="1:17" x14ac:dyDescent="0.2">
      <c r="A158" s="8"/>
      <c r="B158" s="33" t="s">
        <v>188</v>
      </c>
      <c r="C158" s="51">
        <v>95.037899999999993</v>
      </c>
      <c r="D158" s="51">
        <v>95.304400000000001</v>
      </c>
      <c r="E158" s="8"/>
      <c r="F158" s="22"/>
      <c r="G158" s="52"/>
    </row>
    <row r="159" spans="1:17" x14ac:dyDescent="0.2">
      <c r="A159" s="8"/>
      <c r="B159" s="33" t="s">
        <v>1083</v>
      </c>
      <c r="C159" s="51">
        <v>35.130899999999997</v>
      </c>
      <c r="D159" s="51">
        <v>35.229399999999998</v>
      </c>
      <c r="E159" s="8"/>
      <c r="F159" s="22"/>
      <c r="G159" s="52"/>
    </row>
    <row r="160" spans="1:17" x14ac:dyDescent="0.2">
      <c r="A160" s="8"/>
      <c r="B160" s="33" t="s">
        <v>190</v>
      </c>
      <c r="C160" s="51">
        <v>85.046499999999995</v>
      </c>
      <c r="D160" s="51">
        <v>85.2089</v>
      </c>
      <c r="E160" s="8"/>
      <c r="F160" s="22"/>
      <c r="G160" s="52"/>
    </row>
    <row r="161" spans="1:7" x14ac:dyDescent="0.2">
      <c r="A161" s="8"/>
      <c r="B161" s="33" t="s">
        <v>1084</v>
      </c>
      <c r="C161" s="51">
        <v>30.772400000000001</v>
      </c>
      <c r="D161" s="51">
        <v>30.831099999999999</v>
      </c>
      <c r="E161" s="8"/>
      <c r="F161" s="22"/>
      <c r="G161" s="52"/>
    </row>
    <row r="162" spans="1:7" x14ac:dyDescent="0.2">
      <c r="A162" s="8"/>
      <c r="B162" s="8"/>
      <c r="C162" s="8"/>
      <c r="D162" s="8"/>
      <c r="E162" s="8"/>
      <c r="F162" s="8"/>
      <c r="G162" s="8"/>
    </row>
    <row r="163" spans="1:7" x14ac:dyDescent="0.2">
      <c r="A163" s="8"/>
      <c r="B163" s="231" t="s">
        <v>921</v>
      </c>
      <c r="C163" s="232"/>
      <c r="D163" s="30" t="s">
        <v>183</v>
      </c>
      <c r="E163" s="8"/>
      <c r="F163" s="8"/>
      <c r="G163" s="8"/>
    </row>
    <row r="164" spans="1:7" x14ac:dyDescent="0.2">
      <c r="A164" s="8"/>
      <c r="B164" s="22"/>
      <c r="C164" s="22"/>
      <c r="D164" s="8"/>
      <c r="E164" s="8"/>
      <c r="F164" s="8"/>
      <c r="G164" s="8"/>
    </row>
    <row r="165" spans="1:7" x14ac:dyDescent="0.2">
      <c r="A165" s="8"/>
      <c r="B165" s="231" t="s">
        <v>192</v>
      </c>
      <c r="C165" s="232"/>
      <c r="D165" s="30" t="s">
        <v>183</v>
      </c>
      <c r="E165" s="55"/>
      <c r="F165" s="8"/>
      <c r="G165" s="8"/>
    </row>
    <row r="166" spans="1:7" x14ac:dyDescent="0.2">
      <c r="A166" s="8"/>
      <c r="B166" s="231" t="s">
        <v>193</v>
      </c>
      <c r="C166" s="232"/>
      <c r="D166" s="30" t="s">
        <v>183</v>
      </c>
      <c r="E166" s="55"/>
      <c r="F166" s="8"/>
      <c r="G166" s="8"/>
    </row>
    <row r="167" spans="1:7" x14ac:dyDescent="0.2">
      <c r="A167" s="8"/>
      <c r="B167" s="231" t="s">
        <v>194</v>
      </c>
      <c r="C167" s="232"/>
      <c r="D167" s="30" t="s">
        <v>183</v>
      </c>
      <c r="E167" s="55"/>
      <c r="F167" s="8"/>
      <c r="G167" s="8"/>
    </row>
    <row r="168" spans="1:7" x14ac:dyDescent="0.2">
      <c r="A168" s="8"/>
      <c r="B168" s="231" t="s">
        <v>195</v>
      </c>
      <c r="C168" s="232"/>
      <c r="D168" s="56">
        <v>0.48636036062400673</v>
      </c>
      <c r="E168" s="8"/>
      <c r="F168" s="22"/>
      <c r="G168" s="52"/>
    </row>
    <row r="170" spans="1:7" x14ac:dyDescent="0.2">
      <c r="B170" s="230" t="s">
        <v>922</v>
      </c>
      <c r="C170" s="230"/>
    </row>
    <row r="185" spans="2:10" x14ac:dyDescent="0.2">
      <c r="B185" s="9" t="s">
        <v>923</v>
      </c>
      <c r="C185" s="10"/>
      <c r="D185" s="9" t="s">
        <v>926</v>
      </c>
    </row>
    <row r="186" spans="2:10" x14ac:dyDescent="0.2">
      <c r="B186" s="9" t="s">
        <v>929</v>
      </c>
      <c r="D186" s="9" t="s">
        <v>929</v>
      </c>
    </row>
    <row r="189" spans="2:10" x14ac:dyDescent="0.2">
      <c r="J189" s="3"/>
    </row>
  </sheetData>
  <mergeCells count="18">
    <mergeCell ref="B153:C153"/>
    <mergeCell ref="A1:H1"/>
    <mergeCell ref="A2:H2"/>
    <mergeCell ref="A3:H3"/>
    <mergeCell ref="B146:H146"/>
    <mergeCell ref="B147:H147"/>
    <mergeCell ref="B148:H148"/>
    <mergeCell ref="B149:H149"/>
    <mergeCell ref="B150:H150"/>
    <mergeCell ref="B152:D152"/>
    <mergeCell ref="B170:C170"/>
    <mergeCell ref="B154:C154"/>
    <mergeCell ref="B155:C155"/>
    <mergeCell ref="B163:C163"/>
    <mergeCell ref="B167:C167"/>
    <mergeCell ref="B168:C168"/>
    <mergeCell ref="B165:C165"/>
    <mergeCell ref="B166:C166"/>
  </mergeCells>
  <hyperlinks>
    <hyperlink ref="I1" location="Index!B2" display="Index" xr:uid="{31A845CE-F0AA-41B2-AEEB-3F4E38F658BB}"/>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06D4A-0768-4E0E-927C-A173CAF8F133}">
  <sheetPr>
    <outlinePr summaryBelow="0" summaryRight="0"/>
  </sheetPr>
  <dimension ref="A1:Q143"/>
  <sheetViews>
    <sheetView showGridLines="0" workbookViewId="0">
      <selection sqref="A1:H1"/>
    </sheetView>
  </sheetViews>
  <sheetFormatPr defaultRowHeight="12.75" x14ac:dyDescent="0.2"/>
  <cols>
    <col min="1" max="1" width="5.85546875" bestFit="1" customWidth="1"/>
    <col min="2" max="2" width="19.7109375" bestFit="1" customWidth="1"/>
    <col min="3" max="3" width="39.140625" bestFit="1" customWidth="1"/>
    <col min="4" max="4" width="17.5703125" bestFit="1" customWidth="1"/>
    <col min="5" max="5" width="8.7109375" bestFit="1" customWidth="1"/>
    <col min="6" max="6" width="10.140625" bestFit="1" customWidth="1"/>
    <col min="7" max="7" width="14" bestFit="1" customWidth="1"/>
    <col min="8" max="8" width="8.42578125" bestFit="1" customWidth="1"/>
    <col min="9" max="9" width="5.7109375" bestFit="1" customWidth="1"/>
  </cols>
  <sheetData>
    <row r="1" spans="1:9" ht="15" x14ac:dyDescent="0.2">
      <c r="A1" s="233" t="s">
        <v>0</v>
      </c>
      <c r="B1" s="233"/>
      <c r="C1" s="233"/>
      <c r="D1" s="233"/>
      <c r="E1" s="233"/>
      <c r="F1" s="233"/>
      <c r="G1" s="233"/>
      <c r="H1" s="233"/>
      <c r="I1" s="2" t="s">
        <v>910</v>
      </c>
    </row>
    <row r="2" spans="1:9" ht="15" x14ac:dyDescent="0.2">
      <c r="A2" s="233" t="s">
        <v>878</v>
      </c>
      <c r="B2" s="233"/>
      <c r="C2" s="233"/>
      <c r="D2" s="233"/>
      <c r="E2" s="233"/>
      <c r="F2" s="233"/>
      <c r="G2" s="233"/>
      <c r="H2" s="233"/>
    </row>
    <row r="3" spans="1:9" ht="15" x14ac:dyDescent="0.2">
      <c r="A3" s="233" t="s">
        <v>912</v>
      </c>
      <c r="B3" s="233"/>
      <c r="C3" s="233"/>
      <c r="D3" s="233"/>
      <c r="E3" s="233"/>
      <c r="F3" s="233"/>
      <c r="G3" s="233"/>
      <c r="H3" s="233"/>
    </row>
    <row r="4" spans="1:9" s="3" customFormat="1" ht="30" x14ac:dyDescent="0.2">
      <c r="A4" s="28" t="s">
        <v>2</v>
      </c>
      <c r="B4" s="28" t="s">
        <v>3</v>
      </c>
      <c r="C4" s="28" t="s">
        <v>4</v>
      </c>
      <c r="D4" s="28" t="s">
        <v>5</v>
      </c>
      <c r="E4" s="28" t="s">
        <v>6</v>
      </c>
      <c r="F4" s="28" t="s">
        <v>7</v>
      </c>
      <c r="G4" s="28" t="s">
        <v>8</v>
      </c>
      <c r="H4" s="28" t="s">
        <v>911</v>
      </c>
    </row>
    <row r="5" spans="1:9" x14ac:dyDescent="0.2">
      <c r="A5" s="29"/>
      <c r="B5" s="29"/>
      <c r="C5" s="30" t="s">
        <v>9</v>
      </c>
      <c r="D5" s="29"/>
      <c r="E5" s="29"/>
      <c r="F5" s="29"/>
      <c r="G5" s="29"/>
      <c r="H5" s="31" t="s">
        <v>152</v>
      </c>
    </row>
    <row r="6" spans="1:9" x14ac:dyDescent="0.2">
      <c r="A6" s="29"/>
      <c r="B6" s="29"/>
      <c r="C6" s="30" t="s">
        <v>10</v>
      </c>
      <c r="D6" s="29"/>
      <c r="E6" s="29"/>
      <c r="F6" s="29"/>
      <c r="G6" s="29"/>
      <c r="H6" s="31" t="s">
        <v>152</v>
      </c>
    </row>
    <row r="7" spans="1:9" x14ac:dyDescent="0.2">
      <c r="A7" s="32">
        <v>1</v>
      </c>
      <c r="B7" s="33" t="s">
        <v>362</v>
      </c>
      <c r="C7" s="33" t="s">
        <v>363</v>
      </c>
      <c r="D7" s="33" t="s">
        <v>247</v>
      </c>
      <c r="E7" s="34">
        <v>2896</v>
      </c>
      <c r="F7" s="35">
        <v>180.539536</v>
      </c>
      <c r="G7" s="36">
        <v>5.127201E-2</v>
      </c>
      <c r="H7" s="31" t="s">
        <v>152</v>
      </c>
    </row>
    <row r="8" spans="1:9" x14ac:dyDescent="0.2">
      <c r="A8" s="32">
        <v>2</v>
      </c>
      <c r="B8" s="33" t="s">
        <v>51</v>
      </c>
      <c r="C8" s="33" t="s">
        <v>52</v>
      </c>
      <c r="D8" s="33" t="s">
        <v>39</v>
      </c>
      <c r="E8" s="34">
        <v>4013</v>
      </c>
      <c r="F8" s="35">
        <v>178.0427645</v>
      </c>
      <c r="G8" s="36">
        <v>5.0562940000000001E-2</v>
      </c>
      <c r="H8" s="31" t="s">
        <v>152</v>
      </c>
    </row>
    <row r="9" spans="1:9" x14ac:dyDescent="0.2">
      <c r="A9" s="32">
        <v>3</v>
      </c>
      <c r="B9" s="33" t="s">
        <v>372</v>
      </c>
      <c r="C9" s="33" t="s">
        <v>373</v>
      </c>
      <c r="D9" s="33" t="s">
        <v>1115</v>
      </c>
      <c r="E9" s="34">
        <v>9566</v>
      </c>
      <c r="F9" s="35">
        <v>170.58569499999999</v>
      </c>
      <c r="G9" s="36">
        <v>4.8445179999999997E-2</v>
      </c>
      <c r="H9" s="31" t="s">
        <v>152</v>
      </c>
    </row>
    <row r="10" spans="1:9" x14ac:dyDescent="0.2">
      <c r="A10" s="32">
        <v>4</v>
      </c>
      <c r="B10" s="33" t="s">
        <v>396</v>
      </c>
      <c r="C10" s="33" t="s">
        <v>397</v>
      </c>
      <c r="D10" s="33" t="s">
        <v>216</v>
      </c>
      <c r="E10" s="34">
        <v>31964</v>
      </c>
      <c r="F10" s="35">
        <v>164.278978</v>
      </c>
      <c r="G10" s="36">
        <v>4.665412E-2</v>
      </c>
      <c r="H10" s="31" t="s">
        <v>152</v>
      </c>
    </row>
    <row r="11" spans="1:9" x14ac:dyDescent="0.2">
      <c r="A11" s="32">
        <v>5</v>
      </c>
      <c r="B11" s="33" t="s">
        <v>142</v>
      </c>
      <c r="C11" s="33" t="s">
        <v>143</v>
      </c>
      <c r="D11" s="33" t="s">
        <v>30</v>
      </c>
      <c r="E11" s="34">
        <v>43192</v>
      </c>
      <c r="F11" s="35">
        <v>163.35214400000001</v>
      </c>
      <c r="G11" s="36">
        <v>4.6390899999999999E-2</v>
      </c>
      <c r="H11" s="31" t="s">
        <v>152</v>
      </c>
    </row>
    <row r="12" spans="1:9" x14ac:dyDescent="0.2">
      <c r="A12" s="32">
        <v>6</v>
      </c>
      <c r="B12" s="33" t="s">
        <v>398</v>
      </c>
      <c r="C12" s="33" t="s">
        <v>399</v>
      </c>
      <c r="D12" s="33" t="s">
        <v>30</v>
      </c>
      <c r="E12" s="34">
        <v>6144</v>
      </c>
      <c r="F12" s="35">
        <v>159.85151999999999</v>
      </c>
      <c r="G12" s="36">
        <v>4.539675E-2</v>
      </c>
      <c r="H12" s="31" t="s">
        <v>152</v>
      </c>
    </row>
    <row r="13" spans="1:9" x14ac:dyDescent="0.2">
      <c r="A13" s="32">
        <v>7</v>
      </c>
      <c r="B13" s="33" t="s">
        <v>400</v>
      </c>
      <c r="C13" s="33" t="s">
        <v>401</v>
      </c>
      <c r="D13" s="33" t="s">
        <v>228</v>
      </c>
      <c r="E13" s="34">
        <v>44850</v>
      </c>
      <c r="F13" s="35">
        <v>147.78075000000001</v>
      </c>
      <c r="G13" s="36">
        <v>4.1968730000000003E-2</v>
      </c>
      <c r="H13" s="31" t="s">
        <v>152</v>
      </c>
    </row>
    <row r="14" spans="1:9" x14ac:dyDescent="0.2">
      <c r="A14" s="32">
        <v>8</v>
      </c>
      <c r="B14" s="33" t="s">
        <v>60</v>
      </c>
      <c r="C14" s="33" t="s">
        <v>61</v>
      </c>
      <c r="D14" s="33" t="s">
        <v>39</v>
      </c>
      <c r="E14" s="34">
        <v>18540</v>
      </c>
      <c r="F14" s="35">
        <v>142.44282000000001</v>
      </c>
      <c r="G14" s="36">
        <v>4.0452799999999997E-2</v>
      </c>
      <c r="H14" s="31" t="s">
        <v>152</v>
      </c>
    </row>
    <row r="15" spans="1:9" x14ac:dyDescent="0.2">
      <c r="A15" s="32">
        <v>9</v>
      </c>
      <c r="B15" s="33" t="s">
        <v>256</v>
      </c>
      <c r="C15" s="33" t="s">
        <v>257</v>
      </c>
      <c r="D15" s="33" t="s">
        <v>113</v>
      </c>
      <c r="E15" s="34">
        <v>1151</v>
      </c>
      <c r="F15" s="35">
        <v>121.915071</v>
      </c>
      <c r="G15" s="36">
        <v>3.4623050000000002E-2</v>
      </c>
      <c r="H15" s="31" t="s">
        <v>152</v>
      </c>
    </row>
    <row r="16" spans="1:9" x14ac:dyDescent="0.2">
      <c r="A16" s="32">
        <v>10</v>
      </c>
      <c r="B16" s="33" t="s">
        <v>402</v>
      </c>
      <c r="C16" s="33" t="s">
        <v>403</v>
      </c>
      <c r="D16" s="33" t="s">
        <v>247</v>
      </c>
      <c r="E16" s="34">
        <v>3672</v>
      </c>
      <c r="F16" s="35">
        <v>107.650188</v>
      </c>
      <c r="G16" s="36">
        <v>3.0571919999999999E-2</v>
      </c>
      <c r="H16" s="31" t="s">
        <v>152</v>
      </c>
    </row>
    <row r="17" spans="1:8" x14ac:dyDescent="0.2">
      <c r="A17" s="32">
        <v>11</v>
      </c>
      <c r="B17" s="33" t="s">
        <v>404</v>
      </c>
      <c r="C17" s="33" t="s">
        <v>405</v>
      </c>
      <c r="D17" s="33" t="s">
        <v>1114</v>
      </c>
      <c r="E17" s="34">
        <v>14636</v>
      </c>
      <c r="F17" s="35">
        <v>106.132954</v>
      </c>
      <c r="G17" s="36">
        <v>3.0141040000000001E-2</v>
      </c>
      <c r="H17" s="31" t="s">
        <v>152</v>
      </c>
    </row>
    <row r="18" spans="1:8" x14ac:dyDescent="0.2">
      <c r="A18" s="32">
        <v>12</v>
      </c>
      <c r="B18" s="33" t="s">
        <v>406</v>
      </c>
      <c r="C18" s="33" t="s">
        <v>407</v>
      </c>
      <c r="D18" s="33" t="s">
        <v>42</v>
      </c>
      <c r="E18" s="34">
        <v>33313</v>
      </c>
      <c r="F18" s="35">
        <v>104.303003</v>
      </c>
      <c r="G18" s="36">
        <v>2.9621350000000001E-2</v>
      </c>
      <c r="H18" s="31" t="s">
        <v>152</v>
      </c>
    </row>
    <row r="19" spans="1:8" ht="25.5" x14ac:dyDescent="0.2">
      <c r="A19" s="32">
        <v>13</v>
      </c>
      <c r="B19" s="33" t="s">
        <v>408</v>
      </c>
      <c r="C19" s="33" t="s">
        <v>409</v>
      </c>
      <c r="D19" s="33" t="s">
        <v>209</v>
      </c>
      <c r="E19" s="34">
        <v>5362</v>
      </c>
      <c r="F19" s="35">
        <v>98.883323000000004</v>
      </c>
      <c r="G19" s="36">
        <v>2.808219E-2</v>
      </c>
      <c r="H19" s="31" t="s">
        <v>152</v>
      </c>
    </row>
    <row r="20" spans="1:8" x14ac:dyDescent="0.2">
      <c r="A20" s="32">
        <v>14</v>
      </c>
      <c r="B20" s="33" t="s">
        <v>410</v>
      </c>
      <c r="C20" s="33" t="s">
        <v>411</v>
      </c>
      <c r="D20" s="33" t="s">
        <v>42</v>
      </c>
      <c r="E20" s="34">
        <v>149355</v>
      </c>
      <c r="F20" s="35">
        <v>95.617070999999996</v>
      </c>
      <c r="G20" s="36">
        <v>2.7154600000000001E-2</v>
      </c>
      <c r="H20" s="31" t="s">
        <v>152</v>
      </c>
    </row>
    <row r="21" spans="1:8" ht="25.5" x14ac:dyDescent="0.2">
      <c r="A21" s="32">
        <v>15</v>
      </c>
      <c r="B21" s="33" t="s">
        <v>326</v>
      </c>
      <c r="C21" s="33" t="s">
        <v>327</v>
      </c>
      <c r="D21" s="33" t="s">
        <v>270</v>
      </c>
      <c r="E21" s="34">
        <v>2940</v>
      </c>
      <c r="F21" s="35">
        <v>95.426519999999996</v>
      </c>
      <c r="G21" s="36">
        <v>2.7100490000000001E-2</v>
      </c>
      <c r="H21" s="31" t="s">
        <v>152</v>
      </c>
    </row>
    <row r="22" spans="1:8" ht="25.5" x14ac:dyDescent="0.2">
      <c r="A22" s="32">
        <v>16</v>
      </c>
      <c r="B22" s="33" t="s">
        <v>412</v>
      </c>
      <c r="C22" s="33" t="s">
        <v>413</v>
      </c>
      <c r="D22" s="33" t="s">
        <v>209</v>
      </c>
      <c r="E22" s="34">
        <v>1748</v>
      </c>
      <c r="F22" s="35">
        <v>91.561114000000003</v>
      </c>
      <c r="G22" s="36">
        <v>2.600274E-2</v>
      </c>
      <c r="H22" s="31" t="s">
        <v>152</v>
      </c>
    </row>
    <row r="23" spans="1:8" x14ac:dyDescent="0.2">
      <c r="A23" s="32">
        <v>17</v>
      </c>
      <c r="B23" s="33" t="s">
        <v>414</v>
      </c>
      <c r="C23" s="33" t="s">
        <v>415</v>
      </c>
      <c r="D23" s="33" t="s">
        <v>42</v>
      </c>
      <c r="E23" s="34">
        <v>268914</v>
      </c>
      <c r="F23" s="35">
        <v>90.919823399999999</v>
      </c>
      <c r="G23" s="36">
        <v>2.5820610000000001E-2</v>
      </c>
      <c r="H23" s="31" t="s">
        <v>152</v>
      </c>
    </row>
    <row r="24" spans="1:8" x14ac:dyDescent="0.2">
      <c r="A24" s="32">
        <v>18</v>
      </c>
      <c r="B24" s="33" t="s">
        <v>416</v>
      </c>
      <c r="C24" s="33" t="s">
        <v>417</v>
      </c>
      <c r="D24" s="33" t="s">
        <v>418</v>
      </c>
      <c r="E24" s="34">
        <v>6861</v>
      </c>
      <c r="F24" s="35">
        <v>89.529189000000002</v>
      </c>
      <c r="G24" s="36">
        <v>2.5425679999999999E-2</v>
      </c>
      <c r="H24" s="31" t="s">
        <v>152</v>
      </c>
    </row>
    <row r="25" spans="1:8" x14ac:dyDescent="0.2">
      <c r="A25" s="32">
        <v>19</v>
      </c>
      <c r="B25" s="33" t="s">
        <v>419</v>
      </c>
      <c r="C25" s="33" t="s">
        <v>420</v>
      </c>
      <c r="D25" s="33" t="s">
        <v>39</v>
      </c>
      <c r="E25" s="34">
        <v>8019</v>
      </c>
      <c r="F25" s="35">
        <v>88.698159000000004</v>
      </c>
      <c r="G25" s="36">
        <v>2.5189679999999999E-2</v>
      </c>
      <c r="H25" s="31" t="s">
        <v>152</v>
      </c>
    </row>
    <row r="26" spans="1:8" ht="25.5" x14ac:dyDescent="0.2">
      <c r="A26" s="32">
        <v>20</v>
      </c>
      <c r="B26" s="33" t="s">
        <v>421</v>
      </c>
      <c r="C26" s="33" t="s">
        <v>422</v>
      </c>
      <c r="D26" s="33" t="s">
        <v>423</v>
      </c>
      <c r="E26" s="34">
        <v>22120</v>
      </c>
      <c r="F26" s="35">
        <v>79.83108</v>
      </c>
      <c r="G26" s="36">
        <v>2.2671489999999999E-2</v>
      </c>
      <c r="H26" s="31" t="s">
        <v>152</v>
      </c>
    </row>
    <row r="27" spans="1:8" ht="25.5" x14ac:dyDescent="0.2">
      <c r="A27" s="32">
        <v>21</v>
      </c>
      <c r="B27" s="33" t="s">
        <v>66</v>
      </c>
      <c r="C27" s="33" t="s">
        <v>67</v>
      </c>
      <c r="D27" s="33" t="s">
        <v>25</v>
      </c>
      <c r="E27" s="34">
        <v>1736</v>
      </c>
      <c r="F27" s="35">
        <v>79.776144000000002</v>
      </c>
      <c r="G27" s="36">
        <v>2.265588E-2</v>
      </c>
      <c r="H27" s="31" t="s">
        <v>152</v>
      </c>
    </row>
    <row r="28" spans="1:8" x14ac:dyDescent="0.2">
      <c r="A28" s="32">
        <v>22</v>
      </c>
      <c r="B28" s="33" t="s">
        <v>424</v>
      </c>
      <c r="C28" s="33" t="s">
        <v>425</v>
      </c>
      <c r="D28" s="33" t="s">
        <v>113</v>
      </c>
      <c r="E28" s="34">
        <v>9319</v>
      </c>
      <c r="F28" s="35">
        <v>70.759167000000005</v>
      </c>
      <c r="G28" s="36">
        <v>2.0095120000000001E-2</v>
      </c>
      <c r="H28" s="31" t="s">
        <v>152</v>
      </c>
    </row>
    <row r="29" spans="1:8" x14ac:dyDescent="0.2">
      <c r="A29" s="32">
        <v>23</v>
      </c>
      <c r="B29" s="33" t="s">
        <v>426</v>
      </c>
      <c r="C29" s="33" t="s">
        <v>427</v>
      </c>
      <c r="D29" s="33" t="s">
        <v>228</v>
      </c>
      <c r="E29" s="34">
        <v>8151</v>
      </c>
      <c r="F29" s="35">
        <v>64.592599500000006</v>
      </c>
      <c r="G29" s="36">
        <v>1.834386E-2</v>
      </c>
      <c r="H29" s="31" t="s">
        <v>152</v>
      </c>
    </row>
    <row r="30" spans="1:8" x14ac:dyDescent="0.2">
      <c r="A30" s="32">
        <v>24</v>
      </c>
      <c r="B30" s="33" t="s">
        <v>428</v>
      </c>
      <c r="C30" s="33" t="s">
        <v>429</v>
      </c>
      <c r="D30" s="33" t="s">
        <v>39</v>
      </c>
      <c r="E30" s="34">
        <v>12724</v>
      </c>
      <c r="F30" s="35">
        <v>64.014443999999997</v>
      </c>
      <c r="G30" s="36">
        <v>1.8179669999999998E-2</v>
      </c>
      <c r="H30" s="31" t="s">
        <v>152</v>
      </c>
    </row>
    <row r="31" spans="1:8" x14ac:dyDescent="0.2">
      <c r="A31" s="32">
        <v>25</v>
      </c>
      <c r="B31" s="33" t="s">
        <v>430</v>
      </c>
      <c r="C31" s="33" t="s">
        <v>431</v>
      </c>
      <c r="D31" s="33" t="s">
        <v>1114</v>
      </c>
      <c r="E31" s="34">
        <v>11397</v>
      </c>
      <c r="F31" s="35">
        <v>63.863089500000001</v>
      </c>
      <c r="G31" s="36">
        <v>1.813669E-2</v>
      </c>
      <c r="H31" s="31" t="s">
        <v>152</v>
      </c>
    </row>
    <row r="32" spans="1:8" x14ac:dyDescent="0.2">
      <c r="A32" s="32">
        <v>26</v>
      </c>
      <c r="B32" s="33" t="s">
        <v>432</v>
      </c>
      <c r="C32" s="33" t="s">
        <v>433</v>
      </c>
      <c r="D32" s="33" t="s">
        <v>30</v>
      </c>
      <c r="E32" s="34">
        <v>8402</v>
      </c>
      <c r="F32" s="35">
        <v>62.036166999999999</v>
      </c>
      <c r="G32" s="36">
        <v>1.7617850000000001E-2</v>
      </c>
      <c r="H32" s="31" t="s">
        <v>152</v>
      </c>
    </row>
    <row r="33" spans="1:8" ht="25.5" x14ac:dyDescent="0.2">
      <c r="A33" s="32">
        <v>27</v>
      </c>
      <c r="B33" s="33" t="s">
        <v>434</v>
      </c>
      <c r="C33" s="33" t="s">
        <v>435</v>
      </c>
      <c r="D33" s="33" t="s">
        <v>209</v>
      </c>
      <c r="E33" s="34">
        <v>9463</v>
      </c>
      <c r="F33" s="35">
        <v>57.033501000000001</v>
      </c>
      <c r="G33" s="36">
        <v>1.6197130000000001E-2</v>
      </c>
      <c r="H33" s="31" t="s">
        <v>152</v>
      </c>
    </row>
    <row r="34" spans="1:8" x14ac:dyDescent="0.2">
      <c r="A34" s="32">
        <v>28</v>
      </c>
      <c r="B34" s="33" t="s">
        <v>436</v>
      </c>
      <c r="C34" s="33" t="s">
        <v>437</v>
      </c>
      <c r="D34" s="33" t="s">
        <v>1115</v>
      </c>
      <c r="E34" s="34">
        <v>11897</v>
      </c>
      <c r="F34" s="35">
        <v>55.410277499999999</v>
      </c>
      <c r="G34" s="36">
        <v>1.5736139999999999E-2</v>
      </c>
      <c r="H34" s="31" t="s">
        <v>152</v>
      </c>
    </row>
    <row r="35" spans="1:8" x14ac:dyDescent="0.2">
      <c r="A35" s="32">
        <v>29</v>
      </c>
      <c r="B35" s="33" t="s">
        <v>53</v>
      </c>
      <c r="C35" s="33" t="s">
        <v>54</v>
      </c>
      <c r="D35" s="33" t="s">
        <v>55</v>
      </c>
      <c r="E35" s="34">
        <v>4383</v>
      </c>
      <c r="F35" s="35">
        <v>54.480690000000003</v>
      </c>
      <c r="G35" s="36">
        <v>1.547215E-2</v>
      </c>
      <c r="H35" s="31" t="s">
        <v>152</v>
      </c>
    </row>
    <row r="36" spans="1:8" x14ac:dyDescent="0.2">
      <c r="A36" s="32">
        <v>30</v>
      </c>
      <c r="B36" s="33" t="s">
        <v>278</v>
      </c>
      <c r="C36" s="33" t="s">
        <v>279</v>
      </c>
      <c r="D36" s="33" t="s">
        <v>113</v>
      </c>
      <c r="E36" s="34">
        <v>3675</v>
      </c>
      <c r="F36" s="35">
        <v>51.407737500000003</v>
      </c>
      <c r="G36" s="36">
        <v>1.459945E-2</v>
      </c>
      <c r="H36" s="31" t="s">
        <v>152</v>
      </c>
    </row>
    <row r="37" spans="1:8" x14ac:dyDescent="0.2">
      <c r="A37" s="32">
        <v>31</v>
      </c>
      <c r="B37" s="33" t="s">
        <v>438</v>
      </c>
      <c r="C37" s="33" t="s">
        <v>439</v>
      </c>
      <c r="D37" s="33" t="s">
        <v>30</v>
      </c>
      <c r="E37" s="34">
        <v>6126</v>
      </c>
      <c r="F37" s="35">
        <v>49.081511999999996</v>
      </c>
      <c r="G37" s="36">
        <v>1.3938819999999999E-2</v>
      </c>
      <c r="H37" s="31" t="s">
        <v>152</v>
      </c>
    </row>
    <row r="38" spans="1:8" x14ac:dyDescent="0.2">
      <c r="A38" s="32">
        <v>32</v>
      </c>
      <c r="B38" s="33" t="s">
        <v>440</v>
      </c>
      <c r="C38" s="33" t="s">
        <v>441</v>
      </c>
      <c r="D38" s="33" t="s">
        <v>88</v>
      </c>
      <c r="E38" s="34">
        <v>3959</v>
      </c>
      <c r="F38" s="35">
        <v>45.548295000000003</v>
      </c>
      <c r="G38" s="36">
        <v>1.293541E-2</v>
      </c>
      <c r="H38" s="31" t="s">
        <v>152</v>
      </c>
    </row>
    <row r="39" spans="1:8" x14ac:dyDescent="0.2">
      <c r="A39" s="32">
        <v>33</v>
      </c>
      <c r="B39" s="33" t="s">
        <v>116</v>
      </c>
      <c r="C39" s="33" t="s">
        <v>117</v>
      </c>
      <c r="D39" s="33" t="s">
        <v>39</v>
      </c>
      <c r="E39" s="34">
        <v>2184</v>
      </c>
      <c r="F39" s="35">
        <v>41.930616000000001</v>
      </c>
      <c r="G39" s="36">
        <v>1.190801E-2</v>
      </c>
      <c r="H39" s="31" t="s">
        <v>152</v>
      </c>
    </row>
    <row r="40" spans="1:8" x14ac:dyDescent="0.2">
      <c r="A40" s="32">
        <v>34</v>
      </c>
      <c r="B40" s="33" t="s">
        <v>442</v>
      </c>
      <c r="C40" s="33" t="s">
        <v>443</v>
      </c>
      <c r="D40" s="33" t="s">
        <v>113</v>
      </c>
      <c r="E40" s="34">
        <v>4638</v>
      </c>
      <c r="F40" s="35">
        <v>41.118189000000001</v>
      </c>
      <c r="G40" s="36">
        <v>1.167729E-2</v>
      </c>
      <c r="H40" s="31" t="s">
        <v>152</v>
      </c>
    </row>
    <row r="41" spans="1:8" x14ac:dyDescent="0.2">
      <c r="A41" s="32">
        <v>35</v>
      </c>
      <c r="B41" s="33" t="s">
        <v>444</v>
      </c>
      <c r="C41" s="33" t="s">
        <v>445</v>
      </c>
      <c r="D41" s="33" t="s">
        <v>127</v>
      </c>
      <c r="E41" s="34">
        <v>27808</v>
      </c>
      <c r="F41" s="35">
        <v>38.388944000000002</v>
      </c>
      <c r="G41" s="36">
        <v>1.0902200000000001E-2</v>
      </c>
      <c r="H41" s="31" t="s">
        <v>152</v>
      </c>
    </row>
    <row r="42" spans="1:8" x14ac:dyDescent="0.2">
      <c r="A42" s="32">
        <v>36</v>
      </c>
      <c r="B42" s="33" t="s">
        <v>446</v>
      </c>
      <c r="C42" s="33" t="s">
        <v>447</v>
      </c>
      <c r="D42" s="33" t="s">
        <v>55</v>
      </c>
      <c r="E42" s="34">
        <v>2178</v>
      </c>
      <c r="F42" s="35">
        <v>35.588520000000003</v>
      </c>
      <c r="G42" s="36">
        <v>1.01069E-2</v>
      </c>
      <c r="H42" s="31" t="s">
        <v>152</v>
      </c>
    </row>
    <row r="43" spans="1:8" x14ac:dyDescent="0.2">
      <c r="A43" s="32">
        <v>37</v>
      </c>
      <c r="B43" s="33" t="s">
        <v>448</v>
      </c>
      <c r="C43" s="33" t="s">
        <v>449</v>
      </c>
      <c r="D43" s="33" t="s">
        <v>39</v>
      </c>
      <c r="E43" s="34">
        <v>2283</v>
      </c>
      <c r="F43" s="35">
        <v>29.214409499999999</v>
      </c>
      <c r="G43" s="36">
        <v>8.2966900000000007E-3</v>
      </c>
      <c r="H43" s="31" t="s">
        <v>152</v>
      </c>
    </row>
    <row r="44" spans="1:8" x14ac:dyDescent="0.2">
      <c r="A44" s="32">
        <v>38</v>
      </c>
      <c r="B44" s="33" t="s">
        <v>450</v>
      </c>
      <c r="C44" s="33" t="s">
        <v>451</v>
      </c>
      <c r="D44" s="33" t="s">
        <v>79</v>
      </c>
      <c r="E44" s="34">
        <v>4214</v>
      </c>
      <c r="F44" s="35">
        <v>19.601420999999998</v>
      </c>
      <c r="G44" s="36">
        <v>5.5666700000000001E-3</v>
      </c>
      <c r="H44" s="31" t="s">
        <v>152</v>
      </c>
    </row>
    <row r="45" spans="1:8" x14ac:dyDescent="0.2">
      <c r="A45" s="29"/>
      <c r="B45" s="29"/>
      <c r="C45" s="30" t="s">
        <v>151</v>
      </c>
      <c r="D45" s="29"/>
      <c r="E45" s="29" t="s">
        <v>152</v>
      </c>
      <c r="F45" s="37">
        <v>3401.1874263999998</v>
      </c>
      <c r="G45" s="38">
        <v>0.96591419999999995</v>
      </c>
      <c r="H45" s="31" t="s">
        <v>152</v>
      </c>
    </row>
    <row r="46" spans="1:8" x14ac:dyDescent="0.2">
      <c r="A46" s="29"/>
      <c r="B46" s="29"/>
      <c r="C46" s="39"/>
      <c r="D46" s="29"/>
      <c r="E46" s="29"/>
      <c r="F46" s="40"/>
      <c r="G46" s="40"/>
      <c r="H46" s="31" t="s">
        <v>152</v>
      </c>
    </row>
    <row r="47" spans="1:8" x14ac:dyDescent="0.2">
      <c r="A47" s="29"/>
      <c r="B47" s="29"/>
      <c r="C47" s="30" t="s">
        <v>153</v>
      </c>
      <c r="D47" s="29"/>
      <c r="E47" s="29"/>
      <c r="F47" s="29"/>
      <c r="G47" s="29"/>
      <c r="H47" s="31" t="s">
        <v>152</v>
      </c>
    </row>
    <row r="48" spans="1:8" x14ac:dyDescent="0.2">
      <c r="A48" s="29"/>
      <c r="B48" s="29"/>
      <c r="C48" s="30" t="s">
        <v>151</v>
      </c>
      <c r="D48" s="29"/>
      <c r="E48" s="29" t="s">
        <v>152</v>
      </c>
      <c r="F48" s="41" t="s">
        <v>154</v>
      </c>
      <c r="G48" s="38">
        <v>0</v>
      </c>
      <c r="H48" s="31" t="s">
        <v>152</v>
      </c>
    </row>
    <row r="49" spans="1:8" x14ac:dyDescent="0.2">
      <c r="A49" s="29"/>
      <c r="B49" s="29"/>
      <c r="C49" s="39"/>
      <c r="D49" s="29"/>
      <c r="E49" s="29"/>
      <c r="F49" s="40"/>
      <c r="G49" s="40"/>
      <c r="H49" s="31" t="s">
        <v>152</v>
      </c>
    </row>
    <row r="50" spans="1:8" x14ac:dyDescent="0.2">
      <c r="A50" s="29"/>
      <c r="B50" s="29"/>
      <c r="C50" s="30" t="s">
        <v>155</v>
      </c>
      <c r="D50" s="29"/>
      <c r="E50" s="29"/>
      <c r="F50" s="29"/>
      <c r="G50" s="29"/>
      <c r="H50" s="31" t="s">
        <v>152</v>
      </c>
    </row>
    <row r="51" spans="1:8" x14ac:dyDescent="0.2">
      <c r="A51" s="29"/>
      <c r="B51" s="29"/>
      <c r="C51" s="30" t="s">
        <v>151</v>
      </c>
      <c r="D51" s="29"/>
      <c r="E51" s="29" t="s">
        <v>152</v>
      </c>
      <c r="F51" s="41" t="s">
        <v>154</v>
      </c>
      <c r="G51" s="38">
        <v>0</v>
      </c>
      <c r="H51" s="31" t="s">
        <v>152</v>
      </c>
    </row>
    <row r="52" spans="1:8" x14ac:dyDescent="0.2">
      <c r="A52" s="29"/>
      <c r="B52" s="29"/>
      <c r="C52" s="39"/>
      <c r="D52" s="29"/>
      <c r="E52" s="29"/>
      <c r="F52" s="40"/>
      <c r="G52" s="40"/>
      <c r="H52" s="31" t="s">
        <v>152</v>
      </c>
    </row>
    <row r="53" spans="1:8" x14ac:dyDescent="0.2">
      <c r="A53" s="29"/>
      <c r="B53" s="29"/>
      <c r="C53" s="30" t="s">
        <v>156</v>
      </c>
      <c r="D53" s="29"/>
      <c r="E53" s="29"/>
      <c r="F53" s="29"/>
      <c r="G53" s="29"/>
      <c r="H53" s="31" t="s">
        <v>152</v>
      </c>
    </row>
    <row r="54" spans="1:8" x14ac:dyDescent="0.2">
      <c r="A54" s="29"/>
      <c r="B54" s="29"/>
      <c r="C54" s="30" t="s">
        <v>151</v>
      </c>
      <c r="D54" s="29"/>
      <c r="E54" s="29" t="s">
        <v>152</v>
      </c>
      <c r="F54" s="41" t="s">
        <v>154</v>
      </c>
      <c r="G54" s="38">
        <v>0</v>
      </c>
      <c r="H54" s="31" t="s">
        <v>152</v>
      </c>
    </row>
    <row r="55" spans="1:8" x14ac:dyDescent="0.2">
      <c r="A55" s="29"/>
      <c r="B55" s="29"/>
      <c r="C55" s="39"/>
      <c r="D55" s="29"/>
      <c r="E55" s="29"/>
      <c r="F55" s="40"/>
      <c r="G55" s="40"/>
      <c r="H55" s="31" t="s">
        <v>152</v>
      </c>
    </row>
    <row r="56" spans="1:8" x14ac:dyDescent="0.2">
      <c r="A56" s="29"/>
      <c r="B56" s="29"/>
      <c r="C56" s="30" t="s">
        <v>157</v>
      </c>
      <c r="D56" s="29"/>
      <c r="E56" s="29"/>
      <c r="F56" s="40"/>
      <c r="G56" s="40"/>
      <c r="H56" s="31" t="s">
        <v>152</v>
      </c>
    </row>
    <row r="57" spans="1:8" x14ac:dyDescent="0.2">
      <c r="A57" s="29"/>
      <c r="B57" s="29"/>
      <c r="C57" s="30" t="s">
        <v>151</v>
      </c>
      <c r="D57" s="29"/>
      <c r="E57" s="29" t="s">
        <v>152</v>
      </c>
      <c r="F57" s="41" t="s">
        <v>154</v>
      </c>
      <c r="G57" s="38">
        <v>0</v>
      </c>
      <c r="H57" s="31" t="s">
        <v>152</v>
      </c>
    </row>
    <row r="58" spans="1:8" x14ac:dyDescent="0.2">
      <c r="A58" s="29"/>
      <c r="B58" s="29"/>
      <c r="C58" s="39"/>
      <c r="D58" s="29"/>
      <c r="E58" s="29"/>
      <c r="F58" s="40"/>
      <c r="G58" s="40"/>
      <c r="H58" s="31" t="s">
        <v>152</v>
      </c>
    </row>
    <row r="59" spans="1:8" x14ac:dyDescent="0.2">
      <c r="A59" s="29"/>
      <c r="B59" s="29"/>
      <c r="C59" s="30" t="s">
        <v>158</v>
      </c>
      <c r="D59" s="29"/>
      <c r="E59" s="29"/>
      <c r="F59" s="40"/>
      <c r="G59" s="40"/>
      <c r="H59" s="31" t="s">
        <v>152</v>
      </c>
    </row>
    <row r="60" spans="1:8" x14ac:dyDescent="0.2">
      <c r="A60" s="29"/>
      <c r="B60" s="29"/>
      <c r="C60" s="30" t="s">
        <v>151</v>
      </c>
      <c r="D60" s="29"/>
      <c r="E60" s="29" t="s">
        <v>152</v>
      </c>
      <c r="F60" s="41" t="s">
        <v>154</v>
      </c>
      <c r="G60" s="38">
        <v>0</v>
      </c>
      <c r="H60" s="31" t="s">
        <v>152</v>
      </c>
    </row>
    <row r="61" spans="1:8" x14ac:dyDescent="0.2">
      <c r="A61" s="29"/>
      <c r="B61" s="29"/>
      <c r="C61" s="39"/>
      <c r="D61" s="29"/>
      <c r="E61" s="29"/>
      <c r="F61" s="40"/>
      <c r="G61" s="40"/>
      <c r="H61" s="31" t="s">
        <v>152</v>
      </c>
    </row>
    <row r="62" spans="1:8" x14ac:dyDescent="0.2">
      <c r="A62" s="29"/>
      <c r="B62" s="29"/>
      <c r="C62" s="30" t="s">
        <v>160</v>
      </c>
      <c r="D62" s="29"/>
      <c r="E62" s="29"/>
      <c r="F62" s="37">
        <v>3401.1874263999998</v>
      </c>
      <c r="G62" s="38">
        <v>0.96591419999999995</v>
      </c>
      <c r="H62" s="31" t="s">
        <v>152</v>
      </c>
    </row>
    <row r="63" spans="1:8" x14ac:dyDescent="0.2">
      <c r="A63" s="29"/>
      <c r="B63" s="29"/>
      <c r="C63" s="39"/>
      <c r="D63" s="29"/>
      <c r="E63" s="29"/>
      <c r="F63" s="40"/>
      <c r="G63" s="40"/>
      <c r="H63" s="31" t="s">
        <v>152</v>
      </c>
    </row>
    <row r="64" spans="1:8" x14ac:dyDescent="0.2">
      <c r="A64" s="29"/>
      <c r="B64" s="29"/>
      <c r="C64" s="30" t="s">
        <v>161</v>
      </c>
      <c r="D64" s="29"/>
      <c r="E64" s="29"/>
      <c r="F64" s="40"/>
      <c r="G64" s="40"/>
      <c r="H64" s="31" t="s">
        <v>152</v>
      </c>
    </row>
    <row r="65" spans="1:8" x14ac:dyDescent="0.2">
      <c r="A65" s="29"/>
      <c r="B65" s="29"/>
      <c r="C65" s="30" t="s">
        <v>10</v>
      </c>
      <c r="D65" s="29"/>
      <c r="E65" s="29"/>
      <c r="F65" s="40"/>
      <c r="G65" s="40"/>
      <c r="H65" s="31" t="s">
        <v>152</v>
      </c>
    </row>
    <row r="66" spans="1:8" x14ac:dyDescent="0.2">
      <c r="A66" s="29"/>
      <c r="B66" s="29"/>
      <c r="C66" s="30" t="s">
        <v>151</v>
      </c>
      <c r="D66" s="29"/>
      <c r="E66" s="29" t="s">
        <v>152</v>
      </c>
      <c r="F66" s="41" t="s">
        <v>154</v>
      </c>
      <c r="G66" s="38">
        <v>0</v>
      </c>
      <c r="H66" s="31" t="s">
        <v>152</v>
      </c>
    </row>
    <row r="67" spans="1:8" x14ac:dyDescent="0.2">
      <c r="A67" s="29"/>
      <c r="B67" s="29"/>
      <c r="C67" s="39"/>
      <c r="D67" s="29"/>
      <c r="E67" s="29"/>
      <c r="F67" s="40"/>
      <c r="G67" s="40"/>
      <c r="H67" s="31" t="s">
        <v>152</v>
      </c>
    </row>
    <row r="68" spans="1:8" x14ac:dyDescent="0.2">
      <c r="A68" s="29"/>
      <c r="B68" s="29"/>
      <c r="C68" s="30" t="s">
        <v>162</v>
      </c>
      <c r="D68" s="29"/>
      <c r="E68" s="29"/>
      <c r="F68" s="29"/>
      <c r="G68" s="29"/>
      <c r="H68" s="31" t="s">
        <v>152</v>
      </c>
    </row>
    <row r="69" spans="1:8" x14ac:dyDescent="0.2">
      <c r="A69" s="29"/>
      <c r="B69" s="29"/>
      <c r="C69" s="30" t="s">
        <v>151</v>
      </c>
      <c r="D69" s="29"/>
      <c r="E69" s="29" t="s">
        <v>152</v>
      </c>
      <c r="F69" s="41" t="s">
        <v>154</v>
      </c>
      <c r="G69" s="38">
        <v>0</v>
      </c>
      <c r="H69" s="31" t="s">
        <v>152</v>
      </c>
    </row>
    <row r="70" spans="1:8" x14ac:dyDescent="0.2">
      <c r="A70" s="29"/>
      <c r="B70" s="29"/>
      <c r="C70" s="39"/>
      <c r="D70" s="29"/>
      <c r="E70" s="29"/>
      <c r="F70" s="40"/>
      <c r="G70" s="40"/>
      <c r="H70" s="31" t="s">
        <v>152</v>
      </c>
    </row>
    <row r="71" spans="1:8" x14ac:dyDescent="0.2">
      <c r="A71" s="29"/>
      <c r="B71" s="29"/>
      <c r="C71" s="30" t="s">
        <v>163</v>
      </c>
      <c r="D71" s="29"/>
      <c r="E71" s="29"/>
      <c r="F71" s="29"/>
      <c r="G71" s="29"/>
      <c r="H71" s="31" t="s">
        <v>152</v>
      </c>
    </row>
    <row r="72" spans="1:8" x14ac:dyDescent="0.2">
      <c r="A72" s="29"/>
      <c r="B72" s="29"/>
      <c r="C72" s="30" t="s">
        <v>151</v>
      </c>
      <c r="D72" s="29"/>
      <c r="E72" s="29" t="s">
        <v>152</v>
      </c>
      <c r="F72" s="41" t="s">
        <v>154</v>
      </c>
      <c r="G72" s="38">
        <v>0</v>
      </c>
      <c r="H72" s="31" t="s">
        <v>152</v>
      </c>
    </row>
    <row r="73" spans="1:8" x14ac:dyDescent="0.2">
      <c r="A73" s="29"/>
      <c r="B73" s="29"/>
      <c r="C73" s="39"/>
      <c r="D73" s="29"/>
      <c r="E73" s="29"/>
      <c r="F73" s="40"/>
      <c r="G73" s="40"/>
      <c r="H73" s="31" t="s">
        <v>152</v>
      </c>
    </row>
    <row r="74" spans="1:8" x14ac:dyDescent="0.2">
      <c r="A74" s="29"/>
      <c r="B74" s="29"/>
      <c r="C74" s="30" t="s">
        <v>164</v>
      </c>
      <c r="D74" s="29"/>
      <c r="E74" s="29"/>
      <c r="F74" s="40"/>
      <c r="G74" s="40"/>
      <c r="H74" s="31" t="s">
        <v>152</v>
      </c>
    </row>
    <row r="75" spans="1:8" x14ac:dyDescent="0.2">
      <c r="A75" s="29"/>
      <c r="B75" s="29"/>
      <c r="C75" s="30" t="s">
        <v>151</v>
      </c>
      <c r="D75" s="29"/>
      <c r="E75" s="29" t="s">
        <v>152</v>
      </c>
      <c r="F75" s="41" t="s">
        <v>154</v>
      </c>
      <c r="G75" s="38">
        <v>0</v>
      </c>
      <c r="H75" s="31" t="s">
        <v>152</v>
      </c>
    </row>
    <row r="76" spans="1:8" x14ac:dyDescent="0.2">
      <c r="A76" s="29"/>
      <c r="B76" s="29"/>
      <c r="C76" s="39"/>
      <c r="D76" s="29"/>
      <c r="E76" s="29"/>
      <c r="F76" s="40"/>
      <c r="G76" s="40"/>
      <c r="H76" s="31" t="s">
        <v>152</v>
      </c>
    </row>
    <row r="77" spans="1:8" x14ac:dyDescent="0.2">
      <c r="A77" s="29"/>
      <c r="B77" s="29"/>
      <c r="C77" s="30" t="s">
        <v>165</v>
      </c>
      <c r="D77" s="29"/>
      <c r="E77" s="29"/>
      <c r="F77" s="37">
        <v>0</v>
      </c>
      <c r="G77" s="38">
        <v>0</v>
      </c>
      <c r="H77" s="31" t="s">
        <v>152</v>
      </c>
    </row>
    <row r="78" spans="1:8" x14ac:dyDescent="0.2">
      <c r="A78" s="29"/>
      <c r="B78" s="29"/>
      <c r="C78" s="39"/>
      <c r="D78" s="29"/>
      <c r="E78" s="29"/>
      <c r="F78" s="40"/>
      <c r="G78" s="40"/>
      <c r="H78" s="31" t="s">
        <v>152</v>
      </c>
    </row>
    <row r="79" spans="1:8" x14ac:dyDescent="0.2">
      <c r="A79" s="29"/>
      <c r="B79" s="29"/>
      <c r="C79" s="30" t="s">
        <v>166</v>
      </c>
      <c r="D79" s="29"/>
      <c r="E79" s="29"/>
      <c r="F79" s="40"/>
      <c r="G79" s="40"/>
      <c r="H79" s="31" t="s">
        <v>152</v>
      </c>
    </row>
    <row r="80" spans="1:8" x14ac:dyDescent="0.2">
      <c r="A80" s="29"/>
      <c r="B80" s="29"/>
      <c r="C80" s="30" t="s">
        <v>167</v>
      </c>
      <c r="D80" s="29"/>
      <c r="E80" s="29"/>
      <c r="F80" s="40"/>
      <c r="G80" s="40"/>
      <c r="H80" s="31" t="s">
        <v>152</v>
      </c>
    </row>
    <row r="81" spans="1:8" x14ac:dyDescent="0.2">
      <c r="A81" s="29"/>
      <c r="B81" s="29"/>
      <c r="C81" s="30" t="s">
        <v>151</v>
      </c>
      <c r="D81" s="29"/>
      <c r="E81" s="29" t="s">
        <v>152</v>
      </c>
      <c r="F81" s="41" t="s">
        <v>154</v>
      </c>
      <c r="G81" s="38">
        <v>0</v>
      </c>
      <c r="H81" s="31" t="s">
        <v>152</v>
      </c>
    </row>
    <row r="82" spans="1:8" x14ac:dyDescent="0.2">
      <c r="A82" s="29"/>
      <c r="B82" s="29"/>
      <c r="C82" s="39"/>
      <c r="D82" s="29"/>
      <c r="E82" s="29"/>
      <c r="F82" s="40"/>
      <c r="G82" s="40"/>
      <c r="H82" s="31" t="s">
        <v>152</v>
      </c>
    </row>
    <row r="83" spans="1:8" x14ac:dyDescent="0.2">
      <c r="A83" s="29"/>
      <c r="B83" s="29"/>
      <c r="C83" s="30" t="s">
        <v>168</v>
      </c>
      <c r="D83" s="29"/>
      <c r="E83" s="29"/>
      <c r="F83" s="40"/>
      <c r="G83" s="40"/>
      <c r="H83" s="31" t="s">
        <v>152</v>
      </c>
    </row>
    <row r="84" spans="1:8" x14ac:dyDescent="0.2">
      <c r="A84" s="29"/>
      <c r="B84" s="29"/>
      <c r="C84" s="30" t="s">
        <v>151</v>
      </c>
      <c r="D84" s="29"/>
      <c r="E84" s="29" t="s">
        <v>152</v>
      </c>
      <c r="F84" s="41" t="s">
        <v>154</v>
      </c>
      <c r="G84" s="38">
        <v>0</v>
      </c>
      <c r="H84" s="31" t="s">
        <v>152</v>
      </c>
    </row>
    <row r="85" spans="1:8" x14ac:dyDescent="0.2">
      <c r="A85" s="29"/>
      <c r="B85" s="29"/>
      <c r="C85" s="39"/>
      <c r="D85" s="29"/>
      <c r="E85" s="29"/>
      <c r="F85" s="40"/>
      <c r="G85" s="40"/>
      <c r="H85" s="31" t="s">
        <v>152</v>
      </c>
    </row>
    <row r="86" spans="1:8" x14ac:dyDescent="0.2">
      <c r="A86" s="29"/>
      <c r="B86" s="29"/>
      <c r="C86" s="30" t="s">
        <v>169</v>
      </c>
      <c r="D86" s="29"/>
      <c r="E86" s="29"/>
      <c r="F86" s="40"/>
      <c r="G86" s="40"/>
      <c r="H86" s="31" t="s">
        <v>152</v>
      </c>
    </row>
    <row r="87" spans="1:8" x14ac:dyDescent="0.2">
      <c r="A87" s="29"/>
      <c r="B87" s="29"/>
      <c r="C87" s="30" t="s">
        <v>151</v>
      </c>
      <c r="D87" s="29"/>
      <c r="E87" s="29" t="s">
        <v>152</v>
      </c>
      <c r="F87" s="41" t="s">
        <v>154</v>
      </c>
      <c r="G87" s="38">
        <v>0</v>
      </c>
      <c r="H87" s="31" t="s">
        <v>152</v>
      </c>
    </row>
    <row r="88" spans="1:8" x14ac:dyDescent="0.2">
      <c r="A88" s="29"/>
      <c r="B88" s="29"/>
      <c r="C88" s="39"/>
      <c r="D88" s="29"/>
      <c r="E88" s="29"/>
      <c r="F88" s="40"/>
      <c r="G88" s="40"/>
      <c r="H88" s="31" t="s">
        <v>152</v>
      </c>
    </row>
    <row r="89" spans="1:8" x14ac:dyDescent="0.2">
      <c r="A89" s="29"/>
      <c r="B89" s="29"/>
      <c r="C89" s="30" t="s">
        <v>170</v>
      </c>
      <c r="D89" s="29"/>
      <c r="E89" s="29"/>
      <c r="F89" s="40"/>
      <c r="G89" s="40"/>
      <c r="H89" s="31" t="s">
        <v>152</v>
      </c>
    </row>
    <row r="90" spans="1:8" x14ac:dyDescent="0.2">
      <c r="A90" s="32">
        <v>1</v>
      </c>
      <c r="B90" s="33"/>
      <c r="C90" s="33" t="s">
        <v>171</v>
      </c>
      <c r="D90" s="33"/>
      <c r="E90" s="42"/>
      <c r="F90" s="35">
        <v>123.879267</v>
      </c>
      <c r="G90" s="36">
        <v>3.5180870000000003E-2</v>
      </c>
      <c r="H90" s="31">
        <v>6.6</v>
      </c>
    </row>
    <row r="91" spans="1:8" x14ac:dyDescent="0.2">
      <c r="A91" s="29"/>
      <c r="B91" s="29"/>
      <c r="C91" s="30" t="s">
        <v>151</v>
      </c>
      <c r="D91" s="29"/>
      <c r="E91" s="29" t="s">
        <v>152</v>
      </c>
      <c r="F91" s="37">
        <v>123.879267</v>
      </c>
      <c r="G91" s="38">
        <v>3.5180870000000003E-2</v>
      </c>
      <c r="H91" s="31" t="s">
        <v>152</v>
      </c>
    </row>
    <row r="92" spans="1:8" x14ac:dyDescent="0.2">
      <c r="A92" s="29"/>
      <c r="B92" s="29"/>
      <c r="C92" s="39"/>
      <c r="D92" s="29"/>
      <c r="E92" s="29"/>
      <c r="F92" s="40"/>
      <c r="G92" s="40"/>
      <c r="H92" s="31" t="s">
        <v>152</v>
      </c>
    </row>
    <row r="93" spans="1:8" x14ac:dyDescent="0.2">
      <c r="A93" s="29"/>
      <c r="B93" s="29"/>
      <c r="C93" s="30" t="s">
        <v>172</v>
      </c>
      <c r="D93" s="29"/>
      <c r="E93" s="29"/>
      <c r="F93" s="37">
        <v>123.879267</v>
      </c>
      <c r="G93" s="38">
        <v>3.5180870000000003E-2</v>
      </c>
      <c r="H93" s="31" t="s">
        <v>152</v>
      </c>
    </row>
    <row r="94" spans="1:8" x14ac:dyDescent="0.2">
      <c r="A94" s="29"/>
      <c r="B94" s="29"/>
      <c r="C94" s="40"/>
      <c r="D94" s="29"/>
      <c r="E94" s="29"/>
      <c r="F94" s="29"/>
      <c r="G94" s="29"/>
      <c r="H94" s="31" t="s">
        <v>152</v>
      </c>
    </row>
    <row r="95" spans="1:8" x14ac:dyDescent="0.2">
      <c r="A95" s="29"/>
      <c r="B95" s="29"/>
      <c r="C95" s="30" t="s">
        <v>173</v>
      </c>
      <c r="D95" s="29"/>
      <c r="E95" s="29"/>
      <c r="F95" s="29"/>
      <c r="G95" s="29"/>
      <c r="H95" s="31" t="s">
        <v>152</v>
      </c>
    </row>
    <row r="96" spans="1:8" x14ac:dyDescent="0.2">
      <c r="A96" s="29"/>
      <c r="B96" s="29"/>
      <c r="C96" s="30" t="s">
        <v>174</v>
      </c>
      <c r="D96" s="29"/>
      <c r="E96" s="29"/>
      <c r="F96" s="29"/>
      <c r="G96" s="29"/>
      <c r="H96" s="31" t="s">
        <v>152</v>
      </c>
    </row>
    <row r="97" spans="1:10" x14ac:dyDescent="0.2">
      <c r="A97" s="29"/>
      <c r="B97" s="29"/>
      <c r="C97" s="30" t="s">
        <v>151</v>
      </c>
      <c r="D97" s="29"/>
      <c r="E97" s="29" t="s">
        <v>152</v>
      </c>
      <c r="F97" s="41" t="s">
        <v>154</v>
      </c>
      <c r="G97" s="38">
        <v>0</v>
      </c>
      <c r="H97" s="31" t="s">
        <v>152</v>
      </c>
    </row>
    <row r="98" spans="1:10" x14ac:dyDescent="0.2">
      <c r="A98" s="29"/>
      <c r="B98" s="29"/>
      <c r="C98" s="39"/>
      <c r="D98" s="29"/>
      <c r="E98" s="29"/>
      <c r="F98" s="40"/>
      <c r="G98" s="40"/>
      <c r="H98" s="31" t="s">
        <v>152</v>
      </c>
    </row>
    <row r="99" spans="1:10" x14ac:dyDescent="0.2">
      <c r="A99" s="29"/>
      <c r="B99" s="29"/>
      <c r="C99" s="30" t="s">
        <v>175</v>
      </c>
      <c r="D99" s="29"/>
      <c r="E99" s="29"/>
      <c r="F99" s="29"/>
      <c r="G99" s="29"/>
      <c r="H99" s="31" t="s">
        <v>152</v>
      </c>
    </row>
    <row r="100" spans="1:10" x14ac:dyDescent="0.2">
      <c r="A100" s="29"/>
      <c r="B100" s="29"/>
      <c r="C100" s="30" t="s">
        <v>176</v>
      </c>
      <c r="D100" s="29"/>
      <c r="E100" s="29"/>
      <c r="F100" s="29"/>
      <c r="G100" s="29"/>
      <c r="H100" s="31" t="s">
        <v>152</v>
      </c>
    </row>
    <row r="101" spans="1:10" x14ac:dyDescent="0.2">
      <c r="A101" s="29"/>
      <c r="B101" s="29"/>
      <c r="C101" s="30" t="s">
        <v>151</v>
      </c>
      <c r="D101" s="29"/>
      <c r="E101" s="29" t="s">
        <v>152</v>
      </c>
      <c r="F101" s="41" t="s">
        <v>154</v>
      </c>
      <c r="G101" s="38">
        <v>0</v>
      </c>
      <c r="H101" s="31" t="s">
        <v>152</v>
      </c>
    </row>
    <row r="102" spans="1:10" x14ac:dyDescent="0.2">
      <c r="A102" s="29"/>
      <c r="B102" s="29"/>
      <c r="C102" s="39"/>
      <c r="D102" s="29"/>
      <c r="E102" s="29"/>
      <c r="F102" s="40"/>
      <c r="G102" s="40"/>
      <c r="H102" s="31" t="s">
        <v>152</v>
      </c>
    </row>
    <row r="103" spans="1:10" x14ac:dyDescent="0.2">
      <c r="A103" s="29"/>
      <c r="B103" s="29"/>
      <c r="C103" s="30" t="s">
        <v>177</v>
      </c>
      <c r="D103" s="29"/>
      <c r="E103" s="29"/>
      <c r="F103" s="40"/>
      <c r="G103" s="40"/>
      <c r="H103" s="31" t="s">
        <v>152</v>
      </c>
    </row>
    <row r="104" spans="1:10" x14ac:dyDescent="0.2">
      <c r="A104" s="29"/>
      <c r="B104" s="29"/>
      <c r="C104" s="30" t="s">
        <v>151</v>
      </c>
      <c r="D104" s="29"/>
      <c r="E104" s="29" t="s">
        <v>152</v>
      </c>
      <c r="F104" s="41" t="s">
        <v>154</v>
      </c>
      <c r="G104" s="38">
        <v>0</v>
      </c>
      <c r="H104" s="31" t="s">
        <v>152</v>
      </c>
    </row>
    <row r="105" spans="1:10" x14ac:dyDescent="0.2">
      <c r="A105" s="29"/>
      <c r="B105" s="29"/>
      <c r="C105" s="39"/>
      <c r="D105" s="29"/>
      <c r="E105" s="29"/>
      <c r="F105" s="40"/>
      <c r="G105" s="40"/>
      <c r="H105" s="31" t="s">
        <v>152</v>
      </c>
    </row>
    <row r="106" spans="1:10" x14ac:dyDescent="0.2">
      <c r="A106" s="29"/>
      <c r="B106" s="33"/>
      <c r="C106" s="33"/>
      <c r="D106" s="30"/>
      <c r="E106" s="29"/>
      <c r="F106" s="33"/>
      <c r="G106" s="42"/>
      <c r="H106" s="31" t="s">
        <v>152</v>
      </c>
    </row>
    <row r="107" spans="1:10" x14ac:dyDescent="0.2">
      <c r="A107" s="42"/>
      <c r="B107" s="33"/>
      <c r="C107" s="33" t="s">
        <v>179</v>
      </c>
      <c r="D107" s="33"/>
      <c r="E107" s="42"/>
      <c r="F107" s="35">
        <v>-3.8559292799999998</v>
      </c>
      <c r="G107" s="36">
        <v>-1.0950599999999999E-3</v>
      </c>
      <c r="H107" s="31" t="s">
        <v>152</v>
      </c>
    </row>
    <row r="108" spans="1:10" x14ac:dyDescent="0.2">
      <c r="A108" s="39"/>
      <c r="B108" s="39"/>
      <c r="C108" s="30" t="s">
        <v>180</v>
      </c>
      <c r="D108" s="40"/>
      <c r="E108" s="40"/>
      <c r="F108" s="37">
        <v>3521.21076412</v>
      </c>
      <c r="G108" s="43">
        <v>1.0000000099999999</v>
      </c>
      <c r="H108" s="31" t="s">
        <v>152</v>
      </c>
    </row>
    <row r="109" spans="1:10" x14ac:dyDescent="0.2">
      <c r="A109" s="44"/>
      <c r="B109" s="44"/>
      <c r="C109" s="44"/>
      <c r="D109" s="45"/>
      <c r="E109" s="45"/>
      <c r="F109" s="45"/>
      <c r="G109" s="45"/>
    </row>
    <row r="110" spans="1:10" x14ac:dyDescent="0.2">
      <c r="A110" s="4"/>
      <c r="B110" s="234" t="s">
        <v>915</v>
      </c>
      <c r="C110" s="234"/>
      <c r="D110" s="234"/>
      <c r="E110" s="234"/>
      <c r="F110" s="234"/>
      <c r="G110" s="234"/>
      <c r="H110" s="234"/>
      <c r="J110" s="5"/>
    </row>
    <row r="111" spans="1:10" x14ac:dyDescent="0.2">
      <c r="A111" s="4"/>
      <c r="B111" s="234" t="s">
        <v>916</v>
      </c>
      <c r="C111" s="234"/>
      <c r="D111" s="234"/>
      <c r="E111" s="234"/>
      <c r="F111" s="234"/>
      <c r="G111" s="234"/>
      <c r="H111" s="234"/>
      <c r="J111" s="5"/>
    </row>
    <row r="112" spans="1:10" x14ac:dyDescent="0.2">
      <c r="A112" s="4"/>
      <c r="B112" s="234" t="s">
        <v>917</v>
      </c>
      <c r="C112" s="234"/>
      <c r="D112" s="234"/>
      <c r="E112" s="234"/>
      <c r="F112" s="234"/>
      <c r="G112" s="234"/>
      <c r="H112" s="234"/>
      <c r="J112" s="5"/>
    </row>
    <row r="113" spans="1:17" s="7" customFormat="1" ht="66.75" customHeight="1" x14ac:dyDescent="0.25">
      <c r="A113" s="6"/>
      <c r="B113" s="235" t="s">
        <v>918</v>
      </c>
      <c r="C113" s="235"/>
      <c r="D113" s="235"/>
      <c r="E113" s="235"/>
      <c r="F113" s="235"/>
      <c r="G113" s="235"/>
      <c r="H113" s="235"/>
      <c r="I113"/>
      <c r="J113" s="5"/>
      <c r="K113"/>
      <c r="L113"/>
      <c r="M113"/>
      <c r="N113"/>
      <c r="O113"/>
      <c r="P113"/>
      <c r="Q113"/>
    </row>
    <row r="114" spans="1:17" x14ac:dyDescent="0.2">
      <c r="A114" s="4"/>
      <c r="B114" s="234" t="s">
        <v>919</v>
      </c>
      <c r="C114" s="234"/>
      <c r="D114" s="234"/>
      <c r="E114" s="234"/>
      <c r="F114" s="234"/>
      <c r="G114" s="234"/>
      <c r="H114" s="234"/>
      <c r="J114" s="5"/>
    </row>
    <row r="115" spans="1:17" x14ac:dyDescent="0.2">
      <c r="A115" s="4"/>
      <c r="B115" s="4"/>
      <c r="C115" s="4"/>
      <c r="D115" s="46"/>
      <c r="E115" s="46"/>
      <c r="F115" s="46"/>
      <c r="G115" s="46"/>
    </row>
    <row r="116" spans="1:17" x14ac:dyDescent="0.2">
      <c r="A116" s="4"/>
      <c r="B116" s="236" t="s">
        <v>181</v>
      </c>
      <c r="C116" s="237"/>
      <c r="D116" s="238"/>
      <c r="E116" s="47"/>
      <c r="F116" s="46"/>
      <c r="G116" s="46"/>
    </row>
    <row r="117" spans="1:17" x14ac:dyDescent="0.2">
      <c r="A117" s="4"/>
      <c r="B117" s="231" t="s">
        <v>182</v>
      </c>
      <c r="C117" s="232"/>
      <c r="D117" s="30" t="s">
        <v>183</v>
      </c>
      <c r="E117" s="47"/>
      <c r="F117" s="46"/>
      <c r="G117" s="46"/>
    </row>
    <row r="118" spans="1:17" ht="12.75" customHeight="1" x14ac:dyDescent="0.2">
      <c r="A118" s="4"/>
      <c r="B118" s="231" t="s">
        <v>1111</v>
      </c>
      <c r="C118" s="232"/>
      <c r="D118" s="30" t="s">
        <v>183</v>
      </c>
      <c r="E118" s="47"/>
      <c r="F118" s="46"/>
      <c r="G118" s="46"/>
    </row>
    <row r="119" spans="1:17" x14ac:dyDescent="0.2">
      <c r="A119" s="4"/>
      <c r="B119" s="231" t="s">
        <v>185</v>
      </c>
      <c r="C119" s="232"/>
      <c r="D119" s="40" t="s">
        <v>152</v>
      </c>
      <c r="E119" s="47"/>
      <c r="F119" s="46"/>
      <c r="G119" s="46"/>
    </row>
    <row r="120" spans="1:17" x14ac:dyDescent="0.2">
      <c r="A120" s="8"/>
      <c r="B120" s="48" t="s">
        <v>152</v>
      </c>
      <c r="C120" s="48" t="s">
        <v>920</v>
      </c>
      <c r="D120" s="48" t="s">
        <v>186</v>
      </c>
      <c r="E120" s="8"/>
      <c r="F120" s="8"/>
      <c r="G120" s="8"/>
      <c r="H120" s="8"/>
      <c r="J120" s="5"/>
    </row>
    <row r="121" spans="1:17" x14ac:dyDescent="0.2">
      <c r="A121" s="8"/>
      <c r="B121" s="49" t="s">
        <v>187</v>
      </c>
      <c r="C121" s="50">
        <v>45626</v>
      </c>
      <c r="D121" s="50">
        <v>45657</v>
      </c>
      <c r="E121" s="8"/>
      <c r="F121" s="8"/>
      <c r="G121" s="8"/>
      <c r="J121" s="5"/>
    </row>
    <row r="122" spans="1:17" x14ac:dyDescent="0.2">
      <c r="A122" s="8"/>
      <c r="B122" s="33" t="s">
        <v>188</v>
      </c>
      <c r="C122" s="51">
        <v>28.727399999999999</v>
      </c>
      <c r="D122" s="51">
        <v>28.5046</v>
      </c>
      <c r="E122" s="8"/>
      <c r="F122" s="22"/>
      <c r="G122" s="52"/>
    </row>
    <row r="123" spans="1:17" x14ac:dyDescent="0.2">
      <c r="A123" s="8"/>
      <c r="B123" s="33" t="s">
        <v>1083</v>
      </c>
      <c r="C123" s="51">
        <v>27.348400000000002</v>
      </c>
      <c r="D123" s="51">
        <v>27.136299999999999</v>
      </c>
      <c r="E123" s="8"/>
      <c r="F123" s="22"/>
      <c r="G123" s="52"/>
    </row>
    <row r="124" spans="1:17" x14ac:dyDescent="0.2">
      <c r="A124" s="8"/>
      <c r="B124" s="33" t="s">
        <v>190</v>
      </c>
      <c r="C124" s="51">
        <v>27.869900000000001</v>
      </c>
      <c r="D124" s="51">
        <v>27.648299999999999</v>
      </c>
      <c r="E124" s="8"/>
      <c r="F124" s="22"/>
      <c r="G124" s="52"/>
    </row>
    <row r="125" spans="1:17" x14ac:dyDescent="0.2">
      <c r="A125" s="8"/>
      <c r="B125" s="33" t="s">
        <v>1084</v>
      </c>
      <c r="C125" s="51">
        <v>26.4941</v>
      </c>
      <c r="D125" s="51">
        <v>26.2835</v>
      </c>
      <c r="E125" s="8"/>
      <c r="F125" s="22"/>
      <c r="G125" s="52"/>
    </row>
    <row r="126" spans="1:17" x14ac:dyDescent="0.2">
      <c r="A126" s="8"/>
      <c r="B126" s="8"/>
      <c r="C126" s="8"/>
      <c r="D126" s="8"/>
      <c r="E126" s="8"/>
      <c r="F126" s="8"/>
      <c r="G126" s="8"/>
    </row>
    <row r="127" spans="1:17" x14ac:dyDescent="0.2">
      <c r="A127" s="8"/>
      <c r="B127" s="231" t="s">
        <v>921</v>
      </c>
      <c r="C127" s="232"/>
      <c r="D127" s="30" t="s">
        <v>183</v>
      </c>
      <c r="E127" s="8"/>
      <c r="F127" s="8"/>
      <c r="G127" s="8"/>
    </row>
    <row r="128" spans="1:17" x14ac:dyDescent="0.2">
      <c r="A128" s="8"/>
      <c r="B128" s="90"/>
      <c r="C128" s="90"/>
      <c r="D128" s="90"/>
      <c r="E128" s="8"/>
      <c r="F128" s="8"/>
      <c r="G128" s="8"/>
    </row>
    <row r="129" spans="1:10" x14ac:dyDescent="0.2">
      <c r="A129" s="8"/>
      <c r="B129" s="231" t="s">
        <v>192</v>
      </c>
      <c r="C129" s="232"/>
      <c r="D129" s="30" t="s">
        <v>183</v>
      </c>
      <c r="E129" s="55"/>
      <c r="F129" s="8"/>
      <c r="G129" s="8"/>
    </row>
    <row r="130" spans="1:10" x14ac:dyDescent="0.2">
      <c r="A130" s="8"/>
      <c r="B130" s="231" t="s">
        <v>193</v>
      </c>
      <c r="C130" s="232"/>
      <c r="D130" s="30" t="s">
        <v>183</v>
      </c>
      <c r="E130" s="55"/>
      <c r="F130" s="8"/>
      <c r="G130" s="8"/>
    </row>
    <row r="131" spans="1:10" x14ac:dyDescent="0.2">
      <c r="A131" s="8"/>
      <c r="B131" s="231" t="s">
        <v>194</v>
      </c>
      <c r="C131" s="232"/>
      <c r="D131" s="30" t="s">
        <v>183</v>
      </c>
      <c r="E131" s="55"/>
      <c r="F131" s="8"/>
      <c r="G131" s="8"/>
    </row>
    <row r="132" spans="1:10" x14ac:dyDescent="0.2">
      <c r="A132" s="8"/>
      <c r="B132" s="231" t="s">
        <v>195</v>
      </c>
      <c r="C132" s="232"/>
      <c r="D132" s="56">
        <v>0.25123902654080132</v>
      </c>
      <c r="E132" s="8"/>
      <c r="F132" s="22"/>
      <c r="G132" s="52"/>
    </row>
    <row r="134" spans="1:10" x14ac:dyDescent="0.2">
      <c r="B134" s="230" t="s">
        <v>922</v>
      </c>
      <c r="C134" s="230"/>
    </row>
    <row r="136" spans="1:10" ht="153.75" customHeight="1" x14ac:dyDescent="0.2"/>
    <row r="139" spans="1:10" x14ac:dyDescent="0.2">
      <c r="B139" s="9" t="s">
        <v>923</v>
      </c>
      <c r="C139" s="10"/>
      <c r="D139" s="9"/>
    </row>
    <row r="140" spans="1:10" x14ac:dyDescent="0.2">
      <c r="B140" s="9" t="s">
        <v>930</v>
      </c>
      <c r="D140" s="9"/>
    </row>
    <row r="141" spans="1:10" ht="165" customHeight="1" x14ac:dyDescent="0.2"/>
    <row r="143" spans="1:10" x14ac:dyDescent="0.2">
      <c r="J143" s="3"/>
    </row>
  </sheetData>
  <mergeCells count="18">
    <mergeCell ref="B117:C117"/>
    <mergeCell ref="A1:H1"/>
    <mergeCell ref="A2:H2"/>
    <mergeCell ref="A3:H3"/>
    <mergeCell ref="B110:H110"/>
    <mergeCell ref="B111:H111"/>
    <mergeCell ref="B112:H112"/>
    <mergeCell ref="B113:H113"/>
    <mergeCell ref="B114:H114"/>
    <mergeCell ref="B116:D116"/>
    <mergeCell ref="B134:C134"/>
    <mergeCell ref="B118:C118"/>
    <mergeCell ref="B119:C119"/>
    <mergeCell ref="B127:C127"/>
    <mergeCell ref="B131:C131"/>
    <mergeCell ref="B132:C132"/>
    <mergeCell ref="B129:C129"/>
    <mergeCell ref="B130:C130"/>
  </mergeCells>
  <hyperlinks>
    <hyperlink ref="I1" location="Index!B2" display="Index" xr:uid="{3CFC0932-B23A-48C1-B5DA-4D9746369756}"/>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A4C29-B7D8-4D5E-BFE8-55D07ED4A2DA}">
  <sheetPr>
    <outlinePr summaryBelow="0" summaryRight="0"/>
  </sheetPr>
  <dimension ref="A1:Q143"/>
  <sheetViews>
    <sheetView showGridLines="0" workbookViewId="0">
      <selection sqref="A1:H1"/>
    </sheetView>
  </sheetViews>
  <sheetFormatPr defaultRowHeight="12.75" x14ac:dyDescent="0.2"/>
  <cols>
    <col min="1" max="1" width="5.85546875" bestFit="1" customWidth="1"/>
    <col min="2" max="2" width="19.7109375" bestFit="1" customWidth="1"/>
    <col min="3" max="3" width="39.140625" bestFit="1" customWidth="1"/>
    <col min="4" max="4" width="17.5703125" bestFit="1" customWidth="1"/>
    <col min="5" max="5" width="8.7109375" bestFit="1" customWidth="1"/>
    <col min="6" max="6" width="10.140625" bestFit="1" customWidth="1"/>
    <col min="7" max="7" width="14" bestFit="1" customWidth="1"/>
    <col min="8" max="8" width="8.42578125" bestFit="1" customWidth="1"/>
    <col min="9" max="9" width="5.7109375" bestFit="1" customWidth="1"/>
  </cols>
  <sheetData>
    <row r="1" spans="1:9" ht="15" x14ac:dyDescent="0.2">
      <c r="A1" s="233" t="s">
        <v>0</v>
      </c>
      <c r="B1" s="233"/>
      <c r="C1" s="233"/>
      <c r="D1" s="233"/>
      <c r="E1" s="233"/>
      <c r="F1" s="233"/>
      <c r="G1" s="233"/>
      <c r="H1" s="233"/>
      <c r="I1" s="2" t="s">
        <v>910</v>
      </c>
    </row>
    <row r="2" spans="1:9" ht="15" x14ac:dyDescent="0.2">
      <c r="A2" s="233" t="s">
        <v>880</v>
      </c>
      <c r="B2" s="233"/>
      <c r="C2" s="233"/>
      <c r="D2" s="233"/>
      <c r="E2" s="233"/>
      <c r="F2" s="233"/>
      <c r="G2" s="233"/>
      <c r="H2" s="233"/>
    </row>
    <row r="3" spans="1:9" ht="15" x14ac:dyDescent="0.2">
      <c r="A3" s="233" t="s">
        <v>912</v>
      </c>
      <c r="B3" s="233"/>
      <c r="C3" s="233"/>
      <c r="D3" s="233"/>
      <c r="E3" s="233"/>
      <c r="F3" s="233"/>
      <c r="G3" s="233"/>
      <c r="H3" s="233"/>
    </row>
    <row r="4" spans="1:9" s="3" customFormat="1" ht="30" x14ac:dyDescent="0.2">
      <c r="A4" s="28" t="s">
        <v>2</v>
      </c>
      <c r="B4" s="28" t="s">
        <v>3</v>
      </c>
      <c r="C4" s="28" t="s">
        <v>4</v>
      </c>
      <c r="D4" s="28" t="s">
        <v>5</v>
      </c>
      <c r="E4" s="28" t="s">
        <v>6</v>
      </c>
      <c r="F4" s="28" t="s">
        <v>7</v>
      </c>
      <c r="G4" s="28" t="s">
        <v>8</v>
      </c>
      <c r="H4" s="28" t="s">
        <v>911</v>
      </c>
    </row>
    <row r="5" spans="1:9" x14ac:dyDescent="0.2">
      <c r="A5" s="29"/>
      <c r="B5" s="29"/>
      <c r="C5" s="30" t="s">
        <v>9</v>
      </c>
      <c r="D5" s="29"/>
      <c r="E5" s="29"/>
      <c r="F5" s="29"/>
      <c r="G5" s="29"/>
      <c r="H5" s="31" t="s">
        <v>152</v>
      </c>
    </row>
    <row r="6" spans="1:9" x14ac:dyDescent="0.2">
      <c r="A6" s="29"/>
      <c r="B6" s="29"/>
      <c r="C6" s="30" t="s">
        <v>10</v>
      </c>
      <c r="D6" s="29"/>
      <c r="E6" s="29"/>
      <c r="F6" s="29"/>
      <c r="G6" s="29"/>
      <c r="H6" s="31" t="s">
        <v>152</v>
      </c>
    </row>
    <row r="7" spans="1:9" x14ac:dyDescent="0.2">
      <c r="A7" s="32">
        <v>1</v>
      </c>
      <c r="B7" s="33" t="s">
        <v>398</v>
      </c>
      <c r="C7" s="33" t="s">
        <v>399</v>
      </c>
      <c r="D7" s="33" t="s">
        <v>30</v>
      </c>
      <c r="E7" s="34">
        <v>5638</v>
      </c>
      <c r="F7" s="35">
        <v>146.686665</v>
      </c>
      <c r="G7" s="36">
        <v>6.4412499999999998E-2</v>
      </c>
      <c r="H7" s="31" t="s">
        <v>152</v>
      </c>
    </row>
    <row r="8" spans="1:9" x14ac:dyDescent="0.2">
      <c r="A8" s="32">
        <v>2</v>
      </c>
      <c r="B8" s="33" t="s">
        <v>362</v>
      </c>
      <c r="C8" s="33" t="s">
        <v>363</v>
      </c>
      <c r="D8" s="33" t="s">
        <v>247</v>
      </c>
      <c r="E8" s="34">
        <v>1960</v>
      </c>
      <c r="F8" s="35">
        <v>122.18836</v>
      </c>
      <c r="G8" s="36">
        <v>5.3654889999999997E-2</v>
      </c>
      <c r="H8" s="31" t="s">
        <v>152</v>
      </c>
    </row>
    <row r="9" spans="1:9" x14ac:dyDescent="0.2">
      <c r="A9" s="32">
        <v>3</v>
      </c>
      <c r="B9" s="33" t="s">
        <v>372</v>
      </c>
      <c r="C9" s="33" t="s">
        <v>373</v>
      </c>
      <c r="D9" s="33" t="s">
        <v>1115</v>
      </c>
      <c r="E9" s="34">
        <v>6568</v>
      </c>
      <c r="F9" s="35">
        <v>117.12385999999999</v>
      </c>
      <c r="G9" s="36">
        <v>5.1430990000000003E-2</v>
      </c>
      <c r="H9" s="31" t="s">
        <v>152</v>
      </c>
    </row>
    <row r="10" spans="1:9" x14ac:dyDescent="0.2">
      <c r="A10" s="32">
        <v>4</v>
      </c>
      <c r="B10" s="33" t="s">
        <v>396</v>
      </c>
      <c r="C10" s="33" t="s">
        <v>397</v>
      </c>
      <c r="D10" s="33" t="s">
        <v>216</v>
      </c>
      <c r="E10" s="34">
        <v>21323</v>
      </c>
      <c r="F10" s="35">
        <v>109.5895585</v>
      </c>
      <c r="G10" s="36">
        <v>4.8122560000000002E-2</v>
      </c>
      <c r="H10" s="31" t="s">
        <v>152</v>
      </c>
    </row>
    <row r="11" spans="1:9" x14ac:dyDescent="0.2">
      <c r="A11" s="32">
        <v>5</v>
      </c>
      <c r="B11" s="33" t="s">
        <v>142</v>
      </c>
      <c r="C11" s="33" t="s">
        <v>143</v>
      </c>
      <c r="D11" s="33" t="s">
        <v>30</v>
      </c>
      <c r="E11" s="34">
        <v>27896</v>
      </c>
      <c r="F11" s="35">
        <v>105.502672</v>
      </c>
      <c r="G11" s="36">
        <v>4.6327939999999998E-2</v>
      </c>
      <c r="H11" s="31" t="s">
        <v>152</v>
      </c>
    </row>
    <row r="12" spans="1:9" x14ac:dyDescent="0.2">
      <c r="A12" s="32">
        <v>6</v>
      </c>
      <c r="B12" s="33" t="s">
        <v>400</v>
      </c>
      <c r="C12" s="33" t="s">
        <v>401</v>
      </c>
      <c r="D12" s="33" t="s">
        <v>228</v>
      </c>
      <c r="E12" s="34">
        <v>30085</v>
      </c>
      <c r="F12" s="35">
        <v>99.130075000000005</v>
      </c>
      <c r="G12" s="36">
        <v>4.352963E-2</v>
      </c>
      <c r="H12" s="31" t="s">
        <v>152</v>
      </c>
    </row>
    <row r="13" spans="1:9" x14ac:dyDescent="0.2">
      <c r="A13" s="32">
        <v>7</v>
      </c>
      <c r="B13" s="33" t="s">
        <v>51</v>
      </c>
      <c r="C13" s="33" t="s">
        <v>52</v>
      </c>
      <c r="D13" s="33" t="s">
        <v>39</v>
      </c>
      <c r="E13" s="34">
        <v>1987</v>
      </c>
      <c r="F13" s="35">
        <v>88.156235499999994</v>
      </c>
      <c r="G13" s="36">
        <v>3.8710840000000003E-2</v>
      </c>
      <c r="H13" s="31" t="s">
        <v>152</v>
      </c>
    </row>
    <row r="14" spans="1:9" x14ac:dyDescent="0.2">
      <c r="A14" s="32">
        <v>8</v>
      </c>
      <c r="B14" s="33" t="s">
        <v>60</v>
      </c>
      <c r="C14" s="33" t="s">
        <v>61</v>
      </c>
      <c r="D14" s="33" t="s">
        <v>39</v>
      </c>
      <c r="E14" s="34">
        <v>10955</v>
      </c>
      <c r="F14" s="35">
        <v>84.167265</v>
      </c>
      <c r="G14" s="36">
        <v>3.6959209999999999E-2</v>
      </c>
      <c r="H14" s="31" t="s">
        <v>152</v>
      </c>
    </row>
    <row r="15" spans="1:9" x14ac:dyDescent="0.2">
      <c r="A15" s="32">
        <v>9</v>
      </c>
      <c r="B15" s="33" t="s">
        <v>256</v>
      </c>
      <c r="C15" s="33" t="s">
        <v>257</v>
      </c>
      <c r="D15" s="33" t="s">
        <v>113</v>
      </c>
      <c r="E15" s="34">
        <v>700</v>
      </c>
      <c r="F15" s="35">
        <v>74.1447</v>
      </c>
      <c r="G15" s="36">
        <v>3.2558139999999999E-2</v>
      </c>
      <c r="H15" s="31" t="s">
        <v>152</v>
      </c>
    </row>
    <row r="16" spans="1:9" x14ac:dyDescent="0.2">
      <c r="A16" s="32">
        <v>10</v>
      </c>
      <c r="B16" s="33" t="s">
        <v>404</v>
      </c>
      <c r="C16" s="33" t="s">
        <v>405</v>
      </c>
      <c r="D16" s="33" t="s">
        <v>1114</v>
      </c>
      <c r="E16" s="34">
        <v>9732</v>
      </c>
      <c r="F16" s="35">
        <v>70.571597999999994</v>
      </c>
      <c r="G16" s="36">
        <v>3.0989139999999998E-2</v>
      </c>
      <c r="H16" s="31" t="s">
        <v>152</v>
      </c>
    </row>
    <row r="17" spans="1:8" x14ac:dyDescent="0.2">
      <c r="A17" s="32">
        <v>11</v>
      </c>
      <c r="B17" s="33" t="s">
        <v>406</v>
      </c>
      <c r="C17" s="33" t="s">
        <v>407</v>
      </c>
      <c r="D17" s="33" t="s">
        <v>42</v>
      </c>
      <c r="E17" s="34">
        <v>22305</v>
      </c>
      <c r="F17" s="35">
        <v>69.836955000000003</v>
      </c>
      <c r="G17" s="36">
        <v>3.0666539999999999E-2</v>
      </c>
      <c r="H17" s="31" t="s">
        <v>152</v>
      </c>
    </row>
    <row r="18" spans="1:8" ht="25.5" x14ac:dyDescent="0.2">
      <c r="A18" s="32">
        <v>12</v>
      </c>
      <c r="B18" s="33" t="s">
        <v>412</v>
      </c>
      <c r="C18" s="33" t="s">
        <v>413</v>
      </c>
      <c r="D18" s="33" t="s">
        <v>209</v>
      </c>
      <c r="E18" s="34">
        <v>1238</v>
      </c>
      <c r="F18" s="35">
        <v>64.847059000000002</v>
      </c>
      <c r="G18" s="36">
        <v>2.8475400000000001E-2</v>
      </c>
      <c r="H18" s="31" t="s">
        <v>152</v>
      </c>
    </row>
    <row r="19" spans="1:8" x14ac:dyDescent="0.2">
      <c r="A19" s="32">
        <v>13</v>
      </c>
      <c r="B19" s="33" t="s">
        <v>410</v>
      </c>
      <c r="C19" s="33" t="s">
        <v>411</v>
      </c>
      <c r="D19" s="33" t="s">
        <v>42</v>
      </c>
      <c r="E19" s="34">
        <v>101192</v>
      </c>
      <c r="F19" s="35">
        <v>64.783118400000006</v>
      </c>
      <c r="G19" s="36">
        <v>2.8447320000000002E-2</v>
      </c>
      <c r="H19" s="31" t="s">
        <v>152</v>
      </c>
    </row>
    <row r="20" spans="1:8" ht="25.5" x14ac:dyDescent="0.2">
      <c r="A20" s="32">
        <v>14</v>
      </c>
      <c r="B20" s="33" t="s">
        <v>326</v>
      </c>
      <c r="C20" s="33" t="s">
        <v>327</v>
      </c>
      <c r="D20" s="33" t="s">
        <v>270</v>
      </c>
      <c r="E20" s="34">
        <v>1976</v>
      </c>
      <c r="F20" s="35">
        <v>64.137007999999994</v>
      </c>
      <c r="G20" s="36">
        <v>2.81636E-2</v>
      </c>
      <c r="H20" s="31" t="s">
        <v>152</v>
      </c>
    </row>
    <row r="21" spans="1:8" x14ac:dyDescent="0.2">
      <c r="A21" s="32">
        <v>15</v>
      </c>
      <c r="B21" s="33" t="s">
        <v>414</v>
      </c>
      <c r="C21" s="33" t="s">
        <v>415</v>
      </c>
      <c r="D21" s="33" t="s">
        <v>42</v>
      </c>
      <c r="E21" s="34">
        <v>178820</v>
      </c>
      <c r="F21" s="35">
        <v>60.459041999999997</v>
      </c>
      <c r="G21" s="36">
        <v>2.6548550000000001E-2</v>
      </c>
      <c r="H21" s="31" t="s">
        <v>152</v>
      </c>
    </row>
    <row r="22" spans="1:8" x14ac:dyDescent="0.2">
      <c r="A22" s="32">
        <v>16</v>
      </c>
      <c r="B22" s="33" t="s">
        <v>402</v>
      </c>
      <c r="C22" s="33" t="s">
        <v>403</v>
      </c>
      <c r="D22" s="33" t="s">
        <v>247</v>
      </c>
      <c r="E22" s="34">
        <v>1988</v>
      </c>
      <c r="F22" s="35">
        <v>58.281202</v>
      </c>
      <c r="G22" s="36">
        <v>2.5592219999999999E-2</v>
      </c>
      <c r="H22" s="31" t="s">
        <v>152</v>
      </c>
    </row>
    <row r="23" spans="1:8" x14ac:dyDescent="0.2">
      <c r="A23" s="32">
        <v>17</v>
      </c>
      <c r="B23" s="33" t="s">
        <v>416</v>
      </c>
      <c r="C23" s="33" t="s">
        <v>417</v>
      </c>
      <c r="D23" s="33" t="s">
        <v>418</v>
      </c>
      <c r="E23" s="34">
        <v>4462</v>
      </c>
      <c r="F23" s="35">
        <v>58.224637999999999</v>
      </c>
      <c r="G23" s="36">
        <v>2.5567380000000001E-2</v>
      </c>
      <c r="H23" s="31" t="s">
        <v>152</v>
      </c>
    </row>
    <row r="24" spans="1:8" x14ac:dyDescent="0.2">
      <c r="A24" s="32">
        <v>18</v>
      </c>
      <c r="B24" s="33" t="s">
        <v>419</v>
      </c>
      <c r="C24" s="33" t="s">
        <v>420</v>
      </c>
      <c r="D24" s="33" t="s">
        <v>39</v>
      </c>
      <c r="E24" s="34">
        <v>5262</v>
      </c>
      <c r="F24" s="35">
        <v>58.202981999999999</v>
      </c>
      <c r="G24" s="36">
        <v>2.5557880000000002E-2</v>
      </c>
      <c r="H24" s="31" t="s">
        <v>152</v>
      </c>
    </row>
    <row r="25" spans="1:8" ht="25.5" x14ac:dyDescent="0.2">
      <c r="A25" s="32">
        <v>19</v>
      </c>
      <c r="B25" s="33" t="s">
        <v>434</v>
      </c>
      <c r="C25" s="33" t="s">
        <v>435</v>
      </c>
      <c r="D25" s="33" t="s">
        <v>209</v>
      </c>
      <c r="E25" s="34">
        <v>9440</v>
      </c>
      <c r="F25" s="35">
        <v>56.894880000000001</v>
      </c>
      <c r="G25" s="36">
        <v>2.4983470000000001E-2</v>
      </c>
      <c r="H25" s="31" t="s">
        <v>152</v>
      </c>
    </row>
    <row r="26" spans="1:8" ht="25.5" x14ac:dyDescent="0.2">
      <c r="A26" s="32">
        <v>20</v>
      </c>
      <c r="B26" s="33" t="s">
        <v>421</v>
      </c>
      <c r="C26" s="33" t="s">
        <v>422</v>
      </c>
      <c r="D26" s="33" t="s">
        <v>423</v>
      </c>
      <c r="E26" s="34">
        <v>14767</v>
      </c>
      <c r="F26" s="35">
        <v>53.294103</v>
      </c>
      <c r="G26" s="36">
        <v>2.3402309999999999E-2</v>
      </c>
      <c r="H26" s="31" t="s">
        <v>152</v>
      </c>
    </row>
    <row r="27" spans="1:8" ht="25.5" x14ac:dyDescent="0.2">
      <c r="A27" s="32">
        <v>21</v>
      </c>
      <c r="B27" s="33" t="s">
        <v>408</v>
      </c>
      <c r="C27" s="33" t="s">
        <v>409</v>
      </c>
      <c r="D27" s="33" t="s">
        <v>209</v>
      </c>
      <c r="E27" s="34">
        <v>2376</v>
      </c>
      <c r="F27" s="35">
        <v>43.817003999999997</v>
      </c>
      <c r="G27" s="36">
        <v>1.9240759999999999E-2</v>
      </c>
      <c r="H27" s="31" t="s">
        <v>152</v>
      </c>
    </row>
    <row r="28" spans="1:8" ht="25.5" x14ac:dyDescent="0.2">
      <c r="A28" s="32">
        <v>22</v>
      </c>
      <c r="B28" s="33" t="s">
        <v>66</v>
      </c>
      <c r="C28" s="33" t="s">
        <v>67</v>
      </c>
      <c r="D28" s="33" t="s">
        <v>25</v>
      </c>
      <c r="E28" s="34">
        <v>936</v>
      </c>
      <c r="F28" s="35">
        <v>43.012943999999997</v>
      </c>
      <c r="G28" s="36">
        <v>1.888768E-2</v>
      </c>
      <c r="H28" s="31" t="s">
        <v>152</v>
      </c>
    </row>
    <row r="29" spans="1:8" x14ac:dyDescent="0.2">
      <c r="A29" s="32">
        <v>23</v>
      </c>
      <c r="B29" s="33" t="s">
        <v>430</v>
      </c>
      <c r="C29" s="33" t="s">
        <v>431</v>
      </c>
      <c r="D29" s="33" t="s">
        <v>1114</v>
      </c>
      <c r="E29" s="34">
        <v>7579</v>
      </c>
      <c r="F29" s="35">
        <v>42.468926500000002</v>
      </c>
      <c r="G29" s="36">
        <v>1.86488E-2</v>
      </c>
      <c r="H29" s="31" t="s">
        <v>152</v>
      </c>
    </row>
    <row r="30" spans="1:8" x14ac:dyDescent="0.2">
      <c r="A30" s="32">
        <v>24</v>
      </c>
      <c r="B30" s="33" t="s">
        <v>428</v>
      </c>
      <c r="C30" s="33" t="s">
        <v>429</v>
      </c>
      <c r="D30" s="33" t="s">
        <v>39</v>
      </c>
      <c r="E30" s="34">
        <v>8416</v>
      </c>
      <c r="F30" s="35">
        <v>42.340896000000001</v>
      </c>
      <c r="G30" s="36">
        <v>1.8592580000000001E-2</v>
      </c>
      <c r="H30" s="31" t="s">
        <v>152</v>
      </c>
    </row>
    <row r="31" spans="1:8" x14ac:dyDescent="0.2">
      <c r="A31" s="32">
        <v>25</v>
      </c>
      <c r="B31" s="33" t="s">
        <v>426</v>
      </c>
      <c r="C31" s="33" t="s">
        <v>427</v>
      </c>
      <c r="D31" s="33" t="s">
        <v>228</v>
      </c>
      <c r="E31" s="34">
        <v>5099</v>
      </c>
      <c r="F31" s="35">
        <v>40.407025500000003</v>
      </c>
      <c r="G31" s="36">
        <v>1.774338E-2</v>
      </c>
      <c r="H31" s="31" t="s">
        <v>152</v>
      </c>
    </row>
    <row r="32" spans="1:8" x14ac:dyDescent="0.2">
      <c r="A32" s="32">
        <v>26</v>
      </c>
      <c r="B32" s="33" t="s">
        <v>436</v>
      </c>
      <c r="C32" s="33" t="s">
        <v>437</v>
      </c>
      <c r="D32" s="33" t="s">
        <v>1115</v>
      </c>
      <c r="E32" s="34">
        <v>7431</v>
      </c>
      <c r="F32" s="35">
        <v>34.609882499999998</v>
      </c>
      <c r="G32" s="36">
        <v>1.5197759999999999E-2</v>
      </c>
      <c r="H32" s="31" t="s">
        <v>152</v>
      </c>
    </row>
    <row r="33" spans="1:8" x14ac:dyDescent="0.2">
      <c r="A33" s="32">
        <v>27</v>
      </c>
      <c r="B33" s="33" t="s">
        <v>278</v>
      </c>
      <c r="C33" s="33" t="s">
        <v>279</v>
      </c>
      <c r="D33" s="33" t="s">
        <v>113</v>
      </c>
      <c r="E33" s="34">
        <v>2453</v>
      </c>
      <c r="F33" s="35">
        <v>34.313790500000003</v>
      </c>
      <c r="G33" s="36">
        <v>1.506774E-2</v>
      </c>
      <c r="H33" s="31" t="s">
        <v>152</v>
      </c>
    </row>
    <row r="34" spans="1:8" x14ac:dyDescent="0.2">
      <c r="A34" s="32">
        <v>28</v>
      </c>
      <c r="B34" s="33" t="s">
        <v>432</v>
      </c>
      <c r="C34" s="33" t="s">
        <v>433</v>
      </c>
      <c r="D34" s="33" t="s">
        <v>30</v>
      </c>
      <c r="E34" s="34">
        <v>4403</v>
      </c>
      <c r="F34" s="35">
        <v>32.509550500000003</v>
      </c>
      <c r="G34" s="36">
        <v>1.427547E-2</v>
      </c>
      <c r="H34" s="31" t="s">
        <v>152</v>
      </c>
    </row>
    <row r="35" spans="1:8" x14ac:dyDescent="0.2">
      <c r="A35" s="32">
        <v>29</v>
      </c>
      <c r="B35" s="33" t="s">
        <v>438</v>
      </c>
      <c r="C35" s="33" t="s">
        <v>439</v>
      </c>
      <c r="D35" s="33" t="s">
        <v>30</v>
      </c>
      <c r="E35" s="34">
        <v>4055</v>
      </c>
      <c r="F35" s="35">
        <v>32.488660000000003</v>
      </c>
      <c r="G35" s="36">
        <v>1.4266300000000001E-2</v>
      </c>
      <c r="H35" s="31" t="s">
        <v>152</v>
      </c>
    </row>
    <row r="36" spans="1:8" x14ac:dyDescent="0.2">
      <c r="A36" s="32">
        <v>30</v>
      </c>
      <c r="B36" s="33" t="s">
        <v>116</v>
      </c>
      <c r="C36" s="33" t="s">
        <v>117</v>
      </c>
      <c r="D36" s="33" t="s">
        <v>39</v>
      </c>
      <c r="E36" s="34">
        <v>1691</v>
      </c>
      <c r="F36" s="35">
        <v>32.465508999999997</v>
      </c>
      <c r="G36" s="36">
        <v>1.4256130000000001E-2</v>
      </c>
      <c r="H36" s="31" t="s">
        <v>152</v>
      </c>
    </row>
    <row r="37" spans="1:8" x14ac:dyDescent="0.2">
      <c r="A37" s="32">
        <v>31</v>
      </c>
      <c r="B37" s="33" t="s">
        <v>442</v>
      </c>
      <c r="C37" s="33" t="s">
        <v>443</v>
      </c>
      <c r="D37" s="33" t="s">
        <v>113</v>
      </c>
      <c r="E37" s="34">
        <v>3328</v>
      </c>
      <c r="F37" s="35">
        <v>29.504384000000002</v>
      </c>
      <c r="G37" s="36">
        <v>1.295585E-2</v>
      </c>
      <c r="H37" s="31" t="s">
        <v>152</v>
      </c>
    </row>
    <row r="38" spans="1:8" x14ac:dyDescent="0.2">
      <c r="A38" s="32">
        <v>32</v>
      </c>
      <c r="B38" s="33" t="s">
        <v>440</v>
      </c>
      <c r="C38" s="33" t="s">
        <v>441</v>
      </c>
      <c r="D38" s="33" t="s">
        <v>88</v>
      </c>
      <c r="E38" s="34">
        <v>2508</v>
      </c>
      <c r="F38" s="35">
        <v>28.85454</v>
      </c>
      <c r="G38" s="36">
        <v>1.2670499999999999E-2</v>
      </c>
      <c r="H38" s="31" t="s">
        <v>152</v>
      </c>
    </row>
    <row r="39" spans="1:8" x14ac:dyDescent="0.2">
      <c r="A39" s="32">
        <v>33</v>
      </c>
      <c r="B39" s="33" t="s">
        <v>444</v>
      </c>
      <c r="C39" s="33" t="s">
        <v>445</v>
      </c>
      <c r="D39" s="33" t="s">
        <v>127</v>
      </c>
      <c r="E39" s="34">
        <v>18454</v>
      </c>
      <c r="F39" s="35">
        <v>25.475746999999998</v>
      </c>
      <c r="G39" s="36">
        <v>1.118681E-2</v>
      </c>
      <c r="H39" s="31" t="s">
        <v>152</v>
      </c>
    </row>
    <row r="40" spans="1:8" x14ac:dyDescent="0.2">
      <c r="A40" s="32">
        <v>34</v>
      </c>
      <c r="B40" s="33" t="s">
        <v>446</v>
      </c>
      <c r="C40" s="33" t="s">
        <v>447</v>
      </c>
      <c r="D40" s="33" t="s">
        <v>55</v>
      </c>
      <c r="E40" s="34">
        <v>1390</v>
      </c>
      <c r="F40" s="35">
        <v>22.712599999999998</v>
      </c>
      <c r="G40" s="36">
        <v>9.9734699999999999E-3</v>
      </c>
      <c r="H40" s="31" t="s">
        <v>152</v>
      </c>
    </row>
    <row r="41" spans="1:8" x14ac:dyDescent="0.2">
      <c r="A41" s="32">
        <v>35</v>
      </c>
      <c r="B41" s="33" t="s">
        <v>424</v>
      </c>
      <c r="C41" s="33" t="s">
        <v>425</v>
      </c>
      <c r="D41" s="33" t="s">
        <v>113</v>
      </c>
      <c r="E41" s="34">
        <v>2512</v>
      </c>
      <c r="F41" s="35">
        <v>19.073616000000001</v>
      </c>
      <c r="G41" s="36">
        <v>8.3755400000000008E-3</v>
      </c>
      <c r="H41" s="31" t="s">
        <v>152</v>
      </c>
    </row>
    <row r="42" spans="1:8" x14ac:dyDescent="0.2">
      <c r="A42" s="32">
        <v>36</v>
      </c>
      <c r="B42" s="33" t="s">
        <v>53</v>
      </c>
      <c r="C42" s="33" t="s">
        <v>54</v>
      </c>
      <c r="D42" s="33" t="s">
        <v>55</v>
      </c>
      <c r="E42" s="34">
        <v>1521</v>
      </c>
      <c r="F42" s="35">
        <v>18.906030000000001</v>
      </c>
      <c r="G42" s="36">
        <v>8.3019500000000006E-3</v>
      </c>
      <c r="H42" s="31" t="s">
        <v>152</v>
      </c>
    </row>
    <row r="43" spans="1:8" x14ac:dyDescent="0.2">
      <c r="A43" s="32">
        <v>37</v>
      </c>
      <c r="B43" s="33" t="s">
        <v>448</v>
      </c>
      <c r="C43" s="33" t="s">
        <v>449</v>
      </c>
      <c r="D43" s="33" t="s">
        <v>39</v>
      </c>
      <c r="E43" s="34">
        <v>1475</v>
      </c>
      <c r="F43" s="35">
        <v>18.874837500000002</v>
      </c>
      <c r="G43" s="36">
        <v>8.2882500000000005E-3</v>
      </c>
      <c r="H43" s="31" t="s">
        <v>152</v>
      </c>
    </row>
    <row r="44" spans="1:8" x14ac:dyDescent="0.2">
      <c r="A44" s="32">
        <v>38</v>
      </c>
      <c r="B44" s="33" t="s">
        <v>450</v>
      </c>
      <c r="C44" s="33" t="s">
        <v>451</v>
      </c>
      <c r="D44" s="33" t="s">
        <v>79</v>
      </c>
      <c r="E44" s="34">
        <v>2606</v>
      </c>
      <c r="F44" s="35">
        <v>12.121809000000001</v>
      </c>
      <c r="G44" s="36">
        <v>5.3228800000000003E-3</v>
      </c>
      <c r="H44" s="31" t="s">
        <v>152</v>
      </c>
    </row>
    <row r="45" spans="1:8" x14ac:dyDescent="0.2">
      <c r="A45" s="29"/>
      <c r="B45" s="29"/>
      <c r="C45" s="30" t="s">
        <v>151</v>
      </c>
      <c r="D45" s="29"/>
      <c r="E45" s="29" t="s">
        <v>152</v>
      </c>
      <c r="F45" s="37">
        <v>2180.1797283999999</v>
      </c>
      <c r="G45" s="38">
        <v>0.95735236000000001</v>
      </c>
      <c r="H45" s="31" t="s">
        <v>152</v>
      </c>
    </row>
    <row r="46" spans="1:8" x14ac:dyDescent="0.2">
      <c r="A46" s="29"/>
      <c r="B46" s="29"/>
      <c r="C46" s="39"/>
      <c r="D46" s="29"/>
      <c r="E46" s="29"/>
      <c r="F46" s="40"/>
      <c r="G46" s="40"/>
      <c r="H46" s="31" t="s">
        <v>152</v>
      </c>
    </row>
    <row r="47" spans="1:8" x14ac:dyDescent="0.2">
      <c r="A47" s="29"/>
      <c r="B47" s="29"/>
      <c r="C47" s="30" t="s">
        <v>153</v>
      </c>
      <c r="D47" s="29"/>
      <c r="E47" s="29"/>
      <c r="F47" s="29"/>
      <c r="G47" s="29"/>
      <c r="H47" s="31" t="s">
        <v>152</v>
      </c>
    </row>
    <row r="48" spans="1:8" x14ac:dyDescent="0.2">
      <c r="A48" s="29"/>
      <c r="B48" s="29"/>
      <c r="C48" s="30" t="s">
        <v>151</v>
      </c>
      <c r="D48" s="29"/>
      <c r="E48" s="29" t="s">
        <v>152</v>
      </c>
      <c r="F48" s="41" t="s">
        <v>154</v>
      </c>
      <c r="G48" s="38">
        <v>0</v>
      </c>
      <c r="H48" s="31" t="s">
        <v>152</v>
      </c>
    </row>
    <row r="49" spans="1:8" x14ac:dyDescent="0.2">
      <c r="A49" s="29"/>
      <c r="B49" s="29"/>
      <c r="C49" s="39"/>
      <c r="D49" s="29"/>
      <c r="E49" s="29"/>
      <c r="F49" s="40"/>
      <c r="G49" s="40"/>
      <c r="H49" s="31" t="s">
        <v>152</v>
      </c>
    </row>
    <row r="50" spans="1:8" x14ac:dyDescent="0.2">
      <c r="A50" s="29"/>
      <c r="B50" s="29"/>
      <c r="C50" s="30" t="s">
        <v>155</v>
      </c>
      <c r="D50" s="29"/>
      <c r="E50" s="29"/>
      <c r="F50" s="29"/>
      <c r="G50" s="29"/>
      <c r="H50" s="31" t="s">
        <v>152</v>
      </c>
    </row>
    <row r="51" spans="1:8" x14ac:dyDescent="0.2">
      <c r="A51" s="29"/>
      <c r="B51" s="29"/>
      <c r="C51" s="30" t="s">
        <v>151</v>
      </c>
      <c r="D51" s="29"/>
      <c r="E51" s="29" t="s">
        <v>152</v>
      </c>
      <c r="F51" s="41" t="s">
        <v>154</v>
      </c>
      <c r="G51" s="38">
        <v>0</v>
      </c>
      <c r="H51" s="31" t="s">
        <v>152</v>
      </c>
    </row>
    <row r="52" spans="1:8" x14ac:dyDescent="0.2">
      <c r="A52" s="29"/>
      <c r="B52" s="29"/>
      <c r="C52" s="39"/>
      <c r="D52" s="29"/>
      <c r="E52" s="29"/>
      <c r="F52" s="40"/>
      <c r="G52" s="40"/>
      <c r="H52" s="31" t="s">
        <v>152</v>
      </c>
    </row>
    <row r="53" spans="1:8" x14ac:dyDescent="0.2">
      <c r="A53" s="29"/>
      <c r="B53" s="29"/>
      <c r="C53" s="30" t="s">
        <v>156</v>
      </c>
      <c r="D53" s="29"/>
      <c r="E53" s="29"/>
      <c r="F53" s="29"/>
      <c r="G53" s="29"/>
      <c r="H53" s="31" t="s">
        <v>152</v>
      </c>
    </row>
    <row r="54" spans="1:8" x14ac:dyDescent="0.2">
      <c r="A54" s="29"/>
      <c r="B54" s="29"/>
      <c r="C54" s="30" t="s">
        <v>151</v>
      </c>
      <c r="D54" s="29"/>
      <c r="E54" s="29" t="s">
        <v>152</v>
      </c>
      <c r="F54" s="41" t="s">
        <v>154</v>
      </c>
      <c r="G54" s="38">
        <v>0</v>
      </c>
      <c r="H54" s="31" t="s">
        <v>152</v>
      </c>
    </row>
    <row r="55" spans="1:8" x14ac:dyDescent="0.2">
      <c r="A55" s="29"/>
      <c r="B55" s="29"/>
      <c r="C55" s="39"/>
      <c r="D55" s="29"/>
      <c r="E55" s="29"/>
      <c r="F55" s="40"/>
      <c r="G55" s="40"/>
      <c r="H55" s="31" t="s">
        <v>152</v>
      </c>
    </row>
    <row r="56" spans="1:8" x14ac:dyDescent="0.2">
      <c r="A56" s="29"/>
      <c r="B56" s="29"/>
      <c r="C56" s="30" t="s">
        <v>157</v>
      </c>
      <c r="D56" s="29"/>
      <c r="E56" s="29"/>
      <c r="F56" s="40"/>
      <c r="G56" s="40"/>
      <c r="H56" s="31" t="s">
        <v>152</v>
      </c>
    </row>
    <row r="57" spans="1:8" x14ac:dyDescent="0.2">
      <c r="A57" s="29"/>
      <c r="B57" s="29"/>
      <c r="C57" s="30" t="s">
        <v>151</v>
      </c>
      <c r="D57" s="29"/>
      <c r="E57" s="29" t="s">
        <v>152</v>
      </c>
      <c r="F57" s="41" t="s">
        <v>154</v>
      </c>
      <c r="G57" s="38">
        <v>0</v>
      </c>
      <c r="H57" s="31" t="s">
        <v>152</v>
      </c>
    </row>
    <row r="58" spans="1:8" x14ac:dyDescent="0.2">
      <c r="A58" s="29"/>
      <c r="B58" s="29"/>
      <c r="C58" s="39"/>
      <c r="D58" s="29"/>
      <c r="E58" s="29"/>
      <c r="F58" s="40"/>
      <c r="G58" s="40"/>
      <c r="H58" s="31" t="s">
        <v>152</v>
      </c>
    </row>
    <row r="59" spans="1:8" x14ac:dyDescent="0.2">
      <c r="A59" s="29"/>
      <c r="B59" s="29"/>
      <c r="C59" s="30" t="s">
        <v>158</v>
      </c>
      <c r="D59" s="29"/>
      <c r="E59" s="29"/>
      <c r="F59" s="40"/>
      <c r="G59" s="40"/>
      <c r="H59" s="31" t="s">
        <v>152</v>
      </c>
    </row>
    <row r="60" spans="1:8" x14ac:dyDescent="0.2">
      <c r="A60" s="29"/>
      <c r="B60" s="29"/>
      <c r="C60" s="30" t="s">
        <v>151</v>
      </c>
      <c r="D60" s="29"/>
      <c r="E60" s="29" t="s">
        <v>152</v>
      </c>
      <c r="F60" s="41" t="s">
        <v>154</v>
      </c>
      <c r="G60" s="38">
        <v>0</v>
      </c>
      <c r="H60" s="31" t="s">
        <v>152</v>
      </c>
    </row>
    <row r="61" spans="1:8" x14ac:dyDescent="0.2">
      <c r="A61" s="29"/>
      <c r="B61" s="29"/>
      <c r="C61" s="39"/>
      <c r="D61" s="29"/>
      <c r="E61" s="29"/>
      <c r="F61" s="40"/>
      <c r="G61" s="40"/>
      <c r="H61" s="31" t="s">
        <v>152</v>
      </c>
    </row>
    <row r="62" spans="1:8" x14ac:dyDescent="0.2">
      <c r="A62" s="29"/>
      <c r="B62" s="29"/>
      <c r="C62" s="30" t="s">
        <v>160</v>
      </c>
      <c r="D62" s="29"/>
      <c r="E62" s="29"/>
      <c r="F62" s="37">
        <v>2180.1797283999999</v>
      </c>
      <c r="G62" s="38">
        <v>0.95735236000000001</v>
      </c>
      <c r="H62" s="31" t="s">
        <v>152</v>
      </c>
    </row>
    <row r="63" spans="1:8" x14ac:dyDescent="0.2">
      <c r="A63" s="29"/>
      <c r="B63" s="29"/>
      <c r="C63" s="39"/>
      <c r="D63" s="29"/>
      <c r="E63" s="29"/>
      <c r="F63" s="40"/>
      <c r="G63" s="40"/>
      <c r="H63" s="31" t="s">
        <v>152</v>
      </c>
    </row>
    <row r="64" spans="1:8" x14ac:dyDescent="0.2">
      <c r="A64" s="29"/>
      <c r="B64" s="29"/>
      <c r="C64" s="30" t="s">
        <v>161</v>
      </c>
      <c r="D64" s="29"/>
      <c r="E64" s="29"/>
      <c r="F64" s="40"/>
      <c r="G64" s="40"/>
      <c r="H64" s="31" t="s">
        <v>152</v>
      </c>
    </row>
    <row r="65" spans="1:8" x14ac:dyDescent="0.2">
      <c r="A65" s="29"/>
      <c r="B65" s="29"/>
      <c r="C65" s="30" t="s">
        <v>10</v>
      </c>
      <c r="D65" s="29"/>
      <c r="E65" s="29"/>
      <c r="F65" s="40"/>
      <c r="G65" s="40"/>
      <c r="H65" s="31" t="s">
        <v>152</v>
      </c>
    </row>
    <row r="66" spans="1:8" x14ac:dyDescent="0.2">
      <c r="A66" s="29"/>
      <c r="B66" s="29"/>
      <c r="C66" s="30" t="s">
        <v>151</v>
      </c>
      <c r="D66" s="29"/>
      <c r="E66" s="29" t="s">
        <v>152</v>
      </c>
      <c r="F66" s="41" t="s">
        <v>154</v>
      </c>
      <c r="G66" s="38">
        <v>0</v>
      </c>
      <c r="H66" s="31" t="s">
        <v>152</v>
      </c>
    </row>
    <row r="67" spans="1:8" x14ac:dyDescent="0.2">
      <c r="A67" s="29"/>
      <c r="B67" s="29"/>
      <c r="C67" s="39"/>
      <c r="D67" s="29"/>
      <c r="E67" s="29"/>
      <c r="F67" s="40"/>
      <c r="G67" s="40"/>
      <c r="H67" s="31" t="s">
        <v>152</v>
      </c>
    </row>
    <row r="68" spans="1:8" x14ac:dyDescent="0.2">
      <c r="A68" s="29"/>
      <c r="B68" s="29"/>
      <c r="C68" s="30" t="s">
        <v>162</v>
      </c>
      <c r="D68" s="29"/>
      <c r="E68" s="29"/>
      <c r="F68" s="29"/>
      <c r="G68" s="29"/>
      <c r="H68" s="31" t="s">
        <v>152</v>
      </c>
    </row>
    <row r="69" spans="1:8" x14ac:dyDescent="0.2">
      <c r="A69" s="29"/>
      <c r="B69" s="29"/>
      <c r="C69" s="30" t="s">
        <v>151</v>
      </c>
      <c r="D69" s="29"/>
      <c r="E69" s="29" t="s">
        <v>152</v>
      </c>
      <c r="F69" s="41" t="s">
        <v>154</v>
      </c>
      <c r="G69" s="38">
        <v>0</v>
      </c>
      <c r="H69" s="31" t="s">
        <v>152</v>
      </c>
    </row>
    <row r="70" spans="1:8" x14ac:dyDescent="0.2">
      <c r="A70" s="29"/>
      <c r="B70" s="29"/>
      <c r="C70" s="39"/>
      <c r="D70" s="29"/>
      <c r="E70" s="29"/>
      <c r="F70" s="40"/>
      <c r="G70" s="40"/>
      <c r="H70" s="31" t="s">
        <v>152</v>
      </c>
    </row>
    <row r="71" spans="1:8" x14ac:dyDescent="0.2">
      <c r="A71" s="29"/>
      <c r="B71" s="29"/>
      <c r="C71" s="30" t="s">
        <v>163</v>
      </c>
      <c r="D71" s="29"/>
      <c r="E71" s="29"/>
      <c r="F71" s="29"/>
      <c r="G71" s="29"/>
      <c r="H71" s="31" t="s">
        <v>152</v>
      </c>
    </row>
    <row r="72" spans="1:8" x14ac:dyDescent="0.2">
      <c r="A72" s="29"/>
      <c r="B72" s="29"/>
      <c r="C72" s="30" t="s">
        <v>151</v>
      </c>
      <c r="D72" s="29"/>
      <c r="E72" s="29" t="s">
        <v>152</v>
      </c>
      <c r="F72" s="41" t="s">
        <v>154</v>
      </c>
      <c r="G72" s="38">
        <v>0</v>
      </c>
      <c r="H72" s="31" t="s">
        <v>152</v>
      </c>
    </row>
    <row r="73" spans="1:8" x14ac:dyDescent="0.2">
      <c r="A73" s="29"/>
      <c r="B73" s="29"/>
      <c r="C73" s="39"/>
      <c r="D73" s="29"/>
      <c r="E73" s="29"/>
      <c r="F73" s="40"/>
      <c r="G73" s="40"/>
      <c r="H73" s="31" t="s">
        <v>152</v>
      </c>
    </row>
    <row r="74" spans="1:8" x14ac:dyDescent="0.2">
      <c r="A74" s="29"/>
      <c r="B74" s="29"/>
      <c r="C74" s="30" t="s">
        <v>164</v>
      </c>
      <c r="D74" s="29"/>
      <c r="E74" s="29"/>
      <c r="F74" s="40"/>
      <c r="G74" s="40"/>
      <c r="H74" s="31" t="s">
        <v>152</v>
      </c>
    </row>
    <row r="75" spans="1:8" x14ac:dyDescent="0.2">
      <c r="A75" s="29"/>
      <c r="B75" s="29"/>
      <c r="C75" s="30" t="s">
        <v>151</v>
      </c>
      <c r="D75" s="29"/>
      <c r="E75" s="29" t="s">
        <v>152</v>
      </c>
      <c r="F75" s="41" t="s">
        <v>154</v>
      </c>
      <c r="G75" s="38">
        <v>0</v>
      </c>
      <c r="H75" s="31" t="s">
        <v>152</v>
      </c>
    </row>
    <row r="76" spans="1:8" x14ac:dyDescent="0.2">
      <c r="A76" s="29"/>
      <c r="B76" s="29"/>
      <c r="C76" s="39"/>
      <c r="D76" s="29"/>
      <c r="E76" s="29"/>
      <c r="F76" s="40"/>
      <c r="G76" s="40"/>
      <c r="H76" s="31" t="s">
        <v>152</v>
      </c>
    </row>
    <row r="77" spans="1:8" x14ac:dyDescent="0.2">
      <c r="A77" s="29"/>
      <c r="B77" s="29"/>
      <c r="C77" s="30" t="s">
        <v>165</v>
      </c>
      <c r="D77" s="29"/>
      <c r="E77" s="29"/>
      <c r="F77" s="37">
        <v>0</v>
      </c>
      <c r="G77" s="38">
        <v>0</v>
      </c>
      <c r="H77" s="31" t="s">
        <v>152</v>
      </c>
    </row>
    <row r="78" spans="1:8" x14ac:dyDescent="0.2">
      <c r="A78" s="29"/>
      <c r="B78" s="29"/>
      <c r="C78" s="39"/>
      <c r="D78" s="29"/>
      <c r="E78" s="29"/>
      <c r="F78" s="40"/>
      <c r="G78" s="40"/>
      <c r="H78" s="31" t="s">
        <v>152</v>
      </c>
    </row>
    <row r="79" spans="1:8" x14ac:dyDescent="0.2">
      <c r="A79" s="29"/>
      <c r="B79" s="29"/>
      <c r="C79" s="30" t="s">
        <v>166</v>
      </c>
      <c r="D79" s="29"/>
      <c r="E79" s="29"/>
      <c r="F79" s="40"/>
      <c r="G79" s="40"/>
      <c r="H79" s="31" t="s">
        <v>152</v>
      </c>
    </row>
    <row r="80" spans="1:8" x14ac:dyDescent="0.2">
      <c r="A80" s="29"/>
      <c r="B80" s="29"/>
      <c r="C80" s="30" t="s">
        <v>167</v>
      </c>
      <c r="D80" s="29"/>
      <c r="E80" s="29"/>
      <c r="F80" s="40"/>
      <c r="G80" s="40"/>
      <c r="H80" s="31" t="s">
        <v>152</v>
      </c>
    </row>
    <row r="81" spans="1:8" x14ac:dyDescent="0.2">
      <c r="A81" s="29"/>
      <c r="B81" s="29"/>
      <c r="C81" s="30" t="s">
        <v>151</v>
      </c>
      <c r="D81" s="29"/>
      <c r="E81" s="29" t="s">
        <v>152</v>
      </c>
      <c r="F81" s="41" t="s">
        <v>154</v>
      </c>
      <c r="G81" s="38">
        <v>0</v>
      </c>
      <c r="H81" s="31" t="s">
        <v>152</v>
      </c>
    </row>
    <row r="82" spans="1:8" x14ac:dyDescent="0.2">
      <c r="A82" s="29"/>
      <c r="B82" s="29"/>
      <c r="C82" s="39"/>
      <c r="D82" s="29"/>
      <c r="E82" s="29"/>
      <c r="F82" s="40"/>
      <c r="G82" s="40"/>
      <c r="H82" s="31" t="s">
        <v>152</v>
      </c>
    </row>
    <row r="83" spans="1:8" x14ac:dyDescent="0.2">
      <c r="A83" s="29"/>
      <c r="B83" s="29"/>
      <c r="C83" s="30" t="s">
        <v>168</v>
      </c>
      <c r="D83" s="29"/>
      <c r="E83" s="29"/>
      <c r="F83" s="40"/>
      <c r="G83" s="40"/>
      <c r="H83" s="31" t="s">
        <v>152</v>
      </c>
    </row>
    <row r="84" spans="1:8" x14ac:dyDescent="0.2">
      <c r="A84" s="29"/>
      <c r="B84" s="29"/>
      <c r="C84" s="30" t="s">
        <v>151</v>
      </c>
      <c r="D84" s="29"/>
      <c r="E84" s="29" t="s">
        <v>152</v>
      </c>
      <c r="F84" s="41" t="s">
        <v>154</v>
      </c>
      <c r="G84" s="38">
        <v>0</v>
      </c>
      <c r="H84" s="31" t="s">
        <v>152</v>
      </c>
    </row>
    <row r="85" spans="1:8" x14ac:dyDescent="0.2">
      <c r="A85" s="29"/>
      <c r="B85" s="29"/>
      <c r="C85" s="39"/>
      <c r="D85" s="29"/>
      <c r="E85" s="29"/>
      <c r="F85" s="40"/>
      <c r="G85" s="40"/>
      <c r="H85" s="31" t="s">
        <v>152</v>
      </c>
    </row>
    <row r="86" spans="1:8" x14ac:dyDescent="0.2">
      <c r="A86" s="29"/>
      <c r="B86" s="29"/>
      <c r="C86" s="30" t="s">
        <v>169</v>
      </c>
      <c r="D86" s="29"/>
      <c r="E86" s="29"/>
      <c r="F86" s="40"/>
      <c r="G86" s="40"/>
      <c r="H86" s="31" t="s">
        <v>152</v>
      </c>
    </row>
    <row r="87" spans="1:8" x14ac:dyDescent="0.2">
      <c r="A87" s="29"/>
      <c r="B87" s="29"/>
      <c r="C87" s="30" t="s">
        <v>151</v>
      </c>
      <c r="D87" s="29"/>
      <c r="E87" s="29" t="s">
        <v>152</v>
      </c>
      <c r="F87" s="41" t="s">
        <v>154</v>
      </c>
      <c r="G87" s="38">
        <v>0</v>
      </c>
      <c r="H87" s="31" t="s">
        <v>152</v>
      </c>
    </row>
    <row r="88" spans="1:8" x14ac:dyDescent="0.2">
      <c r="A88" s="29"/>
      <c r="B88" s="29"/>
      <c r="C88" s="39"/>
      <c r="D88" s="29"/>
      <c r="E88" s="29"/>
      <c r="F88" s="40"/>
      <c r="G88" s="40"/>
      <c r="H88" s="31" t="s">
        <v>152</v>
      </c>
    </row>
    <row r="89" spans="1:8" x14ac:dyDescent="0.2">
      <c r="A89" s="29"/>
      <c r="B89" s="29"/>
      <c r="C89" s="30" t="s">
        <v>170</v>
      </c>
      <c r="D89" s="29"/>
      <c r="E89" s="29"/>
      <c r="F89" s="40"/>
      <c r="G89" s="40"/>
      <c r="H89" s="31" t="s">
        <v>152</v>
      </c>
    </row>
    <row r="90" spans="1:8" x14ac:dyDescent="0.2">
      <c r="A90" s="32">
        <v>1</v>
      </c>
      <c r="B90" s="33"/>
      <c r="C90" s="33" t="s">
        <v>171</v>
      </c>
      <c r="D90" s="33"/>
      <c r="E90" s="42"/>
      <c r="F90" s="35">
        <v>97.733378999999999</v>
      </c>
      <c r="G90" s="36">
        <v>4.2916309999999999E-2</v>
      </c>
      <c r="H90" s="31">
        <v>6.6</v>
      </c>
    </row>
    <row r="91" spans="1:8" x14ac:dyDescent="0.2">
      <c r="A91" s="29"/>
      <c r="B91" s="29"/>
      <c r="C91" s="30" t="s">
        <v>151</v>
      </c>
      <c r="D91" s="29"/>
      <c r="E91" s="29" t="s">
        <v>152</v>
      </c>
      <c r="F91" s="37">
        <v>97.733378999999999</v>
      </c>
      <c r="G91" s="38">
        <v>4.2916309999999999E-2</v>
      </c>
      <c r="H91" s="31" t="s">
        <v>152</v>
      </c>
    </row>
    <row r="92" spans="1:8" x14ac:dyDescent="0.2">
      <c r="A92" s="29"/>
      <c r="B92" s="29"/>
      <c r="C92" s="39"/>
      <c r="D92" s="29"/>
      <c r="E92" s="29"/>
      <c r="F92" s="40"/>
      <c r="G92" s="40"/>
      <c r="H92" s="31" t="s">
        <v>152</v>
      </c>
    </row>
    <row r="93" spans="1:8" x14ac:dyDescent="0.2">
      <c r="A93" s="29"/>
      <c r="B93" s="29"/>
      <c r="C93" s="30" t="s">
        <v>172</v>
      </c>
      <c r="D93" s="29"/>
      <c r="E93" s="29"/>
      <c r="F93" s="37">
        <v>97.733378999999999</v>
      </c>
      <c r="G93" s="38">
        <v>4.2916309999999999E-2</v>
      </c>
      <c r="H93" s="31" t="s">
        <v>152</v>
      </c>
    </row>
    <row r="94" spans="1:8" x14ac:dyDescent="0.2">
      <c r="A94" s="29"/>
      <c r="B94" s="29"/>
      <c r="C94" s="40"/>
      <c r="D94" s="29"/>
      <c r="E94" s="29"/>
      <c r="F94" s="29"/>
      <c r="G94" s="29"/>
      <c r="H94" s="31" t="s">
        <v>152</v>
      </c>
    </row>
    <row r="95" spans="1:8" x14ac:dyDescent="0.2">
      <c r="A95" s="29"/>
      <c r="B95" s="29"/>
      <c r="C95" s="30" t="s">
        <v>173</v>
      </c>
      <c r="D95" s="29"/>
      <c r="E95" s="29"/>
      <c r="F95" s="29"/>
      <c r="G95" s="29"/>
      <c r="H95" s="31" t="s">
        <v>152</v>
      </c>
    </row>
    <row r="96" spans="1:8" x14ac:dyDescent="0.2">
      <c r="A96" s="29"/>
      <c r="B96" s="29"/>
      <c r="C96" s="30" t="s">
        <v>174</v>
      </c>
      <c r="D96" s="29"/>
      <c r="E96" s="29"/>
      <c r="F96" s="29"/>
      <c r="G96" s="29"/>
      <c r="H96" s="31" t="s">
        <v>152</v>
      </c>
    </row>
    <row r="97" spans="1:17" x14ac:dyDescent="0.2">
      <c r="A97" s="29"/>
      <c r="B97" s="29"/>
      <c r="C97" s="30" t="s">
        <v>151</v>
      </c>
      <c r="D97" s="29"/>
      <c r="E97" s="29" t="s">
        <v>152</v>
      </c>
      <c r="F97" s="41" t="s">
        <v>154</v>
      </c>
      <c r="G97" s="38">
        <v>0</v>
      </c>
      <c r="H97" s="31" t="s">
        <v>152</v>
      </c>
    </row>
    <row r="98" spans="1:17" x14ac:dyDescent="0.2">
      <c r="A98" s="29"/>
      <c r="B98" s="29"/>
      <c r="C98" s="39"/>
      <c r="D98" s="29"/>
      <c r="E98" s="29"/>
      <c r="F98" s="40"/>
      <c r="G98" s="40"/>
      <c r="H98" s="31" t="s">
        <v>152</v>
      </c>
    </row>
    <row r="99" spans="1:17" x14ac:dyDescent="0.2">
      <c r="A99" s="29"/>
      <c r="B99" s="29"/>
      <c r="C99" s="30" t="s">
        <v>175</v>
      </c>
      <c r="D99" s="29"/>
      <c r="E99" s="29"/>
      <c r="F99" s="29"/>
      <c r="G99" s="29"/>
      <c r="H99" s="31" t="s">
        <v>152</v>
      </c>
    </row>
    <row r="100" spans="1:17" x14ac:dyDescent="0.2">
      <c r="A100" s="29"/>
      <c r="B100" s="29"/>
      <c r="C100" s="30" t="s">
        <v>176</v>
      </c>
      <c r="D100" s="29"/>
      <c r="E100" s="29"/>
      <c r="F100" s="29"/>
      <c r="G100" s="29"/>
      <c r="H100" s="31" t="s">
        <v>152</v>
      </c>
    </row>
    <row r="101" spans="1:17" x14ac:dyDescent="0.2">
      <c r="A101" s="29"/>
      <c r="B101" s="29"/>
      <c r="C101" s="30" t="s">
        <v>151</v>
      </c>
      <c r="D101" s="29"/>
      <c r="E101" s="29" t="s">
        <v>152</v>
      </c>
      <c r="F101" s="41" t="s">
        <v>154</v>
      </c>
      <c r="G101" s="38">
        <v>0</v>
      </c>
      <c r="H101" s="31" t="s">
        <v>152</v>
      </c>
    </row>
    <row r="102" spans="1:17" x14ac:dyDescent="0.2">
      <c r="A102" s="29"/>
      <c r="B102" s="29"/>
      <c r="C102" s="39"/>
      <c r="D102" s="29"/>
      <c r="E102" s="29"/>
      <c r="F102" s="40"/>
      <c r="G102" s="40"/>
      <c r="H102" s="31" t="s">
        <v>152</v>
      </c>
    </row>
    <row r="103" spans="1:17" x14ac:dyDescent="0.2">
      <c r="A103" s="29"/>
      <c r="B103" s="29"/>
      <c r="C103" s="30" t="s">
        <v>177</v>
      </c>
      <c r="D103" s="29"/>
      <c r="E103" s="29"/>
      <c r="F103" s="40"/>
      <c r="G103" s="40"/>
      <c r="H103" s="31" t="s">
        <v>152</v>
      </c>
    </row>
    <row r="104" spans="1:17" x14ac:dyDescent="0.2">
      <c r="A104" s="29"/>
      <c r="B104" s="29"/>
      <c r="C104" s="30" t="s">
        <v>151</v>
      </c>
      <c r="D104" s="29"/>
      <c r="E104" s="29" t="s">
        <v>152</v>
      </c>
      <c r="F104" s="41" t="s">
        <v>154</v>
      </c>
      <c r="G104" s="38">
        <v>0</v>
      </c>
      <c r="H104" s="31" t="s">
        <v>152</v>
      </c>
    </row>
    <row r="105" spans="1:17" x14ac:dyDescent="0.2">
      <c r="A105" s="29"/>
      <c r="B105" s="33"/>
      <c r="C105" s="33"/>
      <c r="D105" s="30"/>
      <c r="E105" s="29"/>
      <c r="F105" s="33"/>
      <c r="G105" s="42"/>
      <c r="H105" s="31" t="s">
        <v>152</v>
      </c>
    </row>
    <row r="106" spans="1:17" x14ac:dyDescent="0.2">
      <c r="A106" s="42"/>
      <c r="B106" s="33"/>
      <c r="C106" s="33" t="s">
        <v>179</v>
      </c>
      <c r="D106" s="33"/>
      <c r="E106" s="42"/>
      <c r="F106" s="35">
        <v>-0.61179881999999997</v>
      </c>
      <c r="G106" s="36">
        <v>-2.6865E-4</v>
      </c>
      <c r="H106" s="31" t="s">
        <v>152</v>
      </c>
    </row>
    <row r="107" spans="1:17" x14ac:dyDescent="0.2">
      <c r="A107" s="39"/>
      <c r="B107" s="39"/>
      <c r="C107" s="30" t="s">
        <v>180</v>
      </c>
      <c r="D107" s="40"/>
      <c r="E107" s="40"/>
      <c r="F107" s="37">
        <v>2277.3013085799998</v>
      </c>
      <c r="G107" s="43">
        <v>1.0000000200000001</v>
      </c>
      <c r="H107" s="31" t="s">
        <v>152</v>
      </c>
    </row>
    <row r="108" spans="1:17" x14ac:dyDescent="0.2">
      <c r="A108" s="44"/>
      <c r="B108" s="44"/>
      <c r="C108" s="44"/>
      <c r="D108" s="45"/>
      <c r="E108" s="45"/>
      <c r="F108" s="45"/>
      <c r="G108" s="45"/>
    </row>
    <row r="109" spans="1:17" x14ac:dyDescent="0.2">
      <c r="A109" s="4"/>
      <c r="B109" s="234" t="s">
        <v>915</v>
      </c>
      <c r="C109" s="234"/>
      <c r="D109" s="234"/>
      <c r="E109" s="234"/>
      <c r="F109" s="234"/>
      <c r="G109" s="234"/>
      <c r="H109" s="234"/>
      <c r="J109" s="5"/>
    </row>
    <row r="110" spans="1:17" x14ac:dyDescent="0.2">
      <c r="A110" s="4"/>
      <c r="B110" s="234" t="s">
        <v>916</v>
      </c>
      <c r="C110" s="234"/>
      <c r="D110" s="234"/>
      <c r="E110" s="234"/>
      <c r="F110" s="234"/>
      <c r="G110" s="234"/>
      <c r="H110" s="234"/>
      <c r="J110" s="5"/>
    </row>
    <row r="111" spans="1:17" x14ac:dyDescent="0.2">
      <c r="A111" s="4"/>
      <c r="B111" s="234" t="s">
        <v>917</v>
      </c>
      <c r="C111" s="234"/>
      <c r="D111" s="234"/>
      <c r="E111" s="234"/>
      <c r="F111" s="234"/>
      <c r="G111" s="234"/>
      <c r="H111" s="234"/>
      <c r="J111" s="5"/>
    </row>
    <row r="112" spans="1:17" s="7" customFormat="1" ht="66.75" customHeight="1" x14ac:dyDescent="0.25">
      <c r="A112" s="6"/>
      <c r="B112" s="235" t="s">
        <v>918</v>
      </c>
      <c r="C112" s="235"/>
      <c r="D112" s="235"/>
      <c r="E112" s="235"/>
      <c r="F112" s="235"/>
      <c r="G112" s="235"/>
      <c r="H112" s="235"/>
      <c r="I112"/>
      <c r="J112" s="5"/>
      <c r="K112"/>
      <c r="L112"/>
      <c r="M112"/>
      <c r="N112"/>
      <c r="O112"/>
      <c r="P112"/>
      <c r="Q112"/>
    </row>
    <row r="113" spans="1:10" x14ac:dyDescent="0.2">
      <c r="A113" s="4"/>
      <c r="B113" s="234" t="s">
        <v>919</v>
      </c>
      <c r="C113" s="234"/>
      <c r="D113" s="234"/>
      <c r="E113" s="234"/>
      <c r="F113" s="234"/>
      <c r="G113" s="234"/>
      <c r="H113" s="234"/>
      <c r="J113" s="5"/>
    </row>
    <row r="114" spans="1:10" x14ac:dyDescent="0.2">
      <c r="A114" s="4"/>
      <c r="B114" s="4"/>
      <c r="C114" s="4"/>
      <c r="D114" s="46"/>
      <c r="E114" s="46"/>
      <c r="F114" s="46"/>
      <c r="G114" s="46"/>
    </row>
    <row r="115" spans="1:10" x14ac:dyDescent="0.2">
      <c r="A115" s="4"/>
      <c r="B115" s="236" t="s">
        <v>181</v>
      </c>
      <c r="C115" s="237"/>
      <c r="D115" s="238"/>
      <c r="E115" s="47"/>
      <c r="F115" s="46"/>
      <c r="G115" s="46"/>
    </row>
    <row r="116" spans="1:10" x14ac:dyDescent="0.2">
      <c r="A116" s="4"/>
      <c r="B116" s="231" t="s">
        <v>182</v>
      </c>
      <c r="C116" s="232"/>
      <c r="D116" s="30" t="s">
        <v>183</v>
      </c>
      <c r="E116" s="47"/>
      <c r="F116" s="46"/>
      <c r="G116" s="46"/>
    </row>
    <row r="117" spans="1:10" ht="12.75" customHeight="1" x14ac:dyDescent="0.2">
      <c r="A117" s="4"/>
      <c r="B117" s="231" t="s">
        <v>1111</v>
      </c>
      <c r="C117" s="232"/>
      <c r="D117" s="30" t="s">
        <v>183</v>
      </c>
      <c r="E117" s="47"/>
      <c r="F117" s="46"/>
      <c r="G117" s="46"/>
    </row>
    <row r="118" spans="1:10" x14ac:dyDescent="0.2">
      <c r="A118" s="4"/>
      <c r="B118" s="231" t="s">
        <v>185</v>
      </c>
      <c r="C118" s="232"/>
      <c r="D118" s="40" t="s">
        <v>152</v>
      </c>
      <c r="E118" s="47"/>
      <c r="F118" s="46"/>
      <c r="G118" s="46"/>
    </row>
    <row r="119" spans="1:10" x14ac:dyDescent="0.2">
      <c r="A119" s="8"/>
      <c r="B119" s="48" t="s">
        <v>152</v>
      </c>
      <c r="C119" s="48" t="s">
        <v>920</v>
      </c>
      <c r="D119" s="48" t="s">
        <v>186</v>
      </c>
      <c r="E119" s="8"/>
      <c r="F119" s="8"/>
      <c r="G119" s="8"/>
      <c r="H119" s="8"/>
      <c r="J119" s="5"/>
    </row>
    <row r="120" spans="1:10" x14ac:dyDescent="0.2">
      <c r="A120" s="8"/>
      <c r="B120" s="49" t="s">
        <v>187</v>
      </c>
      <c r="C120" s="50">
        <v>45626</v>
      </c>
      <c r="D120" s="50">
        <v>45657</v>
      </c>
      <c r="E120" s="8"/>
      <c r="F120" s="8"/>
      <c r="G120" s="8"/>
      <c r="J120" s="5"/>
    </row>
    <row r="121" spans="1:10" x14ac:dyDescent="0.2">
      <c r="A121" s="8"/>
      <c r="B121" s="33" t="s">
        <v>188</v>
      </c>
      <c r="C121" s="51">
        <v>32.872700000000002</v>
      </c>
      <c r="D121" s="51">
        <v>32.6327</v>
      </c>
      <c r="E121" s="8"/>
      <c r="F121" s="22"/>
      <c r="G121" s="52"/>
    </row>
    <row r="122" spans="1:10" x14ac:dyDescent="0.2">
      <c r="A122" s="8"/>
      <c r="B122" s="33" t="s">
        <v>1083</v>
      </c>
      <c r="C122" s="51">
        <v>30.2027</v>
      </c>
      <c r="D122" s="51">
        <v>29.982199999999999</v>
      </c>
      <c r="E122" s="8"/>
      <c r="F122" s="22"/>
      <c r="G122" s="52"/>
    </row>
    <row r="123" spans="1:10" x14ac:dyDescent="0.2">
      <c r="A123" s="8"/>
      <c r="B123" s="33" t="s">
        <v>190</v>
      </c>
      <c r="C123" s="51">
        <v>32.275500000000001</v>
      </c>
      <c r="D123" s="51">
        <v>32.033900000000003</v>
      </c>
      <c r="E123" s="8"/>
      <c r="F123" s="22"/>
      <c r="G123" s="52"/>
    </row>
    <row r="124" spans="1:10" x14ac:dyDescent="0.2">
      <c r="A124" s="8"/>
      <c r="B124" s="33" t="s">
        <v>1084</v>
      </c>
      <c r="C124" s="51">
        <v>29.617899999999999</v>
      </c>
      <c r="D124" s="51">
        <v>29.3962</v>
      </c>
      <c r="E124" s="8"/>
      <c r="F124" s="22"/>
      <c r="G124" s="52"/>
    </row>
    <row r="125" spans="1:10" x14ac:dyDescent="0.2">
      <c r="A125" s="8"/>
      <c r="B125" s="8"/>
      <c r="C125" s="8"/>
      <c r="D125" s="8"/>
      <c r="E125" s="8"/>
      <c r="F125" s="8"/>
      <c r="G125" s="8"/>
    </row>
    <row r="126" spans="1:10" x14ac:dyDescent="0.2">
      <c r="A126" s="8"/>
      <c r="B126" s="231" t="s">
        <v>921</v>
      </c>
      <c r="C126" s="232"/>
      <c r="D126" s="30" t="s">
        <v>183</v>
      </c>
      <c r="E126" s="8"/>
      <c r="F126" s="8"/>
      <c r="G126" s="8"/>
    </row>
    <row r="127" spans="1:10" x14ac:dyDescent="0.2">
      <c r="A127" s="8"/>
      <c r="B127" s="90"/>
      <c r="C127" s="90"/>
      <c r="D127" s="90"/>
      <c r="E127" s="8"/>
      <c r="F127" s="8"/>
      <c r="G127" s="8"/>
    </row>
    <row r="128" spans="1:10" x14ac:dyDescent="0.2">
      <c r="A128" s="8"/>
      <c r="B128" s="231" t="s">
        <v>192</v>
      </c>
      <c r="C128" s="232"/>
      <c r="D128" s="30" t="s">
        <v>183</v>
      </c>
      <c r="E128" s="90"/>
      <c r="F128" s="90"/>
      <c r="G128" s="90"/>
    </row>
    <row r="129" spans="1:10" x14ac:dyDescent="0.2">
      <c r="A129" s="8"/>
      <c r="B129" s="231" t="s">
        <v>193</v>
      </c>
      <c r="C129" s="232"/>
      <c r="D129" s="30" t="s">
        <v>183</v>
      </c>
      <c r="E129" s="8"/>
      <c r="F129" s="8"/>
      <c r="G129" s="8"/>
    </row>
    <row r="130" spans="1:10" ht="12.75" customHeight="1" x14ac:dyDescent="0.2">
      <c r="A130" s="8"/>
      <c r="B130" s="231" t="s">
        <v>194</v>
      </c>
      <c r="C130" s="232"/>
      <c r="D130" s="30" t="s">
        <v>183</v>
      </c>
      <c r="E130" s="55"/>
      <c r="F130" s="8"/>
      <c r="G130" s="8"/>
    </row>
    <row r="131" spans="1:10" ht="12.75" customHeight="1" x14ac:dyDescent="0.2">
      <c r="A131" s="8"/>
      <c r="B131" s="231" t="s">
        <v>195</v>
      </c>
      <c r="C131" s="232"/>
      <c r="D131" s="56">
        <v>0.25576940462499104</v>
      </c>
      <c r="E131" s="55"/>
      <c r="F131" s="8"/>
      <c r="G131" s="8"/>
    </row>
    <row r="134" spans="1:10" x14ac:dyDescent="0.2">
      <c r="B134" s="230" t="s">
        <v>922</v>
      </c>
      <c r="C134" s="230"/>
    </row>
    <row r="136" spans="1:10" ht="153.75" customHeight="1" x14ac:dyDescent="0.2"/>
    <row r="139" spans="1:10" x14ac:dyDescent="0.2">
      <c r="B139" s="9" t="s">
        <v>923</v>
      </c>
      <c r="C139" s="10"/>
      <c r="D139" s="9"/>
    </row>
    <row r="140" spans="1:10" x14ac:dyDescent="0.2">
      <c r="B140" s="9" t="s">
        <v>931</v>
      </c>
      <c r="D140" s="9"/>
    </row>
    <row r="141" spans="1:10" ht="165" customHeight="1" x14ac:dyDescent="0.2"/>
    <row r="143" spans="1:10" x14ac:dyDescent="0.2">
      <c r="J143" s="3"/>
    </row>
  </sheetData>
  <mergeCells count="18">
    <mergeCell ref="B116:C116"/>
    <mergeCell ref="A1:H1"/>
    <mergeCell ref="A2:H2"/>
    <mergeCell ref="A3:H3"/>
    <mergeCell ref="B109:H109"/>
    <mergeCell ref="B110:H110"/>
    <mergeCell ref="B111:H111"/>
    <mergeCell ref="B112:H112"/>
    <mergeCell ref="B113:H113"/>
    <mergeCell ref="B115:D115"/>
    <mergeCell ref="B134:C134"/>
    <mergeCell ref="B117:C117"/>
    <mergeCell ref="B118:C118"/>
    <mergeCell ref="B126:C126"/>
    <mergeCell ref="B130:C130"/>
    <mergeCell ref="B131:C131"/>
    <mergeCell ref="B128:C128"/>
    <mergeCell ref="B129:C129"/>
  </mergeCells>
  <hyperlinks>
    <hyperlink ref="I1" location="Index!B2" display="Index" xr:uid="{93415027-EE65-40AE-972B-E0E9D58770BE}"/>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58881-AFA5-417B-9D8A-8A834349F3FA}">
  <sheetPr>
    <outlinePr summaryBelow="0" summaryRight="0"/>
  </sheetPr>
  <dimension ref="A1:Q135"/>
  <sheetViews>
    <sheetView showGridLines="0" workbookViewId="0">
      <selection sqref="A1:H1"/>
    </sheetView>
  </sheetViews>
  <sheetFormatPr defaultRowHeight="12.75" x14ac:dyDescent="0.2"/>
  <cols>
    <col min="1" max="1" width="5.85546875" bestFit="1" customWidth="1"/>
    <col min="2" max="2" width="19.7109375" bestFit="1" customWidth="1"/>
    <col min="3" max="3" width="36.42578125" customWidth="1"/>
    <col min="4" max="4" width="19.42578125" customWidth="1"/>
    <col min="5" max="5" width="8.7109375" bestFit="1" customWidth="1"/>
    <col min="6" max="6" width="10.140625" bestFit="1" customWidth="1"/>
    <col min="7" max="7" width="14" bestFit="1" customWidth="1"/>
    <col min="8" max="8" width="8.42578125" bestFit="1" customWidth="1"/>
    <col min="9" max="9" width="5.7109375" bestFit="1" customWidth="1"/>
  </cols>
  <sheetData>
    <row r="1" spans="1:9" ht="15" x14ac:dyDescent="0.2">
      <c r="A1" s="233" t="s">
        <v>0</v>
      </c>
      <c r="B1" s="233"/>
      <c r="C1" s="233"/>
      <c r="D1" s="233"/>
      <c r="E1" s="233"/>
      <c r="F1" s="233"/>
      <c r="G1" s="233"/>
      <c r="H1" s="233"/>
      <c r="I1" s="2" t="s">
        <v>910</v>
      </c>
    </row>
    <row r="2" spans="1:9" ht="15" x14ac:dyDescent="0.2">
      <c r="A2" s="233" t="s">
        <v>882</v>
      </c>
      <c r="B2" s="233"/>
      <c r="C2" s="233"/>
      <c r="D2" s="233"/>
      <c r="E2" s="233"/>
      <c r="F2" s="233"/>
      <c r="G2" s="233"/>
      <c r="H2" s="233"/>
    </row>
    <row r="3" spans="1:9" ht="15" x14ac:dyDescent="0.2">
      <c r="A3" s="233" t="s">
        <v>912</v>
      </c>
      <c r="B3" s="233"/>
      <c r="C3" s="233"/>
      <c r="D3" s="233"/>
      <c r="E3" s="233"/>
      <c r="F3" s="233"/>
      <c r="G3" s="233"/>
      <c r="H3" s="233"/>
    </row>
    <row r="4" spans="1:9" s="3" customFormat="1" ht="30" x14ac:dyDescent="0.2">
      <c r="A4" s="28" t="s">
        <v>2</v>
      </c>
      <c r="B4" s="28" t="s">
        <v>3</v>
      </c>
      <c r="C4" s="28" t="s">
        <v>4</v>
      </c>
      <c r="D4" s="28" t="s">
        <v>5</v>
      </c>
      <c r="E4" s="28" t="s">
        <v>6</v>
      </c>
      <c r="F4" s="28" t="s">
        <v>7</v>
      </c>
      <c r="G4" s="28" t="s">
        <v>8</v>
      </c>
      <c r="H4" s="28" t="s">
        <v>911</v>
      </c>
    </row>
    <row r="5" spans="1:9" x14ac:dyDescent="0.2">
      <c r="A5" s="29"/>
      <c r="B5" s="29"/>
      <c r="C5" s="30" t="s">
        <v>9</v>
      </c>
      <c r="D5" s="29"/>
      <c r="E5" s="29"/>
      <c r="F5" s="29"/>
      <c r="G5" s="29"/>
      <c r="H5" s="31" t="s">
        <v>152</v>
      </c>
    </row>
    <row r="6" spans="1:9" ht="25.5" x14ac:dyDescent="0.2">
      <c r="A6" s="29"/>
      <c r="B6" s="29"/>
      <c r="C6" s="30" t="s">
        <v>10</v>
      </c>
      <c r="D6" s="29"/>
      <c r="E6" s="29"/>
      <c r="F6" s="29"/>
      <c r="G6" s="29"/>
      <c r="H6" s="31" t="s">
        <v>152</v>
      </c>
    </row>
    <row r="7" spans="1:9" x14ac:dyDescent="0.2">
      <c r="A7" s="32">
        <v>1</v>
      </c>
      <c r="B7" s="33" t="s">
        <v>40</v>
      </c>
      <c r="C7" s="33" t="s">
        <v>41</v>
      </c>
      <c r="D7" s="33" t="s">
        <v>42</v>
      </c>
      <c r="E7" s="34">
        <v>14523</v>
      </c>
      <c r="F7" s="35">
        <v>186.1340295</v>
      </c>
      <c r="G7" s="36">
        <v>9.5239379999999998E-2</v>
      </c>
      <c r="H7" s="31" t="s">
        <v>152</v>
      </c>
    </row>
    <row r="8" spans="1:9" x14ac:dyDescent="0.2">
      <c r="A8" s="32">
        <v>2</v>
      </c>
      <c r="B8" s="33" t="s">
        <v>344</v>
      </c>
      <c r="C8" s="33" t="s">
        <v>345</v>
      </c>
      <c r="D8" s="33" t="s">
        <v>42</v>
      </c>
      <c r="E8" s="34">
        <v>10200</v>
      </c>
      <c r="F8" s="35">
        <v>180.83070000000001</v>
      </c>
      <c r="G8" s="36">
        <v>9.2525819999999995E-2</v>
      </c>
      <c r="H8" s="31" t="s">
        <v>152</v>
      </c>
    </row>
    <row r="9" spans="1:9" x14ac:dyDescent="0.2">
      <c r="A9" s="32">
        <v>3</v>
      </c>
      <c r="B9" s="33" t="s">
        <v>348</v>
      </c>
      <c r="C9" s="33" t="s">
        <v>349</v>
      </c>
      <c r="D9" s="33" t="s">
        <v>1114</v>
      </c>
      <c r="E9" s="34">
        <v>8300</v>
      </c>
      <c r="F9" s="35">
        <v>156.04</v>
      </c>
      <c r="G9" s="36">
        <v>7.9841140000000005E-2</v>
      </c>
      <c r="H9" s="31" t="s">
        <v>152</v>
      </c>
    </row>
    <row r="10" spans="1:9" x14ac:dyDescent="0.2">
      <c r="A10" s="32">
        <v>4</v>
      </c>
      <c r="B10" s="33" t="s">
        <v>17</v>
      </c>
      <c r="C10" s="33" t="s">
        <v>18</v>
      </c>
      <c r="D10" s="33" t="s">
        <v>19</v>
      </c>
      <c r="E10" s="34">
        <v>11220</v>
      </c>
      <c r="F10" s="35">
        <v>136.37349</v>
      </c>
      <c r="G10" s="36">
        <v>6.9778350000000003E-2</v>
      </c>
      <c r="H10" s="31" t="s">
        <v>152</v>
      </c>
    </row>
    <row r="11" spans="1:9" x14ac:dyDescent="0.2">
      <c r="A11" s="32">
        <v>5</v>
      </c>
      <c r="B11" s="33" t="s">
        <v>58</v>
      </c>
      <c r="C11" s="33" t="s">
        <v>59</v>
      </c>
      <c r="D11" s="33" t="s">
        <v>42</v>
      </c>
      <c r="E11" s="34">
        <v>14847</v>
      </c>
      <c r="F11" s="35">
        <v>118.02622650000001</v>
      </c>
      <c r="G11" s="36">
        <v>6.0390590000000001E-2</v>
      </c>
      <c r="H11" s="31" t="s">
        <v>152</v>
      </c>
    </row>
    <row r="12" spans="1:9" x14ac:dyDescent="0.2">
      <c r="A12" s="32">
        <v>6</v>
      </c>
      <c r="B12" s="33" t="s">
        <v>14</v>
      </c>
      <c r="C12" s="33" t="s">
        <v>15</v>
      </c>
      <c r="D12" s="33" t="s">
        <v>16</v>
      </c>
      <c r="E12" s="34">
        <v>6757</v>
      </c>
      <c r="F12" s="35">
        <v>107.2842675</v>
      </c>
      <c r="G12" s="36">
        <v>5.4894239999999997E-2</v>
      </c>
      <c r="H12" s="31" t="s">
        <v>152</v>
      </c>
    </row>
    <row r="13" spans="1:9" x14ac:dyDescent="0.2">
      <c r="A13" s="32">
        <v>7</v>
      </c>
      <c r="B13" s="33" t="s">
        <v>11</v>
      </c>
      <c r="C13" s="33" t="s">
        <v>12</v>
      </c>
      <c r="D13" s="33" t="s">
        <v>13</v>
      </c>
      <c r="E13" s="34">
        <v>2429</v>
      </c>
      <c r="F13" s="35">
        <v>87.629818499999999</v>
      </c>
      <c r="G13" s="36">
        <v>4.4837630000000003E-2</v>
      </c>
      <c r="H13" s="31" t="s">
        <v>152</v>
      </c>
    </row>
    <row r="14" spans="1:9" ht="25.5" x14ac:dyDescent="0.2">
      <c r="A14" s="32">
        <v>8</v>
      </c>
      <c r="B14" s="33" t="s">
        <v>204</v>
      </c>
      <c r="C14" s="33" t="s">
        <v>205</v>
      </c>
      <c r="D14" s="33" t="s">
        <v>206</v>
      </c>
      <c r="E14" s="34">
        <v>4000</v>
      </c>
      <c r="F14" s="35">
        <v>75.197999999999993</v>
      </c>
      <c r="G14" s="36">
        <v>3.8476629999999998E-2</v>
      </c>
      <c r="H14" s="31" t="s">
        <v>152</v>
      </c>
    </row>
    <row r="15" spans="1:9" ht="25.5" x14ac:dyDescent="0.2">
      <c r="A15" s="32">
        <v>9</v>
      </c>
      <c r="B15" s="33" t="s">
        <v>23</v>
      </c>
      <c r="C15" s="33" t="s">
        <v>24</v>
      </c>
      <c r="D15" s="33" t="s">
        <v>25</v>
      </c>
      <c r="E15" s="34">
        <v>651</v>
      </c>
      <c r="F15" s="35">
        <v>74.385538499999996</v>
      </c>
      <c r="G15" s="36">
        <v>3.8060919999999998E-2</v>
      </c>
      <c r="H15" s="31" t="s">
        <v>152</v>
      </c>
    </row>
    <row r="16" spans="1:9" x14ac:dyDescent="0.2">
      <c r="A16" s="32">
        <v>10</v>
      </c>
      <c r="B16" s="33" t="s">
        <v>358</v>
      </c>
      <c r="C16" s="33" t="s">
        <v>359</v>
      </c>
      <c r="D16" s="33" t="s">
        <v>42</v>
      </c>
      <c r="E16" s="34">
        <v>6081</v>
      </c>
      <c r="F16" s="35">
        <v>64.744406999999995</v>
      </c>
      <c r="G16" s="36">
        <v>3.3127829999999997E-2</v>
      </c>
      <c r="H16" s="31" t="s">
        <v>152</v>
      </c>
    </row>
    <row r="17" spans="1:8" x14ac:dyDescent="0.2">
      <c r="A17" s="32">
        <v>11</v>
      </c>
      <c r="B17" s="33" t="s">
        <v>125</v>
      </c>
      <c r="C17" s="33" t="s">
        <v>126</v>
      </c>
      <c r="D17" s="33" t="s">
        <v>127</v>
      </c>
      <c r="E17" s="34">
        <v>6000</v>
      </c>
      <c r="F17" s="35">
        <v>55.841999999999999</v>
      </c>
      <c r="G17" s="36">
        <v>2.8572730000000001E-2</v>
      </c>
      <c r="H17" s="31" t="s">
        <v>152</v>
      </c>
    </row>
    <row r="18" spans="1:8" x14ac:dyDescent="0.2">
      <c r="A18" s="32">
        <v>12</v>
      </c>
      <c r="B18" s="33" t="s">
        <v>376</v>
      </c>
      <c r="C18" s="33" t="s">
        <v>377</v>
      </c>
      <c r="D18" s="33" t="s">
        <v>277</v>
      </c>
      <c r="E18" s="34">
        <v>6930</v>
      </c>
      <c r="F18" s="35">
        <v>51.292394999999999</v>
      </c>
      <c r="G18" s="36">
        <v>2.624483E-2</v>
      </c>
      <c r="H18" s="31" t="s">
        <v>152</v>
      </c>
    </row>
    <row r="19" spans="1:8" ht="25.5" x14ac:dyDescent="0.2">
      <c r="A19" s="32">
        <v>13</v>
      </c>
      <c r="B19" s="33" t="s">
        <v>352</v>
      </c>
      <c r="C19" s="33" t="s">
        <v>353</v>
      </c>
      <c r="D19" s="33" t="s">
        <v>209</v>
      </c>
      <c r="E19" s="34">
        <v>2650</v>
      </c>
      <c r="F19" s="35">
        <v>49.988275000000002</v>
      </c>
      <c r="G19" s="36">
        <v>2.5577550000000001E-2</v>
      </c>
      <c r="H19" s="31" t="s">
        <v>152</v>
      </c>
    </row>
    <row r="20" spans="1:8" x14ac:dyDescent="0.2">
      <c r="A20" s="32">
        <v>14</v>
      </c>
      <c r="B20" s="33" t="s">
        <v>452</v>
      </c>
      <c r="C20" s="33" t="s">
        <v>453</v>
      </c>
      <c r="D20" s="33" t="s">
        <v>1114</v>
      </c>
      <c r="E20" s="34">
        <v>2560</v>
      </c>
      <c r="F20" s="35">
        <v>49.085439999999998</v>
      </c>
      <c r="G20" s="36">
        <v>2.511559E-2</v>
      </c>
      <c r="H20" s="31" t="s">
        <v>152</v>
      </c>
    </row>
    <row r="21" spans="1:8" x14ac:dyDescent="0.2">
      <c r="A21" s="32">
        <v>15</v>
      </c>
      <c r="B21" s="33" t="s">
        <v>369</v>
      </c>
      <c r="C21" s="33" t="s">
        <v>370</v>
      </c>
      <c r="D21" s="33" t="s">
        <v>371</v>
      </c>
      <c r="E21" s="34">
        <v>10141</v>
      </c>
      <c r="F21" s="35">
        <v>49.046946499999997</v>
      </c>
      <c r="G21" s="36">
        <v>2.5095900000000001E-2</v>
      </c>
      <c r="H21" s="31" t="s">
        <v>152</v>
      </c>
    </row>
    <row r="22" spans="1:8" x14ac:dyDescent="0.2">
      <c r="A22" s="32">
        <v>16</v>
      </c>
      <c r="B22" s="33" t="s">
        <v>387</v>
      </c>
      <c r="C22" s="33" t="s">
        <v>388</v>
      </c>
      <c r="D22" s="33" t="s">
        <v>30</v>
      </c>
      <c r="E22" s="34">
        <v>1421</v>
      </c>
      <c r="F22" s="35">
        <v>46.227261499999997</v>
      </c>
      <c r="G22" s="36">
        <v>2.3653150000000001E-2</v>
      </c>
      <c r="H22" s="31" t="s">
        <v>152</v>
      </c>
    </row>
    <row r="23" spans="1:8" x14ac:dyDescent="0.2">
      <c r="A23" s="32">
        <v>17</v>
      </c>
      <c r="B23" s="33" t="s">
        <v>229</v>
      </c>
      <c r="C23" s="33" t="s">
        <v>230</v>
      </c>
      <c r="D23" s="33" t="s">
        <v>19</v>
      </c>
      <c r="E23" s="34">
        <v>11251</v>
      </c>
      <c r="F23" s="35">
        <v>45.988462499999997</v>
      </c>
      <c r="G23" s="36">
        <v>2.353096E-2</v>
      </c>
      <c r="H23" s="31" t="s">
        <v>152</v>
      </c>
    </row>
    <row r="24" spans="1:8" x14ac:dyDescent="0.2">
      <c r="A24" s="32">
        <v>18</v>
      </c>
      <c r="B24" s="33" t="s">
        <v>454</v>
      </c>
      <c r="C24" s="33" t="s">
        <v>455</v>
      </c>
      <c r="D24" s="33" t="s">
        <v>292</v>
      </c>
      <c r="E24" s="34">
        <v>3200</v>
      </c>
      <c r="F24" s="35">
        <v>44.492800000000003</v>
      </c>
      <c r="G24" s="36">
        <v>2.2765669999999998E-2</v>
      </c>
      <c r="H24" s="31" t="s">
        <v>152</v>
      </c>
    </row>
    <row r="25" spans="1:8" x14ac:dyDescent="0.2">
      <c r="A25" s="32">
        <v>19</v>
      </c>
      <c r="B25" s="33" t="s">
        <v>360</v>
      </c>
      <c r="C25" s="33" t="s">
        <v>361</v>
      </c>
      <c r="D25" s="33" t="s">
        <v>42</v>
      </c>
      <c r="E25" s="34">
        <v>17989</v>
      </c>
      <c r="F25" s="35">
        <v>43.272539500000001</v>
      </c>
      <c r="G25" s="36">
        <v>2.2141299999999999E-2</v>
      </c>
      <c r="H25" s="31" t="s">
        <v>152</v>
      </c>
    </row>
    <row r="26" spans="1:8" x14ac:dyDescent="0.2">
      <c r="A26" s="32">
        <v>20</v>
      </c>
      <c r="B26" s="33" t="s">
        <v>128</v>
      </c>
      <c r="C26" s="33" t="s">
        <v>129</v>
      </c>
      <c r="D26" s="33" t="s">
        <v>79</v>
      </c>
      <c r="E26" s="34">
        <v>1240</v>
      </c>
      <c r="F26" s="35">
        <v>42.231920000000002</v>
      </c>
      <c r="G26" s="36">
        <v>2.1608849999999999E-2</v>
      </c>
      <c r="H26" s="31" t="s">
        <v>152</v>
      </c>
    </row>
    <row r="27" spans="1:8" ht="25.5" x14ac:dyDescent="0.2">
      <c r="A27" s="32">
        <v>21</v>
      </c>
      <c r="B27" s="33" t="s">
        <v>326</v>
      </c>
      <c r="C27" s="33" t="s">
        <v>327</v>
      </c>
      <c r="D27" s="33" t="s">
        <v>270</v>
      </c>
      <c r="E27" s="34">
        <v>1204</v>
      </c>
      <c r="F27" s="35">
        <v>39.079431999999997</v>
      </c>
      <c r="G27" s="36">
        <v>1.9995809999999999E-2</v>
      </c>
      <c r="H27" s="31" t="s">
        <v>152</v>
      </c>
    </row>
    <row r="28" spans="1:8" x14ac:dyDescent="0.2">
      <c r="A28" s="32">
        <v>22</v>
      </c>
      <c r="B28" s="33" t="s">
        <v>354</v>
      </c>
      <c r="C28" s="33" t="s">
        <v>355</v>
      </c>
      <c r="D28" s="33" t="s">
        <v>1114</v>
      </c>
      <c r="E28" s="34">
        <v>937</v>
      </c>
      <c r="F28" s="35">
        <v>38.368276000000002</v>
      </c>
      <c r="G28" s="36">
        <v>1.9631929999999999E-2</v>
      </c>
      <c r="H28" s="31" t="s">
        <v>152</v>
      </c>
    </row>
    <row r="29" spans="1:8" x14ac:dyDescent="0.2">
      <c r="A29" s="32">
        <v>23</v>
      </c>
      <c r="B29" s="33" t="s">
        <v>47</v>
      </c>
      <c r="C29" s="33" t="s">
        <v>48</v>
      </c>
      <c r="D29" s="33" t="s">
        <v>19</v>
      </c>
      <c r="E29" s="34">
        <v>11824</v>
      </c>
      <c r="F29" s="35">
        <v>34.579287999999998</v>
      </c>
      <c r="G29" s="36">
        <v>1.7693219999999999E-2</v>
      </c>
      <c r="H29" s="31" t="s">
        <v>152</v>
      </c>
    </row>
    <row r="30" spans="1:8" ht="25.5" x14ac:dyDescent="0.2">
      <c r="A30" s="32">
        <v>24</v>
      </c>
      <c r="B30" s="33" t="s">
        <v>456</v>
      </c>
      <c r="C30" s="33" t="s">
        <v>457</v>
      </c>
      <c r="D30" s="33" t="s">
        <v>209</v>
      </c>
      <c r="E30" s="34">
        <v>1814</v>
      </c>
      <c r="F30" s="35">
        <v>27.736059999999998</v>
      </c>
      <c r="G30" s="36">
        <v>1.419174E-2</v>
      </c>
      <c r="H30" s="31" t="s">
        <v>152</v>
      </c>
    </row>
    <row r="31" spans="1:8" ht="25.5" x14ac:dyDescent="0.2">
      <c r="A31" s="32">
        <v>25</v>
      </c>
      <c r="B31" s="33" t="s">
        <v>458</v>
      </c>
      <c r="C31" s="33" t="s">
        <v>459</v>
      </c>
      <c r="D31" s="33" t="s">
        <v>25</v>
      </c>
      <c r="E31" s="34">
        <v>1871</v>
      </c>
      <c r="F31" s="35">
        <v>23.153625000000002</v>
      </c>
      <c r="G31" s="36">
        <v>1.184704E-2</v>
      </c>
      <c r="H31" s="31" t="s">
        <v>152</v>
      </c>
    </row>
    <row r="32" spans="1:8" ht="25.5" x14ac:dyDescent="0.2">
      <c r="A32" s="32">
        <v>26</v>
      </c>
      <c r="B32" s="33" t="s">
        <v>460</v>
      </c>
      <c r="C32" s="33" t="s">
        <v>461</v>
      </c>
      <c r="D32" s="33" t="s">
        <v>233</v>
      </c>
      <c r="E32" s="34">
        <v>2385</v>
      </c>
      <c r="F32" s="35">
        <v>21.815594999999998</v>
      </c>
      <c r="G32" s="36">
        <v>1.1162409999999999E-2</v>
      </c>
      <c r="H32" s="31" t="s">
        <v>152</v>
      </c>
    </row>
    <row r="33" spans="1:8" x14ac:dyDescent="0.2">
      <c r="A33" s="32">
        <v>27</v>
      </c>
      <c r="B33" s="33" t="s">
        <v>107</v>
      </c>
      <c r="C33" s="33" t="s">
        <v>108</v>
      </c>
      <c r="D33" s="33" t="s">
        <v>88</v>
      </c>
      <c r="E33" s="34">
        <v>2464</v>
      </c>
      <c r="F33" s="35">
        <v>19.416319999999999</v>
      </c>
      <c r="G33" s="36">
        <v>9.9347700000000008E-3</v>
      </c>
      <c r="H33" s="31" t="s">
        <v>152</v>
      </c>
    </row>
    <row r="34" spans="1:8" x14ac:dyDescent="0.2">
      <c r="A34" s="32">
        <v>28</v>
      </c>
      <c r="B34" s="33" t="s">
        <v>462</v>
      </c>
      <c r="C34" s="33" t="s">
        <v>463</v>
      </c>
      <c r="D34" s="33" t="s">
        <v>371</v>
      </c>
      <c r="E34" s="34">
        <v>788</v>
      </c>
      <c r="F34" s="35">
        <v>18.335578000000002</v>
      </c>
      <c r="G34" s="36">
        <v>9.3817799999999993E-3</v>
      </c>
      <c r="H34" s="31" t="s">
        <v>152</v>
      </c>
    </row>
    <row r="35" spans="1:8" x14ac:dyDescent="0.2">
      <c r="A35" s="32">
        <v>29</v>
      </c>
      <c r="B35" s="33" t="s">
        <v>364</v>
      </c>
      <c r="C35" s="33" t="s">
        <v>365</v>
      </c>
      <c r="D35" s="33" t="s">
        <v>366</v>
      </c>
      <c r="E35" s="34">
        <v>2289</v>
      </c>
      <c r="F35" s="35">
        <v>13.7900805</v>
      </c>
      <c r="G35" s="36">
        <v>7.0559799999999999E-3</v>
      </c>
      <c r="H35" s="31" t="s">
        <v>152</v>
      </c>
    </row>
    <row r="36" spans="1:8" x14ac:dyDescent="0.2">
      <c r="A36" s="32">
        <v>30</v>
      </c>
      <c r="B36" s="33" t="s">
        <v>464</v>
      </c>
      <c r="C36" s="33" t="s">
        <v>465</v>
      </c>
      <c r="D36" s="33" t="s">
        <v>42</v>
      </c>
      <c r="E36" s="34">
        <v>1250</v>
      </c>
      <c r="F36" s="35">
        <v>12.001875</v>
      </c>
      <c r="G36" s="36">
        <v>6.1410099999999997E-3</v>
      </c>
      <c r="H36" s="31" t="s">
        <v>152</v>
      </c>
    </row>
    <row r="37" spans="1:8" x14ac:dyDescent="0.2">
      <c r="A37" s="32">
        <v>31</v>
      </c>
      <c r="B37" s="33" t="s">
        <v>466</v>
      </c>
      <c r="C37" s="33" t="s">
        <v>932</v>
      </c>
      <c r="D37" s="33" t="s">
        <v>16</v>
      </c>
      <c r="E37" s="34">
        <v>482</v>
      </c>
      <c r="F37" s="35">
        <v>5.6750679999999996</v>
      </c>
      <c r="G37" s="36">
        <v>2.90377E-3</v>
      </c>
      <c r="H37" s="31" t="s">
        <v>152</v>
      </c>
    </row>
    <row r="38" spans="1:8" x14ac:dyDescent="0.2">
      <c r="A38" s="29"/>
      <c r="B38" s="29"/>
      <c r="C38" s="30" t="s">
        <v>151</v>
      </c>
      <c r="D38" s="29"/>
      <c r="E38" s="29" t="s">
        <v>152</v>
      </c>
      <c r="F38" s="37">
        <f>SUM(F7:F37)</f>
        <v>1918.0657149999995</v>
      </c>
      <c r="G38" s="38">
        <f>SUM(G7:G37)</f>
        <v>0.98141851999999963</v>
      </c>
      <c r="H38" s="31" t="s">
        <v>152</v>
      </c>
    </row>
    <row r="39" spans="1:8" x14ac:dyDescent="0.2">
      <c r="A39" s="29"/>
      <c r="B39" s="29"/>
      <c r="C39" s="39"/>
      <c r="D39" s="29"/>
      <c r="E39" s="29"/>
      <c r="F39" s="40"/>
      <c r="G39" s="40"/>
      <c r="H39" s="31" t="s">
        <v>152</v>
      </c>
    </row>
    <row r="40" spans="1:8" x14ac:dyDescent="0.2">
      <c r="A40" s="29"/>
      <c r="B40" s="29"/>
      <c r="C40" s="30" t="s">
        <v>153</v>
      </c>
      <c r="D40" s="29"/>
      <c r="E40" s="29"/>
      <c r="F40" s="29"/>
      <c r="G40" s="29"/>
      <c r="H40" s="31" t="s">
        <v>152</v>
      </c>
    </row>
    <row r="41" spans="1:8" x14ac:dyDescent="0.2">
      <c r="A41" s="29"/>
      <c r="B41" s="29"/>
      <c r="C41" s="30" t="s">
        <v>151</v>
      </c>
      <c r="D41" s="29"/>
      <c r="E41" s="29" t="s">
        <v>152</v>
      </c>
      <c r="F41" s="41" t="s">
        <v>154</v>
      </c>
      <c r="G41" s="38">
        <v>0</v>
      </c>
      <c r="H41" s="31" t="s">
        <v>152</v>
      </c>
    </row>
    <row r="42" spans="1:8" x14ac:dyDescent="0.2">
      <c r="A42" s="29"/>
      <c r="B42" s="29"/>
      <c r="C42" s="39"/>
      <c r="D42" s="29"/>
      <c r="E42" s="29"/>
      <c r="F42" s="40"/>
      <c r="G42" s="40"/>
      <c r="H42" s="31" t="s">
        <v>152</v>
      </c>
    </row>
    <row r="43" spans="1:8" x14ac:dyDescent="0.2">
      <c r="A43" s="29"/>
      <c r="B43" s="29"/>
      <c r="C43" s="30" t="s">
        <v>155</v>
      </c>
      <c r="D43" s="29"/>
      <c r="E43" s="29"/>
      <c r="F43" s="29"/>
      <c r="G43" s="29"/>
      <c r="H43" s="31" t="s">
        <v>152</v>
      </c>
    </row>
    <row r="44" spans="1:8" x14ac:dyDescent="0.2">
      <c r="A44" s="29"/>
      <c r="B44" s="29"/>
      <c r="C44" s="30" t="s">
        <v>151</v>
      </c>
      <c r="D44" s="29"/>
      <c r="E44" s="29" t="s">
        <v>152</v>
      </c>
      <c r="F44" s="41" t="s">
        <v>154</v>
      </c>
      <c r="G44" s="38">
        <v>0</v>
      </c>
      <c r="H44" s="31" t="s">
        <v>152</v>
      </c>
    </row>
    <row r="45" spans="1:8" x14ac:dyDescent="0.2">
      <c r="A45" s="29"/>
      <c r="B45" s="29"/>
      <c r="C45" s="39"/>
      <c r="D45" s="29"/>
      <c r="E45" s="29"/>
      <c r="F45" s="40"/>
      <c r="G45" s="40"/>
      <c r="H45" s="31" t="s">
        <v>152</v>
      </c>
    </row>
    <row r="46" spans="1:8" x14ac:dyDescent="0.2">
      <c r="A46" s="29"/>
      <c r="B46" s="29"/>
      <c r="C46" s="30" t="s">
        <v>156</v>
      </c>
      <c r="D46" s="29"/>
      <c r="E46" s="29"/>
      <c r="F46" s="29"/>
      <c r="G46" s="29"/>
      <c r="H46" s="31" t="s">
        <v>152</v>
      </c>
    </row>
    <row r="47" spans="1:8" x14ac:dyDescent="0.2">
      <c r="A47" s="29"/>
      <c r="B47" s="29"/>
      <c r="C47" s="30" t="s">
        <v>151</v>
      </c>
      <c r="D47" s="29"/>
      <c r="E47" s="29" t="s">
        <v>152</v>
      </c>
      <c r="F47" s="41" t="s">
        <v>154</v>
      </c>
      <c r="G47" s="38">
        <v>0</v>
      </c>
      <c r="H47" s="31" t="s">
        <v>152</v>
      </c>
    </row>
    <row r="48" spans="1:8" x14ac:dyDescent="0.2">
      <c r="A48" s="29"/>
      <c r="B48" s="29"/>
      <c r="C48" s="39"/>
      <c r="D48" s="29"/>
      <c r="E48" s="29"/>
      <c r="F48" s="40"/>
      <c r="G48" s="40"/>
      <c r="H48" s="31" t="s">
        <v>152</v>
      </c>
    </row>
    <row r="49" spans="1:8" x14ac:dyDescent="0.2">
      <c r="A49" s="29"/>
      <c r="B49" s="29"/>
      <c r="C49" s="30" t="s">
        <v>157</v>
      </c>
      <c r="D49" s="29"/>
      <c r="E49" s="29"/>
      <c r="F49" s="40"/>
      <c r="G49" s="40"/>
      <c r="H49" s="31" t="s">
        <v>152</v>
      </c>
    </row>
    <row r="50" spans="1:8" x14ac:dyDescent="0.2">
      <c r="A50" s="29"/>
      <c r="B50" s="29"/>
      <c r="C50" s="30" t="s">
        <v>151</v>
      </c>
      <c r="D50" s="29"/>
      <c r="E50" s="29" t="s">
        <v>152</v>
      </c>
      <c r="F50" s="41" t="s">
        <v>154</v>
      </c>
      <c r="G50" s="38">
        <v>0</v>
      </c>
      <c r="H50" s="31" t="s">
        <v>152</v>
      </c>
    </row>
    <row r="51" spans="1:8" x14ac:dyDescent="0.2">
      <c r="A51" s="29"/>
      <c r="B51" s="29"/>
      <c r="C51" s="39"/>
      <c r="D51" s="29"/>
      <c r="E51" s="29"/>
      <c r="F51" s="40"/>
      <c r="G51" s="40"/>
      <c r="H51" s="31" t="s">
        <v>152</v>
      </c>
    </row>
    <row r="52" spans="1:8" x14ac:dyDescent="0.2">
      <c r="A52" s="29"/>
      <c r="B52" s="29"/>
      <c r="C52" s="30" t="s">
        <v>158</v>
      </c>
      <c r="D52" s="29"/>
      <c r="E52" s="29"/>
      <c r="F52" s="40"/>
      <c r="G52" s="40"/>
      <c r="H52" s="31" t="s">
        <v>152</v>
      </c>
    </row>
    <row r="53" spans="1:8" x14ac:dyDescent="0.2">
      <c r="A53" s="29"/>
      <c r="B53" s="29"/>
      <c r="C53" s="30" t="s">
        <v>151</v>
      </c>
      <c r="D53" s="29"/>
      <c r="E53" s="29" t="s">
        <v>152</v>
      </c>
      <c r="F53" s="41" t="s">
        <v>154</v>
      </c>
      <c r="G53" s="38">
        <v>0</v>
      </c>
      <c r="H53" s="31" t="s">
        <v>152</v>
      </c>
    </row>
    <row r="54" spans="1:8" x14ac:dyDescent="0.2">
      <c r="A54" s="29"/>
      <c r="B54" s="29"/>
      <c r="C54" s="39"/>
      <c r="D54" s="29"/>
      <c r="E54" s="29"/>
      <c r="F54" s="40"/>
      <c r="G54" s="40"/>
      <c r="H54" s="31" t="s">
        <v>152</v>
      </c>
    </row>
    <row r="55" spans="1:8" x14ac:dyDescent="0.2">
      <c r="A55" s="29"/>
      <c r="B55" s="29"/>
      <c r="C55" s="30" t="s">
        <v>160</v>
      </c>
      <c r="D55" s="29"/>
      <c r="E55" s="29"/>
      <c r="F55" s="37">
        <v>1918.065715</v>
      </c>
      <c r="G55" s="38">
        <v>0.98141851999999996</v>
      </c>
      <c r="H55" s="31" t="s">
        <v>152</v>
      </c>
    </row>
    <row r="56" spans="1:8" x14ac:dyDescent="0.2">
      <c r="A56" s="29"/>
      <c r="B56" s="29"/>
      <c r="C56" s="39"/>
      <c r="D56" s="29"/>
      <c r="E56" s="29"/>
      <c r="F56" s="40"/>
      <c r="G56" s="40"/>
      <c r="H56" s="31" t="s">
        <v>152</v>
      </c>
    </row>
    <row r="57" spans="1:8" x14ac:dyDescent="0.2">
      <c r="A57" s="29"/>
      <c r="B57" s="29"/>
      <c r="C57" s="30" t="s">
        <v>161</v>
      </c>
      <c r="D57" s="29"/>
      <c r="E57" s="29"/>
      <c r="F57" s="40"/>
      <c r="G57" s="40"/>
      <c r="H57" s="31" t="s">
        <v>152</v>
      </c>
    </row>
    <row r="58" spans="1:8" ht="25.5" x14ac:dyDescent="0.2">
      <c r="A58" s="29"/>
      <c r="B58" s="29"/>
      <c r="C58" s="30" t="s">
        <v>10</v>
      </c>
      <c r="D58" s="29"/>
      <c r="E58" s="29"/>
      <c r="F58" s="40"/>
      <c r="G58" s="40"/>
      <c r="H58" s="31" t="s">
        <v>152</v>
      </c>
    </row>
    <row r="59" spans="1:8" x14ac:dyDescent="0.2">
      <c r="A59" s="29"/>
      <c r="B59" s="29"/>
      <c r="C59" s="30" t="s">
        <v>151</v>
      </c>
      <c r="D59" s="29"/>
      <c r="E59" s="29" t="s">
        <v>152</v>
      </c>
      <c r="F59" s="41" t="s">
        <v>154</v>
      </c>
      <c r="G59" s="38">
        <v>0</v>
      </c>
      <c r="H59" s="31" t="s">
        <v>152</v>
      </c>
    </row>
    <row r="60" spans="1:8" x14ac:dyDescent="0.2">
      <c r="A60" s="29"/>
      <c r="B60" s="29"/>
      <c r="C60" s="39"/>
      <c r="D60" s="29"/>
      <c r="E60" s="29"/>
      <c r="F60" s="40"/>
      <c r="G60" s="40"/>
      <c r="H60" s="31" t="s">
        <v>152</v>
      </c>
    </row>
    <row r="61" spans="1:8" x14ac:dyDescent="0.2">
      <c r="A61" s="29"/>
      <c r="B61" s="29"/>
      <c r="C61" s="30" t="s">
        <v>162</v>
      </c>
      <c r="D61" s="29"/>
      <c r="E61" s="29"/>
      <c r="F61" s="29"/>
      <c r="G61" s="29"/>
      <c r="H61" s="31" t="s">
        <v>152</v>
      </c>
    </row>
    <row r="62" spans="1:8" x14ac:dyDescent="0.2">
      <c r="A62" s="29"/>
      <c r="B62" s="29"/>
      <c r="C62" s="30" t="s">
        <v>151</v>
      </c>
      <c r="D62" s="29"/>
      <c r="E62" s="29" t="s">
        <v>152</v>
      </c>
      <c r="F62" s="41" t="s">
        <v>154</v>
      </c>
      <c r="G62" s="38">
        <v>0</v>
      </c>
      <c r="H62" s="31" t="s">
        <v>152</v>
      </c>
    </row>
    <row r="63" spans="1:8" x14ac:dyDescent="0.2">
      <c r="A63" s="29"/>
      <c r="B63" s="29"/>
      <c r="C63" s="39"/>
      <c r="D63" s="29"/>
      <c r="E63" s="29"/>
      <c r="F63" s="40"/>
      <c r="G63" s="40"/>
      <c r="H63" s="31" t="s">
        <v>152</v>
      </c>
    </row>
    <row r="64" spans="1:8" x14ac:dyDescent="0.2">
      <c r="A64" s="29"/>
      <c r="B64" s="29"/>
      <c r="C64" s="30" t="s">
        <v>163</v>
      </c>
      <c r="D64" s="29"/>
      <c r="E64" s="29"/>
      <c r="F64" s="29"/>
      <c r="G64" s="29"/>
      <c r="H64" s="31" t="s">
        <v>152</v>
      </c>
    </row>
    <row r="65" spans="1:8" x14ac:dyDescent="0.2">
      <c r="A65" s="29"/>
      <c r="B65" s="29"/>
      <c r="C65" s="30" t="s">
        <v>151</v>
      </c>
      <c r="D65" s="29"/>
      <c r="E65" s="29" t="s">
        <v>152</v>
      </c>
      <c r="F65" s="41" t="s">
        <v>154</v>
      </c>
      <c r="G65" s="38">
        <v>0</v>
      </c>
      <c r="H65" s="31" t="s">
        <v>152</v>
      </c>
    </row>
    <row r="66" spans="1:8" x14ac:dyDescent="0.2">
      <c r="A66" s="29"/>
      <c r="B66" s="29"/>
      <c r="C66" s="39"/>
      <c r="D66" s="29"/>
      <c r="E66" s="29"/>
      <c r="F66" s="40"/>
      <c r="G66" s="40"/>
      <c r="H66" s="31" t="s">
        <v>152</v>
      </c>
    </row>
    <row r="67" spans="1:8" x14ac:dyDescent="0.2">
      <c r="A67" s="29"/>
      <c r="B67" s="29"/>
      <c r="C67" s="30" t="s">
        <v>164</v>
      </c>
      <c r="D67" s="29"/>
      <c r="E67" s="29"/>
      <c r="F67" s="40"/>
      <c r="G67" s="40"/>
      <c r="H67" s="31" t="s">
        <v>152</v>
      </c>
    </row>
    <row r="68" spans="1:8" x14ac:dyDescent="0.2">
      <c r="A68" s="29"/>
      <c r="B68" s="29"/>
      <c r="C68" s="30" t="s">
        <v>151</v>
      </c>
      <c r="D68" s="29"/>
      <c r="E68" s="29" t="s">
        <v>152</v>
      </c>
      <c r="F68" s="41" t="s">
        <v>154</v>
      </c>
      <c r="G68" s="38">
        <v>0</v>
      </c>
      <c r="H68" s="31" t="s">
        <v>152</v>
      </c>
    </row>
    <row r="69" spans="1:8" x14ac:dyDescent="0.2">
      <c r="A69" s="29"/>
      <c r="B69" s="29"/>
      <c r="C69" s="39"/>
      <c r="D69" s="29"/>
      <c r="E69" s="29"/>
      <c r="F69" s="40"/>
      <c r="G69" s="40"/>
      <c r="H69" s="31" t="s">
        <v>152</v>
      </c>
    </row>
    <row r="70" spans="1:8" x14ac:dyDescent="0.2">
      <c r="A70" s="29"/>
      <c r="B70" s="29"/>
      <c r="C70" s="30" t="s">
        <v>165</v>
      </c>
      <c r="D70" s="29"/>
      <c r="E70" s="29"/>
      <c r="F70" s="37">
        <v>0</v>
      </c>
      <c r="G70" s="38">
        <v>0</v>
      </c>
      <c r="H70" s="31" t="s">
        <v>152</v>
      </c>
    </row>
    <row r="71" spans="1:8" x14ac:dyDescent="0.2">
      <c r="A71" s="29"/>
      <c r="B71" s="29"/>
      <c r="C71" s="39"/>
      <c r="D71" s="29"/>
      <c r="E71" s="29"/>
      <c r="F71" s="40"/>
      <c r="G71" s="40"/>
      <c r="H71" s="31" t="s">
        <v>152</v>
      </c>
    </row>
    <row r="72" spans="1:8" x14ac:dyDescent="0.2">
      <c r="A72" s="29"/>
      <c r="B72" s="29"/>
      <c r="C72" s="30" t="s">
        <v>166</v>
      </c>
      <c r="D72" s="29"/>
      <c r="E72" s="29"/>
      <c r="F72" s="40"/>
      <c r="G72" s="40"/>
      <c r="H72" s="31" t="s">
        <v>152</v>
      </c>
    </row>
    <row r="73" spans="1:8" x14ac:dyDescent="0.2">
      <c r="A73" s="29"/>
      <c r="B73" s="29"/>
      <c r="C73" s="30" t="s">
        <v>167</v>
      </c>
      <c r="D73" s="29"/>
      <c r="E73" s="29"/>
      <c r="F73" s="40"/>
      <c r="G73" s="40"/>
      <c r="H73" s="31" t="s">
        <v>152</v>
      </c>
    </row>
    <row r="74" spans="1:8" x14ac:dyDescent="0.2">
      <c r="A74" s="29"/>
      <c r="B74" s="29"/>
      <c r="C74" s="30" t="s">
        <v>151</v>
      </c>
      <c r="D74" s="29"/>
      <c r="E74" s="29" t="s">
        <v>152</v>
      </c>
      <c r="F74" s="41" t="s">
        <v>154</v>
      </c>
      <c r="G74" s="38">
        <v>0</v>
      </c>
      <c r="H74" s="31" t="s">
        <v>152</v>
      </c>
    </row>
    <row r="75" spans="1:8" x14ac:dyDescent="0.2">
      <c r="A75" s="29"/>
      <c r="B75" s="29"/>
      <c r="C75" s="39"/>
      <c r="D75" s="29"/>
      <c r="E75" s="29"/>
      <c r="F75" s="40"/>
      <c r="G75" s="40"/>
      <c r="H75" s="31" t="s">
        <v>152</v>
      </c>
    </row>
    <row r="76" spans="1:8" x14ac:dyDescent="0.2">
      <c r="A76" s="29"/>
      <c r="B76" s="29"/>
      <c r="C76" s="30" t="s">
        <v>168</v>
      </c>
      <c r="D76" s="29"/>
      <c r="E76" s="29"/>
      <c r="F76" s="40"/>
      <c r="G76" s="40"/>
      <c r="H76" s="31" t="s">
        <v>152</v>
      </c>
    </row>
    <row r="77" spans="1:8" x14ac:dyDescent="0.2">
      <c r="A77" s="29"/>
      <c r="B77" s="29"/>
      <c r="C77" s="30" t="s">
        <v>151</v>
      </c>
      <c r="D77" s="29"/>
      <c r="E77" s="29" t="s">
        <v>152</v>
      </c>
      <c r="F77" s="41" t="s">
        <v>154</v>
      </c>
      <c r="G77" s="38">
        <v>0</v>
      </c>
      <c r="H77" s="31" t="s">
        <v>152</v>
      </c>
    </row>
    <row r="78" spans="1:8" x14ac:dyDescent="0.2">
      <c r="A78" s="29"/>
      <c r="B78" s="29"/>
      <c r="C78" s="39"/>
      <c r="D78" s="29"/>
      <c r="E78" s="29"/>
      <c r="F78" s="40"/>
      <c r="G78" s="40"/>
      <c r="H78" s="31" t="s">
        <v>152</v>
      </c>
    </row>
    <row r="79" spans="1:8" x14ac:dyDescent="0.2">
      <c r="A79" s="29"/>
      <c r="B79" s="29"/>
      <c r="C79" s="30" t="s">
        <v>169</v>
      </c>
      <c r="D79" s="29"/>
      <c r="E79" s="29"/>
      <c r="F79" s="40"/>
      <c r="G79" s="40"/>
      <c r="H79" s="31" t="s">
        <v>152</v>
      </c>
    </row>
    <row r="80" spans="1:8" x14ac:dyDescent="0.2">
      <c r="A80" s="29"/>
      <c r="B80" s="29"/>
      <c r="C80" s="30" t="s">
        <v>151</v>
      </c>
      <c r="D80" s="29"/>
      <c r="E80" s="29" t="s">
        <v>152</v>
      </c>
      <c r="F80" s="41" t="s">
        <v>154</v>
      </c>
      <c r="G80" s="38">
        <v>0</v>
      </c>
      <c r="H80" s="31" t="s">
        <v>152</v>
      </c>
    </row>
    <row r="81" spans="1:8" x14ac:dyDescent="0.2">
      <c r="A81" s="29"/>
      <c r="B81" s="29"/>
      <c r="C81" s="39"/>
      <c r="D81" s="29"/>
      <c r="E81" s="29"/>
      <c r="F81" s="40"/>
      <c r="G81" s="40"/>
      <c r="H81" s="31" t="s">
        <v>152</v>
      </c>
    </row>
    <row r="82" spans="1:8" x14ac:dyDescent="0.2">
      <c r="A82" s="29"/>
      <c r="B82" s="29"/>
      <c r="C82" s="30" t="s">
        <v>170</v>
      </c>
      <c r="D82" s="29"/>
      <c r="E82" s="29"/>
      <c r="F82" s="40"/>
      <c r="G82" s="40"/>
      <c r="H82" s="31" t="s">
        <v>152</v>
      </c>
    </row>
    <row r="83" spans="1:8" x14ac:dyDescent="0.2">
      <c r="A83" s="32">
        <v>1</v>
      </c>
      <c r="B83" s="33"/>
      <c r="C83" s="33" t="s">
        <v>171</v>
      </c>
      <c r="D83" s="33"/>
      <c r="E83" s="42"/>
      <c r="F83" s="35">
        <v>37.159236999999997</v>
      </c>
      <c r="G83" s="36">
        <v>1.90133E-2</v>
      </c>
      <c r="H83" s="31">
        <v>6.6</v>
      </c>
    </row>
    <row r="84" spans="1:8" x14ac:dyDescent="0.2">
      <c r="A84" s="29"/>
      <c r="B84" s="29"/>
      <c r="C84" s="30" t="s">
        <v>151</v>
      </c>
      <c r="D84" s="29"/>
      <c r="E84" s="29" t="s">
        <v>152</v>
      </c>
      <c r="F84" s="37">
        <v>37.159236999999997</v>
      </c>
      <c r="G84" s="38">
        <v>1.90133E-2</v>
      </c>
      <c r="H84" s="31" t="s">
        <v>152</v>
      </c>
    </row>
    <row r="85" spans="1:8" x14ac:dyDescent="0.2">
      <c r="A85" s="29"/>
      <c r="B85" s="29"/>
      <c r="C85" s="39"/>
      <c r="D85" s="29"/>
      <c r="E85" s="29"/>
      <c r="F85" s="40"/>
      <c r="G85" s="40"/>
      <c r="H85" s="31" t="s">
        <v>152</v>
      </c>
    </row>
    <row r="86" spans="1:8" x14ac:dyDescent="0.2">
      <c r="A86" s="29"/>
      <c r="B86" s="29"/>
      <c r="C86" s="30" t="s">
        <v>172</v>
      </c>
      <c r="D86" s="29"/>
      <c r="E86" s="29"/>
      <c r="F86" s="37">
        <v>37.159236999999997</v>
      </c>
      <c r="G86" s="38">
        <v>1.90133E-2</v>
      </c>
      <c r="H86" s="31" t="s">
        <v>152</v>
      </c>
    </row>
    <row r="87" spans="1:8" x14ac:dyDescent="0.2">
      <c r="A87" s="29"/>
      <c r="B87" s="29"/>
      <c r="C87" s="40"/>
      <c r="D87" s="29"/>
      <c r="E87" s="29"/>
      <c r="F87" s="29"/>
      <c r="G87" s="29"/>
      <c r="H87" s="31" t="s">
        <v>152</v>
      </c>
    </row>
    <row r="88" spans="1:8" x14ac:dyDescent="0.2">
      <c r="A88" s="29"/>
      <c r="B88" s="29"/>
      <c r="C88" s="30" t="s">
        <v>173</v>
      </c>
      <c r="D88" s="29"/>
      <c r="E88" s="29"/>
      <c r="F88" s="29"/>
      <c r="G88" s="29"/>
      <c r="H88" s="31" t="s">
        <v>152</v>
      </c>
    </row>
    <row r="89" spans="1:8" x14ac:dyDescent="0.2">
      <c r="A89" s="29"/>
      <c r="B89" s="29"/>
      <c r="C89" s="30" t="s">
        <v>174</v>
      </c>
      <c r="D89" s="29"/>
      <c r="E89" s="29"/>
      <c r="F89" s="29"/>
      <c r="G89" s="29"/>
      <c r="H89" s="31" t="s">
        <v>152</v>
      </c>
    </row>
    <row r="90" spans="1:8" x14ac:dyDescent="0.2">
      <c r="A90" s="29"/>
      <c r="B90" s="29"/>
      <c r="C90" s="30" t="s">
        <v>151</v>
      </c>
      <c r="D90" s="29"/>
      <c r="E90" s="29" t="s">
        <v>152</v>
      </c>
      <c r="F90" s="41" t="s">
        <v>154</v>
      </c>
      <c r="G90" s="38">
        <v>0</v>
      </c>
      <c r="H90" s="31" t="s">
        <v>152</v>
      </c>
    </row>
    <row r="91" spans="1:8" x14ac:dyDescent="0.2">
      <c r="A91" s="29"/>
      <c r="B91" s="29"/>
      <c r="C91" s="39"/>
      <c r="D91" s="29"/>
      <c r="E91" s="29"/>
      <c r="F91" s="40"/>
      <c r="G91" s="40"/>
      <c r="H91" s="31" t="s">
        <v>152</v>
      </c>
    </row>
    <row r="92" spans="1:8" x14ac:dyDescent="0.2">
      <c r="A92" s="29"/>
      <c r="B92" s="29"/>
      <c r="C92" s="30" t="s">
        <v>175</v>
      </c>
      <c r="D92" s="29"/>
      <c r="E92" s="29"/>
      <c r="F92" s="29"/>
      <c r="G92" s="29"/>
      <c r="H92" s="31" t="s">
        <v>152</v>
      </c>
    </row>
    <row r="93" spans="1:8" x14ac:dyDescent="0.2">
      <c r="A93" s="29"/>
      <c r="B93" s="29"/>
      <c r="C93" s="30" t="s">
        <v>176</v>
      </c>
      <c r="D93" s="29"/>
      <c r="E93" s="29"/>
      <c r="F93" s="29"/>
      <c r="G93" s="29"/>
      <c r="H93" s="31" t="s">
        <v>152</v>
      </c>
    </row>
    <row r="94" spans="1:8" x14ac:dyDescent="0.2">
      <c r="A94" s="29"/>
      <c r="B94" s="29"/>
      <c r="C94" s="30" t="s">
        <v>151</v>
      </c>
      <c r="D94" s="29"/>
      <c r="E94" s="29" t="s">
        <v>152</v>
      </c>
      <c r="F94" s="41" t="s">
        <v>154</v>
      </c>
      <c r="G94" s="38">
        <v>0</v>
      </c>
      <c r="H94" s="31" t="s">
        <v>152</v>
      </c>
    </row>
    <row r="95" spans="1:8" x14ac:dyDescent="0.2">
      <c r="A95" s="29"/>
      <c r="B95" s="29"/>
      <c r="C95" s="39"/>
      <c r="D95" s="29"/>
      <c r="E95" s="29"/>
      <c r="F95" s="40"/>
      <c r="G95" s="40"/>
      <c r="H95" s="31" t="s">
        <v>152</v>
      </c>
    </row>
    <row r="96" spans="1:8" ht="25.5" x14ac:dyDescent="0.2">
      <c r="A96" s="29"/>
      <c r="B96" s="29"/>
      <c r="C96" s="30" t="s">
        <v>177</v>
      </c>
      <c r="D96" s="29"/>
      <c r="E96" s="29"/>
      <c r="F96" s="40"/>
      <c r="G96" s="40"/>
      <c r="H96" s="31" t="s">
        <v>152</v>
      </c>
    </row>
    <row r="97" spans="1:17" x14ac:dyDescent="0.2">
      <c r="A97" s="29"/>
      <c r="B97" s="29"/>
      <c r="C97" s="30" t="s">
        <v>151</v>
      </c>
      <c r="D97" s="29"/>
      <c r="E97" s="29" t="s">
        <v>152</v>
      </c>
      <c r="F97" s="41" t="s">
        <v>154</v>
      </c>
      <c r="G97" s="38">
        <v>0</v>
      </c>
      <c r="H97" s="31" t="s">
        <v>152</v>
      </c>
    </row>
    <row r="98" spans="1:17" x14ac:dyDescent="0.2">
      <c r="A98" s="29"/>
      <c r="B98" s="29"/>
      <c r="C98" s="39"/>
      <c r="D98" s="29"/>
      <c r="E98" s="29"/>
      <c r="F98" s="40"/>
      <c r="G98" s="40"/>
      <c r="H98" s="31" t="s">
        <v>152</v>
      </c>
    </row>
    <row r="99" spans="1:17" x14ac:dyDescent="0.2">
      <c r="A99" s="42"/>
      <c r="B99" s="33"/>
      <c r="C99" s="33" t="s">
        <v>179</v>
      </c>
      <c r="D99" s="33"/>
      <c r="E99" s="42"/>
      <c r="F99" s="35">
        <v>-0.84394188000000003</v>
      </c>
      <c r="G99" s="36">
        <v>-4.3182000000000002E-4</v>
      </c>
      <c r="H99" s="31" t="s">
        <v>152</v>
      </c>
    </row>
    <row r="100" spans="1:17" x14ac:dyDescent="0.2">
      <c r="A100" s="39"/>
      <c r="B100" s="39"/>
      <c r="C100" s="30" t="s">
        <v>180</v>
      </c>
      <c r="D100" s="40"/>
      <c r="E100" s="40"/>
      <c r="F100" s="37">
        <v>1954.3810101199999</v>
      </c>
      <c r="G100" s="43">
        <v>1</v>
      </c>
      <c r="H100" s="31" t="s">
        <v>152</v>
      </c>
    </row>
    <row r="101" spans="1:17" x14ac:dyDescent="0.2">
      <c r="A101" s="44"/>
      <c r="B101" s="44"/>
      <c r="C101" s="44"/>
      <c r="D101" s="45"/>
      <c r="E101" s="45"/>
      <c r="F101" s="45"/>
      <c r="G101" s="45"/>
    </row>
    <row r="102" spans="1:17" x14ac:dyDescent="0.2">
      <c r="A102" s="4"/>
      <c r="B102" s="234" t="s">
        <v>915</v>
      </c>
      <c r="C102" s="234"/>
      <c r="D102" s="234"/>
      <c r="E102" s="234"/>
      <c r="F102" s="234"/>
      <c r="G102" s="234"/>
      <c r="H102" s="234"/>
      <c r="J102" s="5"/>
    </row>
    <row r="103" spans="1:17" x14ac:dyDescent="0.2">
      <c r="A103" s="4"/>
      <c r="B103" s="234" t="s">
        <v>916</v>
      </c>
      <c r="C103" s="234"/>
      <c r="D103" s="234"/>
      <c r="E103" s="234"/>
      <c r="F103" s="234"/>
      <c r="G103" s="234"/>
      <c r="H103" s="234"/>
      <c r="J103" s="5"/>
    </row>
    <row r="104" spans="1:17" x14ac:dyDescent="0.2">
      <c r="A104" s="4"/>
      <c r="B104" s="234" t="s">
        <v>917</v>
      </c>
      <c r="C104" s="234"/>
      <c r="D104" s="234"/>
      <c r="E104" s="234"/>
      <c r="F104" s="234"/>
      <c r="G104" s="234"/>
      <c r="H104" s="234"/>
      <c r="J104" s="5"/>
    </row>
    <row r="105" spans="1:17" s="7" customFormat="1" ht="68.25" customHeight="1" x14ac:dyDescent="0.25">
      <c r="A105" s="6"/>
      <c r="B105" s="235" t="s">
        <v>918</v>
      </c>
      <c r="C105" s="235"/>
      <c r="D105" s="235"/>
      <c r="E105" s="235"/>
      <c r="F105" s="235"/>
      <c r="G105" s="235"/>
      <c r="H105" s="235"/>
      <c r="I105"/>
      <c r="J105" s="5"/>
      <c r="K105"/>
      <c r="L105"/>
      <c r="M105"/>
      <c r="N105"/>
      <c r="O105"/>
      <c r="P105"/>
      <c r="Q105"/>
    </row>
    <row r="106" spans="1:17" x14ac:dyDescent="0.2">
      <c r="A106" s="4"/>
      <c r="B106" s="234" t="s">
        <v>919</v>
      </c>
      <c r="C106" s="234"/>
      <c r="D106" s="234"/>
      <c r="E106" s="234"/>
      <c r="F106" s="234"/>
      <c r="G106" s="234"/>
      <c r="H106" s="234"/>
      <c r="J106" s="5"/>
    </row>
    <row r="107" spans="1:17" x14ac:dyDescent="0.2">
      <c r="A107" s="4"/>
      <c r="B107" s="4"/>
      <c r="C107" s="4"/>
      <c r="D107" s="46"/>
      <c r="E107" s="46"/>
      <c r="F107" s="46"/>
      <c r="G107" s="46"/>
    </row>
    <row r="108" spans="1:17" x14ac:dyDescent="0.2">
      <c r="A108" s="4"/>
      <c r="B108" s="236" t="s">
        <v>181</v>
      </c>
      <c r="C108" s="237"/>
      <c r="D108" s="238"/>
      <c r="E108" s="47"/>
      <c r="F108" s="46"/>
      <c r="G108" s="46"/>
    </row>
    <row r="109" spans="1:17" x14ac:dyDescent="0.2">
      <c r="A109" s="4"/>
      <c r="B109" s="231" t="s">
        <v>182</v>
      </c>
      <c r="C109" s="232"/>
      <c r="D109" s="30" t="s">
        <v>183</v>
      </c>
      <c r="E109" s="47"/>
      <c r="F109" s="46"/>
      <c r="G109" s="46"/>
    </row>
    <row r="110" spans="1:17" x14ac:dyDescent="0.2">
      <c r="A110" s="4"/>
      <c r="B110" s="231" t="s">
        <v>184</v>
      </c>
      <c r="C110" s="232"/>
      <c r="D110" s="30" t="s">
        <v>183</v>
      </c>
      <c r="E110" s="47"/>
      <c r="F110" s="46"/>
      <c r="G110" s="46"/>
    </row>
    <row r="111" spans="1:17" x14ac:dyDescent="0.2">
      <c r="A111" s="4"/>
      <c r="B111" s="231" t="s">
        <v>185</v>
      </c>
      <c r="C111" s="232"/>
      <c r="D111" s="40" t="s">
        <v>152</v>
      </c>
      <c r="E111" s="47"/>
      <c r="F111" s="46"/>
      <c r="G111" s="46"/>
    </row>
    <row r="112" spans="1:17" x14ac:dyDescent="0.2">
      <c r="A112" s="8"/>
      <c r="B112" s="48" t="s">
        <v>152</v>
      </c>
      <c r="C112" s="48" t="s">
        <v>920</v>
      </c>
      <c r="D112" s="48" t="s">
        <v>186</v>
      </c>
      <c r="E112" s="8"/>
      <c r="F112" s="8"/>
      <c r="G112" s="8"/>
      <c r="H112" s="8"/>
      <c r="J112" s="5"/>
    </row>
    <row r="113" spans="1:10" x14ac:dyDescent="0.2">
      <c r="A113" s="8"/>
      <c r="B113" s="49" t="s">
        <v>187</v>
      </c>
      <c r="C113" s="50">
        <v>45626</v>
      </c>
      <c r="D113" s="50">
        <v>45657</v>
      </c>
      <c r="E113" s="8"/>
      <c r="F113" s="8"/>
      <c r="G113" s="8"/>
      <c r="J113" s="5"/>
    </row>
    <row r="114" spans="1:10" x14ac:dyDescent="0.2">
      <c r="A114" s="8"/>
      <c r="B114" s="33" t="s">
        <v>188</v>
      </c>
      <c r="C114" s="51">
        <v>32.460500000000003</v>
      </c>
      <c r="D114" s="51">
        <v>31.9072</v>
      </c>
      <c r="E114" s="8"/>
      <c r="F114" s="22"/>
      <c r="G114" s="52"/>
    </row>
    <row r="115" spans="1:10" x14ac:dyDescent="0.2">
      <c r="A115" s="8"/>
      <c r="B115" s="33" t="s">
        <v>1083</v>
      </c>
      <c r="C115" s="51">
        <v>25.777799999999999</v>
      </c>
      <c r="D115" s="51">
        <v>25.3385</v>
      </c>
      <c r="E115" s="8"/>
      <c r="F115" s="22"/>
      <c r="G115" s="52"/>
    </row>
    <row r="116" spans="1:10" x14ac:dyDescent="0.2">
      <c r="A116" s="8"/>
      <c r="B116" s="33" t="s">
        <v>190</v>
      </c>
      <c r="C116" s="51">
        <v>31.701899999999998</v>
      </c>
      <c r="D116" s="51">
        <v>31.1602</v>
      </c>
      <c r="E116" s="8"/>
      <c r="F116" s="22"/>
      <c r="G116" s="52"/>
    </row>
    <row r="117" spans="1:10" x14ac:dyDescent="0.2">
      <c r="A117" s="8"/>
      <c r="B117" s="33" t="s">
        <v>1084</v>
      </c>
      <c r="C117" s="51">
        <v>25.0563</v>
      </c>
      <c r="D117" s="51">
        <v>24.6282</v>
      </c>
      <c r="E117" s="8"/>
      <c r="F117" s="22"/>
      <c r="G117" s="52"/>
    </row>
    <row r="118" spans="1:10" x14ac:dyDescent="0.2">
      <c r="A118" s="8"/>
      <c r="B118" s="8"/>
      <c r="C118" s="8"/>
      <c r="D118" s="8"/>
      <c r="E118" s="8"/>
      <c r="F118" s="8"/>
      <c r="G118" s="8"/>
    </row>
    <row r="119" spans="1:10" x14ac:dyDescent="0.2">
      <c r="A119" s="8"/>
      <c r="B119" s="231" t="s">
        <v>921</v>
      </c>
      <c r="C119" s="232"/>
      <c r="D119" s="30" t="s">
        <v>183</v>
      </c>
      <c r="E119" s="8"/>
      <c r="F119" s="8"/>
      <c r="G119" s="8"/>
    </row>
    <row r="120" spans="1:10" x14ac:dyDescent="0.2">
      <c r="A120" s="8"/>
      <c r="B120" s="90"/>
      <c r="C120" s="90"/>
      <c r="D120" s="90"/>
      <c r="E120" s="8"/>
      <c r="F120" s="8"/>
      <c r="G120" s="8"/>
    </row>
    <row r="121" spans="1:10" x14ac:dyDescent="0.2">
      <c r="A121" s="8"/>
      <c r="B121" s="231" t="s">
        <v>192</v>
      </c>
      <c r="C121" s="232"/>
      <c r="D121" s="30" t="s">
        <v>183</v>
      </c>
      <c r="E121" s="55"/>
      <c r="F121" s="8"/>
      <c r="G121" s="8"/>
    </row>
    <row r="122" spans="1:10" x14ac:dyDescent="0.2">
      <c r="A122" s="8"/>
      <c r="B122" s="231" t="s">
        <v>193</v>
      </c>
      <c r="C122" s="232"/>
      <c r="D122" s="30" t="s">
        <v>183</v>
      </c>
      <c r="E122" s="55"/>
      <c r="F122" s="8"/>
      <c r="G122" s="8"/>
    </row>
    <row r="123" spans="1:10" x14ac:dyDescent="0.2">
      <c r="A123" s="8"/>
      <c r="B123" s="231" t="s">
        <v>194</v>
      </c>
      <c r="C123" s="232"/>
      <c r="D123" s="30" t="s">
        <v>183</v>
      </c>
      <c r="E123" s="55"/>
      <c r="F123" s="8"/>
      <c r="G123" s="8"/>
    </row>
    <row r="124" spans="1:10" x14ac:dyDescent="0.2">
      <c r="A124" s="8"/>
      <c r="B124" s="231" t="s">
        <v>195</v>
      </c>
      <c r="C124" s="232"/>
      <c r="D124" s="56">
        <v>3.0500184017909011E-2</v>
      </c>
      <c r="E124" s="8"/>
      <c r="F124" s="22"/>
      <c r="G124" s="52"/>
    </row>
    <row r="126" spans="1:10" x14ac:dyDescent="0.2">
      <c r="B126" s="230" t="s">
        <v>922</v>
      </c>
      <c r="C126" s="230"/>
    </row>
    <row r="128" spans="1:10" ht="153.75" customHeight="1" x14ac:dyDescent="0.2"/>
    <row r="131" spans="2:10" x14ac:dyDescent="0.2">
      <c r="B131" s="9" t="s">
        <v>923</v>
      </c>
      <c r="C131" s="10"/>
      <c r="D131" s="9"/>
    </row>
    <row r="132" spans="2:10" x14ac:dyDescent="0.2">
      <c r="B132" s="9" t="s">
        <v>933</v>
      </c>
      <c r="D132" s="9"/>
    </row>
    <row r="133" spans="2:10" ht="165" customHeight="1" x14ac:dyDescent="0.2"/>
    <row r="135" spans="2:10" x14ac:dyDescent="0.2">
      <c r="J135" s="3"/>
    </row>
  </sheetData>
  <mergeCells count="18">
    <mergeCell ref="B109:C109"/>
    <mergeCell ref="A1:H1"/>
    <mergeCell ref="A2:H2"/>
    <mergeCell ref="A3:H3"/>
    <mergeCell ref="B102:H102"/>
    <mergeCell ref="B103:H103"/>
    <mergeCell ref="B104:H104"/>
    <mergeCell ref="B105:H105"/>
    <mergeCell ref="B106:H106"/>
    <mergeCell ref="B108:D108"/>
    <mergeCell ref="B126:C126"/>
    <mergeCell ref="B110:C110"/>
    <mergeCell ref="B111:C111"/>
    <mergeCell ref="B119:C119"/>
    <mergeCell ref="B123:C123"/>
    <mergeCell ref="B124:C124"/>
    <mergeCell ref="B121:C121"/>
    <mergeCell ref="B122:C122"/>
  </mergeCells>
  <hyperlinks>
    <hyperlink ref="I1" location="Index!B2" display="Index" xr:uid="{3F593B63-ABC6-4DF2-861F-984AB803F2D0}"/>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2BBE9-27C1-4D08-AA8B-CFBFD4B16A1A}">
  <sheetPr>
    <outlinePr summaryBelow="0" summaryRight="0"/>
  </sheetPr>
  <dimension ref="A1:Q135"/>
  <sheetViews>
    <sheetView showGridLines="0" workbookViewId="0">
      <selection sqref="A1:H1"/>
    </sheetView>
  </sheetViews>
  <sheetFormatPr defaultRowHeight="12.75" x14ac:dyDescent="0.2"/>
  <cols>
    <col min="1" max="1" width="5.85546875" bestFit="1" customWidth="1"/>
    <col min="2" max="2" width="19.7109375" bestFit="1" customWidth="1"/>
    <col min="3" max="3" width="39.140625" bestFit="1" customWidth="1"/>
    <col min="4" max="4" width="17.7109375" bestFit="1" customWidth="1"/>
    <col min="5" max="5" width="8.7109375" bestFit="1" customWidth="1"/>
    <col min="6" max="6" width="10.140625" bestFit="1" customWidth="1"/>
    <col min="7" max="7" width="14" bestFit="1" customWidth="1"/>
    <col min="8" max="8" width="8.42578125" bestFit="1" customWidth="1"/>
    <col min="9" max="9" width="5.7109375" bestFit="1" customWidth="1"/>
  </cols>
  <sheetData>
    <row r="1" spans="1:9" ht="15" x14ac:dyDescent="0.2">
      <c r="A1" s="233" t="s">
        <v>0</v>
      </c>
      <c r="B1" s="233"/>
      <c r="C1" s="233"/>
      <c r="D1" s="233"/>
      <c r="E1" s="233"/>
      <c r="F1" s="233"/>
      <c r="G1" s="233"/>
      <c r="H1" s="233"/>
      <c r="I1" s="2" t="s">
        <v>910</v>
      </c>
    </row>
    <row r="2" spans="1:9" ht="15" x14ac:dyDescent="0.2">
      <c r="A2" s="233" t="s">
        <v>884</v>
      </c>
      <c r="B2" s="233"/>
      <c r="C2" s="233"/>
      <c r="D2" s="233"/>
      <c r="E2" s="233"/>
      <c r="F2" s="233"/>
      <c r="G2" s="233"/>
      <c r="H2" s="233"/>
    </row>
    <row r="3" spans="1:9" ht="15" x14ac:dyDescent="0.2">
      <c r="A3" s="233" t="s">
        <v>912</v>
      </c>
      <c r="B3" s="233"/>
      <c r="C3" s="233"/>
      <c r="D3" s="233"/>
      <c r="E3" s="233"/>
      <c r="F3" s="233"/>
      <c r="G3" s="233"/>
      <c r="H3" s="233"/>
    </row>
    <row r="4" spans="1:9" s="3" customFormat="1" ht="30" x14ac:dyDescent="0.2">
      <c r="A4" s="28" t="s">
        <v>2</v>
      </c>
      <c r="B4" s="28" t="s">
        <v>3</v>
      </c>
      <c r="C4" s="28" t="s">
        <v>4</v>
      </c>
      <c r="D4" s="28" t="s">
        <v>5</v>
      </c>
      <c r="E4" s="28" t="s">
        <v>6</v>
      </c>
      <c r="F4" s="28" t="s">
        <v>7</v>
      </c>
      <c r="G4" s="28" t="s">
        <v>8</v>
      </c>
      <c r="H4" s="28" t="s">
        <v>911</v>
      </c>
    </row>
    <row r="5" spans="1:9" x14ac:dyDescent="0.2">
      <c r="A5" s="29"/>
      <c r="B5" s="29"/>
      <c r="C5" s="30" t="s">
        <v>9</v>
      </c>
      <c r="D5" s="29"/>
      <c r="E5" s="29"/>
      <c r="F5" s="29"/>
      <c r="G5" s="29"/>
      <c r="H5" s="31" t="s">
        <v>152</v>
      </c>
    </row>
    <row r="6" spans="1:9" x14ac:dyDescent="0.2">
      <c r="A6" s="29"/>
      <c r="B6" s="29"/>
      <c r="C6" s="30" t="s">
        <v>10</v>
      </c>
      <c r="D6" s="29"/>
      <c r="E6" s="29"/>
      <c r="F6" s="29"/>
      <c r="G6" s="29"/>
      <c r="H6" s="31" t="s">
        <v>152</v>
      </c>
    </row>
    <row r="7" spans="1:9" x14ac:dyDescent="0.2">
      <c r="A7" s="32">
        <v>1</v>
      </c>
      <c r="B7" s="33" t="s">
        <v>40</v>
      </c>
      <c r="C7" s="33" t="s">
        <v>41</v>
      </c>
      <c r="D7" s="33" t="s">
        <v>42</v>
      </c>
      <c r="E7" s="34">
        <v>9333</v>
      </c>
      <c r="F7" s="35">
        <v>119.6163945</v>
      </c>
      <c r="G7" s="36">
        <v>9.5147380000000004E-2</v>
      </c>
      <c r="H7" s="31" t="s">
        <v>152</v>
      </c>
    </row>
    <row r="8" spans="1:9" x14ac:dyDescent="0.2">
      <c r="A8" s="32">
        <v>2</v>
      </c>
      <c r="B8" s="33" t="s">
        <v>344</v>
      </c>
      <c r="C8" s="33" t="s">
        <v>345</v>
      </c>
      <c r="D8" s="33" t="s">
        <v>42</v>
      </c>
      <c r="E8" s="34">
        <v>6661</v>
      </c>
      <c r="F8" s="35">
        <v>118.0895385</v>
      </c>
      <c r="G8" s="36">
        <v>9.3932860000000007E-2</v>
      </c>
      <c r="H8" s="31" t="s">
        <v>152</v>
      </c>
    </row>
    <row r="9" spans="1:9" x14ac:dyDescent="0.2">
      <c r="A9" s="32">
        <v>3</v>
      </c>
      <c r="B9" s="33" t="s">
        <v>348</v>
      </c>
      <c r="C9" s="33" t="s">
        <v>349</v>
      </c>
      <c r="D9" s="33" t="s">
        <v>1114</v>
      </c>
      <c r="E9" s="34">
        <v>5430</v>
      </c>
      <c r="F9" s="35">
        <v>102.084</v>
      </c>
      <c r="G9" s="36">
        <v>8.1201460000000003E-2</v>
      </c>
      <c r="H9" s="31" t="s">
        <v>152</v>
      </c>
    </row>
    <row r="10" spans="1:9" x14ac:dyDescent="0.2">
      <c r="A10" s="32">
        <v>4</v>
      </c>
      <c r="B10" s="33" t="s">
        <v>58</v>
      </c>
      <c r="C10" s="33" t="s">
        <v>59</v>
      </c>
      <c r="D10" s="33" t="s">
        <v>42</v>
      </c>
      <c r="E10" s="34">
        <v>11730</v>
      </c>
      <c r="F10" s="35">
        <v>93.247635000000002</v>
      </c>
      <c r="G10" s="36">
        <v>7.4172680000000005E-2</v>
      </c>
      <c r="H10" s="31" t="s">
        <v>152</v>
      </c>
    </row>
    <row r="11" spans="1:9" x14ac:dyDescent="0.2">
      <c r="A11" s="32">
        <v>5</v>
      </c>
      <c r="B11" s="33" t="s">
        <v>17</v>
      </c>
      <c r="C11" s="33" t="s">
        <v>18</v>
      </c>
      <c r="D11" s="33" t="s">
        <v>19</v>
      </c>
      <c r="E11" s="34">
        <v>6978</v>
      </c>
      <c r="F11" s="35">
        <v>84.814100999999994</v>
      </c>
      <c r="G11" s="36">
        <v>6.7464330000000003E-2</v>
      </c>
      <c r="H11" s="31" t="s">
        <v>152</v>
      </c>
    </row>
    <row r="12" spans="1:9" x14ac:dyDescent="0.2">
      <c r="A12" s="32">
        <v>6</v>
      </c>
      <c r="B12" s="33" t="s">
        <v>14</v>
      </c>
      <c r="C12" s="33" t="s">
        <v>15</v>
      </c>
      <c r="D12" s="33" t="s">
        <v>16</v>
      </c>
      <c r="E12" s="34">
        <v>4294</v>
      </c>
      <c r="F12" s="35">
        <v>68.177985000000007</v>
      </c>
      <c r="G12" s="36">
        <v>5.4231340000000003E-2</v>
      </c>
      <c r="H12" s="31" t="s">
        <v>152</v>
      </c>
    </row>
    <row r="13" spans="1:9" x14ac:dyDescent="0.2">
      <c r="A13" s="32">
        <v>7</v>
      </c>
      <c r="B13" s="33" t="s">
        <v>11</v>
      </c>
      <c r="C13" s="33" t="s">
        <v>12</v>
      </c>
      <c r="D13" s="33" t="s">
        <v>13</v>
      </c>
      <c r="E13" s="34">
        <v>1772</v>
      </c>
      <c r="F13" s="35">
        <v>63.927557999999998</v>
      </c>
      <c r="G13" s="36">
        <v>5.0850390000000002E-2</v>
      </c>
      <c r="H13" s="31" t="s">
        <v>152</v>
      </c>
    </row>
    <row r="14" spans="1:9" ht="25.5" x14ac:dyDescent="0.2">
      <c r="A14" s="32">
        <v>8</v>
      </c>
      <c r="B14" s="33" t="s">
        <v>23</v>
      </c>
      <c r="C14" s="33" t="s">
        <v>24</v>
      </c>
      <c r="D14" s="33" t="s">
        <v>25</v>
      </c>
      <c r="E14" s="34">
        <v>424</v>
      </c>
      <c r="F14" s="35">
        <v>48.447724000000001</v>
      </c>
      <c r="G14" s="36">
        <v>3.8537139999999998E-2</v>
      </c>
      <c r="H14" s="31" t="s">
        <v>152</v>
      </c>
    </row>
    <row r="15" spans="1:9" x14ac:dyDescent="0.2">
      <c r="A15" s="32">
        <v>9</v>
      </c>
      <c r="B15" s="33" t="s">
        <v>358</v>
      </c>
      <c r="C15" s="33" t="s">
        <v>359</v>
      </c>
      <c r="D15" s="33" t="s">
        <v>42</v>
      </c>
      <c r="E15" s="34">
        <v>3621</v>
      </c>
      <c r="F15" s="35">
        <v>38.552787000000002</v>
      </c>
      <c r="G15" s="36">
        <v>3.066634E-2</v>
      </c>
      <c r="H15" s="31" t="s">
        <v>152</v>
      </c>
    </row>
    <row r="16" spans="1:9" x14ac:dyDescent="0.2">
      <c r="A16" s="32">
        <v>10</v>
      </c>
      <c r="B16" s="33" t="s">
        <v>229</v>
      </c>
      <c r="C16" s="33" t="s">
        <v>230</v>
      </c>
      <c r="D16" s="33" t="s">
        <v>19</v>
      </c>
      <c r="E16" s="34">
        <v>9124</v>
      </c>
      <c r="F16" s="35">
        <v>37.294350000000001</v>
      </c>
      <c r="G16" s="36">
        <v>2.966533E-2</v>
      </c>
      <c r="H16" s="31" t="s">
        <v>152</v>
      </c>
    </row>
    <row r="17" spans="1:8" x14ac:dyDescent="0.2">
      <c r="A17" s="32">
        <v>11</v>
      </c>
      <c r="B17" s="33" t="s">
        <v>376</v>
      </c>
      <c r="C17" s="33" t="s">
        <v>377</v>
      </c>
      <c r="D17" s="33" t="s">
        <v>277</v>
      </c>
      <c r="E17" s="34">
        <v>4883</v>
      </c>
      <c r="F17" s="35">
        <v>36.141524500000003</v>
      </c>
      <c r="G17" s="36">
        <v>2.8748329999999999E-2</v>
      </c>
      <c r="H17" s="31" t="s">
        <v>152</v>
      </c>
    </row>
    <row r="18" spans="1:8" x14ac:dyDescent="0.2">
      <c r="A18" s="32">
        <v>12</v>
      </c>
      <c r="B18" s="33" t="s">
        <v>369</v>
      </c>
      <c r="C18" s="33" t="s">
        <v>370</v>
      </c>
      <c r="D18" s="33" t="s">
        <v>371</v>
      </c>
      <c r="E18" s="34">
        <v>7286</v>
      </c>
      <c r="F18" s="35">
        <v>35.238739000000002</v>
      </c>
      <c r="G18" s="36">
        <v>2.8030220000000002E-2</v>
      </c>
      <c r="H18" s="31" t="s">
        <v>152</v>
      </c>
    </row>
    <row r="19" spans="1:8" x14ac:dyDescent="0.2">
      <c r="A19" s="32">
        <v>13</v>
      </c>
      <c r="B19" s="33" t="s">
        <v>125</v>
      </c>
      <c r="C19" s="33" t="s">
        <v>126</v>
      </c>
      <c r="D19" s="33" t="s">
        <v>127</v>
      </c>
      <c r="E19" s="34">
        <v>3580</v>
      </c>
      <c r="F19" s="35">
        <v>33.31906</v>
      </c>
      <c r="G19" s="36">
        <v>2.6503240000000001E-2</v>
      </c>
      <c r="H19" s="31" t="s">
        <v>152</v>
      </c>
    </row>
    <row r="20" spans="1:8" ht="25.5" x14ac:dyDescent="0.2">
      <c r="A20" s="32">
        <v>14</v>
      </c>
      <c r="B20" s="33" t="s">
        <v>204</v>
      </c>
      <c r="C20" s="33" t="s">
        <v>205</v>
      </c>
      <c r="D20" s="33" t="s">
        <v>206</v>
      </c>
      <c r="E20" s="34">
        <v>1637</v>
      </c>
      <c r="F20" s="35">
        <v>30.7747815</v>
      </c>
      <c r="G20" s="36">
        <v>2.4479420000000002E-2</v>
      </c>
      <c r="H20" s="31" t="s">
        <v>152</v>
      </c>
    </row>
    <row r="21" spans="1:8" x14ac:dyDescent="0.2">
      <c r="A21" s="32">
        <v>15</v>
      </c>
      <c r="B21" s="33" t="s">
        <v>452</v>
      </c>
      <c r="C21" s="33" t="s">
        <v>453</v>
      </c>
      <c r="D21" s="33" t="s">
        <v>1114</v>
      </c>
      <c r="E21" s="34">
        <v>1555</v>
      </c>
      <c r="F21" s="35">
        <v>29.815570000000001</v>
      </c>
      <c r="G21" s="36">
        <v>2.371643E-2</v>
      </c>
      <c r="H21" s="31" t="s">
        <v>152</v>
      </c>
    </row>
    <row r="22" spans="1:8" x14ac:dyDescent="0.2">
      <c r="A22" s="32">
        <v>16</v>
      </c>
      <c r="B22" s="33" t="s">
        <v>387</v>
      </c>
      <c r="C22" s="33" t="s">
        <v>388</v>
      </c>
      <c r="D22" s="33" t="s">
        <v>30</v>
      </c>
      <c r="E22" s="34">
        <v>901</v>
      </c>
      <c r="F22" s="35">
        <v>29.310881500000001</v>
      </c>
      <c r="G22" s="36">
        <v>2.3314979999999999E-2</v>
      </c>
      <c r="H22" s="31" t="s">
        <v>152</v>
      </c>
    </row>
    <row r="23" spans="1:8" x14ac:dyDescent="0.2">
      <c r="A23" s="32">
        <v>17</v>
      </c>
      <c r="B23" s="33" t="s">
        <v>354</v>
      </c>
      <c r="C23" s="33" t="s">
        <v>355</v>
      </c>
      <c r="D23" s="33" t="s">
        <v>1114</v>
      </c>
      <c r="E23" s="34">
        <v>617</v>
      </c>
      <c r="F23" s="35">
        <v>25.264915999999999</v>
      </c>
      <c r="G23" s="36">
        <v>2.0096670000000001E-2</v>
      </c>
      <c r="H23" s="31" t="s">
        <v>152</v>
      </c>
    </row>
    <row r="24" spans="1:8" x14ac:dyDescent="0.2">
      <c r="A24" s="32">
        <v>18</v>
      </c>
      <c r="B24" s="33" t="s">
        <v>360</v>
      </c>
      <c r="C24" s="33" t="s">
        <v>361</v>
      </c>
      <c r="D24" s="33" t="s">
        <v>42</v>
      </c>
      <c r="E24" s="34">
        <v>9495</v>
      </c>
      <c r="F24" s="35">
        <v>22.840222499999999</v>
      </c>
      <c r="G24" s="36">
        <v>1.8167969999999999E-2</v>
      </c>
      <c r="H24" s="31" t="s">
        <v>152</v>
      </c>
    </row>
    <row r="25" spans="1:8" x14ac:dyDescent="0.2">
      <c r="A25" s="32">
        <v>19</v>
      </c>
      <c r="B25" s="33" t="s">
        <v>47</v>
      </c>
      <c r="C25" s="33" t="s">
        <v>48</v>
      </c>
      <c r="D25" s="33" t="s">
        <v>19</v>
      </c>
      <c r="E25" s="34">
        <v>7496</v>
      </c>
      <c r="F25" s="35">
        <v>21.922052000000001</v>
      </c>
      <c r="G25" s="36">
        <v>1.7437629999999999E-2</v>
      </c>
      <c r="H25" s="31" t="s">
        <v>152</v>
      </c>
    </row>
    <row r="26" spans="1:8" x14ac:dyDescent="0.2">
      <c r="A26" s="32">
        <v>20</v>
      </c>
      <c r="B26" s="33" t="s">
        <v>128</v>
      </c>
      <c r="C26" s="33" t="s">
        <v>129</v>
      </c>
      <c r="D26" s="33" t="s">
        <v>79</v>
      </c>
      <c r="E26" s="34">
        <v>587</v>
      </c>
      <c r="F26" s="35">
        <v>19.992045999999998</v>
      </c>
      <c r="G26" s="36">
        <v>1.5902429999999999E-2</v>
      </c>
      <c r="H26" s="31" t="s">
        <v>152</v>
      </c>
    </row>
    <row r="27" spans="1:8" ht="25.5" x14ac:dyDescent="0.2">
      <c r="A27" s="32">
        <v>21</v>
      </c>
      <c r="B27" s="33" t="s">
        <v>456</v>
      </c>
      <c r="C27" s="33" t="s">
        <v>457</v>
      </c>
      <c r="D27" s="33" t="s">
        <v>209</v>
      </c>
      <c r="E27" s="34">
        <v>1140</v>
      </c>
      <c r="F27" s="35">
        <v>17.430599999999998</v>
      </c>
      <c r="G27" s="36">
        <v>1.3864960000000001E-2</v>
      </c>
      <c r="H27" s="31" t="s">
        <v>152</v>
      </c>
    </row>
    <row r="28" spans="1:8" ht="25.5" x14ac:dyDescent="0.2">
      <c r="A28" s="32">
        <v>22</v>
      </c>
      <c r="B28" s="33" t="s">
        <v>326</v>
      </c>
      <c r="C28" s="33" t="s">
        <v>327</v>
      </c>
      <c r="D28" s="33" t="s">
        <v>270</v>
      </c>
      <c r="E28" s="34">
        <v>526</v>
      </c>
      <c r="F28" s="35">
        <v>17.072908000000002</v>
      </c>
      <c r="G28" s="36">
        <v>1.3580429999999999E-2</v>
      </c>
      <c r="H28" s="31" t="s">
        <v>152</v>
      </c>
    </row>
    <row r="29" spans="1:8" x14ac:dyDescent="0.2">
      <c r="A29" s="32">
        <v>23</v>
      </c>
      <c r="B29" s="33" t="s">
        <v>364</v>
      </c>
      <c r="C29" s="33" t="s">
        <v>365</v>
      </c>
      <c r="D29" s="33" t="s">
        <v>366</v>
      </c>
      <c r="E29" s="34">
        <v>2810</v>
      </c>
      <c r="F29" s="35">
        <v>16.928844999999999</v>
      </c>
      <c r="G29" s="36">
        <v>1.346584E-2</v>
      </c>
      <c r="H29" s="31" t="s">
        <v>152</v>
      </c>
    </row>
    <row r="30" spans="1:8" x14ac:dyDescent="0.2">
      <c r="A30" s="32">
        <v>24</v>
      </c>
      <c r="B30" s="33" t="s">
        <v>454</v>
      </c>
      <c r="C30" s="33" t="s">
        <v>455</v>
      </c>
      <c r="D30" s="33" t="s">
        <v>292</v>
      </c>
      <c r="E30" s="34">
        <v>1169</v>
      </c>
      <c r="F30" s="35">
        <v>16.253775999999998</v>
      </c>
      <c r="G30" s="36">
        <v>1.292887E-2</v>
      </c>
      <c r="H30" s="31" t="s">
        <v>152</v>
      </c>
    </row>
    <row r="31" spans="1:8" ht="25.5" x14ac:dyDescent="0.2">
      <c r="A31" s="32">
        <v>25</v>
      </c>
      <c r="B31" s="33" t="s">
        <v>460</v>
      </c>
      <c r="C31" s="33" t="s">
        <v>461</v>
      </c>
      <c r="D31" s="33" t="s">
        <v>233</v>
      </c>
      <c r="E31" s="34">
        <v>1612</v>
      </c>
      <c r="F31" s="35">
        <v>14.744964</v>
      </c>
      <c r="G31" s="36">
        <v>1.17287E-2</v>
      </c>
      <c r="H31" s="31" t="s">
        <v>152</v>
      </c>
    </row>
    <row r="32" spans="1:8" ht="25.5" x14ac:dyDescent="0.2">
      <c r="A32" s="32">
        <v>26</v>
      </c>
      <c r="B32" s="33" t="s">
        <v>458</v>
      </c>
      <c r="C32" s="33" t="s">
        <v>459</v>
      </c>
      <c r="D32" s="33" t="s">
        <v>25</v>
      </c>
      <c r="E32" s="34">
        <v>1190</v>
      </c>
      <c r="F32" s="35">
        <v>14.72625</v>
      </c>
      <c r="G32" s="36">
        <v>1.171381E-2</v>
      </c>
      <c r="H32" s="31" t="s">
        <v>152</v>
      </c>
    </row>
    <row r="33" spans="1:8" x14ac:dyDescent="0.2">
      <c r="A33" s="32">
        <v>27</v>
      </c>
      <c r="B33" s="33" t="s">
        <v>350</v>
      </c>
      <c r="C33" s="33" t="s">
        <v>351</v>
      </c>
      <c r="D33" s="33" t="s">
        <v>42</v>
      </c>
      <c r="E33" s="34">
        <v>731</v>
      </c>
      <c r="F33" s="35">
        <v>13.056025500000001</v>
      </c>
      <c r="G33" s="36">
        <v>1.038525E-2</v>
      </c>
      <c r="H33" s="31" t="s">
        <v>152</v>
      </c>
    </row>
    <row r="34" spans="1:8" x14ac:dyDescent="0.2">
      <c r="A34" s="32">
        <v>28</v>
      </c>
      <c r="B34" s="33" t="s">
        <v>462</v>
      </c>
      <c r="C34" s="33" t="s">
        <v>463</v>
      </c>
      <c r="D34" s="33" t="s">
        <v>371</v>
      </c>
      <c r="E34" s="34">
        <v>517</v>
      </c>
      <c r="F34" s="35">
        <v>12.029814500000001</v>
      </c>
      <c r="G34" s="36">
        <v>9.5689699999999996E-3</v>
      </c>
      <c r="H34" s="31" t="s">
        <v>152</v>
      </c>
    </row>
    <row r="35" spans="1:8" x14ac:dyDescent="0.2">
      <c r="A35" s="32">
        <v>29</v>
      </c>
      <c r="B35" s="33" t="s">
        <v>107</v>
      </c>
      <c r="C35" s="33" t="s">
        <v>108</v>
      </c>
      <c r="D35" s="33" t="s">
        <v>88</v>
      </c>
      <c r="E35" s="34">
        <v>1497</v>
      </c>
      <c r="F35" s="35">
        <v>11.79636</v>
      </c>
      <c r="G35" s="36">
        <v>9.3832700000000008E-3</v>
      </c>
      <c r="H35" s="31" t="s">
        <v>152</v>
      </c>
    </row>
    <row r="36" spans="1:8" x14ac:dyDescent="0.2">
      <c r="A36" s="32">
        <v>30</v>
      </c>
      <c r="B36" s="33" t="s">
        <v>464</v>
      </c>
      <c r="C36" s="33" t="s">
        <v>465</v>
      </c>
      <c r="D36" s="33" t="s">
        <v>42</v>
      </c>
      <c r="E36" s="34">
        <v>989</v>
      </c>
      <c r="F36" s="35">
        <v>9.4958834999999997</v>
      </c>
      <c r="G36" s="36">
        <v>7.5533800000000002E-3</v>
      </c>
      <c r="H36" s="31" t="s">
        <v>152</v>
      </c>
    </row>
    <row r="37" spans="1:8" x14ac:dyDescent="0.2">
      <c r="A37" s="32">
        <v>31</v>
      </c>
      <c r="B37" s="33" t="s">
        <v>467</v>
      </c>
      <c r="C37" s="33" t="s">
        <v>468</v>
      </c>
      <c r="D37" s="33" t="s">
        <v>1114</v>
      </c>
      <c r="E37" s="34">
        <v>3116</v>
      </c>
      <c r="F37" s="35">
        <v>9.4056460000000008</v>
      </c>
      <c r="G37" s="36">
        <v>7.4816099999999996E-3</v>
      </c>
      <c r="H37" s="31" t="s">
        <v>152</v>
      </c>
    </row>
    <row r="38" spans="1:8" x14ac:dyDescent="0.2">
      <c r="A38" s="32">
        <v>32</v>
      </c>
      <c r="B38" s="33" t="s">
        <v>466</v>
      </c>
      <c r="C38" s="33" t="s">
        <v>932</v>
      </c>
      <c r="D38" s="33" t="s">
        <v>16</v>
      </c>
      <c r="E38" s="34">
        <v>327</v>
      </c>
      <c r="F38" s="35">
        <v>3.850098</v>
      </c>
      <c r="G38" s="36">
        <v>3.0625100000000001E-3</v>
      </c>
      <c r="H38" s="31" t="s">
        <v>152</v>
      </c>
    </row>
    <row r="39" spans="1:8" x14ac:dyDescent="0.2">
      <c r="A39" s="29"/>
      <c r="B39" s="29"/>
      <c r="C39" s="30" t="s">
        <v>151</v>
      </c>
      <c r="D39" s="29"/>
      <c r="E39" s="29" t="s">
        <v>152</v>
      </c>
      <c r="F39" s="37">
        <f>SUM(F7:F38)</f>
        <v>1215.6630364999996</v>
      </c>
      <c r="G39" s="38">
        <f>SUM(G7:G38)</f>
        <v>0.96698417000000036</v>
      </c>
      <c r="H39" s="31" t="s">
        <v>152</v>
      </c>
    </row>
    <row r="40" spans="1:8" x14ac:dyDescent="0.2">
      <c r="A40" s="29"/>
      <c r="B40" s="29"/>
      <c r="C40" s="39"/>
      <c r="D40" s="29"/>
      <c r="E40" s="29"/>
      <c r="F40" s="40"/>
      <c r="G40" s="40"/>
      <c r="H40" s="31" t="s">
        <v>152</v>
      </c>
    </row>
    <row r="41" spans="1:8" x14ac:dyDescent="0.2">
      <c r="A41" s="29"/>
      <c r="B41" s="29"/>
      <c r="C41" s="30" t="s">
        <v>153</v>
      </c>
      <c r="D41" s="29"/>
      <c r="E41" s="29"/>
      <c r="F41" s="29"/>
      <c r="G41" s="29"/>
      <c r="H41" s="31" t="s">
        <v>152</v>
      </c>
    </row>
    <row r="42" spans="1:8" x14ac:dyDescent="0.2">
      <c r="A42" s="29"/>
      <c r="B42" s="29"/>
      <c r="C42" s="30" t="s">
        <v>151</v>
      </c>
      <c r="D42" s="29"/>
      <c r="E42" s="29" t="s">
        <v>152</v>
      </c>
      <c r="F42" s="41" t="s">
        <v>154</v>
      </c>
      <c r="G42" s="38">
        <v>0</v>
      </c>
      <c r="H42" s="31" t="s">
        <v>152</v>
      </c>
    </row>
    <row r="43" spans="1:8" x14ac:dyDescent="0.2">
      <c r="A43" s="29"/>
      <c r="B43" s="29"/>
      <c r="C43" s="39"/>
      <c r="D43" s="29"/>
      <c r="E43" s="29"/>
      <c r="F43" s="40"/>
      <c r="G43" s="40"/>
      <c r="H43" s="31" t="s">
        <v>152</v>
      </c>
    </row>
    <row r="44" spans="1:8" x14ac:dyDescent="0.2">
      <c r="A44" s="29"/>
      <c r="B44" s="29"/>
      <c r="C44" s="30" t="s">
        <v>155</v>
      </c>
      <c r="D44" s="29"/>
      <c r="E44" s="29"/>
      <c r="F44" s="29"/>
      <c r="G44" s="29"/>
      <c r="H44" s="31" t="s">
        <v>152</v>
      </c>
    </row>
    <row r="45" spans="1:8" x14ac:dyDescent="0.2">
      <c r="A45" s="29"/>
      <c r="B45" s="29"/>
      <c r="C45" s="30" t="s">
        <v>151</v>
      </c>
      <c r="D45" s="29"/>
      <c r="E45" s="29" t="s">
        <v>152</v>
      </c>
      <c r="F45" s="41" t="s">
        <v>154</v>
      </c>
      <c r="G45" s="38">
        <v>0</v>
      </c>
      <c r="H45" s="31" t="s">
        <v>152</v>
      </c>
    </row>
    <row r="46" spans="1:8" x14ac:dyDescent="0.2">
      <c r="A46" s="29"/>
      <c r="B46" s="29"/>
      <c r="C46" s="39"/>
      <c r="D46" s="29"/>
      <c r="E46" s="29"/>
      <c r="F46" s="40"/>
      <c r="G46" s="40"/>
      <c r="H46" s="31" t="s">
        <v>152</v>
      </c>
    </row>
    <row r="47" spans="1:8" x14ac:dyDescent="0.2">
      <c r="A47" s="29"/>
      <c r="B47" s="29"/>
      <c r="C47" s="30" t="s">
        <v>156</v>
      </c>
      <c r="D47" s="29"/>
      <c r="E47" s="29"/>
      <c r="F47" s="29"/>
      <c r="G47" s="29"/>
      <c r="H47" s="31" t="s">
        <v>152</v>
      </c>
    </row>
    <row r="48" spans="1:8" x14ac:dyDescent="0.2">
      <c r="A48" s="29"/>
      <c r="B48" s="29"/>
      <c r="C48" s="30" t="s">
        <v>151</v>
      </c>
      <c r="D48" s="29"/>
      <c r="E48" s="29" t="s">
        <v>152</v>
      </c>
      <c r="F48" s="41" t="s">
        <v>154</v>
      </c>
      <c r="G48" s="38">
        <v>0</v>
      </c>
      <c r="H48" s="31" t="s">
        <v>152</v>
      </c>
    </row>
    <row r="49" spans="1:8" x14ac:dyDescent="0.2">
      <c r="A49" s="29"/>
      <c r="B49" s="29"/>
      <c r="C49" s="39"/>
      <c r="D49" s="29"/>
      <c r="E49" s="29"/>
      <c r="F49" s="40"/>
      <c r="G49" s="40"/>
      <c r="H49" s="31" t="s">
        <v>152</v>
      </c>
    </row>
    <row r="50" spans="1:8" x14ac:dyDescent="0.2">
      <c r="A50" s="29"/>
      <c r="B50" s="29"/>
      <c r="C50" s="30" t="s">
        <v>157</v>
      </c>
      <c r="D50" s="29"/>
      <c r="E50" s="29"/>
      <c r="F50" s="40"/>
      <c r="G50" s="40"/>
      <c r="H50" s="31" t="s">
        <v>152</v>
      </c>
    </row>
    <row r="51" spans="1:8" x14ac:dyDescent="0.2">
      <c r="A51" s="29"/>
      <c r="B51" s="29"/>
      <c r="C51" s="30" t="s">
        <v>151</v>
      </c>
      <c r="D51" s="29"/>
      <c r="E51" s="29" t="s">
        <v>152</v>
      </c>
      <c r="F51" s="41" t="s">
        <v>154</v>
      </c>
      <c r="G51" s="38">
        <v>0</v>
      </c>
      <c r="H51" s="31" t="s">
        <v>152</v>
      </c>
    </row>
    <row r="52" spans="1:8" x14ac:dyDescent="0.2">
      <c r="A52" s="29"/>
      <c r="B52" s="29"/>
      <c r="C52" s="39"/>
      <c r="D52" s="29"/>
      <c r="E52" s="29"/>
      <c r="F52" s="40"/>
      <c r="G52" s="40"/>
      <c r="H52" s="31" t="s">
        <v>152</v>
      </c>
    </row>
    <row r="53" spans="1:8" x14ac:dyDescent="0.2">
      <c r="A53" s="29"/>
      <c r="B53" s="29"/>
      <c r="C53" s="30" t="s">
        <v>158</v>
      </c>
      <c r="D53" s="29"/>
      <c r="E53" s="29"/>
      <c r="F53" s="40"/>
      <c r="G53" s="40"/>
      <c r="H53" s="31" t="s">
        <v>152</v>
      </c>
    </row>
    <row r="54" spans="1:8" x14ac:dyDescent="0.2">
      <c r="A54" s="29"/>
      <c r="B54" s="29"/>
      <c r="C54" s="30" t="s">
        <v>151</v>
      </c>
      <c r="D54" s="29"/>
      <c r="E54" s="29" t="s">
        <v>152</v>
      </c>
      <c r="F54" s="41" t="s">
        <v>154</v>
      </c>
      <c r="G54" s="38">
        <v>0</v>
      </c>
      <c r="H54" s="31" t="s">
        <v>152</v>
      </c>
    </row>
    <row r="55" spans="1:8" x14ac:dyDescent="0.2">
      <c r="A55" s="29"/>
      <c r="B55" s="29"/>
      <c r="C55" s="39"/>
      <c r="D55" s="29"/>
      <c r="E55" s="29"/>
      <c r="F55" s="40"/>
      <c r="G55" s="40"/>
      <c r="H55" s="31" t="s">
        <v>152</v>
      </c>
    </row>
    <row r="56" spans="1:8" x14ac:dyDescent="0.2">
      <c r="A56" s="29"/>
      <c r="B56" s="29"/>
      <c r="C56" s="30" t="s">
        <v>160</v>
      </c>
      <c r="D56" s="29"/>
      <c r="E56" s="29"/>
      <c r="F56" s="37">
        <v>1215.6630365000001</v>
      </c>
      <c r="G56" s="38">
        <v>0.96698417000000003</v>
      </c>
      <c r="H56" s="31" t="s">
        <v>152</v>
      </c>
    </row>
    <row r="57" spans="1:8" x14ac:dyDescent="0.2">
      <c r="A57" s="29"/>
      <c r="B57" s="29"/>
      <c r="C57" s="39"/>
      <c r="D57" s="29"/>
      <c r="E57" s="29"/>
      <c r="F57" s="40"/>
      <c r="G57" s="40"/>
      <c r="H57" s="31" t="s">
        <v>152</v>
      </c>
    </row>
    <row r="58" spans="1:8" x14ac:dyDescent="0.2">
      <c r="A58" s="29"/>
      <c r="B58" s="29"/>
      <c r="C58" s="30" t="s">
        <v>161</v>
      </c>
      <c r="D58" s="29"/>
      <c r="E58" s="29"/>
      <c r="F58" s="40"/>
      <c r="G58" s="40"/>
      <c r="H58" s="31" t="s">
        <v>152</v>
      </c>
    </row>
    <row r="59" spans="1:8" x14ac:dyDescent="0.2">
      <c r="A59" s="29"/>
      <c r="B59" s="29"/>
      <c r="C59" s="30" t="s">
        <v>10</v>
      </c>
      <c r="D59" s="29"/>
      <c r="E59" s="29"/>
      <c r="F59" s="40"/>
      <c r="G59" s="40"/>
      <c r="H59" s="31" t="s">
        <v>152</v>
      </c>
    </row>
    <row r="60" spans="1:8" x14ac:dyDescent="0.2">
      <c r="A60" s="29"/>
      <c r="B60" s="29"/>
      <c r="C60" s="30" t="s">
        <v>151</v>
      </c>
      <c r="D60" s="29"/>
      <c r="E60" s="29" t="s">
        <v>152</v>
      </c>
      <c r="F60" s="41" t="s">
        <v>154</v>
      </c>
      <c r="G60" s="38">
        <v>0</v>
      </c>
      <c r="H60" s="31" t="s">
        <v>152</v>
      </c>
    </row>
    <row r="61" spans="1:8" x14ac:dyDescent="0.2">
      <c r="A61" s="29"/>
      <c r="B61" s="29"/>
      <c r="C61" s="39"/>
      <c r="D61" s="29"/>
      <c r="E61" s="29"/>
      <c r="F61" s="40"/>
      <c r="G61" s="40"/>
      <c r="H61" s="31" t="s">
        <v>152</v>
      </c>
    </row>
    <row r="62" spans="1:8" x14ac:dyDescent="0.2">
      <c r="A62" s="29"/>
      <c r="B62" s="29"/>
      <c r="C62" s="30" t="s">
        <v>162</v>
      </c>
      <c r="D62" s="29"/>
      <c r="E62" s="29"/>
      <c r="F62" s="29"/>
      <c r="G62" s="29"/>
      <c r="H62" s="31" t="s">
        <v>152</v>
      </c>
    </row>
    <row r="63" spans="1:8" x14ac:dyDescent="0.2">
      <c r="A63" s="29"/>
      <c r="B63" s="29"/>
      <c r="C63" s="30" t="s">
        <v>151</v>
      </c>
      <c r="D63" s="29"/>
      <c r="E63" s="29" t="s">
        <v>152</v>
      </c>
      <c r="F63" s="41" t="s">
        <v>154</v>
      </c>
      <c r="G63" s="38">
        <v>0</v>
      </c>
      <c r="H63" s="31" t="s">
        <v>152</v>
      </c>
    </row>
    <row r="64" spans="1:8" x14ac:dyDescent="0.2">
      <c r="A64" s="29"/>
      <c r="B64" s="29"/>
      <c r="C64" s="39"/>
      <c r="D64" s="29"/>
      <c r="E64" s="29"/>
      <c r="F64" s="40"/>
      <c r="G64" s="40"/>
      <c r="H64" s="31" t="s">
        <v>152</v>
      </c>
    </row>
    <row r="65" spans="1:8" x14ac:dyDescent="0.2">
      <c r="A65" s="29"/>
      <c r="B65" s="29"/>
      <c r="C65" s="30" t="s">
        <v>163</v>
      </c>
      <c r="D65" s="29"/>
      <c r="E65" s="29"/>
      <c r="F65" s="29"/>
      <c r="G65" s="29"/>
      <c r="H65" s="31" t="s">
        <v>152</v>
      </c>
    </row>
    <row r="66" spans="1:8" x14ac:dyDescent="0.2">
      <c r="A66" s="29"/>
      <c r="B66" s="29"/>
      <c r="C66" s="30" t="s">
        <v>151</v>
      </c>
      <c r="D66" s="29"/>
      <c r="E66" s="29" t="s">
        <v>152</v>
      </c>
      <c r="F66" s="41" t="s">
        <v>154</v>
      </c>
      <c r="G66" s="38">
        <v>0</v>
      </c>
      <c r="H66" s="31" t="s">
        <v>152</v>
      </c>
    </row>
    <row r="67" spans="1:8" x14ac:dyDescent="0.2">
      <c r="A67" s="29"/>
      <c r="B67" s="29"/>
      <c r="C67" s="39"/>
      <c r="D67" s="29"/>
      <c r="E67" s="29"/>
      <c r="F67" s="40"/>
      <c r="G67" s="40"/>
      <c r="H67" s="31" t="s">
        <v>152</v>
      </c>
    </row>
    <row r="68" spans="1:8" x14ac:dyDescent="0.2">
      <c r="A68" s="29"/>
      <c r="B68" s="29"/>
      <c r="C68" s="30" t="s">
        <v>164</v>
      </c>
      <c r="D68" s="29"/>
      <c r="E68" s="29"/>
      <c r="F68" s="40"/>
      <c r="G68" s="40"/>
      <c r="H68" s="31" t="s">
        <v>152</v>
      </c>
    </row>
    <row r="69" spans="1:8" x14ac:dyDescent="0.2">
      <c r="A69" s="29"/>
      <c r="B69" s="29"/>
      <c r="C69" s="30" t="s">
        <v>151</v>
      </c>
      <c r="D69" s="29"/>
      <c r="E69" s="29" t="s">
        <v>152</v>
      </c>
      <c r="F69" s="41" t="s">
        <v>154</v>
      </c>
      <c r="G69" s="38">
        <v>0</v>
      </c>
      <c r="H69" s="31" t="s">
        <v>152</v>
      </c>
    </row>
    <row r="70" spans="1:8" x14ac:dyDescent="0.2">
      <c r="A70" s="29"/>
      <c r="B70" s="29"/>
      <c r="C70" s="39"/>
      <c r="D70" s="29"/>
      <c r="E70" s="29"/>
      <c r="F70" s="40"/>
      <c r="G70" s="40"/>
      <c r="H70" s="31" t="s">
        <v>152</v>
      </c>
    </row>
    <row r="71" spans="1:8" x14ac:dyDescent="0.2">
      <c r="A71" s="29"/>
      <c r="B71" s="29"/>
      <c r="C71" s="30" t="s">
        <v>165</v>
      </c>
      <c r="D71" s="29"/>
      <c r="E71" s="29"/>
      <c r="F71" s="37">
        <v>0</v>
      </c>
      <c r="G71" s="38">
        <v>0</v>
      </c>
      <c r="H71" s="31" t="s">
        <v>152</v>
      </c>
    </row>
    <row r="72" spans="1:8" x14ac:dyDescent="0.2">
      <c r="A72" s="29"/>
      <c r="B72" s="29"/>
      <c r="C72" s="39"/>
      <c r="D72" s="29"/>
      <c r="E72" s="29"/>
      <c r="F72" s="40"/>
      <c r="G72" s="40"/>
      <c r="H72" s="31" t="s">
        <v>152</v>
      </c>
    </row>
    <row r="73" spans="1:8" x14ac:dyDescent="0.2">
      <c r="A73" s="29"/>
      <c r="B73" s="29"/>
      <c r="C73" s="30" t="s">
        <v>166</v>
      </c>
      <c r="D73" s="29"/>
      <c r="E73" s="29"/>
      <c r="F73" s="40"/>
      <c r="G73" s="40"/>
      <c r="H73" s="31" t="s">
        <v>152</v>
      </c>
    </row>
    <row r="74" spans="1:8" x14ac:dyDescent="0.2">
      <c r="A74" s="29"/>
      <c r="B74" s="29"/>
      <c r="C74" s="30" t="s">
        <v>167</v>
      </c>
      <c r="D74" s="29"/>
      <c r="E74" s="29"/>
      <c r="F74" s="40"/>
      <c r="G74" s="40"/>
      <c r="H74" s="31" t="s">
        <v>152</v>
      </c>
    </row>
    <row r="75" spans="1:8" x14ac:dyDescent="0.2">
      <c r="A75" s="29"/>
      <c r="B75" s="29"/>
      <c r="C75" s="30" t="s">
        <v>151</v>
      </c>
      <c r="D75" s="29"/>
      <c r="E75" s="29" t="s">
        <v>152</v>
      </c>
      <c r="F75" s="41" t="s">
        <v>154</v>
      </c>
      <c r="G75" s="38">
        <v>0</v>
      </c>
      <c r="H75" s="31" t="s">
        <v>152</v>
      </c>
    </row>
    <row r="76" spans="1:8" x14ac:dyDescent="0.2">
      <c r="A76" s="29"/>
      <c r="B76" s="29"/>
      <c r="C76" s="39"/>
      <c r="D76" s="29"/>
      <c r="E76" s="29"/>
      <c r="F76" s="40"/>
      <c r="G76" s="40"/>
      <c r="H76" s="31" t="s">
        <v>152</v>
      </c>
    </row>
    <row r="77" spans="1:8" x14ac:dyDescent="0.2">
      <c r="A77" s="29"/>
      <c r="B77" s="29"/>
      <c r="C77" s="30" t="s">
        <v>168</v>
      </c>
      <c r="D77" s="29"/>
      <c r="E77" s="29"/>
      <c r="F77" s="40"/>
      <c r="G77" s="40"/>
      <c r="H77" s="31" t="s">
        <v>152</v>
      </c>
    </row>
    <row r="78" spans="1:8" x14ac:dyDescent="0.2">
      <c r="A78" s="29"/>
      <c r="B78" s="29"/>
      <c r="C78" s="30" t="s">
        <v>151</v>
      </c>
      <c r="D78" s="29"/>
      <c r="E78" s="29" t="s">
        <v>152</v>
      </c>
      <c r="F78" s="41" t="s">
        <v>154</v>
      </c>
      <c r="G78" s="38">
        <v>0</v>
      </c>
      <c r="H78" s="31" t="s">
        <v>152</v>
      </c>
    </row>
    <row r="79" spans="1:8" x14ac:dyDescent="0.2">
      <c r="A79" s="29"/>
      <c r="B79" s="29"/>
      <c r="C79" s="39"/>
      <c r="D79" s="29"/>
      <c r="E79" s="29"/>
      <c r="F79" s="40"/>
      <c r="G79" s="40"/>
      <c r="H79" s="31" t="s">
        <v>152</v>
      </c>
    </row>
    <row r="80" spans="1:8" x14ac:dyDescent="0.2">
      <c r="A80" s="29"/>
      <c r="B80" s="29"/>
      <c r="C80" s="30" t="s">
        <v>169</v>
      </c>
      <c r="D80" s="29"/>
      <c r="E80" s="29"/>
      <c r="F80" s="40"/>
      <c r="G80" s="40"/>
      <c r="H80" s="31" t="s">
        <v>152</v>
      </c>
    </row>
    <row r="81" spans="1:8" x14ac:dyDescent="0.2">
      <c r="A81" s="29"/>
      <c r="B81" s="29"/>
      <c r="C81" s="30" t="s">
        <v>151</v>
      </c>
      <c r="D81" s="29"/>
      <c r="E81" s="29" t="s">
        <v>152</v>
      </c>
      <c r="F81" s="41" t="s">
        <v>154</v>
      </c>
      <c r="G81" s="38">
        <v>0</v>
      </c>
      <c r="H81" s="31" t="s">
        <v>152</v>
      </c>
    </row>
    <row r="82" spans="1:8" x14ac:dyDescent="0.2">
      <c r="A82" s="29"/>
      <c r="B82" s="29"/>
      <c r="C82" s="39"/>
      <c r="D82" s="29"/>
      <c r="E82" s="29"/>
      <c r="F82" s="40"/>
      <c r="G82" s="40"/>
      <c r="H82" s="31" t="s">
        <v>152</v>
      </c>
    </row>
    <row r="83" spans="1:8" x14ac:dyDescent="0.2">
      <c r="A83" s="29"/>
      <c r="B83" s="29"/>
      <c r="C83" s="30" t="s">
        <v>170</v>
      </c>
      <c r="D83" s="29"/>
      <c r="E83" s="29"/>
      <c r="F83" s="40"/>
      <c r="G83" s="40"/>
      <c r="H83" s="31" t="s">
        <v>152</v>
      </c>
    </row>
    <row r="84" spans="1:8" x14ac:dyDescent="0.2">
      <c r="A84" s="32">
        <v>1</v>
      </c>
      <c r="B84" s="33"/>
      <c r="C84" s="33" t="s">
        <v>171</v>
      </c>
      <c r="D84" s="33"/>
      <c r="E84" s="42"/>
      <c r="F84" s="35">
        <v>40.902763999999998</v>
      </c>
      <c r="G84" s="36">
        <v>3.2535599999999998E-2</v>
      </c>
      <c r="H84" s="31">
        <v>6.6</v>
      </c>
    </row>
    <row r="85" spans="1:8" x14ac:dyDescent="0.2">
      <c r="A85" s="29"/>
      <c r="B85" s="29"/>
      <c r="C85" s="30" t="s">
        <v>151</v>
      </c>
      <c r="D85" s="29"/>
      <c r="E85" s="29" t="s">
        <v>152</v>
      </c>
      <c r="F85" s="37">
        <v>40.902763999999998</v>
      </c>
      <c r="G85" s="38">
        <v>3.2535599999999998E-2</v>
      </c>
      <c r="H85" s="31" t="s">
        <v>152</v>
      </c>
    </row>
    <row r="86" spans="1:8" x14ac:dyDescent="0.2">
      <c r="A86" s="29"/>
      <c r="B86" s="29"/>
      <c r="C86" s="39"/>
      <c r="D86" s="29"/>
      <c r="E86" s="29"/>
      <c r="F86" s="40"/>
      <c r="G86" s="40"/>
      <c r="H86" s="31" t="s">
        <v>152</v>
      </c>
    </row>
    <row r="87" spans="1:8" x14ac:dyDescent="0.2">
      <c r="A87" s="29"/>
      <c r="B87" s="29"/>
      <c r="C87" s="30" t="s">
        <v>172</v>
      </c>
      <c r="D87" s="29"/>
      <c r="E87" s="29"/>
      <c r="F87" s="37">
        <v>40.902763999999998</v>
      </c>
      <c r="G87" s="38">
        <v>3.2535599999999998E-2</v>
      </c>
      <c r="H87" s="31" t="s">
        <v>152</v>
      </c>
    </row>
    <row r="88" spans="1:8" x14ac:dyDescent="0.2">
      <c r="A88" s="29"/>
      <c r="B88" s="29"/>
      <c r="C88" s="40"/>
      <c r="D88" s="29"/>
      <c r="E88" s="29"/>
      <c r="F88" s="29"/>
      <c r="G88" s="29"/>
      <c r="H88" s="31" t="s">
        <v>152</v>
      </c>
    </row>
    <row r="89" spans="1:8" x14ac:dyDescent="0.2">
      <c r="A89" s="29"/>
      <c r="B89" s="29"/>
      <c r="C89" s="30" t="s">
        <v>173</v>
      </c>
      <c r="D89" s="29"/>
      <c r="E89" s="29"/>
      <c r="F89" s="29"/>
      <c r="G89" s="29"/>
      <c r="H89" s="31" t="s">
        <v>152</v>
      </c>
    </row>
    <row r="90" spans="1:8" x14ac:dyDescent="0.2">
      <c r="A90" s="29"/>
      <c r="B90" s="29"/>
      <c r="C90" s="30" t="s">
        <v>174</v>
      </c>
      <c r="D90" s="29"/>
      <c r="E90" s="29"/>
      <c r="F90" s="29"/>
      <c r="G90" s="29"/>
      <c r="H90" s="31" t="s">
        <v>152</v>
      </c>
    </row>
    <row r="91" spans="1:8" x14ac:dyDescent="0.2">
      <c r="A91" s="29"/>
      <c r="B91" s="29"/>
      <c r="C91" s="30" t="s">
        <v>151</v>
      </c>
      <c r="D91" s="29"/>
      <c r="E91" s="29" t="s">
        <v>152</v>
      </c>
      <c r="F91" s="41" t="s">
        <v>154</v>
      </c>
      <c r="G91" s="38">
        <v>0</v>
      </c>
      <c r="H91" s="31" t="s">
        <v>152</v>
      </c>
    </row>
    <row r="92" spans="1:8" x14ac:dyDescent="0.2">
      <c r="A92" s="29"/>
      <c r="B92" s="29"/>
      <c r="C92" s="39"/>
      <c r="D92" s="29"/>
      <c r="E92" s="29"/>
      <c r="F92" s="40"/>
      <c r="G92" s="40"/>
      <c r="H92" s="31" t="s">
        <v>152</v>
      </c>
    </row>
    <row r="93" spans="1:8" x14ac:dyDescent="0.2">
      <c r="A93" s="29"/>
      <c r="B93" s="29"/>
      <c r="C93" s="30" t="s">
        <v>175</v>
      </c>
      <c r="D93" s="29"/>
      <c r="E93" s="29"/>
      <c r="F93" s="29"/>
      <c r="G93" s="29"/>
      <c r="H93" s="31" t="s">
        <v>152</v>
      </c>
    </row>
    <row r="94" spans="1:8" x14ac:dyDescent="0.2">
      <c r="A94" s="29"/>
      <c r="B94" s="29"/>
      <c r="C94" s="30" t="s">
        <v>176</v>
      </c>
      <c r="D94" s="29"/>
      <c r="E94" s="29"/>
      <c r="F94" s="29"/>
      <c r="G94" s="29"/>
      <c r="H94" s="31" t="s">
        <v>152</v>
      </c>
    </row>
    <row r="95" spans="1:8" x14ac:dyDescent="0.2">
      <c r="A95" s="29"/>
      <c r="B95" s="29"/>
      <c r="C95" s="30" t="s">
        <v>151</v>
      </c>
      <c r="D95" s="29"/>
      <c r="E95" s="29" t="s">
        <v>152</v>
      </c>
      <c r="F95" s="41" t="s">
        <v>154</v>
      </c>
      <c r="G95" s="38">
        <v>0</v>
      </c>
      <c r="H95" s="31" t="s">
        <v>152</v>
      </c>
    </row>
    <row r="96" spans="1:8" x14ac:dyDescent="0.2">
      <c r="A96" s="29"/>
      <c r="B96" s="29"/>
      <c r="C96" s="39"/>
      <c r="D96" s="29"/>
      <c r="E96" s="29"/>
      <c r="F96" s="40"/>
      <c r="G96" s="40"/>
      <c r="H96" s="31" t="s">
        <v>152</v>
      </c>
    </row>
    <row r="97" spans="1:17" x14ac:dyDescent="0.2">
      <c r="A97" s="29"/>
      <c r="B97" s="29"/>
      <c r="C97" s="30" t="s">
        <v>177</v>
      </c>
      <c r="D97" s="29"/>
      <c r="E97" s="29"/>
      <c r="F97" s="40"/>
      <c r="G97" s="40"/>
      <c r="H97" s="31" t="s">
        <v>152</v>
      </c>
    </row>
    <row r="98" spans="1:17" x14ac:dyDescent="0.2">
      <c r="A98" s="29"/>
      <c r="B98" s="29"/>
      <c r="C98" s="30" t="s">
        <v>151</v>
      </c>
      <c r="D98" s="29"/>
      <c r="E98" s="29" t="s">
        <v>152</v>
      </c>
      <c r="F98" s="41" t="s">
        <v>154</v>
      </c>
      <c r="G98" s="38">
        <v>0</v>
      </c>
      <c r="H98" s="31" t="s">
        <v>152</v>
      </c>
    </row>
    <row r="99" spans="1:17" x14ac:dyDescent="0.2">
      <c r="A99" s="29"/>
      <c r="B99" s="33"/>
      <c r="C99" s="33"/>
      <c r="D99" s="30"/>
      <c r="E99" s="29"/>
      <c r="F99" s="33"/>
      <c r="G99" s="42"/>
      <c r="H99" s="31" t="s">
        <v>152</v>
      </c>
    </row>
    <row r="100" spans="1:17" x14ac:dyDescent="0.2">
      <c r="A100" s="42"/>
      <c r="B100" s="33"/>
      <c r="C100" s="33" t="s">
        <v>179</v>
      </c>
      <c r="D100" s="33"/>
      <c r="E100" s="42"/>
      <c r="F100" s="35">
        <v>0.60376982000000001</v>
      </c>
      <c r="G100" s="36">
        <v>4.8025999999999999E-4</v>
      </c>
      <c r="H100" s="31" t="s">
        <v>152</v>
      </c>
    </row>
    <row r="101" spans="1:17" x14ac:dyDescent="0.2">
      <c r="A101" s="39"/>
      <c r="B101" s="39"/>
      <c r="C101" s="30" t="s">
        <v>180</v>
      </c>
      <c r="D101" s="40"/>
      <c r="E101" s="40"/>
      <c r="F101" s="37">
        <v>1257.16957032</v>
      </c>
      <c r="G101" s="43">
        <v>1.00000003</v>
      </c>
      <c r="H101" s="31" t="s">
        <v>152</v>
      </c>
    </row>
    <row r="102" spans="1:17" x14ac:dyDescent="0.2">
      <c r="A102" s="44"/>
      <c r="B102" s="44"/>
      <c r="C102" s="44"/>
      <c r="D102" s="45"/>
      <c r="E102" s="45"/>
      <c r="F102" s="45"/>
      <c r="G102" s="45"/>
    </row>
    <row r="103" spans="1:17" x14ac:dyDescent="0.2">
      <c r="A103" s="4"/>
      <c r="B103" s="234" t="s">
        <v>915</v>
      </c>
      <c r="C103" s="234"/>
      <c r="D103" s="234"/>
      <c r="E103" s="234"/>
      <c r="F103" s="234"/>
      <c r="G103" s="234"/>
      <c r="H103" s="234"/>
      <c r="J103" s="5"/>
    </row>
    <row r="104" spans="1:17" x14ac:dyDescent="0.2">
      <c r="A104" s="4"/>
      <c r="B104" s="234" t="s">
        <v>916</v>
      </c>
      <c r="C104" s="234"/>
      <c r="D104" s="234"/>
      <c r="E104" s="234"/>
      <c r="F104" s="234"/>
      <c r="G104" s="234"/>
      <c r="H104" s="234"/>
      <c r="J104" s="5"/>
    </row>
    <row r="105" spans="1:17" x14ac:dyDescent="0.2">
      <c r="A105" s="4"/>
      <c r="B105" s="234" t="s">
        <v>917</v>
      </c>
      <c r="C105" s="234"/>
      <c r="D105" s="234"/>
      <c r="E105" s="234"/>
      <c r="F105" s="234"/>
      <c r="G105" s="234"/>
      <c r="H105" s="234"/>
      <c r="J105" s="5"/>
    </row>
    <row r="106" spans="1:17" s="7" customFormat="1" ht="66.75" customHeight="1" x14ac:dyDescent="0.25">
      <c r="A106" s="6"/>
      <c r="B106" s="235" t="s">
        <v>918</v>
      </c>
      <c r="C106" s="235"/>
      <c r="D106" s="235"/>
      <c r="E106" s="235"/>
      <c r="F106" s="235"/>
      <c r="G106" s="235"/>
      <c r="H106" s="235"/>
      <c r="I106"/>
      <c r="J106" s="5"/>
      <c r="K106"/>
      <c r="L106"/>
      <c r="M106"/>
      <c r="N106"/>
      <c r="O106"/>
      <c r="P106"/>
      <c r="Q106"/>
    </row>
    <row r="107" spans="1:17" x14ac:dyDescent="0.2">
      <c r="A107" s="4"/>
      <c r="B107" s="234" t="s">
        <v>919</v>
      </c>
      <c r="C107" s="234"/>
      <c r="D107" s="234"/>
      <c r="E107" s="234"/>
      <c r="F107" s="234"/>
      <c r="G107" s="234"/>
      <c r="H107" s="234"/>
      <c r="J107" s="5"/>
    </row>
    <row r="108" spans="1:17" x14ac:dyDescent="0.2">
      <c r="A108" s="4"/>
      <c r="B108" s="4"/>
      <c r="C108" s="4"/>
      <c r="D108" s="46"/>
      <c r="E108" s="46"/>
      <c r="F108" s="46"/>
      <c r="G108" s="46"/>
    </row>
    <row r="109" spans="1:17" x14ac:dyDescent="0.2">
      <c r="A109" s="4"/>
      <c r="B109" s="236" t="s">
        <v>181</v>
      </c>
      <c r="C109" s="237"/>
      <c r="D109" s="238"/>
      <c r="E109" s="47"/>
      <c r="F109" s="46"/>
      <c r="G109" s="46"/>
    </row>
    <row r="110" spans="1:17" x14ac:dyDescent="0.2">
      <c r="A110" s="4"/>
      <c r="B110" s="231" t="s">
        <v>182</v>
      </c>
      <c r="C110" s="232"/>
      <c r="D110" s="30" t="s">
        <v>183</v>
      </c>
      <c r="E110" s="47"/>
      <c r="F110" s="46"/>
      <c r="G110" s="46"/>
    </row>
    <row r="111" spans="1:17" x14ac:dyDescent="0.2">
      <c r="A111" s="4"/>
      <c r="B111" s="231" t="s">
        <v>184</v>
      </c>
      <c r="C111" s="232"/>
      <c r="D111" s="30" t="s">
        <v>183</v>
      </c>
      <c r="E111" s="47"/>
      <c r="F111" s="46"/>
      <c r="G111" s="46"/>
    </row>
    <row r="112" spans="1:17" x14ac:dyDescent="0.2">
      <c r="A112" s="4"/>
      <c r="B112" s="231" t="s">
        <v>185</v>
      </c>
      <c r="C112" s="232"/>
      <c r="D112" s="40" t="s">
        <v>152</v>
      </c>
      <c r="E112" s="47"/>
      <c r="F112" s="46"/>
      <c r="G112" s="46"/>
    </row>
    <row r="113" spans="1:10" x14ac:dyDescent="0.2">
      <c r="A113" s="8"/>
      <c r="B113" s="48" t="s">
        <v>152</v>
      </c>
      <c r="C113" s="48" t="s">
        <v>920</v>
      </c>
      <c r="D113" s="48" t="s">
        <v>186</v>
      </c>
      <c r="E113" s="8"/>
      <c r="F113" s="8"/>
      <c r="G113" s="8"/>
      <c r="H113" s="8"/>
      <c r="J113" s="5"/>
    </row>
    <row r="114" spans="1:10" x14ac:dyDescent="0.2">
      <c r="A114" s="8"/>
      <c r="B114" s="49" t="s">
        <v>187</v>
      </c>
      <c r="C114" s="50">
        <v>45626</v>
      </c>
      <c r="D114" s="50">
        <v>45657</v>
      </c>
      <c r="E114" s="8"/>
      <c r="F114" s="8"/>
      <c r="G114" s="8"/>
      <c r="J114" s="5"/>
    </row>
    <row r="115" spans="1:10" x14ac:dyDescent="0.2">
      <c r="A115" s="8"/>
      <c r="B115" s="33" t="s">
        <v>188</v>
      </c>
      <c r="C115" s="51">
        <v>35.7014</v>
      </c>
      <c r="D115" s="51">
        <v>35.055700000000002</v>
      </c>
      <c r="E115" s="8"/>
      <c r="F115" s="22"/>
      <c r="G115" s="52"/>
    </row>
    <row r="116" spans="1:10" x14ac:dyDescent="0.2">
      <c r="A116" s="8"/>
      <c r="B116" s="33" t="s">
        <v>1083</v>
      </c>
      <c r="C116" s="51">
        <v>27.5825</v>
      </c>
      <c r="D116" s="51">
        <v>27.083600000000001</v>
      </c>
      <c r="E116" s="8"/>
      <c r="F116" s="22"/>
      <c r="G116" s="52"/>
    </row>
    <row r="117" spans="1:10" x14ac:dyDescent="0.2">
      <c r="A117" s="8"/>
      <c r="B117" s="33" t="s">
        <v>190</v>
      </c>
      <c r="C117" s="51">
        <v>34.675199999999997</v>
      </c>
      <c r="D117" s="51">
        <v>34.041899999999998</v>
      </c>
      <c r="E117" s="8"/>
      <c r="F117" s="22"/>
      <c r="G117" s="52"/>
    </row>
    <row r="118" spans="1:10" x14ac:dyDescent="0.2">
      <c r="A118" s="8"/>
      <c r="B118" s="33" t="s">
        <v>1084</v>
      </c>
      <c r="C118" s="51">
        <v>26.646000000000001</v>
      </c>
      <c r="D118" s="51">
        <v>26.159300000000002</v>
      </c>
      <c r="E118" s="8"/>
      <c r="F118" s="22"/>
      <c r="G118" s="52"/>
    </row>
    <row r="119" spans="1:10" x14ac:dyDescent="0.2">
      <c r="A119" s="8"/>
      <c r="B119" s="8"/>
      <c r="C119" s="8"/>
      <c r="D119" s="8"/>
      <c r="E119" s="8"/>
      <c r="F119" s="8"/>
      <c r="G119" s="8"/>
    </row>
    <row r="120" spans="1:10" x14ac:dyDescent="0.2">
      <c r="A120" s="8"/>
      <c r="B120" s="231" t="s">
        <v>921</v>
      </c>
      <c r="C120" s="232"/>
      <c r="D120" s="30" t="s">
        <v>183</v>
      </c>
      <c r="E120" s="8"/>
      <c r="F120" s="8"/>
      <c r="G120" s="8"/>
    </row>
    <row r="121" spans="1:10" x14ac:dyDescent="0.2">
      <c r="A121" s="8"/>
      <c r="B121" s="90"/>
      <c r="C121" s="90"/>
      <c r="D121" s="90"/>
      <c r="E121" s="8"/>
      <c r="F121" s="8"/>
      <c r="G121" s="8"/>
    </row>
    <row r="122" spans="1:10" x14ac:dyDescent="0.2">
      <c r="A122" s="8"/>
      <c r="B122" s="231" t="s">
        <v>192</v>
      </c>
      <c r="C122" s="232"/>
      <c r="D122" s="30" t="s">
        <v>183</v>
      </c>
      <c r="E122" s="55"/>
      <c r="F122" s="8"/>
      <c r="G122" s="8"/>
    </row>
    <row r="123" spans="1:10" x14ac:dyDescent="0.2">
      <c r="A123" s="8"/>
      <c r="B123" s="231" t="s">
        <v>193</v>
      </c>
      <c r="C123" s="232"/>
      <c r="D123" s="30" t="s">
        <v>183</v>
      </c>
      <c r="E123" s="55"/>
      <c r="F123" s="8"/>
      <c r="G123" s="8"/>
    </row>
    <row r="124" spans="1:10" x14ac:dyDescent="0.2">
      <c r="A124" s="8"/>
      <c r="B124" s="231" t="s">
        <v>194</v>
      </c>
      <c r="C124" s="232"/>
      <c r="D124" s="30" t="s">
        <v>183</v>
      </c>
      <c r="E124" s="55"/>
      <c r="F124" s="8"/>
      <c r="G124" s="8"/>
    </row>
    <row r="125" spans="1:10" x14ac:dyDescent="0.2">
      <c r="A125" s="8"/>
      <c r="B125" s="231" t="s">
        <v>195</v>
      </c>
      <c r="C125" s="232"/>
      <c r="D125" s="56">
        <v>3.9250422612000305E-2</v>
      </c>
      <c r="E125" s="8"/>
      <c r="F125" s="22"/>
      <c r="G125" s="52"/>
    </row>
    <row r="127" spans="1:10" x14ac:dyDescent="0.2">
      <c r="B127" s="230" t="s">
        <v>922</v>
      </c>
      <c r="C127" s="230"/>
    </row>
    <row r="129" spans="2:10" ht="153.75" customHeight="1" x14ac:dyDescent="0.2"/>
    <row r="132" spans="2:10" x14ac:dyDescent="0.2">
      <c r="B132" s="9" t="s">
        <v>923</v>
      </c>
      <c r="C132" s="10"/>
      <c r="D132" s="9"/>
    </row>
    <row r="133" spans="2:10" x14ac:dyDescent="0.2">
      <c r="B133" s="9" t="s">
        <v>933</v>
      </c>
      <c r="D133" s="9"/>
    </row>
    <row r="134" spans="2:10" ht="165" customHeight="1" x14ac:dyDescent="0.2"/>
    <row r="135" spans="2:10" x14ac:dyDescent="0.2">
      <c r="J135" s="3"/>
    </row>
  </sheetData>
  <mergeCells count="18">
    <mergeCell ref="B110:C110"/>
    <mergeCell ref="A1:H1"/>
    <mergeCell ref="A2:H2"/>
    <mergeCell ref="A3:H3"/>
    <mergeCell ref="B103:H103"/>
    <mergeCell ref="B104:H104"/>
    <mergeCell ref="B105:H105"/>
    <mergeCell ref="B106:H106"/>
    <mergeCell ref="B107:H107"/>
    <mergeCell ref="B109:D109"/>
    <mergeCell ref="B127:C127"/>
    <mergeCell ref="B111:C111"/>
    <mergeCell ref="B112:C112"/>
    <mergeCell ref="B120:C120"/>
    <mergeCell ref="B124:C124"/>
    <mergeCell ref="B125:C125"/>
    <mergeCell ref="B122:C122"/>
    <mergeCell ref="B123:C123"/>
  </mergeCells>
  <hyperlinks>
    <hyperlink ref="I1" location="Index!B2" display="Index" xr:uid="{BF744481-7B0A-4FAE-B304-614B8DE02A56}"/>
  </hyperlinks>
  <pageMargins left="5.000000074505806E-2" right="5.000000074505806E-2" top="0.30000001192092896" bottom="0.20000000298023224" header="0" footer="0"/>
  <pageSetup paperSize="9" orientation="landscape" horizontalDpi="0" verticalDpi="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Index</vt:lpstr>
      <vt:lpstr>CAPEXG</vt:lpstr>
      <vt:lpstr>GLOB</vt:lpstr>
      <vt:lpstr>MIDCAP</vt:lpstr>
      <vt:lpstr>MULTIP</vt:lpstr>
      <vt:lpstr>SLTADV3</vt:lpstr>
      <vt:lpstr>SLTADV4</vt:lpstr>
      <vt:lpstr>SLTAX1</vt:lpstr>
      <vt:lpstr>SLTAX2</vt:lpstr>
      <vt:lpstr>SLTAX3</vt:lpstr>
      <vt:lpstr>SLTAX4</vt:lpstr>
      <vt:lpstr>SLTAX5</vt:lpstr>
      <vt:lpstr>SLTAX6</vt:lpstr>
      <vt:lpstr>SMILE</vt:lpstr>
      <vt:lpstr>SPAHF</vt:lpstr>
      <vt:lpstr>SPARF</vt:lpstr>
      <vt:lpstr>SPBAF</vt:lpstr>
      <vt:lpstr>SPDYF</vt:lpstr>
      <vt:lpstr>SPESF</vt:lpstr>
      <vt:lpstr>SPFOCUS</vt:lpstr>
      <vt:lpstr>SPMUCF</vt:lpstr>
      <vt:lpstr>SPSN100</vt:lpstr>
      <vt:lpstr>SPTAX</vt:lpstr>
      <vt:lpstr>SRURAL</vt:lpstr>
      <vt:lpstr>SSFUND</vt:lpstr>
      <vt:lpstr>STAX</vt:lpstr>
      <vt:lpstr>SUNBCF</vt:lpstr>
      <vt:lpstr>SUNCYF</vt:lpstr>
      <vt:lpstr>SUNFCF</vt:lpstr>
      <vt:lpstr>SUNFOP</vt:lpstr>
      <vt:lpstr>SUNMAF</vt:lpstr>
      <vt:lpstr>Annexure-A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Bala Subramani P - Sundaram Mutual</dc:creator>
  <cp:lastModifiedBy>Swapna.N - Sundaram Mutual</cp:lastModifiedBy>
  <dcterms:created xsi:type="dcterms:W3CDTF">2025-01-01T11:58:27Z</dcterms:created>
  <dcterms:modified xsi:type="dcterms:W3CDTF">2025-01-09T11:35:39Z</dcterms:modified>
</cp:coreProperties>
</file>