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V:\Swapna\OPERATIONS\PORTFOLIO\Temp\Final sent\Final sent\"/>
    </mc:Choice>
  </mc:AlternateContent>
  <xr:revisionPtr revIDLastSave="0" documentId="13_ncr:1_{EF2DBA99-4538-454D-B21C-5E84AEEC60B3}" xr6:coauthVersionLast="47" xr6:coauthVersionMax="47" xr10:uidLastSave="{00000000-0000-0000-0000-000000000000}"/>
  <bookViews>
    <workbookView xWindow="-120" yWindow="-120" windowWidth="29040" windowHeight="15720" tabRatio="917" xr2:uid="{63CC18E8-CF0A-4C1B-A1AF-DF19D6186176}"/>
  </bookViews>
  <sheets>
    <sheet name="Index" sheetId="32" r:id="rId1"/>
    <sheet name="CAPEXG" sheetId="1" r:id="rId2"/>
    <sheet name="GLOB" sheetId="31" r:id="rId3"/>
    <sheet name="MIDCAP" sheetId="2" r:id="rId4"/>
    <sheet name="MULTIP" sheetId="3" r:id="rId5"/>
    <sheet name="SLTADV3" sheetId="4" r:id="rId6"/>
    <sheet name="SLTADV4" sheetId="5" r:id="rId7"/>
    <sheet name="SLTAX2" sheetId="6" r:id="rId8"/>
    <sheet name="SLTAX3" sheetId="7" r:id="rId9"/>
    <sheet name="SLTAX4" sheetId="8" r:id="rId10"/>
    <sheet name="SLTAX5" sheetId="9" r:id="rId11"/>
    <sheet name="SLTAX6" sheetId="10" r:id="rId12"/>
    <sheet name="SMILE" sheetId="11" r:id="rId13"/>
    <sheet name="SPAHF" sheetId="12" r:id="rId14"/>
    <sheet name="SPARF" sheetId="13" r:id="rId15"/>
    <sheet name="SPBAF" sheetId="14" r:id="rId16"/>
    <sheet name="SPDYF" sheetId="15" r:id="rId17"/>
    <sheet name="SPESF" sheetId="16" r:id="rId18"/>
    <sheet name="SPFOCUS" sheetId="17" r:id="rId19"/>
    <sheet name="SPMUCF" sheetId="18" r:id="rId20"/>
    <sheet name="SPSN100" sheetId="19" r:id="rId21"/>
    <sheet name="SPTAX" sheetId="20" r:id="rId22"/>
    <sheet name="SRURAL" sheetId="21" r:id="rId23"/>
    <sheet name="SSFUND" sheetId="22" r:id="rId24"/>
    <sheet name="STAX" sheetId="23" r:id="rId25"/>
    <sheet name="SUNBCF" sheetId="24" r:id="rId26"/>
    <sheet name="SUNCYF" sheetId="25" r:id="rId27"/>
    <sheet name="SUNFCF" sheetId="26" r:id="rId28"/>
    <sheet name="SUNFOP" sheetId="27" r:id="rId29"/>
    <sheet name="SUNIPA" sheetId="28" r:id="rId30"/>
    <sheet name="SUNMAF" sheetId="29" r:id="rId31"/>
    <sheet name="SUNMFF" sheetId="30" r:id="rId32"/>
    <sheet name="Annexure-A" sheetId="33" r:id="rId33"/>
  </sheets>
  <definedNames>
    <definedName name="_xlnm._FilterDatabase" localSheetId="32" hidden="1">'Annexure-A'!$A$8:$F$86</definedName>
    <definedName name="_xlnm._FilterDatabase" localSheetId="0" hidden="1">Index!$A$1:$C$27</definedName>
    <definedName name="_xlnm._FilterDatabase" localSheetId="5" hidden="1">SLTADV3!$C$106:$C$110</definedName>
  </definedNames>
  <calcPr calcId="191029" iterateDelta="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0" i="30" l="1"/>
  <c r="G95" i="30"/>
  <c r="F95" i="30"/>
  <c r="F138" i="3"/>
  <c r="G93" i="3"/>
  <c r="F93" i="3"/>
  <c r="G103" i="17"/>
  <c r="F103" i="17"/>
  <c r="G73" i="17"/>
  <c r="F73" i="17"/>
  <c r="G54" i="17"/>
  <c r="F54" i="17"/>
  <c r="G236" i="12" l="1"/>
  <c r="G82" i="15"/>
  <c r="G61" i="15"/>
  <c r="G126" i="15"/>
  <c r="G127" i="15"/>
  <c r="F127" i="15"/>
  <c r="G139" i="11"/>
  <c r="F139" i="11"/>
  <c r="G92" i="11"/>
  <c r="F92" i="11"/>
  <c r="G73" i="11"/>
  <c r="F73" i="11"/>
  <c r="D92" i="31" l="1"/>
  <c r="F165" i="14" l="1"/>
  <c r="G92" i="14" s="1"/>
  <c r="G140" i="30"/>
  <c r="F146" i="29"/>
  <c r="G146" i="29" s="1"/>
  <c r="F82" i="29"/>
  <c r="G81" i="29"/>
  <c r="G80" i="29"/>
  <c r="G79" i="29"/>
  <c r="G78" i="29"/>
  <c r="G77" i="29"/>
  <c r="G76" i="29"/>
  <c r="G82" i="29" s="1"/>
  <c r="G61" i="29"/>
  <c r="G84" i="29" s="1"/>
  <c r="F61" i="29"/>
  <c r="F84" i="29" s="1"/>
  <c r="G111" i="29"/>
  <c r="F109" i="29"/>
  <c r="F111" i="29" s="1"/>
  <c r="G57" i="24"/>
  <c r="F57" i="24"/>
  <c r="G74" i="24"/>
  <c r="G76" i="24" s="1"/>
  <c r="F74" i="24"/>
  <c r="F76" i="24" s="1"/>
  <c r="D145" i="22"/>
  <c r="G125" i="19"/>
  <c r="F125" i="19"/>
  <c r="G144" i="19"/>
  <c r="F144" i="19"/>
  <c r="G56" i="21"/>
  <c r="F56" i="21"/>
  <c r="G73" i="21"/>
  <c r="F73" i="21"/>
  <c r="F75" i="21" s="1"/>
  <c r="G59" i="20"/>
  <c r="F59" i="20"/>
  <c r="G67" i="20"/>
  <c r="F67" i="20"/>
  <c r="D133" i="20" s="1"/>
  <c r="G142" i="19"/>
  <c r="F142" i="19"/>
  <c r="G71" i="18"/>
  <c r="F71" i="18"/>
  <c r="G85" i="18"/>
  <c r="G96" i="18" s="1"/>
  <c r="F85" i="18"/>
  <c r="G71" i="17"/>
  <c r="F71" i="17"/>
  <c r="G102" i="16"/>
  <c r="F102" i="16"/>
  <c r="F100" i="16"/>
  <c r="F162" i="16" s="1"/>
  <c r="G162" i="16" s="1"/>
  <c r="G99" i="16"/>
  <c r="G98" i="16"/>
  <c r="G97" i="16"/>
  <c r="G96" i="16"/>
  <c r="G95" i="16"/>
  <c r="G94" i="16"/>
  <c r="G93" i="16"/>
  <c r="G92" i="16"/>
  <c r="G91" i="16"/>
  <c r="G90" i="16"/>
  <c r="G89" i="16"/>
  <c r="G88" i="16"/>
  <c r="G87" i="16"/>
  <c r="G86" i="16"/>
  <c r="G85" i="16"/>
  <c r="G84" i="16"/>
  <c r="G83" i="16"/>
  <c r="G82" i="16"/>
  <c r="G81" i="16"/>
  <c r="G130" i="16"/>
  <c r="F130" i="16"/>
  <c r="D137" i="15"/>
  <c r="G48" i="15"/>
  <c r="G12" i="15"/>
  <c r="F82" i="14"/>
  <c r="F66" i="14"/>
  <c r="F100" i="14" s="1"/>
  <c r="F98" i="14"/>
  <c r="F164" i="14" s="1"/>
  <c r="G89" i="14"/>
  <c r="I179" i="13"/>
  <c r="F179" i="13"/>
  <c r="G94" i="13"/>
  <c r="F94" i="13"/>
  <c r="F92" i="13"/>
  <c r="F147" i="13" s="1"/>
  <c r="G147" i="13" s="1"/>
  <c r="G91" i="13"/>
  <c r="G90" i="13"/>
  <c r="G89" i="13"/>
  <c r="G88" i="13"/>
  <c r="G87" i="13"/>
  <c r="G86" i="13"/>
  <c r="G85" i="13"/>
  <c r="G84" i="13"/>
  <c r="G83" i="13"/>
  <c r="G82" i="13"/>
  <c r="G81" i="13"/>
  <c r="G80" i="13"/>
  <c r="G79" i="13"/>
  <c r="G78" i="13"/>
  <c r="G77" i="13"/>
  <c r="G76" i="13"/>
  <c r="G75" i="13"/>
  <c r="G74" i="13"/>
  <c r="G73" i="13"/>
  <c r="G72" i="13"/>
  <c r="G71" i="13"/>
  <c r="G70" i="13"/>
  <c r="G69" i="13"/>
  <c r="G68" i="13"/>
  <c r="G67" i="13"/>
  <c r="G66" i="13"/>
  <c r="G65" i="13"/>
  <c r="G64" i="13"/>
  <c r="G63" i="13"/>
  <c r="G62" i="13"/>
  <c r="G61" i="13"/>
  <c r="G60" i="13"/>
  <c r="G59" i="13"/>
  <c r="G58" i="13"/>
  <c r="G57" i="13"/>
  <c r="G79" i="12"/>
  <c r="G189" i="12"/>
  <c r="F189" i="12"/>
  <c r="J222" i="12"/>
  <c r="F222" i="12"/>
  <c r="D199" i="12"/>
  <c r="F188" i="12"/>
  <c r="F76" i="12"/>
  <c r="F82" i="12" s="1"/>
  <c r="F59" i="12"/>
  <c r="F66" i="12"/>
  <c r="D149" i="11"/>
  <c r="D151" i="18" l="1"/>
  <c r="G92" i="13"/>
  <c r="G14" i="14"/>
  <c r="G40" i="14"/>
  <c r="G90" i="14"/>
  <c r="G93" i="14"/>
  <c r="G94" i="14"/>
  <c r="G96" i="14"/>
  <c r="G97" i="14"/>
  <c r="G164" i="14"/>
  <c r="G87" i="14"/>
  <c r="G98" i="14" s="1"/>
  <c r="G91" i="14"/>
  <c r="G81" i="14"/>
  <c r="G82" i="14" s="1"/>
  <c r="G95" i="14"/>
  <c r="G85" i="14"/>
  <c r="G86" i="14"/>
  <c r="G88" i="14"/>
  <c r="F96" i="18"/>
  <c r="G100" i="16"/>
  <c r="G75" i="12"/>
  <c r="G76" i="12" s="1"/>
  <c r="G82" i="12" s="1"/>
  <c r="G188" i="12"/>
  <c r="G41" i="12"/>
  <c r="G21" i="12"/>
  <c r="G59" i="12" s="1"/>
  <c r="G138" i="3"/>
  <c r="G98" i="2"/>
  <c r="F98" i="2"/>
  <c r="G115" i="2"/>
  <c r="G117" i="2" s="1"/>
  <c r="F115" i="2"/>
  <c r="F117" i="2" s="1"/>
  <c r="D133" i="1"/>
  <c r="G66" i="14" l="1"/>
  <c r="G100" i="14" s="1"/>
  <c r="G165" i="14" s="1"/>
  <c r="F61" i="15" l="1"/>
</calcChain>
</file>

<file path=xl/sharedStrings.xml><?xml version="1.0" encoding="utf-8"?>
<sst xmlns="http://schemas.openxmlformats.org/spreadsheetml/2006/main" count="13100" uniqueCount="1287">
  <si>
    <t>SUNDARAM MUTUAL FUND</t>
  </si>
  <si>
    <t>Sundaram Infrastructure Advantage Fund</t>
  </si>
  <si>
    <t>SL No</t>
  </si>
  <si>
    <t>ISIN Code</t>
  </si>
  <si>
    <t>Name of the instrument</t>
  </si>
  <si>
    <t>Rating / 
Industry</t>
  </si>
  <si>
    <t>Quantity</t>
  </si>
  <si>
    <t>Mkt Value
Rs. in Lacs</t>
  </si>
  <si>
    <t>% of Net Asset</t>
  </si>
  <si>
    <t>A) Equity &amp; Equity Related</t>
  </si>
  <si>
    <t>(a) Listed / awaiting listing on Stock Exchange</t>
  </si>
  <si>
    <t>INE018A01030</t>
  </si>
  <si>
    <t>Larsen &amp; Toubro Ltd</t>
  </si>
  <si>
    <t>Construction</t>
  </si>
  <si>
    <t>INE397D01024</t>
  </si>
  <si>
    <t>Bharti Airtel Ltd</t>
  </si>
  <si>
    <t>Telecom - Services</t>
  </si>
  <si>
    <t>INE002A01018</t>
  </si>
  <si>
    <t>Reliance Industries Ltd</t>
  </si>
  <si>
    <t>Petroleum Products</t>
  </si>
  <si>
    <t>INE733E01010</t>
  </si>
  <si>
    <t>NTPC LTD</t>
  </si>
  <si>
    <t>Power</t>
  </si>
  <si>
    <t>INE481G01011</t>
  </si>
  <si>
    <t>Ultratech Cement Ltd</t>
  </si>
  <si>
    <t>Cement &amp; Cement Products</t>
  </si>
  <si>
    <t>INE263A01024</t>
  </si>
  <si>
    <t>Bharat Electronics Ltd</t>
  </si>
  <si>
    <t>Aerospace &amp; Defense</t>
  </si>
  <si>
    <t>INE062A01020</t>
  </si>
  <si>
    <t>State Bank of India</t>
  </si>
  <si>
    <t>Banks</t>
  </si>
  <si>
    <t>INE029A01011</t>
  </si>
  <si>
    <t>Bharat Petroleum Corporation Ltd</t>
  </si>
  <si>
    <t>INE752E01010</t>
  </si>
  <si>
    <t>Power Grid Corporation of India Ltd</t>
  </si>
  <si>
    <t>INE090A01021</t>
  </si>
  <si>
    <t>ICICI Bank Ltd</t>
  </si>
  <si>
    <t>INE284S01014</t>
  </si>
  <si>
    <t>S.J.S. Enterprises Ltd</t>
  </si>
  <si>
    <t>Auto Components</t>
  </si>
  <si>
    <t>INE200A01026</t>
  </si>
  <si>
    <t>GE Vernova T and D India Ltd</t>
  </si>
  <si>
    <t>Electrical Equipment</t>
  </si>
  <si>
    <t>INE220B01022</t>
  </si>
  <si>
    <t>Kalpataru Projects International Ltd</t>
  </si>
  <si>
    <t>INE245A01021</t>
  </si>
  <si>
    <t>TATA Power Company Ltd</t>
  </si>
  <si>
    <t>INE213A01029</t>
  </si>
  <si>
    <t>Oil &amp; Natural Gas Corporation Ltd</t>
  </si>
  <si>
    <t>Oil</t>
  </si>
  <si>
    <t>INE121J01017</t>
  </si>
  <si>
    <t>Indus Towers Ltd (Prev Bharti Infratel Ltd)</t>
  </si>
  <si>
    <t>INE342J01019</t>
  </si>
  <si>
    <t>ZF Commercial Vehicle Control Systems I Ltd</t>
  </si>
  <si>
    <t>INE742F01042</t>
  </si>
  <si>
    <t>Adani Ports and Special Economic Zone Ltd</t>
  </si>
  <si>
    <t>Transport Infrastructure</t>
  </si>
  <si>
    <t>INE284A01012</t>
  </si>
  <si>
    <t>ESAB India Ltd</t>
  </si>
  <si>
    <t>Industrial Products</t>
  </si>
  <si>
    <t>INE298A01020</t>
  </si>
  <si>
    <t>Cummins India Ltd</t>
  </si>
  <si>
    <t>INE07Y701011</t>
  </si>
  <si>
    <t>Hitachi Energy India Ltd</t>
  </si>
  <si>
    <t>INE146L01010</t>
  </si>
  <si>
    <t>Kirloskar Oil Engines Ltd</t>
  </si>
  <si>
    <t>INE878B01027</t>
  </si>
  <si>
    <t>KEI Industries Ltd</t>
  </si>
  <si>
    <t>INE371P01015</t>
  </si>
  <si>
    <t>Amber Enterprises India Ltd</t>
  </si>
  <si>
    <t>Consumer Durables</t>
  </si>
  <si>
    <t>INE813H01021</t>
  </si>
  <si>
    <t>Torrent Power Ltd</t>
  </si>
  <si>
    <t>INE040H01021</t>
  </si>
  <si>
    <t>Suzlon Energy Ltd</t>
  </si>
  <si>
    <t>INE00LO01017</t>
  </si>
  <si>
    <t>Craftsman Automation Ltd</t>
  </si>
  <si>
    <t>INE419M01027</t>
  </si>
  <si>
    <t>TD Power Systems Ltd</t>
  </si>
  <si>
    <t>INE646L01027</t>
  </si>
  <si>
    <t>Interglobe Aviation Ltd</t>
  </si>
  <si>
    <t>Transport Services</t>
  </si>
  <si>
    <t>INE823G01014</t>
  </si>
  <si>
    <t>JK Cement Ltd</t>
  </si>
  <si>
    <t>INE148O01028</t>
  </si>
  <si>
    <t>Delhivery Ltd</t>
  </si>
  <si>
    <t>INE999A01023</t>
  </si>
  <si>
    <t>KSB LTD</t>
  </si>
  <si>
    <t>INE129A01019</t>
  </si>
  <si>
    <t>GAIL (India) Ltd</t>
  </si>
  <si>
    <t>Gas</t>
  </si>
  <si>
    <t>INE003A01024</t>
  </si>
  <si>
    <t>Siemens Ltd</t>
  </si>
  <si>
    <t>INE343G01021</t>
  </si>
  <si>
    <t>Bharti Hexacom Ltd</t>
  </si>
  <si>
    <t>INE671H01015</t>
  </si>
  <si>
    <t>Sobha Ltd</t>
  </si>
  <si>
    <t>Realty</t>
  </si>
  <si>
    <t>INE513A01022</t>
  </si>
  <si>
    <t>Schaeffler India Ltd</t>
  </si>
  <si>
    <t>INE791I01019</t>
  </si>
  <si>
    <t>Brigade Enterprises Ltd</t>
  </si>
  <si>
    <t>INE079A01024</t>
  </si>
  <si>
    <t>Ambuja Cements Ltd</t>
  </si>
  <si>
    <t>INE117A01022</t>
  </si>
  <si>
    <t>ABB India Ltd</t>
  </si>
  <si>
    <t>INE437A01024</t>
  </si>
  <si>
    <t>Apollo Hospitals Enterprise Ltd</t>
  </si>
  <si>
    <t>Healthcare Services</t>
  </si>
  <si>
    <t>INE152M01016</t>
  </si>
  <si>
    <t>Triveni Turbine Ltd</t>
  </si>
  <si>
    <t>INE257A01026</t>
  </si>
  <si>
    <t>Bharat Heavy Electricals Ltd</t>
  </si>
  <si>
    <t>INE205B01031</t>
  </si>
  <si>
    <t>Elecon Engineering Company Ltd</t>
  </si>
  <si>
    <t>INE811A01020</t>
  </si>
  <si>
    <t>Kirlosakar Pneumatic Company Ltd</t>
  </si>
  <si>
    <t>INE152A01029</t>
  </si>
  <si>
    <t>Thermax Ltd</t>
  </si>
  <si>
    <t>INE749A01030</t>
  </si>
  <si>
    <t>Jindal Steel &amp; Power Ltd</t>
  </si>
  <si>
    <t>Ferrous Metals</t>
  </si>
  <si>
    <t>INE111A01025</t>
  </si>
  <si>
    <t>Container Corporation of India Ltd</t>
  </si>
  <si>
    <t>INE926X01010</t>
  </si>
  <si>
    <t>H.G. Infra Engineering Ltd</t>
  </si>
  <si>
    <t>INE1NPP01017</t>
  </si>
  <si>
    <t>Siemens Energy India Limited</t>
  </si>
  <si>
    <t>INE868B01028</t>
  </si>
  <si>
    <t>NCC Ltd</t>
  </si>
  <si>
    <t>INE935N01020</t>
  </si>
  <si>
    <t>Dixon Technologies (India) Ltd</t>
  </si>
  <si>
    <t>INE074A01025</t>
  </si>
  <si>
    <t>Praj Industries Ltd</t>
  </si>
  <si>
    <t>Industrial Manufacturing</t>
  </si>
  <si>
    <t>INE551A01022</t>
  </si>
  <si>
    <t>Engineering Services</t>
  </si>
  <si>
    <t>#</t>
  </si>
  <si>
    <t>Sub Total</t>
  </si>
  <si>
    <t/>
  </si>
  <si>
    <t>(b) Overseas Security</t>
  </si>
  <si>
    <t xml:space="preserve">0 </t>
  </si>
  <si>
    <t>(c) Privately Placed / Unlisted</t>
  </si>
  <si>
    <t>(d) Preference / Right Shares</t>
  </si>
  <si>
    <t>(e) Warrants</t>
  </si>
  <si>
    <t>f) Derivative</t>
  </si>
  <si>
    <t>Total for Equity &amp; Equity Related</t>
  </si>
  <si>
    <t>B) Debt Instruments</t>
  </si>
  <si>
    <t>(b) Privately Placed / Unlisted</t>
  </si>
  <si>
    <t>(c) Govt Security</t>
  </si>
  <si>
    <t>(d) Securitized Debt Instruments</t>
  </si>
  <si>
    <t>Total for Debt Instruments</t>
  </si>
  <si>
    <t>C) Money Market Instruments</t>
  </si>
  <si>
    <t>(a) Certificate of Deposits</t>
  </si>
  <si>
    <t>(b) Commercial Papers</t>
  </si>
  <si>
    <t>(c) Treasury Bills</t>
  </si>
  <si>
    <t>(d) ReverseRepo / TREPS</t>
  </si>
  <si>
    <t>TREPS</t>
  </si>
  <si>
    <t>Total for Money Market Instruments</t>
  </si>
  <si>
    <t>D) Mutual Fund Units</t>
  </si>
  <si>
    <t>(a) Investment in Mutual Fund Units</t>
  </si>
  <si>
    <t>E) Others</t>
  </si>
  <si>
    <t>(a) Deposits with Commercial Banks</t>
  </si>
  <si>
    <t>(b) Share Application Money pending Allotment</t>
  </si>
  <si>
    <t>Cash and Other Net Current Assets</t>
  </si>
  <si>
    <t>Grand Total</t>
  </si>
  <si>
    <t>Notes</t>
  </si>
  <si>
    <t>a) Total securities classified as below investment grade or default provided for and its percentage to NAV</t>
  </si>
  <si>
    <t>Nil</t>
  </si>
  <si>
    <t>c) NAV  per  unit (Rupees per unit)</t>
  </si>
  <si>
    <t>At the end</t>
  </si>
  <si>
    <t>Option</t>
  </si>
  <si>
    <t>Direct Plan - Growth</t>
  </si>
  <si>
    <t>Regular Plan - Growth</t>
  </si>
  <si>
    <t>e) Total outstanding exposure in derivative instruments at the end of the period</t>
  </si>
  <si>
    <t>f) Total investments in foreign securities /ADR'S/GDR'S at the end of the period</t>
  </si>
  <si>
    <t>g) Repo in corporate debt</t>
  </si>
  <si>
    <t>h) Portfolio Turnover Ratio</t>
  </si>
  <si>
    <t>Sundaram Mid Cap Fund</t>
  </si>
  <si>
    <t>INE774D01024</t>
  </si>
  <si>
    <t>Mahindra &amp; Mahindra Financial Services Ltd</t>
  </si>
  <si>
    <t>Finance</t>
  </si>
  <si>
    <t>INE169A01031</t>
  </si>
  <si>
    <t>Coromandel International Ltd</t>
  </si>
  <si>
    <t>Fertilizers &amp; Agrochemicals</t>
  </si>
  <si>
    <t>INE092T01019</t>
  </si>
  <si>
    <t>IDFC First Bank Ltd</t>
  </si>
  <si>
    <t>INE171A01029</t>
  </si>
  <si>
    <t>The Federal Bank Ltd</t>
  </si>
  <si>
    <t>INE094A01015</t>
  </si>
  <si>
    <t>Hindustan Petroleum Corporation Ltd</t>
  </si>
  <si>
    <t>INE118H01025</t>
  </si>
  <si>
    <t>BSE Ltd</t>
  </si>
  <si>
    <t>Capital Markets</t>
  </si>
  <si>
    <t>INE562A01011</t>
  </si>
  <si>
    <t>Indian Bank</t>
  </si>
  <si>
    <t>INE591G01025</t>
  </si>
  <si>
    <t>Coforge Ltd</t>
  </si>
  <si>
    <t>It - Software</t>
  </si>
  <si>
    <t>INE196A01026</t>
  </si>
  <si>
    <t>Marico Ltd</t>
  </si>
  <si>
    <t>Agricultural Food &amp; Other Products</t>
  </si>
  <si>
    <t>INE061F01013</t>
  </si>
  <si>
    <t>Fortis Health Care Ltd</t>
  </si>
  <si>
    <t>INE417T01026</t>
  </si>
  <si>
    <t>PB Fintech Ltd</t>
  </si>
  <si>
    <t>Financial Technology (Fintech)</t>
  </si>
  <si>
    <t>INE303R01014</t>
  </si>
  <si>
    <t>Kalyan Jewellers India Ltd</t>
  </si>
  <si>
    <t>INE211B01039</t>
  </si>
  <si>
    <t>The Phoenix Mills Ltd</t>
  </si>
  <si>
    <t>INE262H01021</t>
  </si>
  <si>
    <t>Persistent Systems Ltd</t>
  </si>
  <si>
    <t>INE326A01037</t>
  </si>
  <si>
    <t>Lupin Ltd</t>
  </si>
  <si>
    <t>Pharmaceuticals &amp; Biotechnology</t>
  </si>
  <si>
    <t>INE105A01035</t>
  </si>
  <si>
    <t>TVS Holdings Ltd</t>
  </si>
  <si>
    <t>INE797F01020</t>
  </si>
  <si>
    <t>Jubilant Foodworks Ltd</t>
  </si>
  <si>
    <t>Leisure Services</t>
  </si>
  <si>
    <t>INE949L01017</t>
  </si>
  <si>
    <t>AU Small Finance Bank Ltd</t>
  </si>
  <si>
    <t>INE455K01017</t>
  </si>
  <si>
    <t>Polycab India Ltd</t>
  </si>
  <si>
    <t>INE494B01023</t>
  </si>
  <si>
    <t>TVS Motor Company Ltd</t>
  </si>
  <si>
    <t>Automobiles</t>
  </si>
  <si>
    <t>INE068V01023</t>
  </si>
  <si>
    <t>Gland Pharma Ltd</t>
  </si>
  <si>
    <t>INE466L01038</t>
  </si>
  <si>
    <t>360 ONE WAM Ltd (Prev IIFL Wealth Management Ltd)</t>
  </si>
  <si>
    <t>INE540L01014</t>
  </si>
  <si>
    <t>Alkem Laboratories Ltd</t>
  </si>
  <si>
    <t>INE073K01018</t>
  </si>
  <si>
    <t>Sona BLW Precision Forgings Ltd</t>
  </si>
  <si>
    <t>INE438A01022</t>
  </si>
  <si>
    <t>Apollo Tyres Ltd</t>
  </si>
  <si>
    <t>INE686F01025</t>
  </si>
  <si>
    <t>United Breweries Ltd</t>
  </si>
  <si>
    <t>Beverages</t>
  </si>
  <si>
    <t>INE600L01024</t>
  </si>
  <si>
    <t>Dr Lal Path Labs Ltd</t>
  </si>
  <si>
    <t>INE027H01010</t>
  </si>
  <si>
    <t>Max Healthcare Institute Ltd</t>
  </si>
  <si>
    <t>INE259A01022</t>
  </si>
  <si>
    <t>Colgate Palmolive (India) Ltd</t>
  </si>
  <si>
    <t>Personal Products</t>
  </si>
  <si>
    <t>INE115A01026</t>
  </si>
  <si>
    <t>LIC Housing Finance Ltd</t>
  </si>
  <si>
    <t>INE811K01011</t>
  </si>
  <si>
    <t>Prestige Estates Projects Ltd</t>
  </si>
  <si>
    <t>INE338I01027</t>
  </si>
  <si>
    <t>Motilal Oswal Financial Services Ltd</t>
  </si>
  <si>
    <t>INE095A01012</t>
  </si>
  <si>
    <t>IndusInd Bank Ltd</t>
  </si>
  <si>
    <t>INE548C01032</t>
  </si>
  <si>
    <t>Emami Ltd</t>
  </si>
  <si>
    <t>INE010V01017</t>
  </si>
  <si>
    <t>L&amp;T Technology Services Ltd</t>
  </si>
  <si>
    <t>It - Services</t>
  </si>
  <si>
    <t>INE702C01027</t>
  </si>
  <si>
    <t>APL Apollo Tubes Ltd</t>
  </si>
  <si>
    <t>INE180A01020</t>
  </si>
  <si>
    <t>Max Financial Services Ltd</t>
  </si>
  <si>
    <t>Insurance</t>
  </si>
  <si>
    <t>INE195A01028</t>
  </si>
  <si>
    <t>Supreme Industries Ltd</t>
  </si>
  <si>
    <t>INE405E01023</t>
  </si>
  <si>
    <t>UNO Minda Ltd</t>
  </si>
  <si>
    <t>INE427F01016</t>
  </si>
  <si>
    <t>Chalet Hotels Ltd</t>
  </si>
  <si>
    <t>INE179A01014</t>
  </si>
  <si>
    <t>Procter &amp; Gamble Hygiene and Health Care Ltd</t>
  </si>
  <si>
    <t>INE288B01029</t>
  </si>
  <si>
    <t>Deepak Nitrite Ltd</t>
  </si>
  <si>
    <t>Chemicals &amp; Petrochemicals</t>
  </si>
  <si>
    <t>INE634S01028</t>
  </si>
  <si>
    <t>Mankind Pharma Ltd</t>
  </si>
  <si>
    <t>INE974X01010</t>
  </si>
  <si>
    <t>Tube Investments of India Ltd</t>
  </si>
  <si>
    <t>INE848E01016</t>
  </si>
  <si>
    <t>NHPC Ltd</t>
  </si>
  <si>
    <t>INE093I01010</t>
  </si>
  <si>
    <t>Oberoi Realty Ltd</t>
  </si>
  <si>
    <t>INE0HOQ01053</t>
  </si>
  <si>
    <t>Billionbrains Garage Ventures Ltd</t>
  </si>
  <si>
    <t>INE246F01010</t>
  </si>
  <si>
    <t>Gujarat State Petronet Ltd</t>
  </si>
  <si>
    <t>INE603J01030</t>
  </si>
  <si>
    <t>PI Industries Ltd</t>
  </si>
  <si>
    <t>INE00R701025</t>
  </si>
  <si>
    <t>Dalmia Cement (Bharat) Ltd.</t>
  </si>
  <si>
    <t>INE872J01023</t>
  </si>
  <si>
    <t>Devyani international limited</t>
  </si>
  <si>
    <t>INE536A01023</t>
  </si>
  <si>
    <t>Grindwell Norton Ltd</t>
  </si>
  <si>
    <t>INE007A01025</t>
  </si>
  <si>
    <t>CRISIL Ltd</t>
  </si>
  <si>
    <t>INE065X01017</t>
  </si>
  <si>
    <t>Indegene Limited</t>
  </si>
  <si>
    <t>INE00H001014</t>
  </si>
  <si>
    <t>Swiggy Ltd</t>
  </si>
  <si>
    <t>Retailing</t>
  </si>
  <si>
    <t>INE663F01032</t>
  </si>
  <si>
    <t>Info Edge (India) Ltd</t>
  </si>
  <si>
    <t>INE463A01038</t>
  </si>
  <si>
    <t>Berger Paints (I) Ltd</t>
  </si>
  <si>
    <t>INE388Y01029</t>
  </si>
  <si>
    <t>FSN E–Commerce Ventures Ltd(NYKAA)</t>
  </si>
  <si>
    <t>INE010B01027</t>
  </si>
  <si>
    <t>Zydus Lifesciences Ltd</t>
  </si>
  <si>
    <t>INE721A01047</t>
  </si>
  <si>
    <t>Shriram Finance Ltd</t>
  </si>
  <si>
    <t>INE494B04019</t>
  </si>
  <si>
    <t>TVS Motor Company Ltd 6.00% (Cumulative Non-Convertible Redeemable Preference Share) 01-Sep-2026**</t>
  </si>
  <si>
    <t>INF173K01GU0</t>
  </si>
  <si>
    <t>Sundaram Large and Mid Cap Fund</t>
  </si>
  <si>
    <t>INE040A01034</t>
  </si>
  <si>
    <t>HDFC Bank Ltd</t>
  </si>
  <si>
    <t>INE238A01034</t>
  </si>
  <si>
    <t>Axis Bank Ltd</t>
  </si>
  <si>
    <t>INE009A01021</t>
  </si>
  <si>
    <t>Infosys Ltd</t>
  </si>
  <si>
    <t>INE237A01036</t>
  </si>
  <si>
    <t>Kotak Mahindra Bank Ltd</t>
  </si>
  <si>
    <t>INE745G01043</t>
  </si>
  <si>
    <t>Multi Commodity Exchange of India Ltd</t>
  </si>
  <si>
    <t>INE028A01039</t>
  </si>
  <si>
    <t>Bank of Baroda</t>
  </si>
  <si>
    <t>INE101A01026</t>
  </si>
  <si>
    <t>Mahindra &amp; Mahindra Ltd</t>
  </si>
  <si>
    <t>INE066F01020</t>
  </si>
  <si>
    <t>Hindustan Aeronautics Ltd</t>
  </si>
  <si>
    <t>INE296A01032</t>
  </si>
  <si>
    <t>Bajaj Finance Ltd</t>
  </si>
  <si>
    <t>INE1TAE01010</t>
  </si>
  <si>
    <t>TATA Motors Ltd</t>
  </si>
  <si>
    <t>Agricultural, Commercial &amp; Construction Vehicles</t>
  </si>
  <si>
    <t>INE121A01024</t>
  </si>
  <si>
    <t>Cholamandalam Investment and Finance Company Ltd</t>
  </si>
  <si>
    <t>INE00WC01027</t>
  </si>
  <si>
    <t>Affle (India) Ltd</t>
  </si>
  <si>
    <t>INE758T01015</t>
  </si>
  <si>
    <t>Zomato Ltd</t>
  </si>
  <si>
    <t>INE044A01036</t>
  </si>
  <si>
    <t>Sun Pharmaceutical Industries Ltd</t>
  </si>
  <si>
    <t>INE346A01027</t>
  </si>
  <si>
    <t>ICICI Prudential Asset Management Company Ltd</t>
  </si>
  <si>
    <t>INE200M01039</t>
  </si>
  <si>
    <t>Varun Beverages Ltd</t>
  </si>
  <si>
    <t>INE669C01036</t>
  </si>
  <si>
    <t>Tech Mahindra Ltd</t>
  </si>
  <si>
    <t>INE849A01020</t>
  </si>
  <si>
    <t>Trent Ltd</t>
  </si>
  <si>
    <t>Stock Future</t>
  </si>
  <si>
    <t>Margin Money For Derivatives</t>
  </si>
  <si>
    <t>Sundaram Long Term Tax Advantage Fund Series III</t>
  </si>
  <si>
    <t>INE914M01019</t>
  </si>
  <si>
    <t>Aster DM Healthcare Ltd</t>
  </si>
  <si>
    <t>INE551W01018</t>
  </si>
  <si>
    <t>Ujjivan Small Finance Bank Ltd</t>
  </si>
  <si>
    <t>INE679A01013</t>
  </si>
  <si>
    <t>CSB Bank Ltd</t>
  </si>
  <si>
    <t>INE429E01023</t>
  </si>
  <si>
    <t>Safari Industries (India) Ltd</t>
  </si>
  <si>
    <t>INE063P01018</t>
  </si>
  <si>
    <t>Equitas Small Finance Bank Limited</t>
  </si>
  <si>
    <t>INE08ZM01014</t>
  </si>
  <si>
    <t>Green Panel Industries Ltd</t>
  </si>
  <si>
    <t>INE864I01014</t>
  </si>
  <si>
    <t>MTAR Technologies Ltd</t>
  </si>
  <si>
    <t>INE732I01013</t>
  </si>
  <si>
    <t>Angel One Ltd</t>
  </si>
  <si>
    <t>INE199A01012</t>
  </si>
  <si>
    <t>Procter &amp; Gamble Health Ltd</t>
  </si>
  <si>
    <t>INE0CLI01024</t>
  </si>
  <si>
    <t>Rate Gain Travel Technologies Ltd</t>
  </si>
  <si>
    <t>INE477A01020</t>
  </si>
  <si>
    <t>Can Fin Homes Ltd</t>
  </si>
  <si>
    <t>INE806T01020</t>
  </si>
  <si>
    <t>Sapphire Foods India Ltd</t>
  </si>
  <si>
    <t>INE048G01026</t>
  </si>
  <si>
    <t>Navin Fluorine International Ltd</t>
  </si>
  <si>
    <t>INE191H01014</t>
  </si>
  <si>
    <t>PVR INOX Ltd</t>
  </si>
  <si>
    <t>Entertainment</t>
  </si>
  <si>
    <t>INE285J01028</t>
  </si>
  <si>
    <t>SIS Ltd</t>
  </si>
  <si>
    <t>Other Consumer Services</t>
  </si>
  <si>
    <t>INE572A01036</t>
  </si>
  <si>
    <t>JB Chemicals &amp; Pharmaceuticals Ltd</t>
  </si>
  <si>
    <t>INE149A01033</t>
  </si>
  <si>
    <t>Cholamandalam Financial Holdings Ltd</t>
  </si>
  <si>
    <t>INE743M01012</t>
  </si>
  <si>
    <t>RHI Magnesita India Ltd</t>
  </si>
  <si>
    <t>INE572E01012</t>
  </si>
  <si>
    <t>PNB Housing Finance Ltd</t>
  </si>
  <si>
    <t>INE836A01035</t>
  </si>
  <si>
    <t>Birlasoft Ltd</t>
  </si>
  <si>
    <t>INE987B01026</t>
  </si>
  <si>
    <t>Natco Pharma Ltd</t>
  </si>
  <si>
    <t>INE411H01032</t>
  </si>
  <si>
    <t>R Systems International Ltd</t>
  </si>
  <si>
    <t>INE559R01029</t>
  </si>
  <si>
    <t>Landmark Cars Ltd</t>
  </si>
  <si>
    <t>INE348B01021</t>
  </si>
  <si>
    <t>Century Plyboards (India) Ltd</t>
  </si>
  <si>
    <t>INE386D01027</t>
  </si>
  <si>
    <t>Shivalik Bimetal Controls Ltd</t>
  </si>
  <si>
    <t>INE274F01020</t>
  </si>
  <si>
    <t>Westlife Foodworld Ltd</t>
  </si>
  <si>
    <t>INE136S01016</t>
  </si>
  <si>
    <t>Neogen Chemicals Ltd</t>
  </si>
  <si>
    <t>INE126A01031</t>
  </si>
  <si>
    <t>EID Parry India Ltd</t>
  </si>
  <si>
    <t>Food Products</t>
  </si>
  <si>
    <t>INE0JA001018</t>
  </si>
  <si>
    <t>Venus Pipes &amp; Tubes Ltd</t>
  </si>
  <si>
    <t>INE295F01017</t>
  </si>
  <si>
    <t>Butterfly Gandhimathi Appliances Ltd</t>
  </si>
  <si>
    <t>INE845D01014</t>
  </si>
  <si>
    <t>Ganesha Ecosphere Ltd</t>
  </si>
  <si>
    <t>Textiles &amp; Apparels</t>
  </si>
  <si>
    <t>INE120A01034</t>
  </si>
  <si>
    <t>Carborundum Universal Ltd</t>
  </si>
  <si>
    <t>Sundaram Long Term Tax Advantage Fund Series IV</t>
  </si>
  <si>
    <t>Sundaram Long Term Tax Advantage Fund Series-II</t>
  </si>
  <si>
    <t>INE280A01028</t>
  </si>
  <si>
    <t>Titan Company Ltd</t>
  </si>
  <si>
    <t>INE860A01027</t>
  </si>
  <si>
    <t>HCL Technologies Ltd</t>
  </si>
  <si>
    <t>INE154A01025</t>
  </si>
  <si>
    <t>ITC Ltd</t>
  </si>
  <si>
    <t>Diversified Fmcg</t>
  </si>
  <si>
    <t>INE123W01016</t>
  </si>
  <si>
    <t>SBI Life Insurance Company Ltd</t>
  </si>
  <si>
    <t>INE467B01029</t>
  </si>
  <si>
    <t>Tata Consultancy Services Ltd</t>
  </si>
  <si>
    <t>INE192A01025</t>
  </si>
  <si>
    <t>TATA Consumer Products Ltd</t>
  </si>
  <si>
    <t>INE155A01022</t>
  </si>
  <si>
    <t>Tata Motors Passenger Vehicles Ltd</t>
  </si>
  <si>
    <t>INE059A01026</t>
  </si>
  <si>
    <t>Cipla Ltd</t>
  </si>
  <si>
    <t>INE340A01012</t>
  </si>
  <si>
    <t>Birla Corporation Ltd</t>
  </si>
  <si>
    <t>INE030A01027</t>
  </si>
  <si>
    <t>Hindustan UniLever Ltd</t>
  </si>
  <si>
    <t>INE075A01022</t>
  </si>
  <si>
    <t>Wipro Ltd</t>
  </si>
  <si>
    <t>INE2KCE01013</t>
  </si>
  <si>
    <t>Kwality Wall’s (India) Ltd</t>
  </si>
  <si>
    <t>Sundaram Long Term Micro Cap Tax Advantage Fund Series III</t>
  </si>
  <si>
    <t>Sundaram Long Term Micro Cap Tax Advantage Fund Series IV</t>
  </si>
  <si>
    <t>Sundaram Long Term Micro Cap Tax Advantage Fund Series V</t>
  </si>
  <si>
    <t>Sundaram Long Term Micro Cap Tax Advantage Fund Series VI</t>
  </si>
  <si>
    <t>Sundaram Small Cap Fund</t>
  </si>
  <si>
    <t>INE503A01015</t>
  </si>
  <si>
    <t>DCB Bank Ltd</t>
  </si>
  <si>
    <t>INE794A01010</t>
  </si>
  <si>
    <t>Neuland Laboratories Ltd</t>
  </si>
  <si>
    <t>INE119A01028</t>
  </si>
  <si>
    <t>Balrampur Chini Mills Ltd</t>
  </si>
  <si>
    <t>INE0UOS01011</t>
  </si>
  <si>
    <t>Sanofi Consumer Healthcare India Ltd</t>
  </si>
  <si>
    <t>INE177F01017</t>
  </si>
  <si>
    <t>Kovai Medical Center &amp; Hospital Ltd</t>
  </si>
  <si>
    <t>INE456Z01021</t>
  </si>
  <si>
    <t>Medi Assist Healthcare Services Ltd</t>
  </si>
  <si>
    <t>INE570A01022</t>
  </si>
  <si>
    <t>Ion Exchange (India) Ltd</t>
  </si>
  <si>
    <t>Other Utilities</t>
  </si>
  <si>
    <t>INE482A01020</t>
  </si>
  <si>
    <t>Ceat Ltd</t>
  </si>
  <si>
    <t>INE011K01018</t>
  </si>
  <si>
    <t>Tega Industries Ltd</t>
  </si>
  <si>
    <t>INE136B01020</t>
  </si>
  <si>
    <t>Cyient Ltd</t>
  </si>
  <si>
    <t>INE602W01027</t>
  </si>
  <si>
    <t>Senco Gold Ltd</t>
  </si>
  <si>
    <t>INE00F201020</t>
  </si>
  <si>
    <t>Prudent Corporate Advisory Services Ltd</t>
  </si>
  <si>
    <t>INE216P01012</t>
  </si>
  <si>
    <t>Aavas Financiers Ltd</t>
  </si>
  <si>
    <t>INE094J01016</t>
  </si>
  <si>
    <t>UTI Asset Management Co Ltd</t>
  </si>
  <si>
    <t>INE142Z01019</t>
  </si>
  <si>
    <t>Orient Electric Ltd</t>
  </si>
  <si>
    <t>INE930H01031</t>
  </si>
  <si>
    <t>K.P.R. Mill Ltd</t>
  </si>
  <si>
    <t>INE2J8701016</t>
  </si>
  <si>
    <t>SKF India (Industrial) Ltd</t>
  </si>
  <si>
    <t>INE02YR01019</t>
  </si>
  <si>
    <t>Electronics Mart India Ltd</t>
  </si>
  <si>
    <t>INF903JA1FR6</t>
  </si>
  <si>
    <t>Sundaram Money Market Fund-Direct Plan - Growth</t>
  </si>
  <si>
    <t>Sundaram Aggressive Hybrid Fund</t>
  </si>
  <si>
    <t>INE134E01011</t>
  </si>
  <si>
    <t>Power Finance Corporation Ltd</t>
  </si>
  <si>
    <t>INE885A01032</t>
  </si>
  <si>
    <t>Amara Raja Energy &amp; Mobility Ltd</t>
  </si>
  <si>
    <t>INE585B01010</t>
  </si>
  <si>
    <t>Maruti Suzuki India Ltd</t>
  </si>
  <si>
    <t>INE481N01025</t>
  </si>
  <si>
    <t>Home First Finance Company Ltd</t>
  </si>
  <si>
    <t>INE917I01010</t>
  </si>
  <si>
    <t>Bajaj Auto Ltd</t>
  </si>
  <si>
    <t>INE854D01024</t>
  </si>
  <si>
    <t>United Spirits Ltd</t>
  </si>
  <si>
    <t>INE318A01026</t>
  </si>
  <si>
    <t>Pidilite Industries Ltd</t>
  </si>
  <si>
    <t>INE203G01027</t>
  </si>
  <si>
    <t>Indraprastha Gas Ltd</t>
  </si>
  <si>
    <t>INE053A01029</t>
  </si>
  <si>
    <t>The Indian Hotels Company Ltd</t>
  </si>
  <si>
    <t>INE852S01026</t>
  </si>
  <si>
    <t>INE261F08EM1</t>
  </si>
  <si>
    <t>National Bank for Agriculture &amp; Rural Development - 7.53% - 24/03/2028**</t>
  </si>
  <si>
    <t>ICRA AAA</t>
  </si>
  <si>
    <t>INE261F08EO7</t>
  </si>
  <si>
    <t>National Bank for Agriculture &amp; Rural Development - 7.48% - 15/09/2028</t>
  </si>
  <si>
    <t>CRISIL AAA</t>
  </si>
  <si>
    <t>INE403D08298</t>
  </si>
  <si>
    <t>Bharti Telecom Ltd - 7.4% - 01/02/2029</t>
  </si>
  <si>
    <t>INE261F08EP4</t>
  </si>
  <si>
    <t>National Bank for Agriculture &amp; Rural Development - 6.66% - 12/10/2028</t>
  </si>
  <si>
    <t>INE121A07RZ4</t>
  </si>
  <si>
    <t>Cholamandalam Investment and Finance Company Ltd - 8.54% - 12/04/2029**</t>
  </si>
  <si>
    <t>ICRA AA+</t>
  </si>
  <si>
    <t>INE296A07SV1</t>
  </si>
  <si>
    <t>Bajaj Finance Ltd - 7.82% - 31/01/2034</t>
  </si>
  <si>
    <t>INE134E08MB9</t>
  </si>
  <si>
    <t>Power Finance Corporation Ltd - 7.82% - 06/03/2038**</t>
  </si>
  <si>
    <t>INE115A07QH6</t>
  </si>
  <si>
    <t>LIC Housing Finance Ltd - 8.025% - 23/03/2033**</t>
  </si>
  <si>
    <t>INE403D08231</t>
  </si>
  <si>
    <t>Bharti Telecom Ltd - 8.65% - 05/11/2027**</t>
  </si>
  <si>
    <t>INE134E08MX3</t>
  </si>
  <si>
    <t>Power Finance Corporation Ltd - 7.6% - 13/04/2029**</t>
  </si>
  <si>
    <t>INE040A08955</t>
  </si>
  <si>
    <t>HDFC Bank Ltd - 7.7% - 16/05/2028**</t>
  </si>
  <si>
    <t>INE261F08DV4</t>
  </si>
  <si>
    <t>National Bank for Agriculture &amp; Rural Development - 7.62% - 31/01/2028</t>
  </si>
  <si>
    <t>INE115A07QZ8</t>
  </si>
  <si>
    <t>LIC Housing Finance Ltd - 7.74% - 22/10/2027</t>
  </si>
  <si>
    <t>INE556F08KM1</t>
  </si>
  <si>
    <t>Small Industries Development Bank of India - 7.79% - 14/05/2027**</t>
  </si>
  <si>
    <t>INE020B08FF1</t>
  </si>
  <si>
    <t>REC LTD - 7.56% - 31/08/2027**</t>
  </si>
  <si>
    <t>INE721A07RH9</t>
  </si>
  <si>
    <t>Shriram Finance Ltd - 8.75% - 15/06/2026**</t>
  </si>
  <si>
    <t>CRISIL AA+</t>
  </si>
  <si>
    <t>INE556F08KR0</t>
  </si>
  <si>
    <t>Small Industries Development Bank of India - 7.47% - 05/09/2029**</t>
  </si>
  <si>
    <t>INE414G07JQ6</t>
  </si>
  <si>
    <t>Muthoot Finance Ltd - 8.05% - 25/11/2027**</t>
  </si>
  <si>
    <t>INE062A08488</t>
  </si>
  <si>
    <t>INE053F08338</t>
  </si>
  <si>
    <t>Indian Railway Finance Corporation Ltd - 7.68% - 24/11/2026**</t>
  </si>
  <si>
    <t>INE020B08FL9</t>
  </si>
  <si>
    <t>REC LTD - 7.34% - 30/04/2030**</t>
  </si>
  <si>
    <t>INE053F08296</t>
  </si>
  <si>
    <t>Indian Railway Finance Corporation Ltd - 7.74% - 15/04/2038**</t>
  </si>
  <si>
    <t>INE134E08MJ2</t>
  </si>
  <si>
    <t>Power Finance Corporation Ltd - 7.77% - 15/04/2028**</t>
  </si>
  <si>
    <t>INE414G07II5</t>
  </si>
  <si>
    <t>Muthoot Finance Ltd - 8.4% - 28/08/2028**</t>
  </si>
  <si>
    <t>INE134E08MC7</t>
  </si>
  <si>
    <t>Power Finance Corporation Ltd - 7.77% - 15/07/2026**</t>
  </si>
  <si>
    <t>INE556F08KS8</t>
  </si>
  <si>
    <t>Small Industries Development Bank of India - 7.34% - 26/02/2029</t>
  </si>
  <si>
    <t>INE134E08NW3</t>
  </si>
  <si>
    <t>Power Finance Corporation Ltd - 6.73% - 15/10/2027**</t>
  </si>
  <si>
    <t>INE115A07PI6</t>
  </si>
  <si>
    <t>LIC Housing Finance Ltd - 6.17% - 03/09/2026**</t>
  </si>
  <si>
    <t>INE296A07TM8</t>
  </si>
  <si>
    <t>Bajaj Finance Ltd - 7.11% - 10/07/2028**</t>
  </si>
  <si>
    <t>INE572E07258</t>
  </si>
  <si>
    <t>PNB Housing Finance Ltd - 7.28% - 05/06/2028**</t>
  </si>
  <si>
    <t>CARE AA+</t>
  </si>
  <si>
    <t>INE053F08536</t>
  </si>
  <si>
    <t>Indian Railway Finance Corporation Ltd - 01/12/2035</t>
  </si>
  <si>
    <t>INE572E07183</t>
  </si>
  <si>
    <t>PNB Housing Finance Ltd - 8.15% - 29/07/2027**</t>
  </si>
  <si>
    <t>INE556F08KP4</t>
  </si>
  <si>
    <t>Small Industries Development Bank of India - 7.68% - 10/08/2027**</t>
  </si>
  <si>
    <t>INE477A07415</t>
  </si>
  <si>
    <t>Can Fin Homes Ltd - 8.09% - 04/01/2027**</t>
  </si>
  <si>
    <t>INE756I07EN4</t>
  </si>
  <si>
    <t>HDB Financial Services Ltd - 7.84% - 14/07/2026**</t>
  </si>
  <si>
    <t>INE020B08EL2</t>
  </si>
  <si>
    <t>REC LTD - 7.44% - 30/04/2026**</t>
  </si>
  <si>
    <t>INE020B08EI8</t>
  </si>
  <si>
    <t>REC LTD - 7.51% - 31/07/2026**</t>
  </si>
  <si>
    <t>INE756I07FG5</t>
  </si>
  <si>
    <t>HDB Financial Services Ltd - 7.4091% - 05/06/2028**</t>
  </si>
  <si>
    <t>INE121A07SN8</t>
  </si>
  <si>
    <t>Cholamandalam Investment and Finance Company Ltd - 7.38% - 28/05/2027**</t>
  </si>
  <si>
    <t>INE134E08NU7</t>
  </si>
  <si>
    <t>Power Finance Corporation Ltd - 6.59% - 15/10/2030</t>
  </si>
  <si>
    <t>IN0020240019</t>
  </si>
  <si>
    <t>7.10% Central Government Securities 08/04/2034</t>
  </si>
  <si>
    <t>Sovereign</t>
  </si>
  <si>
    <t>IN0020250091</t>
  </si>
  <si>
    <t>6.48% Central Government Securities 06/10/2035</t>
  </si>
  <si>
    <t>IN0020240027</t>
  </si>
  <si>
    <t>IN0020240126</t>
  </si>
  <si>
    <t>6.79% Central Government Securities 07/10/2034</t>
  </si>
  <si>
    <t>IN0020230077</t>
  </si>
  <si>
    <t>7.18%  Government Securities - 24/07/2037</t>
  </si>
  <si>
    <t>IN0020220011</t>
  </si>
  <si>
    <t>IN0020230051</t>
  </si>
  <si>
    <t>7.30% Government Securities - 19/06/2053</t>
  </si>
  <si>
    <t>IN0020240035</t>
  </si>
  <si>
    <t>7.34% Central Government Securities 22/04/2064</t>
  </si>
  <si>
    <t>IN0020240076</t>
  </si>
  <si>
    <t>7.02% Central Government Securities 18/06/2031</t>
  </si>
  <si>
    <t>IN0020210160</t>
  </si>
  <si>
    <t>IN3120230484</t>
  </si>
  <si>
    <t>7.44% Tamil Nadu State Government Securities -20/03/2034</t>
  </si>
  <si>
    <t>IN1920230100</t>
  </si>
  <si>
    <t>7.72% Karnataka State Government Securities - 06/12/2035</t>
  </si>
  <si>
    <t>INE261F16926</t>
  </si>
  <si>
    <t>National Bank for Agriculture &amp; Rural Development - 04/02/2026**</t>
  </si>
  <si>
    <t>CRISIL A1+</t>
  </si>
  <si>
    <t>INE238AD6AN0</t>
  </si>
  <si>
    <t>Axis Bank Ltd - 04/03/2026</t>
  </si>
  <si>
    <t>INE160A16TU0</t>
  </si>
  <si>
    <t>Punjab National Bank - 13/03/2026**</t>
  </si>
  <si>
    <t>INE562A16PZ4</t>
  </si>
  <si>
    <t>Indian Bank - 05/06/2026**</t>
  </si>
  <si>
    <t>INE238AD6AM2</t>
  </si>
  <si>
    <t>Axis Bank Ltd - 04/02/2026**</t>
  </si>
  <si>
    <t>INE763G14D11</t>
  </si>
  <si>
    <t>ICICI Securities Ltd - 17/02/2026**</t>
  </si>
  <si>
    <t>INE212K14DB7</t>
  </si>
  <si>
    <t>SBI Cap securities Ltd - 18/03/2026**</t>
  </si>
  <si>
    <t>INE556F14LT2</t>
  </si>
  <si>
    <t>Small Industries Development Bank of India - 03/06/2026**</t>
  </si>
  <si>
    <t>Individual &amp; HUF</t>
  </si>
  <si>
    <t>Others</t>
  </si>
  <si>
    <t>Sundaram Arbitrage Fund</t>
  </si>
  <si>
    <t>INE020B01018</t>
  </si>
  <si>
    <t>REC Ltd</t>
  </si>
  <si>
    <t>INE139A01034</t>
  </si>
  <si>
    <t>National Aluminium Company Ltd</t>
  </si>
  <si>
    <t>Non - Ferrous Metals</t>
  </si>
  <si>
    <t>INE274J01014</t>
  </si>
  <si>
    <t>Oil India Ltd</t>
  </si>
  <si>
    <t>INE038A01020</t>
  </si>
  <si>
    <t>Hindalco Industries Ltd</t>
  </si>
  <si>
    <t>INE176B01034</t>
  </si>
  <si>
    <t>Havells India Ltd</t>
  </si>
  <si>
    <t>INE216A01030</t>
  </si>
  <si>
    <t>Britannia Industries Ltd</t>
  </si>
  <si>
    <t>INE271C01023</t>
  </si>
  <si>
    <t>DLF Ltd</t>
  </si>
  <si>
    <t>INE918I01026</t>
  </si>
  <si>
    <t>Bajaj Finserv Ltd</t>
  </si>
  <si>
    <t>BAJAJFINSVNSEFEB2026FUT</t>
  </si>
  <si>
    <t>BSENSEFEB2026FUT</t>
  </si>
  <si>
    <t>DLFNSEFEB2026FUT</t>
  </si>
  <si>
    <t>BRITANNIANSEFEB2026FUT</t>
  </si>
  <si>
    <t>HAVELLSNSEFEB2026FUT</t>
  </si>
  <si>
    <t>INDIGONSEFEB2026FUT</t>
  </si>
  <si>
    <t>TATAGLOF11NSEFEB2026FUT</t>
  </si>
  <si>
    <t>MARUTINSEFEB2026FUT</t>
  </si>
  <si>
    <t>CIPLAF1109NSEFEB2026FUT</t>
  </si>
  <si>
    <t>CR2810FNNSEFEB2026FUT</t>
  </si>
  <si>
    <t>MMNSEMAR2026FUT</t>
  </si>
  <si>
    <t>BANKBARODANSEFEB2026FUT</t>
  </si>
  <si>
    <t>AMBERNSEFEB2026FUT</t>
  </si>
  <si>
    <t>HO3802EQUFNNSEFEB2026FUT</t>
  </si>
  <si>
    <t>GAILNSEFEB2026FUT</t>
  </si>
  <si>
    <t>ETERNALNSEFEB2026FUT</t>
  </si>
  <si>
    <t>BHAIRF1009NSEFEB2026FUT</t>
  </si>
  <si>
    <t>MAXFINSERVNSEFEB2026FUT</t>
  </si>
  <si>
    <t>POWERGRIDNSEFEB2026FUT</t>
  </si>
  <si>
    <t>AMBUJACEMNSEFEB2026FUT</t>
  </si>
  <si>
    <t>MARICONSEFEB2026FUT</t>
  </si>
  <si>
    <t>HINDCOF009NSEMAR2026FUT</t>
  </si>
  <si>
    <t>LTNSEMAR2026FUT</t>
  </si>
  <si>
    <t>OILINDLTDNSEFEB2026FUT</t>
  </si>
  <si>
    <t>KOTAKBKFUTNSEFEB2026FUT</t>
  </si>
  <si>
    <t>BA1003EQUNSEFEB2026FUT</t>
  </si>
  <si>
    <t>ITCLTDFUTNSEFEB2026FUT</t>
  </si>
  <si>
    <t>RECLFU0311NSEFEB2026FUT</t>
  </si>
  <si>
    <t>BAJFINANCENSEMAR2026FUT</t>
  </si>
  <si>
    <t>SBINNSEFEB2026FUT</t>
  </si>
  <si>
    <t>HDFCBNKNSEFEB2026FUT</t>
  </si>
  <si>
    <t>AXISBANKNSEFEB2026FUT</t>
  </si>
  <si>
    <t>NHPCNSEFEB2026FUT</t>
  </si>
  <si>
    <t>ICICIBANKNSEFEB2026FUT</t>
  </si>
  <si>
    <t>RIL0909FUTNSEFEB2026FUT</t>
  </si>
  <si>
    <t>IN0020220037</t>
  </si>
  <si>
    <t>7.38% Central Government Securities 20/06/2027</t>
  </si>
  <si>
    <t>INE144H14HX3</t>
  </si>
  <si>
    <t>Deutsche Investments India Private Ltd - 09/03/2026**</t>
  </si>
  <si>
    <t>INE466L14FR8</t>
  </si>
  <si>
    <t>360 ONE WAM Ltd (Prev IIFL Wealth Management Ltd) - 21/01/2027**</t>
  </si>
  <si>
    <t>IN002024Z438</t>
  </si>
  <si>
    <t>364 Days - T Bill - 05/02/2026</t>
  </si>
  <si>
    <t>IN002025Y214</t>
  </si>
  <si>
    <t>IN002025Z252</t>
  </si>
  <si>
    <t>Sundaram Balanced Advantage Fund</t>
  </si>
  <si>
    <t>INE476A01022</t>
  </si>
  <si>
    <t>Canara Bank</t>
  </si>
  <si>
    <t>INE020B08FD6</t>
  </si>
  <si>
    <t>REC LTD - 7.58% - 31/05/2029</t>
  </si>
  <si>
    <t>INE261F08DX0</t>
  </si>
  <si>
    <t>National Bank for Agriculture &amp; Rural Development - 7.58% - 31/07/2026</t>
  </si>
  <si>
    <t>IN0020230135</t>
  </si>
  <si>
    <t>IN0020230036</t>
  </si>
  <si>
    <t>7.17% Government Securities - 17/04/20230</t>
  </si>
  <si>
    <t>-</t>
  </si>
  <si>
    <t>Sundaram Dividend Yield Fund</t>
  </si>
  <si>
    <t>INE522F01014</t>
  </si>
  <si>
    <t>Coal India Ltd</t>
  </si>
  <si>
    <t>Consumable Fuels</t>
  </si>
  <si>
    <t>INE081A01020</t>
  </si>
  <si>
    <t>Tata Steel Ltd</t>
  </si>
  <si>
    <t>INE486A01021</t>
  </si>
  <si>
    <t>CESC Ltd</t>
  </si>
  <si>
    <t>INE214T01019</t>
  </si>
  <si>
    <t>LTIMindtree Ltd</t>
  </si>
  <si>
    <t>INE172A01027</t>
  </si>
  <si>
    <t>Castrol India Ltd</t>
  </si>
  <si>
    <t>INE242A01010</t>
  </si>
  <si>
    <t>Indian Oil Corporation Ltd</t>
  </si>
  <si>
    <t>INE158A01026</t>
  </si>
  <si>
    <t>Hero MotoCorp Ltd</t>
  </si>
  <si>
    <t>INE356A01018</t>
  </si>
  <si>
    <t>MphasiS Ltd</t>
  </si>
  <si>
    <t>INE102D01028</t>
  </si>
  <si>
    <t>Godrej Consumer Products Ltd</t>
  </si>
  <si>
    <t>INE021A01026</t>
  </si>
  <si>
    <t>Asian Paints Ltd</t>
  </si>
  <si>
    <t>INE058A01010</t>
  </si>
  <si>
    <t>Sanofi India Ltd</t>
  </si>
  <si>
    <t>INE462A01022</t>
  </si>
  <si>
    <t>Bayer Cropscience Ltd</t>
  </si>
  <si>
    <t>IDIA00069477</t>
  </si>
  <si>
    <t>INE02CF01010</t>
  </si>
  <si>
    <t>IDIA00069480</t>
  </si>
  <si>
    <t>INE759J01022</t>
  </si>
  <si>
    <t>Sundaram Equity Savings Fund</t>
  </si>
  <si>
    <t>INE019A01038</t>
  </si>
  <si>
    <t>JSW Steel Ltd</t>
  </si>
  <si>
    <t>INE406A01037</t>
  </si>
  <si>
    <t>Aurobindo Pharma Ltd</t>
  </si>
  <si>
    <t>INE115A07PR7</t>
  </si>
  <si>
    <t>LIC Housing Finance Ltd - 6.65% - 15/02/2027**</t>
  </si>
  <si>
    <t>INE134E08IE1</t>
  </si>
  <si>
    <t>Power Finance Corporation Ltd - 8.03% - 02/05/2026**</t>
  </si>
  <si>
    <t>INE261F08EA6</t>
  </si>
  <si>
    <t>National Bank for Agriculture &amp; Rural Development - 7.5% - 31/08/2026</t>
  </si>
  <si>
    <t>IN0020230101</t>
  </si>
  <si>
    <t>7.37% Government Securities-23/10/2028</t>
  </si>
  <si>
    <t>IN0020250067</t>
  </si>
  <si>
    <t>6.01% Central Government Securities 21/07/2030</t>
  </si>
  <si>
    <t>IN0020240050</t>
  </si>
  <si>
    <t>7.04% Central Government Securities 03/06/2029</t>
  </si>
  <si>
    <t>Sundaram Focused  Fund</t>
  </si>
  <si>
    <t>INE330T01021</t>
  </si>
  <si>
    <t>Happy Forgings Ltd</t>
  </si>
  <si>
    <t>INE192R01011</t>
  </si>
  <si>
    <t>Avenue Supermarts Ltd</t>
  </si>
  <si>
    <t>INE491A01021</t>
  </si>
  <si>
    <t>City Union Bank Ltd</t>
  </si>
  <si>
    <t>INE089A01031</t>
  </si>
  <si>
    <t>Dr. Reddys Laboratories Ltd</t>
  </si>
  <si>
    <t>INE03JT01014</t>
  </si>
  <si>
    <t>Go Digit General Insurance Ltd</t>
  </si>
  <si>
    <t>INE389H01022</t>
  </si>
  <si>
    <t>KEC International Ltd</t>
  </si>
  <si>
    <t>INE716A01013</t>
  </si>
  <si>
    <t>Whirlpool of India Ltd</t>
  </si>
  <si>
    <t>Sundaram Multi Cap Fund</t>
  </si>
  <si>
    <t>INE668F01031</t>
  </si>
  <si>
    <t>Jyothy Laboratories Ltd</t>
  </si>
  <si>
    <t>Household Products</t>
  </si>
  <si>
    <t>INE112L01020</t>
  </si>
  <si>
    <t>Metropolis Healthcare Ltd</t>
  </si>
  <si>
    <t>INE0BJS01011</t>
  </si>
  <si>
    <t>Go Fashion (India ) Ltd</t>
  </si>
  <si>
    <t>INE04VU01023</t>
  </si>
  <si>
    <t>Seshaasai Technologies Ltd</t>
  </si>
  <si>
    <t>INE147E01013</t>
  </si>
  <si>
    <t>INE431E01011</t>
  </si>
  <si>
    <t>Healthcare Equipment &amp; Supplies</t>
  </si>
  <si>
    <t>IDIA00069356</t>
  </si>
  <si>
    <t>IDIA00069359</t>
  </si>
  <si>
    <t>INE406B01019</t>
  </si>
  <si>
    <t>INE348C01011</t>
  </si>
  <si>
    <t>Paper, Forest &amp; Jute Products</t>
  </si>
  <si>
    <t>INE604A01011</t>
  </si>
  <si>
    <t>Sundaram Nifty 100 Equal Weight Fund</t>
  </si>
  <si>
    <t>INE205A01025</t>
  </si>
  <si>
    <t>Vedanta Ltd</t>
  </si>
  <si>
    <t>Diversified Metals</t>
  </si>
  <si>
    <t>INE343H01029</t>
  </si>
  <si>
    <t>Solar Industries India Ltd</t>
  </si>
  <si>
    <t>INE239A01024</t>
  </si>
  <si>
    <t>Nestle India Ltd</t>
  </si>
  <si>
    <t>INE160A01022</t>
  </si>
  <si>
    <t>Punjab National Bank</t>
  </si>
  <si>
    <t>INE685A01028</t>
  </si>
  <si>
    <t>Torrent Pharmaceuticals Ltd</t>
  </si>
  <si>
    <t>INE070A01015</t>
  </si>
  <si>
    <t>Shree Cement Ltd</t>
  </si>
  <si>
    <t>INE323A01026</t>
  </si>
  <si>
    <t>Bosch Ltd</t>
  </si>
  <si>
    <t>INE249Z01020</t>
  </si>
  <si>
    <t>Mazagon Dock Shipbuilders Limited</t>
  </si>
  <si>
    <t>INE047A01021</t>
  </si>
  <si>
    <t>Grasim Industries Ltd</t>
  </si>
  <si>
    <t>INE267A01025</t>
  </si>
  <si>
    <t>Hindustan Zinc Ltd</t>
  </si>
  <si>
    <t>INE795G01014</t>
  </si>
  <si>
    <t>HDFC Life Insurance Company Ltd</t>
  </si>
  <si>
    <t>INE0J1Y01017</t>
  </si>
  <si>
    <t>LIC of India Ltd</t>
  </si>
  <si>
    <t>INE118A01012</t>
  </si>
  <si>
    <t>Bajaj Holdings &amp; Investment Ltd</t>
  </si>
  <si>
    <t>INE066A01021</t>
  </si>
  <si>
    <t>Eicher Motors Ltd</t>
  </si>
  <si>
    <t>INE121E01018</t>
  </si>
  <si>
    <t>JSW Energy Ltd</t>
  </si>
  <si>
    <t>INE377Y01014</t>
  </si>
  <si>
    <t>BAJAJ HOUSING FINANCE LTD</t>
  </si>
  <si>
    <t>INE814H01029</t>
  </si>
  <si>
    <t>Adani Power Ltd</t>
  </si>
  <si>
    <t>INE775A01035</t>
  </si>
  <si>
    <t>Samvardhana Motherson International Ltd</t>
  </si>
  <si>
    <t>INE0V6F01027</t>
  </si>
  <si>
    <t>Hyundai Motor India Ltd</t>
  </si>
  <si>
    <t>INE361B01024</t>
  </si>
  <si>
    <t>Divis Laboratories Ltd</t>
  </si>
  <si>
    <t>INE765G01017</t>
  </si>
  <si>
    <t>ICICI Lombard General Insurance Company Ltd</t>
  </si>
  <si>
    <t>INE670K01029</t>
  </si>
  <si>
    <t>Lodha Developers Ltd</t>
  </si>
  <si>
    <t>INE423A01024</t>
  </si>
  <si>
    <t>Adani Enterprises</t>
  </si>
  <si>
    <t>Metals &amp; Minerals Trading</t>
  </si>
  <si>
    <t>INE053F01010</t>
  </si>
  <si>
    <t>Indian Railway Finance Corporation Ltd</t>
  </si>
  <si>
    <t>INE067A01029</t>
  </si>
  <si>
    <t>CG Power and Industrial Solutions Ltd</t>
  </si>
  <si>
    <t>INE931S01010</t>
  </si>
  <si>
    <t>Adani Energy Solutions Ltd</t>
  </si>
  <si>
    <t>INE758E01017</t>
  </si>
  <si>
    <t>Jio Financial Services Ltd</t>
  </si>
  <si>
    <t>INE364U01010</t>
  </si>
  <si>
    <t>Adani Green Energy Ltd</t>
  </si>
  <si>
    <t>Sundaram ELSS Tax Saver Fund</t>
  </si>
  <si>
    <t>INE451A01017</t>
  </si>
  <si>
    <t>Force Motors Ltd</t>
  </si>
  <si>
    <t>INE692A01016</t>
  </si>
  <si>
    <t>Union Bank of India</t>
  </si>
  <si>
    <t>INE786A01032</t>
  </si>
  <si>
    <t>JK Lakshmi Cement Ltd</t>
  </si>
  <si>
    <t>Sundaram Consumption Fund</t>
  </si>
  <si>
    <t>INE19RI01016</t>
  </si>
  <si>
    <t>Tenneco Clean Air India Ltd</t>
  </si>
  <si>
    <t>Sundaram Services Fund</t>
  </si>
  <si>
    <t>INE982J01020</t>
  </si>
  <si>
    <t>One 97 Communications Ltd</t>
  </si>
  <si>
    <t>INE726G01019</t>
  </si>
  <si>
    <t>ICICI Prudential Life Insurance Company Ltd</t>
  </si>
  <si>
    <t>INE545U01014</t>
  </si>
  <si>
    <t>Bandhan Bank Ltd</t>
  </si>
  <si>
    <t>MU0295S00016</t>
  </si>
  <si>
    <t>Sundaram Value Fund</t>
  </si>
  <si>
    <t>INE404A01024</t>
  </si>
  <si>
    <t>Aditya Birla Sun Life AMC Ltd</t>
  </si>
  <si>
    <t>INE884B01025</t>
  </si>
  <si>
    <t>Kirloskar Ferrous Ind Ltd</t>
  </si>
  <si>
    <t>INE531A01024</t>
  </si>
  <si>
    <t>Kansai Nerolac Paints Ltd</t>
  </si>
  <si>
    <t>INE002S01010</t>
  </si>
  <si>
    <t>Mahanagar Gas Ltd</t>
  </si>
  <si>
    <t>INE176A01028</t>
  </si>
  <si>
    <t>Bata India Ltd</t>
  </si>
  <si>
    <t>INE640A01023</t>
  </si>
  <si>
    <t>SKF India Ltd</t>
  </si>
  <si>
    <t>Sundaram Large Cap Fund</t>
  </si>
  <si>
    <t>Sundaram Business Cycle Fund</t>
  </si>
  <si>
    <t>INE410P01011</t>
  </si>
  <si>
    <t>Narayana Hrudayalaya Ltd</t>
  </si>
  <si>
    <t>INE224A01026</t>
  </si>
  <si>
    <t>Greaves Cotton Ltd</t>
  </si>
  <si>
    <t>INE716B01029</t>
  </si>
  <si>
    <t>Tips Music Ltd</t>
  </si>
  <si>
    <t>INE04I401011</t>
  </si>
  <si>
    <t>KPIT Technologies Ltd</t>
  </si>
  <si>
    <t>INE0CAZ01013</t>
  </si>
  <si>
    <t>Urban Company Ltd</t>
  </si>
  <si>
    <t>INE055A01016</t>
  </si>
  <si>
    <t>Aditya Birla Real Estate Ltd</t>
  </si>
  <si>
    <t>INE342G01023</t>
  </si>
  <si>
    <t>NIIT Learning Systems Ltd</t>
  </si>
  <si>
    <t>Sundaram Flexi Cap Fund</t>
  </si>
  <si>
    <t>Sundaram Financial Services Opportunities Fund</t>
  </si>
  <si>
    <t>INE756I01012</t>
  </si>
  <si>
    <t>HDB Financial Services Ltd</t>
  </si>
  <si>
    <t>INF173K01NF7</t>
  </si>
  <si>
    <t>Sundaram Arbitrage Fund - Direct Growth</t>
  </si>
  <si>
    <t>INF846K01EN1</t>
  </si>
  <si>
    <t>Axis Treasury Advantage Fund - Direct Growth</t>
  </si>
  <si>
    <t>INF205K01KR8</t>
  </si>
  <si>
    <t>Invesco India Arbitrage Fund - Direct Growth</t>
  </si>
  <si>
    <t>INF754K01EA4</t>
  </si>
  <si>
    <t>Edelweiss Arbitrage Fund - Direct Growth</t>
  </si>
  <si>
    <t>INF277K017Q3</t>
  </si>
  <si>
    <t>Tata Arbitrage Fund - Direct Growth</t>
  </si>
  <si>
    <t>INF173K01GP0</t>
  </si>
  <si>
    <t>Sundaram Short Duration Fund - Direct Growth</t>
  </si>
  <si>
    <t>INF179K01YM7</t>
  </si>
  <si>
    <t>HDFC Short Term Debt Fund - Direct Growth</t>
  </si>
  <si>
    <t>INF109K013N3</t>
  </si>
  <si>
    <t>ICICI Prudential Short Term Fund - Direct Growth</t>
  </si>
  <si>
    <t>Sundaram Multi Asset Allocation Fund</t>
  </si>
  <si>
    <t>IN0020240183</t>
  </si>
  <si>
    <t>6.75% Central Government Securities 23/12/2029</t>
  </si>
  <si>
    <t>INF200KA16D8</t>
  </si>
  <si>
    <t>SBI-ETF GOLD</t>
  </si>
  <si>
    <t>INF204KB17I5</t>
  </si>
  <si>
    <t>Nippon India ETF Gold Bees</t>
  </si>
  <si>
    <t>INF174KA1HJ8</t>
  </si>
  <si>
    <t>Kotak Mutual Fund - Gold Exchange Traded Fund</t>
  </si>
  <si>
    <t>INF179KC1981</t>
  </si>
  <si>
    <t>HDFC Gold Exchange Traded Fund</t>
  </si>
  <si>
    <t>INF740KA1SW3</t>
  </si>
  <si>
    <t>DSP-GOLD ETF</t>
  </si>
  <si>
    <t>Sundaram Multi-Factor Fund</t>
  </si>
  <si>
    <t>INE414G01012</t>
  </si>
  <si>
    <t>Muthoot Finance Ltd</t>
  </si>
  <si>
    <t>INE589A01014</t>
  </si>
  <si>
    <t>Neyveli Lignite Corporation Ltd</t>
  </si>
  <si>
    <t>INE347G01014</t>
  </si>
  <si>
    <t>Petronet LNG Ltd</t>
  </si>
  <si>
    <t>INE935A01035</t>
  </si>
  <si>
    <t>GlenMark Pharmaceuticals Ltd</t>
  </si>
  <si>
    <t>INE674K01013</t>
  </si>
  <si>
    <t>Aditya Birla Capital Ltd</t>
  </si>
  <si>
    <t>INE498L01015</t>
  </si>
  <si>
    <t>L &amp; T Finance Ltd</t>
  </si>
  <si>
    <t>INE947Q01028</t>
  </si>
  <si>
    <t>Laurus Labs Ltd</t>
  </si>
  <si>
    <t>INE913H01037</t>
  </si>
  <si>
    <t>Endurance Technologies Ltd</t>
  </si>
  <si>
    <t>INE647A01010</t>
  </si>
  <si>
    <t>SRF Ltd</t>
  </si>
  <si>
    <t>INE159A01016</t>
  </si>
  <si>
    <t>GlaxoSmithKline Pharmaceuticals Ltd</t>
  </si>
  <si>
    <t>INE084A01016</t>
  </si>
  <si>
    <t>Bank of India</t>
  </si>
  <si>
    <t>INE844O01030</t>
  </si>
  <si>
    <t>Gujarat Gas Co Ltd</t>
  </si>
  <si>
    <t>INE584A01023</t>
  </si>
  <si>
    <t>NMDC Ltd</t>
  </si>
  <si>
    <t>Minerals &amp; Mining</t>
  </si>
  <si>
    <t>INE944F01028</t>
  </si>
  <si>
    <t>Radico Khaitan Ltd</t>
  </si>
  <si>
    <t>INE628A01036</t>
  </si>
  <si>
    <t>UPL Ltd</t>
  </si>
  <si>
    <t>INE012A01025</t>
  </si>
  <si>
    <t>ACC Ltd</t>
  </si>
  <si>
    <t>INE031A01017</t>
  </si>
  <si>
    <t>Housing &amp; Urban Development Corporation Ltd</t>
  </si>
  <si>
    <t>INE260B01028</t>
  </si>
  <si>
    <t>Godfrey Phillips India Ltd</t>
  </si>
  <si>
    <t>Cigarettes &amp; Tobacco Products</t>
  </si>
  <si>
    <t>INE918Z01012</t>
  </si>
  <si>
    <t>Kaynes Technology India Ltd</t>
  </si>
  <si>
    <t>INE208A01029</t>
  </si>
  <si>
    <t>Ashok Leyland Ltd</t>
  </si>
  <si>
    <t>YTM (%)</t>
  </si>
  <si>
    <t>Index</t>
  </si>
  <si>
    <t>Monthly Portfolio Statement for the month ended 31 January 2026</t>
  </si>
  <si>
    <t>Hindustan Dorr Oliver Ltd @</t>
  </si>
  <si>
    <t># percentage to NAV of security is less than 0.01% - Wherever applicable</t>
  </si>
  <si>
    <t>** Thinly traded / Non Traded Securities - Wherever applicable</t>
  </si>
  <si>
    <t>^ Net current assets includes interest accrued on fixed income securities - Wherever applicable</t>
  </si>
  <si>
    <t>~ This scheme has exposure to floating rate instruments and / or interest rate derivatives. The duration of these instruments is linked to the interest rate reset period. The interest rate risk in a floating rate instrument or in a fixed rate instrument hedged with derivatives is likely to be lesser than that in an equivalent maturity fixed rate instrument. Under some market circumstances the volatility may be of an order greater than what may ordinarily be expected considering only its duration. Hence investors are recommended to consider the unadjusted portfolio maturity of the scheme as well and exercise adequate due diligence when deciding to make their investments. - Wherever applicable</t>
  </si>
  <si>
    <t>* Investment earmarked for Derivative Margin - Wherever applicable</t>
  </si>
  <si>
    <t>b) Total value and percentage of illiquid equity / Preference shares @</t>
  </si>
  <si>
    <t>At the beginning</t>
  </si>
  <si>
    <t>d) IDCW declared during the period (Rupees per unit)</t>
  </si>
  <si>
    <t>Scheme Riskometer :</t>
  </si>
  <si>
    <t>Tier I Benchmark Riskometer :</t>
  </si>
  <si>
    <t xml:space="preserve">                     NIFTY Infrastructure TRI</t>
  </si>
  <si>
    <t>(e) Non-Convertible Preference Shares</t>
  </si>
  <si>
    <t>TVS Motor Company Ltd 6.00% (Preference Share) 01-Sep-2026**</t>
  </si>
  <si>
    <t>Sundaram Liquid Fund - Direct Growth*</t>
  </si>
  <si>
    <t>Tier II Benchmark Riskometer :</t>
  </si>
  <si>
    <t xml:space="preserve">                        Nifty Mid Cap 150 TRI</t>
  </si>
  <si>
    <t xml:space="preserve">                            Nifty Mid Cap 100 TRI</t>
  </si>
  <si>
    <t>Tech Mahindra Ltd FEB-2026</t>
  </si>
  <si>
    <t>Cash and Other Net Current Assets^</t>
  </si>
  <si>
    <t xml:space="preserve">           Nifty Large Mid Cap 250 TRI</t>
  </si>
  <si>
    <t xml:space="preserve">                           BSE 500 TRI</t>
  </si>
  <si>
    <t xml:space="preserve">                                    BSE 500 TRI</t>
  </si>
  <si>
    <t xml:space="preserve">                    BSE 500 TRI</t>
  </si>
  <si>
    <t xml:space="preserve">                    Nifty Small Cap 100 TRI</t>
  </si>
  <si>
    <t xml:space="preserve">                   Nifty Small Cap 100 TRI</t>
  </si>
  <si>
    <t xml:space="preserve">                      Nifty Small Cap 100 TRI</t>
  </si>
  <si>
    <t xml:space="preserve">                     Nifty Small Cap 100 TRI</t>
  </si>
  <si>
    <t>KEI Industries Ltd FEB-2026</t>
  </si>
  <si>
    <t>Annexure-A</t>
  </si>
  <si>
    <t xml:space="preserve">           Nifty Small Cap 250 TRI</t>
  </si>
  <si>
    <t xml:space="preserve">           Nifty Small Cap 100 TRI</t>
  </si>
  <si>
    <t>INE041025011</t>
  </si>
  <si>
    <t>Embassy Office Parks (REIT)</t>
  </si>
  <si>
    <t>INE0FDU25010</t>
  </si>
  <si>
    <t>Brookfield India Real Estate Trust REIT</t>
  </si>
  <si>
    <t>Chennai Super Kings Ltd @</t>
  </si>
  <si>
    <t>(f) Convertible Debenture</t>
  </si>
  <si>
    <t>INE121A08PJ0</t>
  </si>
  <si>
    <t>7.5% Cholamandalam Investment and Company Ltd - 30/09/2026</t>
  </si>
  <si>
    <t>Unrated</t>
  </si>
  <si>
    <t>Bajaj Finance Ltd FEB-2026</t>
  </si>
  <si>
    <t>Yield to call date %</t>
  </si>
  <si>
    <t>State Bank of India - 6.93% - 20/10/2035** - Call Dt : 19-Oct-2030</t>
  </si>
  <si>
    <t>6.22% Central Government Securities_Floating Rate Bond - 04/10/2028 ~</t>
  </si>
  <si>
    <t>Refer below point i)</t>
  </si>
  <si>
    <t>Direct Plan - Monthly IDCW</t>
  </si>
  <si>
    <t>Regular Plan - Monthly IDCW</t>
  </si>
  <si>
    <t>ISIN</t>
  </si>
  <si>
    <t>NAME OF THE SECURITY</t>
  </si>
  <si>
    <t>TOTAL AMOUNT DUE (Rs. in Lacs)</t>
  </si>
  <si>
    <t>(Rs. in Lacs)</t>
  </si>
  <si>
    <t xml:space="preserve">Total Cost  </t>
  </si>
  <si>
    <t xml:space="preserve">Discounting Charges / Interest accrued till maturity </t>
  </si>
  <si>
    <t>Total CP Outstanding</t>
  </si>
  <si>
    <t>Amount Recovered - 06th Mar 2025</t>
  </si>
  <si>
    <t>Total settlement till date</t>
  </si>
  <si>
    <t>CASH</t>
  </si>
  <si>
    <t>INVIT Units</t>
  </si>
  <si>
    <t>INE121H14JU3</t>
  </si>
  <si>
    <t xml:space="preserve">IL&amp;FS Financial Services Ltd. 24SEP18 CP </t>
  </si>
  <si>
    <t>## The Boards of these companies have set February 17th as the record date for the allocation of InvIT units and cash distribution. Accordingly, on the 5th of March 2025, we received the Total cash of Rs. 3.17 Crs .Further as a part of the distribution we have received  INVITs amounting to Rs. 2 Crs having face value is Rs. 25,00,000 per unit subsequently in the month of April ’25. The above-mentioned cash and  INVITs units are allocated to respective scheme based  on their exposure.</t>
  </si>
  <si>
    <t>For Further details please refer the below Links for Rationale</t>
  </si>
  <si>
    <t>https://www.sundarammutual.com/pdf2/2025/Rationale_for_Valuation/Update_on_ILFS_Financial_Services_Recovery_06_03_2025.pdf</t>
  </si>
  <si>
    <t>https://www.sundarammutual.com/pdf2/2025/Rationale_for_Valuation/Update_on_Valuation_of_RoadStar_InVIT_Units_V1.pdf</t>
  </si>
  <si>
    <t>https://www.sundarammutual.com/pdf2/2025/Rationale_for_Valuation/Update_on_Valuation_of_RoadStar_InVIT_Units_22_Sep_2025.pdf</t>
  </si>
  <si>
    <t>VALUE OF THE SECURITY CONSIDERED UNDER NET RECEIVABLES</t>
  </si>
  <si>
    <t>% TO AUM</t>
  </si>
  <si>
    <t>INE528G08394</t>
  </si>
  <si>
    <t>9%-YES BANK LTD-NCD-Call opt-18/10/2022-Perpetual Bond $</t>
  </si>
  <si>
    <t>TOTAL AMOUNT INCLUDING INTEREST DUE TO THE SCHEME</t>
  </si>
  <si>
    <t>TOTAL AMOUNT DUE</t>
  </si>
  <si>
    <t>PRINCIPAL (Rs. in Lacs)</t>
  </si>
  <si>
    <t>Interest Accrued till 05 Mar 2020
(Rs. in Lacs)</t>
  </si>
  <si>
    <t>Total 
(Rs. in Lacs)</t>
  </si>
  <si>
    <t>$ Yes Bank Limited Reconstruction Scheme 2020” was notified in the Official Gazette on March 13, 2020. Based on that, the Basel III Additional Tier I Bonds (ISIN - INE528G08394) were written down in the scheme along with the Interest accrued.</t>
  </si>
  <si>
    <t>Portfolio Information</t>
  </si>
  <si>
    <t>Scheme Name :</t>
  </si>
  <si>
    <t>Description (if any)</t>
  </si>
  <si>
    <t xml:space="preserve">Annualised Portfolio YTM %* : </t>
  </si>
  <si>
    <t>Macaulay Duration (years) - only for Debt portion (years)</t>
  </si>
  <si>
    <t>Residual Maturity (years) - only for Debt portion (years)</t>
  </si>
  <si>
    <t xml:space="preserve">As on (Date) </t>
  </si>
  <si>
    <t>*** in case of semi annual YTM,  it will be annualised </t>
  </si>
  <si>
    <t xml:space="preserve">           CRISIL Hybrid 35 Plus 65 - Aggressive Index</t>
  </si>
  <si>
    <t>Cipla Ltd FEB-2026</t>
  </si>
  <si>
    <t>Canara Bank FEB-2026</t>
  </si>
  <si>
    <t>TATA Consultancy Services Ltd FEB-2026</t>
  </si>
  <si>
    <t>Hindustan Aeronautics Ltd FEB-2026</t>
  </si>
  <si>
    <t>Multi Commodity Exchange of India Limited FEB-2026</t>
  </si>
  <si>
    <t>Reliance Industries Ltd FEB-2026</t>
  </si>
  <si>
    <t>Bajaj Finserv Ltd FEB-2026</t>
  </si>
  <si>
    <t>Kotak Mahindra Bank Ltd FEB-2026</t>
  </si>
  <si>
    <t>Bharti Airtel Ltd FEB-2026</t>
  </si>
  <si>
    <t>Eternal Ltd ( Previously named as Zomato Ltd ) FEB-2026</t>
  </si>
  <si>
    <t>Bank of Baroda FEB-2026</t>
  </si>
  <si>
    <t>ICICI Bank Ltd FEB-2026</t>
  </si>
  <si>
    <t xml:space="preserve">           NIFTY 50 Arbitrage INDEX</t>
  </si>
  <si>
    <t xml:space="preserve">           NIFTY 50 Hybrid Composite Debt 50 : 50 INDEX</t>
  </si>
  <si>
    <t>Sandur Laminates Ltd @</t>
  </si>
  <si>
    <t>Crystal Cable Industries Ltd @</t>
  </si>
  <si>
    <t>Tirrihannah Company Ltd @</t>
  </si>
  <si>
    <t>Minerava Holdings Ltd @</t>
  </si>
  <si>
    <t>Name of The security</t>
  </si>
  <si>
    <t xml:space="preserve">ISIN </t>
  </si>
  <si>
    <t>Net receivable/Market value  (Rs. Lakh)</t>
  </si>
  <si>
    <t>% to NAV</t>
  </si>
  <si>
    <t>Total Amount(Principal &amp; Interest)  (Rs. Lakh)</t>
  </si>
  <si>
    <t>21.50% Dewan Rubber Ltd</t>
  </si>
  <si>
    <t>Not Available</t>
  </si>
  <si>
    <t>Chemox Chemicals Industries</t>
  </si>
  <si>
    <t xml:space="preserve">                                NIFTY 500 TRI</t>
  </si>
  <si>
    <t xml:space="preserve">           NIFTY Dividend Opportunities 50 TRI</t>
  </si>
  <si>
    <t>Gujarat Ambuja Cement Co.Ltd FEB-2026</t>
  </si>
  <si>
    <t>Aurobindo Pharma Ltd-Equ FEB-2026</t>
  </si>
  <si>
    <t>NTPC Ltd FEB-2026</t>
  </si>
  <si>
    <t>JSW Steel Ltd FEB-2026</t>
  </si>
  <si>
    <t>HDFC Bank Ltd FEB-2026</t>
  </si>
  <si>
    <t>Larsen &amp; Toubro Ltd MAR-2026</t>
  </si>
  <si>
    <t>Mahindra &amp; Mahindra Ltd MAR-2026</t>
  </si>
  <si>
    <t>Hindalco Industries Ltd MAR-2026</t>
  </si>
  <si>
    <t>State Bank Of India Ltd FEB-2026</t>
  </si>
  <si>
    <t>Axis Bank Ltd  FEB-2026</t>
  </si>
  <si>
    <t>Direct Plan - IDCW</t>
  </si>
  <si>
    <t>Regular Plan - IDCW</t>
  </si>
  <si>
    <t xml:space="preserve">                      Nifty Equity Savings TRI</t>
  </si>
  <si>
    <t xml:space="preserve">                              Nifty 500 TRI</t>
  </si>
  <si>
    <t xml:space="preserve">           Nifty Large MID CAP 250 TRI</t>
  </si>
  <si>
    <t>Crescent Finstock Ltd @</t>
  </si>
  <si>
    <t>Balmer Lawrie Freight Containers Ltd @</t>
  </si>
  <si>
    <t>Precision Fasteners Ltd @</t>
  </si>
  <si>
    <t>Virtual Dynamics Software Ltd @</t>
  </si>
  <si>
    <t>Noble Brothers Impex Ltd @</t>
  </si>
  <si>
    <t>Sangam Health Care Products Ltd @</t>
  </si>
  <si>
    <t>Mukerian Papers Ltd @</t>
  </si>
  <si>
    <t>15% Premier Vinyl Ltd</t>
  </si>
  <si>
    <t xml:space="preserve">           Nifty 500 MultiCap 50:25:25 TRI</t>
  </si>
  <si>
    <t xml:space="preserve">          Nifty 100 Equal Weighted Index TRI</t>
  </si>
  <si>
    <t>18% Jord Engineering Ltd</t>
  </si>
  <si>
    <t xml:space="preserve">                          NIFTY 500 TRI</t>
  </si>
  <si>
    <t xml:space="preserve">           Nifty India Consumption TRI</t>
  </si>
  <si>
    <t>Make My Trip Ltd (USD)</t>
  </si>
  <si>
    <t xml:space="preserve">           NIFTY Services Sector TRI</t>
  </si>
  <si>
    <t xml:space="preserve">           NIFTY 500 MULTICAP 50:25:25 TRI</t>
  </si>
  <si>
    <t xml:space="preserve">                       NIFTY 500_TRI</t>
  </si>
  <si>
    <t xml:space="preserve">               Nifty 100 TRI</t>
  </si>
  <si>
    <t xml:space="preserve">                      Nifty_500_ TRI</t>
  </si>
  <si>
    <t xml:space="preserve">                  Nifty 500 TRI</t>
  </si>
  <si>
    <t xml:space="preserve">           Nifty Financial Services TRI</t>
  </si>
  <si>
    <t>NIFTY 500 TRI (65%) + NIFTY Short Duration Debt Index (10%) + Domestic Prices of Gold (25%)</t>
  </si>
  <si>
    <t>Ultra Tech Cement Ltd FEB-2026</t>
  </si>
  <si>
    <t xml:space="preserve">                     BSE 200 TRI</t>
  </si>
  <si>
    <t>Ashok Leyland Ltd FEB-2026</t>
  </si>
  <si>
    <t>Sundaram Global Brand Theme-Equity Active FOF</t>
  </si>
  <si>
    <t>SG9999013908</t>
  </si>
  <si>
    <t>Sundaram Global Brand Fund - Master Class</t>
  </si>
  <si>
    <t xml:space="preserve"> (a) Investments in Foreign Securities - Units of Mutual Funds</t>
  </si>
  <si>
    <t xml:space="preserve">                    MSCI ACWI TRI</t>
  </si>
  <si>
    <t>S.NO.</t>
  </si>
  <si>
    <t>ACRONYM</t>
  </si>
  <si>
    <t>SCHEME NAME</t>
  </si>
  <si>
    <t>CAPEXG</t>
  </si>
  <si>
    <t>GLOB</t>
  </si>
  <si>
    <t>MIDCAP</t>
  </si>
  <si>
    <t>MULTIP</t>
  </si>
  <si>
    <t>Sundaram Large And Mid Cap Fund</t>
  </si>
  <si>
    <t>SLTADV3</t>
  </si>
  <si>
    <t>Sundaram Long Term Advantage Fund Series III</t>
  </si>
  <si>
    <t>SLTADV4</t>
  </si>
  <si>
    <t>Sundaram Long Term Advantage Fund Series IV</t>
  </si>
  <si>
    <t>SLTAX2</t>
  </si>
  <si>
    <t>Sundaram Long Term Tax Advantage Fund Series II</t>
  </si>
  <si>
    <t>SLTAX3</t>
  </si>
  <si>
    <t>SLTAX4</t>
  </si>
  <si>
    <t>SLTAX5</t>
  </si>
  <si>
    <t>SLTAX6</t>
  </si>
  <si>
    <t>SMILE</t>
  </si>
  <si>
    <t>SPAHF</t>
  </si>
  <si>
    <t>SPARF</t>
  </si>
  <si>
    <t xml:space="preserve">Sundaram Arbitrage Fund </t>
  </si>
  <si>
    <t>SPBAF</t>
  </si>
  <si>
    <t>SPDYF</t>
  </si>
  <si>
    <t>SPESF</t>
  </si>
  <si>
    <t>SPFOCUS</t>
  </si>
  <si>
    <t>Sundaram Focused  Fund</t>
  </si>
  <si>
    <t>SPMUCF</t>
  </si>
  <si>
    <t>SPSN100</t>
  </si>
  <si>
    <t>Sundaram NIFTY 100 Equal Weight Fund</t>
  </si>
  <si>
    <t>SPTAX</t>
  </si>
  <si>
    <t>SRURAL</t>
  </si>
  <si>
    <t>SSFUND</t>
  </si>
  <si>
    <t>STAX</t>
  </si>
  <si>
    <t>SUNBCF</t>
  </si>
  <si>
    <t>SUNFCF</t>
  </si>
  <si>
    <t>SUNFOP</t>
  </si>
  <si>
    <t>SUNMAF</t>
  </si>
  <si>
    <t>SUNCYF</t>
  </si>
  <si>
    <t>SUNMFF</t>
  </si>
  <si>
    <t>Sundaram Money Market Fund-Direct Plan - Growth*</t>
  </si>
  <si>
    <t>7.10% Central Government Securities 18/04/2029*</t>
  </si>
  <si>
    <t>7.23% Central Government Securities 15/04/2039*</t>
  </si>
  <si>
    <t>7.10% Central Government Securities 08/04/2034*</t>
  </si>
  <si>
    <t>7.38% Central Government Securities 20/06/2027*</t>
  </si>
  <si>
    <t>182 Days - T Bill - 19/02/2026*</t>
  </si>
  <si>
    <t>364 Days - T Bill - 17/09/2026*</t>
  </si>
  <si>
    <t>7.32% Government Securities-13/11/2030*</t>
  </si>
  <si>
    <t>7.37% Government Securities-23/10/2028*</t>
  </si>
  <si>
    <t>7.04% Central Government Securities 03/06/2029*</t>
  </si>
  <si>
    <t>YTM (%)*</t>
  </si>
  <si>
    <t>Direct Plan - Halfyearly IDCW</t>
  </si>
  <si>
    <t>Regular Plan - Halfyearly IDCW</t>
  </si>
  <si>
    <t>i) Exposure to securities classified as below investment grade or default as on 31-Jan-2026</t>
  </si>
  <si>
    <t>% to AUM as on 31-Jan-2026</t>
  </si>
  <si>
    <t>31-Jan-2026</t>
  </si>
  <si>
    <t>SUNIPA</t>
  </si>
  <si>
    <t>Sundaram Income Plus Arbitrage Active FoF Fund</t>
  </si>
  <si>
    <t>++ Aggregate Investments by Other schemes of Sundaram Mutual Fund - Rs. 1,505.25 Lakhs</t>
  </si>
  <si>
    <t>60% Nifty Short Duration Debt Index A-II + 40% Nifty 50 Arbitrage TRI</t>
  </si>
  <si>
    <t>DERIVATIVES DISCLOSURE</t>
  </si>
  <si>
    <t>Disclosure regarding Derivative positions pursuant to SEBI Circular no CIR/IMD/DF/11/2010 dated August18,2010</t>
  </si>
  <si>
    <t>DETAILS OF INVESTMENTS IN DERIVATIVE INSTRUMENTS</t>
  </si>
  <si>
    <t>A. Hedging Positions through Futures as on January 31, 2026 :</t>
  </si>
  <si>
    <t>Scheme Name</t>
  </si>
  <si>
    <t>Underlying</t>
  </si>
  <si>
    <t>Long/Short</t>
  </si>
  <si>
    <t>Futures Price When Purchased</t>
  </si>
  <si>
    <t>Current Price of the contract</t>
  </si>
  <si>
    <t>Margin maintained in       (Rs in Lakhs)*</t>
  </si>
  <si>
    <t>short</t>
  </si>
  <si>
    <t>Amber Enterprises India Ltd FEB-2026</t>
  </si>
  <si>
    <t>Bajaj Finance Ltd MAR-2026</t>
  </si>
  <si>
    <t>Britannia Industries Ltd    FEB-2026</t>
  </si>
  <si>
    <t>BSE Ltd FEB-2026</t>
  </si>
  <si>
    <t>DLF Ltd FEB-2026</t>
  </si>
  <si>
    <t>GAIL (India) Ltd FEB-2026</t>
  </si>
  <si>
    <t>Havells India Ltd FEB-2026</t>
  </si>
  <si>
    <t>Indian Hotels Company Ltd FEB-2026</t>
  </si>
  <si>
    <t>Interglobe Aviation Ltd FEB-2026</t>
  </si>
  <si>
    <t>ITC Ltd FEB-2026</t>
  </si>
  <si>
    <t>Marico Ltd (Pre Marico Industries Ltd) FEB-2026</t>
  </si>
  <si>
    <t>Maruti Suzuki India Ltd FEB-2026</t>
  </si>
  <si>
    <t>Max Financial Services Ltd (Prev: Max India Ltd) FEB-2026</t>
  </si>
  <si>
    <t>National Aluminium Company Ltd FEB-2026</t>
  </si>
  <si>
    <t>NHPC Ltd FEB-2026</t>
  </si>
  <si>
    <t>Oil India Ltd FEB-2026</t>
  </si>
  <si>
    <t>Power Grid Corporation of India Ltd FEB-2026</t>
  </si>
  <si>
    <t>REC Ltd (Prev : Rural Electrification Corporation Ltd) FEB-2026</t>
  </si>
  <si>
    <t>Tata Consumer Products Limited FEB-2026</t>
  </si>
  <si>
    <t>Trent Ltd FEB-2026</t>
  </si>
  <si>
    <t xml:space="preserve">Total percentage of existing assets hedged through futures as a percentage of net assets </t>
  </si>
  <si>
    <t>%</t>
  </si>
  <si>
    <t>For the period ended January 31, 2026 following were the hedging transactions through futures which have been squared off/ expired</t>
  </si>
  <si>
    <t>Total Number of contracts where futures were Bought</t>
  </si>
  <si>
    <t>Total Number of contracts where futures were Sold</t>
  </si>
  <si>
    <t>Gross Notional value of contracts where futures were bought                      (Rs. in Lakhs)</t>
  </si>
  <si>
    <t>Gross Notional value of contracts where futures were sold        (Rs. in Lakhs)</t>
  </si>
  <si>
    <t>Net Profit / (Loss) value on all contracts combined       (Rs. in lakhs)</t>
  </si>
  <si>
    <t>Sundaram Multi Factor Fund</t>
  </si>
  <si>
    <t>B. Other than hedging positions through futures as on January 31, 2026 :</t>
  </si>
  <si>
    <t>Long</t>
  </si>
  <si>
    <t xml:space="preserve"> Sundaram Multi Factor Fund</t>
  </si>
  <si>
    <t xml:space="preserve">Total percentage of existing assets other than hedged through futures as a percentage of net assets </t>
  </si>
  <si>
    <t>For the period ended January 31, 2026 following were the non-hedging transactions through futures which have been squared off / expired</t>
  </si>
  <si>
    <t>Gross Notional value of contracts where futures were sold      ( Rs. in Lakhs)</t>
  </si>
  <si>
    <t>Net Profit / (Loss) value on all contracts combined      (Rs. in lakhs)</t>
  </si>
  <si>
    <t>C. Hedging Positions through Put Options as on January 31, 2026: NIL</t>
  </si>
  <si>
    <t>Call/Put</t>
  </si>
  <si>
    <t>Number of Contracts</t>
  </si>
  <si>
    <t>Option Price when purchased</t>
  </si>
  <si>
    <t>Current Option Price</t>
  </si>
  <si>
    <t>Total % of existing assets hedged through Put Options</t>
  </si>
  <si>
    <t xml:space="preserve"> </t>
  </si>
  <si>
    <t>For the period ended  January 31, 2026 , the following hedging transactions through options which have been already exercised/expired</t>
  </si>
  <si>
    <t>Total Number of contracts entered into</t>
  </si>
  <si>
    <t>Gross Notional value of contracts bought                      (Rs. in Lakhs)</t>
  </si>
  <si>
    <t>Gross Notional value of contracts  sold  (Rs. in Lakhs)</t>
  </si>
  <si>
    <t>Net Profit/(Loss) on all contracts 
(Rs. in Lakhs)</t>
  </si>
  <si>
    <t>D. Other than Hedging Positions through options as on January 31, 2026 : NIL</t>
  </si>
  <si>
    <t xml:space="preserve">Total Exposure through Options other than hedging as a percentage of net assets </t>
  </si>
  <si>
    <t>For the period ended January 31, 2026 , the following non hedging transactions through options which have been already exercised/expired</t>
  </si>
  <si>
    <t>Gross Notional value of contracts  bought(Rs. in Lakhs)</t>
  </si>
  <si>
    <t>Gross Notional value of contracts  sold (Rs. in Lakhs)</t>
  </si>
  <si>
    <t>E. Hedging Positions through Swaps as on January 31, 2026:</t>
  </si>
  <si>
    <t>Scheme name</t>
  </si>
  <si>
    <t>Swap Type</t>
  </si>
  <si>
    <t>Underlying Security</t>
  </si>
  <si>
    <t>Long Position</t>
  </si>
  <si>
    <t>Short Position</t>
  </si>
  <si>
    <t>Notional Value (Rs. in lacs.)</t>
  </si>
  <si>
    <t>Maturity date</t>
  </si>
  <si>
    <t>Sundaram Ultra Short Duration  Fund</t>
  </si>
  <si>
    <t>Fixed to Float</t>
  </si>
  <si>
    <t>7.56% REC Ltd NCD MD 30-06-2026</t>
  </si>
  <si>
    <t>Receiving Floating</t>
  </si>
  <si>
    <t>Pay Fixed</t>
  </si>
  <si>
    <t>7.58%  NABARD- NCD-31-07-2026</t>
  </si>
  <si>
    <t>F. Hedging Positions through Interest Rate Futures as on January 31, 2026: NIL</t>
  </si>
  <si>
    <t xml:space="preserve">Futures Price
When Purchased </t>
  </si>
  <si>
    <t>Current Price of
the contract</t>
  </si>
  <si>
    <t>Margin maintained
in (Rs. in Lakhs)</t>
  </si>
  <si>
    <t>Total percentage of existing assets hedged through Interest Rate Futures a Percentage of net assets</t>
  </si>
  <si>
    <t>For the period ended July 31,2025 following were the hedging transactions through Interest Rate Futures which have been squared off/ expired</t>
  </si>
  <si>
    <t>For the period ended July 31,2025 following were the Non Hedging transactions through Interest Rate Futures which have been squared off/ expired</t>
  </si>
  <si>
    <t>* Note: Margin maintained denotes security specific margin.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</si>
</sst>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 #,##0.00_ ;_ * \-#,##0.00_ ;_ * &quot;-&quot;??_ ;_ @_ "/>
    <numFmt numFmtId="164" formatCode="[$-1014009]General"/>
    <numFmt numFmtId="165" formatCode="[$-1014009]###0;\(###0\)"/>
    <numFmt numFmtId="166" formatCode="[$-1014009]###0.00;\(###0.00\)"/>
    <numFmt numFmtId="167" formatCode="[$-1014009]###0.00%;\(###0.00%\)"/>
    <numFmt numFmtId="168" formatCode="[$-1014009]#,##0.00\ %;\(#,##0.00\)"/>
    <numFmt numFmtId="169" formatCode="[$-1014009]#.0000"/>
    <numFmt numFmtId="170" formatCode="[$-1014009]#,##0.00%"/>
    <numFmt numFmtId="171" formatCode="[$-1014009]###0.0000;\(###0.0000\)"/>
    <numFmt numFmtId="172" formatCode="[$-1014009]#,##0.000000;\-#,##0.000000"/>
    <numFmt numFmtId="173" formatCode="_(* #,##0.00_);_(* \(#,##0.00\);_(* &quot;-&quot;??_);_(@_)"/>
    <numFmt numFmtId="174" formatCode="[$-1014009]#,##0.00;\(#,##0.00\)"/>
    <numFmt numFmtId="175" formatCode="[$-1014009]#,##0.0000;\-#,##0.0000"/>
    <numFmt numFmtId="176" formatCode="_(* #,##0_);_(* \(#,##0\);_(* &quot;-&quot;??_);_(@_)"/>
    <numFmt numFmtId="177" formatCode="#,##0.0000;\(#,##0.0000\)"/>
    <numFmt numFmtId="178" formatCode="_(* #,##0.000_);_(* \(#,##0.000\);_(* &quot;-&quot;??_);_(@_)"/>
  </numFmts>
  <fonts count="32" x14ac:knownFonts="1">
    <font>
      <sz val="10"/>
      <name val="Arial"/>
      <charset val="1"/>
    </font>
    <font>
      <sz val="11"/>
      <color theme="1"/>
      <name val="Aptos Narrow"/>
      <family val="2"/>
      <scheme val="minor"/>
    </font>
    <font>
      <sz val="11"/>
      <color theme="1"/>
      <name val="Aptos Narrow"/>
      <family val="2"/>
      <scheme val="minor"/>
    </font>
    <font>
      <sz val="11"/>
      <color theme="1"/>
      <name val="Aptos Narrow"/>
      <family val="2"/>
      <scheme val="minor"/>
    </font>
    <font>
      <sz val="10"/>
      <color indexed="8"/>
      <name val="Calibri"/>
      <charset val="1"/>
    </font>
    <font>
      <b/>
      <sz val="10"/>
      <color indexed="8"/>
      <name val="Calibri"/>
      <charset val="1"/>
    </font>
    <font>
      <b/>
      <i/>
      <sz val="10"/>
      <color indexed="8"/>
      <name val="Calibri"/>
      <charset val="1"/>
    </font>
    <font>
      <b/>
      <sz val="9"/>
      <color indexed="8"/>
      <name val="Calibri"/>
      <charset val="1"/>
    </font>
    <font>
      <sz val="10"/>
      <name val="Arial"/>
      <charset val="1"/>
    </font>
    <font>
      <b/>
      <sz val="11"/>
      <color indexed="8"/>
      <name val="Calibri"/>
      <family val="2"/>
    </font>
    <font>
      <u/>
      <sz val="10"/>
      <color theme="10"/>
      <name val="Arial"/>
      <family val="2"/>
    </font>
    <font>
      <u/>
      <sz val="11"/>
      <color rgb="FF002060"/>
      <name val="Aptos Narrow"/>
      <family val="2"/>
      <scheme val="minor"/>
    </font>
    <font>
      <sz val="10"/>
      <color indexed="8"/>
      <name val="Calibri"/>
      <family val="2"/>
    </font>
    <font>
      <b/>
      <sz val="10"/>
      <color indexed="8"/>
      <name val="Calibri"/>
      <family val="2"/>
    </font>
    <font>
      <b/>
      <i/>
      <sz val="10"/>
      <color indexed="8"/>
      <name val="Calibri"/>
      <family val="2"/>
    </font>
    <font>
      <b/>
      <sz val="10"/>
      <name val="Arial"/>
      <family val="2"/>
    </font>
    <font>
      <sz val="10"/>
      <name val="Calibri"/>
      <family val="2"/>
    </font>
    <font>
      <sz val="10"/>
      <color theme="1"/>
      <name val="Calibri"/>
      <family val="2"/>
    </font>
    <font>
      <b/>
      <sz val="10"/>
      <color theme="1"/>
      <name val="Aptos Narrow"/>
      <family val="2"/>
      <scheme val="minor"/>
    </font>
    <font>
      <sz val="10"/>
      <name val="Arial"/>
      <family val="2"/>
    </font>
    <font>
      <sz val="10"/>
      <color theme="1"/>
      <name val="Aptos Narrow"/>
      <family val="2"/>
      <scheme val="minor"/>
    </font>
    <font>
      <sz val="11"/>
      <color indexed="8"/>
      <name val="Calibri"/>
      <family val="2"/>
    </font>
    <font>
      <b/>
      <sz val="10"/>
      <name val="Aptos Narrow"/>
      <family val="2"/>
      <scheme val="minor"/>
    </font>
    <font>
      <b/>
      <sz val="10"/>
      <color theme="1"/>
      <name val="Calibri"/>
      <family val="2"/>
    </font>
    <font>
      <b/>
      <sz val="11"/>
      <name val="Aptos Narrow"/>
      <family val="2"/>
      <scheme val="minor"/>
    </font>
    <font>
      <sz val="11"/>
      <name val="Aptos Narrow"/>
      <family val="2"/>
      <scheme val="minor"/>
    </font>
    <font>
      <b/>
      <sz val="10"/>
      <name val="Calibri"/>
      <family val="2"/>
    </font>
    <font>
      <sz val="10"/>
      <name val="Aptos Narrow"/>
      <family val="2"/>
      <scheme val="minor"/>
    </font>
    <font>
      <u/>
      <sz val="11"/>
      <color theme="10"/>
      <name val="Aptos Narrow"/>
      <family val="2"/>
      <scheme val="minor"/>
    </font>
    <font>
      <u/>
      <sz val="10"/>
      <color theme="10"/>
      <name val="Arial"/>
      <charset val="1"/>
    </font>
    <font>
      <sz val="10"/>
      <color indexed="8"/>
      <name val="Aptos Narrow"/>
      <family val="2"/>
      <scheme val="minor"/>
    </font>
    <font>
      <b/>
      <sz val="10"/>
      <color rgb="FF000000"/>
      <name val="Aptos Narrow"/>
      <family val="2"/>
      <scheme val="minor"/>
    </font>
  </fonts>
  <fills count="2">
    <fill>
      <patternFill patternType="none"/>
    </fill>
    <fill>
      <patternFill patternType="gray125"/>
    </fill>
  </fills>
  <borders count="27">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style="thin">
        <color indexed="8"/>
      </left>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auto="1"/>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s>
  <cellStyleXfs count="17">
    <xf numFmtId="0" fontId="0" fillId="0" borderId="0">
      <alignment wrapText="1"/>
    </xf>
    <xf numFmtId="43" fontId="8" fillId="0" borderId="0" applyFont="0" applyFill="0" applyBorder="0" applyAlignment="0" applyProtection="0"/>
    <xf numFmtId="9" fontId="8" fillId="0" borderId="0" applyFont="0" applyFill="0" applyBorder="0" applyAlignment="0" applyProtection="0"/>
    <xf numFmtId="0" fontId="10" fillId="0" borderId="0" applyNumberFormat="0" applyFill="0" applyBorder="0" applyAlignment="0" applyProtection="0">
      <alignment wrapText="1"/>
    </xf>
    <xf numFmtId="0" fontId="3" fillId="0" borderId="0"/>
    <xf numFmtId="0" fontId="3" fillId="0" borderId="0"/>
    <xf numFmtId="0" fontId="19" fillId="0" borderId="0">
      <alignment wrapText="1"/>
    </xf>
    <xf numFmtId="43" fontId="3" fillId="0" borderId="0" applyFont="0" applyFill="0" applyBorder="0" applyAlignment="0" applyProtection="0"/>
    <xf numFmtId="9" fontId="21" fillId="0" borderId="0" applyFont="0" applyFill="0" applyBorder="0" applyAlignment="0" applyProtection="0"/>
    <xf numFmtId="0" fontId="19" fillId="0" borderId="0">
      <alignment wrapText="1"/>
    </xf>
    <xf numFmtId="0" fontId="19" fillId="0" borderId="0">
      <alignment wrapText="1"/>
    </xf>
    <xf numFmtId="0" fontId="2" fillId="0" borderId="0"/>
    <xf numFmtId="0" fontId="2" fillId="0" borderId="0"/>
    <xf numFmtId="0" fontId="29" fillId="0" borderId="0" applyNumberFormat="0" applyFill="0" applyBorder="0" applyAlignment="0" applyProtection="0">
      <alignment wrapText="1"/>
    </xf>
    <xf numFmtId="0" fontId="1" fillId="0" borderId="0"/>
    <xf numFmtId="0" fontId="19" fillId="0" borderId="0"/>
    <xf numFmtId="173" fontId="21" fillId="0" borderId="0" applyFont="0" applyFill="0" applyBorder="0" applyAlignment="0" applyProtection="0"/>
  </cellStyleXfs>
  <cellXfs count="283">
    <xf numFmtId="0" fontId="0" fillId="0" borderId="0" xfId="0">
      <alignment wrapText="1"/>
    </xf>
    <xf numFmtId="0" fontId="11" fillId="0" borderId="0" xfId="3" applyFont="1" applyFill="1" applyBorder="1" applyAlignment="1">
      <alignment horizontal="center" vertical="center" wrapText="1"/>
    </xf>
    <xf numFmtId="43" fontId="20" fillId="0" borderId="10" xfId="7" applyFont="1" applyFill="1" applyBorder="1"/>
    <xf numFmtId="4" fontId="20" fillId="0" borderId="10" xfId="8" applyNumberFormat="1" applyFont="1" applyFill="1" applyBorder="1"/>
    <xf numFmtId="0" fontId="10" fillId="0" borderId="0" xfId="3" applyFill="1" applyAlignment="1"/>
    <xf numFmtId="176" fontId="17" fillId="0" borderId="0" xfId="1" applyNumberFormat="1" applyFont="1" applyFill="1"/>
    <xf numFmtId="43" fontId="17" fillId="0" borderId="0" xfId="1" applyFont="1" applyFill="1"/>
    <xf numFmtId="10" fontId="17" fillId="0" borderId="0" xfId="2" applyNumberFormat="1" applyFont="1" applyFill="1" applyBorder="1" applyAlignment="1">
      <alignment vertical="center"/>
    </xf>
    <xf numFmtId="4" fontId="16" fillId="0" borderId="10" xfId="7" applyNumberFormat="1" applyFont="1" applyFill="1" applyBorder="1" applyAlignment="1">
      <alignment horizontal="center" vertical="center"/>
    </xf>
    <xf numFmtId="10" fontId="16" fillId="0" borderId="10" xfId="7" applyNumberFormat="1" applyFont="1" applyFill="1" applyBorder="1" applyAlignment="1">
      <alignment horizontal="center" vertical="center"/>
    </xf>
    <xf numFmtId="4" fontId="27" fillId="0" borderId="10" xfId="7" applyNumberFormat="1" applyFont="1" applyFill="1" applyBorder="1" applyAlignment="1">
      <alignment horizontal="center" vertical="center"/>
    </xf>
    <xf numFmtId="10" fontId="27" fillId="0" borderId="10" xfId="7" applyNumberFormat="1" applyFont="1" applyFill="1" applyBorder="1" applyAlignment="1">
      <alignment horizontal="center" vertical="center"/>
    </xf>
    <xf numFmtId="176" fontId="20" fillId="0" borderId="0" xfId="1" applyNumberFormat="1" applyFont="1" applyFill="1"/>
    <xf numFmtId="43" fontId="20" fillId="0" borderId="0" xfId="1" applyFont="1" applyFill="1"/>
    <xf numFmtId="43" fontId="27" fillId="0" borderId="8" xfId="7" applyFont="1" applyFill="1" applyBorder="1" applyAlignment="1">
      <alignment horizontal="right" vertical="center"/>
    </xf>
    <xf numFmtId="43" fontId="27" fillId="0" borderId="8" xfId="7" applyFont="1" applyFill="1" applyBorder="1" applyAlignment="1">
      <alignment horizontal="center" vertical="center"/>
    </xf>
    <xf numFmtId="0" fontId="24" fillId="0" borderId="24" xfId="12" applyFont="1" applyBorder="1" applyAlignment="1">
      <alignment horizontal="center" vertical="center"/>
    </xf>
    <xf numFmtId="0" fontId="25" fillId="0" borderId="0" xfId="9" applyFont="1">
      <alignment wrapText="1"/>
    </xf>
    <xf numFmtId="0" fontId="25" fillId="0" borderId="24" xfId="9" applyFont="1" applyBorder="1" applyAlignment="1">
      <alignment horizontal="center" wrapText="1"/>
    </xf>
    <xf numFmtId="0" fontId="28" fillId="0" borderId="24" xfId="3" applyFont="1" applyBorder="1" applyAlignment="1"/>
    <xf numFmtId="0" fontId="25" fillId="0" borderId="24" xfId="9" applyFont="1" applyBorder="1" applyAlignment="1"/>
    <xf numFmtId="0" fontId="10" fillId="0" borderId="24" xfId="3" applyBorder="1" applyAlignment="1"/>
    <xf numFmtId="0" fontId="29" fillId="0" borderId="24" xfId="13" applyBorder="1" applyAlignment="1"/>
    <xf numFmtId="0" fontId="27" fillId="0" borderId="0" xfId="14" applyFont="1"/>
    <xf numFmtId="0" fontId="22" fillId="0" borderId="0" xfId="14" applyFont="1"/>
    <xf numFmtId="0" fontId="22" fillId="0" borderId="25" xfId="14" applyFont="1" applyBorder="1" applyAlignment="1">
      <alignment horizontal="center" vertical="center"/>
    </xf>
    <xf numFmtId="0" fontId="22" fillId="0" borderId="25" xfId="14" applyFont="1" applyBorder="1" applyAlignment="1">
      <alignment horizontal="center" vertical="center" wrapText="1"/>
    </xf>
    <xf numFmtId="0" fontId="27" fillId="0" borderId="25" xfId="14" applyFont="1" applyBorder="1" applyAlignment="1">
      <alignment horizontal="left" vertical="top"/>
    </xf>
    <xf numFmtId="0" fontId="27" fillId="0" borderId="25" xfId="14" applyFont="1" applyBorder="1" applyAlignment="1">
      <alignment horizontal="center" vertical="top"/>
    </xf>
    <xf numFmtId="174" fontId="30" fillId="0" borderId="4" xfId="15" applyNumberFormat="1" applyFont="1" applyBorder="1" applyAlignment="1">
      <alignment horizontal="center" vertical="center" wrapText="1" readingOrder="1"/>
    </xf>
    <xf numFmtId="2" fontId="30" fillId="0" borderId="4" xfId="15" applyNumberFormat="1" applyFont="1" applyBorder="1" applyAlignment="1">
      <alignment horizontal="center" vertical="center" wrapText="1" readingOrder="1"/>
    </xf>
    <xf numFmtId="2" fontId="27" fillId="0" borderId="25" xfId="14" applyNumberFormat="1" applyFont="1" applyBorder="1" applyAlignment="1">
      <alignment horizontal="center" vertical="top" wrapText="1"/>
    </xf>
    <xf numFmtId="2" fontId="27" fillId="0" borderId="0" xfId="14" applyNumberFormat="1" applyFont="1"/>
    <xf numFmtId="174" fontId="27" fillId="0" borderId="0" xfId="14" applyNumberFormat="1" applyFont="1"/>
    <xf numFmtId="0" fontId="22" fillId="0" borderId="25" xfId="14" applyFont="1" applyBorder="1" applyAlignment="1">
      <alignment horizontal="center"/>
    </xf>
    <xf numFmtId="2" fontId="27" fillId="0" borderId="25" xfId="14" applyNumberFormat="1" applyFont="1" applyBorder="1" applyAlignment="1">
      <alignment horizontal="center"/>
    </xf>
    <xf numFmtId="0" fontId="27" fillId="0" borderId="25" xfId="14" applyFont="1" applyBorder="1"/>
    <xf numFmtId="37" fontId="27" fillId="0" borderId="25" xfId="16" applyNumberFormat="1" applyFont="1" applyFill="1" applyBorder="1" applyAlignment="1">
      <alignment horizontal="center"/>
    </xf>
    <xf numFmtId="39" fontId="27" fillId="0" borderId="25" xfId="16" applyNumberFormat="1" applyFont="1" applyFill="1" applyBorder="1" applyAlignment="1">
      <alignment horizontal="center"/>
    </xf>
    <xf numFmtId="173" fontId="27" fillId="0" borderId="0" xfId="16" applyFont="1" applyFill="1" applyBorder="1"/>
    <xf numFmtId="173" fontId="27" fillId="0" borderId="0" xfId="14" applyNumberFormat="1" applyFont="1"/>
    <xf numFmtId="4" fontId="27" fillId="0" borderId="0" xfId="14" applyNumberFormat="1" applyFont="1"/>
    <xf numFmtId="0" fontId="27" fillId="0" borderId="26" xfId="14" applyFont="1" applyBorder="1" applyAlignment="1">
      <alignment horizontal="left" vertical="top"/>
    </xf>
    <xf numFmtId="37" fontId="27" fillId="0" borderId="26" xfId="16" applyNumberFormat="1" applyFont="1" applyFill="1" applyBorder="1" applyAlignment="1">
      <alignment horizontal="center"/>
    </xf>
    <xf numFmtId="39" fontId="27" fillId="0" borderId="26" xfId="16" applyNumberFormat="1" applyFont="1" applyFill="1" applyBorder="1" applyAlignment="1">
      <alignment horizontal="center"/>
    </xf>
    <xf numFmtId="0" fontId="27" fillId="0" borderId="0" xfId="14" applyFont="1" applyAlignment="1">
      <alignment horizontal="left" vertical="top"/>
    </xf>
    <xf numFmtId="174" fontId="30" fillId="0" borderId="0" xfId="14" applyNumberFormat="1" applyFont="1" applyAlignment="1">
      <alignment horizontal="center" vertical="center" wrapText="1" readingOrder="1"/>
    </xf>
    <xf numFmtId="39" fontId="27" fillId="0" borderId="0" xfId="14" applyNumberFormat="1" applyFont="1"/>
    <xf numFmtId="0" fontId="22" fillId="0" borderId="26" xfId="14" applyFont="1" applyBorder="1" applyAlignment="1">
      <alignment horizontal="center" vertical="center"/>
    </xf>
    <xf numFmtId="0" fontId="22" fillId="0" borderId="26" xfId="14" applyFont="1" applyBorder="1" applyAlignment="1">
      <alignment horizontal="center" vertical="center" wrapText="1"/>
    </xf>
    <xf numFmtId="0" fontId="27" fillId="0" borderId="26" xfId="14" applyFont="1" applyBorder="1" applyAlignment="1">
      <alignment horizontal="center" vertical="top"/>
    </xf>
    <xf numFmtId="176" fontId="27" fillId="0" borderId="25" xfId="16" applyNumberFormat="1" applyFont="1" applyFill="1" applyBorder="1" applyAlignment="1">
      <alignment horizontal="left" vertical="top"/>
    </xf>
    <xf numFmtId="0" fontId="27" fillId="0" borderId="25" xfId="14" applyFont="1" applyBorder="1" applyAlignment="1">
      <alignment horizontal="center" vertical="top" wrapText="1"/>
    </xf>
    <xf numFmtId="37" fontId="27" fillId="0" borderId="0" xfId="14" applyNumberFormat="1" applyFont="1"/>
    <xf numFmtId="0" fontId="22" fillId="0" borderId="0" xfId="14" applyFont="1" applyAlignment="1">
      <alignment vertical="top" wrapText="1"/>
    </xf>
    <xf numFmtId="0" fontId="27" fillId="0" borderId="0" xfId="14" applyFont="1" applyAlignment="1">
      <alignment horizontal="center"/>
    </xf>
    <xf numFmtId="2" fontId="27" fillId="0" borderId="0" xfId="14" applyNumberFormat="1" applyFont="1" applyAlignment="1">
      <alignment horizontal="right"/>
    </xf>
    <xf numFmtId="0" fontId="27" fillId="0" borderId="0" xfId="14" applyFont="1" applyAlignment="1">
      <alignment horizontal="right" vertical="top" wrapText="1"/>
    </xf>
    <xf numFmtId="0" fontId="22" fillId="0" borderId="25" xfId="14" applyFont="1" applyBorder="1" applyAlignment="1">
      <alignment horizontal="center" vertical="top" wrapText="1"/>
    </xf>
    <xf numFmtId="177" fontId="27" fillId="0" borderId="0" xfId="14" applyNumberFormat="1" applyFont="1" applyAlignment="1">
      <alignment horizontal="right" vertical="top" wrapText="1"/>
    </xf>
    <xf numFmtId="2" fontId="27" fillId="0" borderId="0" xfId="14" applyNumberFormat="1" applyFont="1" applyAlignment="1">
      <alignment horizontal="center"/>
    </xf>
    <xf numFmtId="10" fontId="27" fillId="0" borderId="0" xfId="14" applyNumberFormat="1" applyFont="1" applyAlignment="1">
      <alignment horizontal="center"/>
    </xf>
    <xf numFmtId="0" fontId="22" fillId="0" borderId="25" xfId="14" applyFont="1" applyBorder="1" applyAlignment="1">
      <alignment horizontal="center" vertical="top"/>
    </xf>
    <xf numFmtId="0" fontId="27" fillId="0" borderId="25" xfId="14" applyFont="1" applyBorder="1" applyAlignment="1">
      <alignment horizontal="left"/>
    </xf>
    <xf numFmtId="173" fontId="27" fillId="0" borderId="25" xfId="16" applyFont="1" applyFill="1" applyBorder="1" applyAlignment="1">
      <alignment horizontal="center" vertical="top" wrapText="1"/>
    </xf>
    <xf numFmtId="0" fontId="27" fillId="0" borderId="0" xfId="14" applyFont="1" applyAlignment="1">
      <alignment horizontal="left"/>
    </xf>
    <xf numFmtId="0" fontId="27" fillId="0" borderId="0" xfId="14" applyFont="1" applyAlignment="1">
      <alignment horizontal="right" vertical="top"/>
    </xf>
    <xf numFmtId="2" fontId="27" fillId="0" borderId="0" xfId="14" applyNumberFormat="1" applyFont="1" applyAlignment="1">
      <alignment horizontal="right" vertical="top"/>
    </xf>
    <xf numFmtId="178" fontId="27" fillId="0" borderId="0" xfId="16" applyNumberFormat="1" applyFont="1" applyFill="1" applyBorder="1" applyAlignment="1">
      <alignment horizontal="center" vertical="top" wrapText="1"/>
    </xf>
    <xf numFmtId="0" fontId="27" fillId="0" borderId="0" xfId="14" applyFont="1" applyAlignment="1" applyProtection="1">
      <alignment horizontal="left"/>
      <protection locked="0"/>
    </xf>
    <xf numFmtId="0" fontId="27" fillId="0" borderId="0" xfId="14" applyFont="1" applyAlignment="1">
      <alignment horizontal="left" vertical="top" wrapText="1"/>
    </xf>
    <xf numFmtId="176" fontId="27" fillId="0" borderId="0" xfId="16" applyNumberFormat="1" applyFont="1" applyFill="1" applyBorder="1" applyAlignment="1">
      <alignment horizontal="right" vertical="top" wrapText="1"/>
    </xf>
    <xf numFmtId="4" fontId="27" fillId="0" borderId="0" xfId="16" applyNumberFormat="1" applyFont="1" applyFill="1" applyBorder="1"/>
    <xf numFmtId="0" fontId="18" fillId="0" borderId="25" xfId="14" applyFont="1" applyBorder="1"/>
    <xf numFmtId="0" fontId="18" fillId="0" borderId="25" xfId="14" applyFont="1" applyBorder="1" applyAlignment="1">
      <alignment horizontal="left" wrapText="1"/>
    </xf>
    <xf numFmtId="0" fontId="31" fillId="0" borderId="25" xfId="14" applyFont="1" applyBorder="1" applyAlignment="1">
      <alignment horizontal="left" wrapText="1"/>
    </xf>
    <xf numFmtId="173" fontId="27" fillId="0" borderId="25" xfId="16" applyFont="1" applyFill="1" applyBorder="1" applyAlignment="1">
      <alignment horizontal="left" vertical="top"/>
    </xf>
    <xf numFmtId="14" fontId="27" fillId="0" borderId="25" xfId="16" applyNumberFormat="1" applyFont="1" applyFill="1" applyBorder="1" applyAlignment="1">
      <alignment horizontal="center" vertical="top"/>
    </xf>
    <xf numFmtId="173" fontId="27" fillId="0" borderId="25" xfId="16" applyFont="1" applyFill="1" applyBorder="1" applyAlignment="1"/>
    <xf numFmtId="0" fontId="27" fillId="0" borderId="25" xfId="14" applyFont="1" applyBorder="1" applyAlignment="1">
      <alignment horizontal="center"/>
    </xf>
    <xf numFmtId="4" fontId="27" fillId="0" borderId="25" xfId="14" applyNumberFormat="1" applyFont="1" applyBorder="1" applyAlignment="1">
      <alignment horizontal="center"/>
    </xf>
    <xf numFmtId="4" fontId="27" fillId="0" borderId="25" xfId="16" applyNumberFormat="1" applyFont="1" applyFill="1" applyBorder="1" applyAlignment="1">
      <alignment horizontal="center"/>
    </xf>
    <xf numFmtId="4" fontId="22" fillId="0" borderId="25" xfId="14" applyNumberFormat="1" applyFont="1" applyBorder="1" applyAlignment="1">
      <alignment horizontal="center" vertical="top" wrapText="1"/>
    </xf>
    <xf numFmtId="4" fontId="27" fillId="0" borderId="25" xfId="14" applyNumberFormat="1" applyFont="1" applyBorder="1" applyAlignment="1">
      <alignment horizontal="center" vertical="top" wrapText="1"/>
    </xf>
    <xf numFmtId="0" fontId="9" fillId="0" borderId="9" xfId="0" applyFont="1" applyBorder="1" applyAlignment="1">
      <alignment horizontal="center" vertical="center" wrapText="1" readingOrder="1"/>
    </xf>
    <xf numFmtId="0" fontId="9" fillId="0" borderId="7" xfId="0" applyFont="1" applyBorder="1" applyAlignment="1">
      <alignment horizontal="center" vertical="center" wrapText="1" readingOrder="1"/>
    </xf>
    <xf numFmtId="0" fontId="0" fillId="0" borderId="0" xfId="0" applyAlignment="1">
      <alignment horizontal="center" vertical="center" wrapText="1"/>
    </xf>
    <xf numFmtId="0" fontId="12" fillId="0" borderId="4" xfId="0" applyFont="1" applyBorder="1" applyAlignment="1">
      <alignment horizontal="right" vertical="top" wrapText="1" readingOrder="1"/>
    </xf>
    <xf numFmtId="0" fontId="13" fillId="0" borderId="4" xfId="0" applyFont="1" applyBorder="1" applyAlignment="1">
      <alignment horizontal="left" vertical="center" wrapText="1" readingOrder="1"/>
    </xf>
    <xf numFmtId="166" fontId="12" fillId="0" borderId="10" xfId="0" applyNumberFormat="1" applyFont="1" applyBorder="1" applyAlignment="1">
      <alignment horizontal="right" vertical="center" wrapText="1" readingOrder="1"/>
    </xf>
    <xf numFmtId="164" fontId="12" fillId="0" borderId="4" xfId="0" applyNumberFormat="1" applyFont="1" applyBorder="1" applyAlignment="1">
      <alignment horizontal="right" vertical="center" wrapText="1" readingOrder="1"/>
    </xf>
    <xf numFmtId="0" fontId="12" fillId="0" borderId="4" xfId="0" applyFont="1" applyBorder="1" applyAlignment="1">
      <alignment horizontal="left" vertical="center" wrapText="1" readingOrder="1"/>
    </xf>
    <xf numFmtId="165" fontId="12" fillId="0" borderId="4" xfId="0" applyNumberFormat="1" applyFont="1" applyBorder="1" applyAlignment="1">
      <alignment horizontal="right" vertical="center" wrapText="1" readingOrder="1"/>
    </xf>
    <xf numFmtId="166" fontId="12" fillId="0" borderId="4" xfId="0" applyNumberFormat="1" applyFont="1" applyBorder="1" applyAlignment="1">
      <alignment horizontal="right" vertical="center" wrapText="1" readingOrder="1"/>
    </xf>
    <xf numFmtId="167" fontId="12" fillId="0" borderId="4" xfId="0" applyNumberFormat="1" applyFont="1" applyBorder="1" applyAlignment="1">
      <alignment horizontal="right" vertical="center" wrapText="1" readingOrder="1"/>
    </xf>
    <xf numFmtId="164" fontId="4" fillId="0" borderId="4" xfId="0" applyNumberFormat="1" applyFont="1" applyBorder="1" applyAlignment="1">
      <alignment horizontal="right" vertical="center" wrapText="1" readingOrder="1"/>
    </xf>
    <xf numFmtId="0" fontId="4" fillId="0" borderId="4" xfId="0" applyFont="1" applyBorder="1" applyAlignment="1">
      <alignment horizontal="left" vertical="center" wrapText="1" readingOrder="1"/>
    </xf>
    <xf numFmtId="165" fontId="4" fillId="0" borderId="4" xfId="0" applyNumberFormat="1" applyFont="1" applyBorder="1" applyAlignment="1">
      <alignment horizontal="right" vertical="center" wrapText="1" readingOrder="1"/>
    </xf>
    <xf numFmtId="166" fontId="4" fillId="0" borderId="4" xfId="0" applyNumberFormat="1" applyFont="1" applyBorder="1" applyAlignment="1">
      <alignment horizontal="right" vertical="center" wrapText="1" readingOrder="1"/>
    </xf>
    <xf numFmtId="167" fontId="4" fillId="0" borderId="4" xfId="0" applyNumberFormat="1" applyFont="1" applyBorder="1" applyAlignment="1">
      <alignment horizontal="right" vertical="center" wrapText="1" readingOrder="1"/>
    </xf>
    <xf numFmtId="0" fontId="4" fillId="0" borderId="4" xfId="0" applyFont="1" applyBorder="1" applyAlignment="1">
      <alignment horizontal="right" vertical="top" wrapText="1" readingOrder="1"/>
    </xf>
    <xf numFmtId="0" fontId="5" fillId="0" borderId="4" xfId="0" applyFont="1" applyBorder="1" applyAlignment="1">
      <alignment horizontal="left" vertical="center" wrapText="1" readingOrder="1"/>
    </xf>
    <xf numFmtId="166" fontId="5" fillId="0" borderId="4" xfId="0" applyNumberFormat="1" applyFont="1" applyBorder="1" applyAlignment="1">
      <alignment horizontal="right" vertical="center" wrapText="1" readingOrder="1"/>
    </xf>
    <xf numFmtId="167" fontId="5" fillId="0" borderId="4" xfId="0" applyNumberFormat="1" applyFont="1" applyBorder="1" applyAlignment="1">
      <alignment horizontal="right" vertical="center" wrapText="1" readingOrder="1"/>
    </xf>
    <xf numFmtId="0" fontId="6" fillId="0" borderId="4" xfId="0" applyFont="1" applyBorder="1" applyAlignment="1">
      <alignment horizontal="left" vertical="center" wrapText="1" readingOrder="1"/>
    </xf>
    <xf numFmtId="0" fontId="6" fillId="0" borderId="4" xfId="0" applyFont="1" applyBorder="1" applyAlignment="1">
      <alignment horizontal="right" vertical="center" wrapText="1" readingOrder="1"/>
    </xf>
    <xf numFmtId="0" fontId="5" fillId="0" borderId="4" xfId="0" applyFont="1" applyBorder="1" applyAlignment="1">
      <alignment horizontal="right" vertical="center" wrapText="1" readingOrder="1"/>
    </xf>
    <xf numFmtId="0" fontId="4" fillId="0" borderId="4" xfId="0" applyFont="1" applyBorder="1" applyAlignment="1">
      <alignment horizontal="right" vertical="center" wrapText="1" readingOrder="1"/>
    </xf>
    <xf numFmtId="168" fontId="5" fillId="0" borderId="4" xfId="0" applyNumberFormat="1" applyFont="1" applyBorder="1" applyAlignment="1">
      <alignment horizontal="right" vertical="center" wrapText="1" readingOrder="1"/>
    </xf>
    <xf numFmtId="0" fontId="14" fillId="0" borderId="0" xfId="0" applyFont="1" applyAlignment="1">
      <alignment horizontal="left" vertical="center" wrapText="1" readingOrder="1"/>
    </xf>
    <xf numFmtId="0" fontId="13" fillId="0" borderId="0" xfId="0" applyFont="1" applyAlignment="1">
      <alignment horizontal="left" vertical="center" wrapText="1" readingOrder="1"/>
    </xf>
    <xf numFmtId="0" fontId="14" fillId="0" borderId="0" xfId="0" applyFont="1" applyAlignment="1">
      <alignment horizontal="right" vertical="center" wrapText="1" readingOrder="1"/>
    </xf>
    <xf numFmtId="166" fontId="13" fillId="0" borderId="0" xfId="0" applyNumberFormat="1" applyFont="1" applyAlignment="1">
      <alignment horizontal="right" vertical="center" wrapText="1" readingOrder="1"/>
    </xf>
    <xf numFmtId="168" fontId="13" fillId="0" borderId="0" xfId="0" applyNumberFormat="1" applyFont="1" applyAlignment="1">
      <alignment horizontal="right" vertical="center" wrapText="1" readingOrder="1"/>
    </xf>
    <xf numFmtId="166" fontId="12" fillId="0" borderId="0" xfId="0" applyNumberFormat="1" applyFont="1" applyAlignment="1">
      <alignment horizontal="right" vertical="center" wrapText="1" readingOrder="1"/>
    </xf>
    <xf numFmtId="0" fontId="12" fillId="0" borderId="0" xfId="0" applyFont="1" applyAlignment="1">
      <alignment horizontal="left" vertical="center" wrapText="1" readingOrder="1"/>
    </xf>
    <xf numFmtId="0" fontId="15" fillId="0" borderId="0" xfId="0" applyFont="1" applyAlignment="1">
      <alignment horizontal="center" vertical="center" wrapText="1"/>
    </xf>
    <xf numFmtId="0" fontId="14" fillId="0" borderId="0" xfId="4" applyFont="1" applyAlignment="1">
      <alignment horizontal="left" vertical="center" wrapText="1" readingOrder="1"/>
    </xf>
    <xf numFmtId="0" fontId="3" fillId="0" borderId="0" xfId="4" applyAlignment="1">
      <alignment wrapText="1"/>
    </xf>
    <xf numFmtId="0" fontId="14" fillId="0" borderId="6" xfId="0" applyFont="1" applyBorder="1" applyAlignment="1">
      <alignment horizontal="right" vertical="center" wrapText="1" readingOrder="1"/>
    </xf>
    <xf numFmtId="0" fontId="14" fillId="0" borderId="4" xfId="0" applyFont="1" applyBorder="1" applyAlignment="1">
      <alignment horizontal="right" vertical="center" wrapText="1" readingOrder="1"/>
    </xf>
    <xf numFmtId="0" fontId="12" fillId="0" borderId="0" xfId="0" applyFont="1" applyAlignment="1">
      <alignment horizontal="right" vertical="top" wrapText="1" readingOrder="1"/>
    </xf>
    <xf numFmtId="0" fontId="13" fillId="0" borderId="4" xfId="0" applyFont="1" applyBorder="1" applyAlignment="1">
      <alignment horizontal="right" vertical="top" wrapText="1" readingOrder="1"/>
    </xf>
    <xf numFmtId="0" fontId="13" fillId="0" borderId="4" xfId="0" applyFont="1" applyBorder="1" applyAlignment="1">
      <alignment horizontal="center" vertical="top" wrapText="1" readingOrder="1"/>
    </xf>
    <xf numFmtId="15" fontId="13" fillId="0" borderId="4" xfId="0" applyNumberFormat="1" applyFont="1" applyBorder="1" applyAlignment="1">
      <alignment horizontal="right" vertical="top" wrapText="1" readingOrder="1"/>
    </xf>
    <xf numFmtId="0" fontId="4" fillId="0" borderId="0" xfId="0" applyFont="1" applyAlignment="1">
      <alignment horizontal="right" vertical="top" wrapText="1" readingOrder="1"/>
    </xf>
    <xf numFmtId="169" fontId="4" fillId="0" borderId="4" xfId="0" applyNumberFormat="1" applyFont="1" applyBorder="1" applyAlignment="1">
      <alignment horizontal="right" vertical="center" wrapText="1" readingOrder="1"/>
    </xf>
    <xf numFmtId="0" fontId="4" fillId="0" borderId="0" xfId="0" applyFont="1" applyAlignment="1">
      <alignment horizontal="left" vertical="center" wrapText="1" readingOrder="1"/>
    </xf>
    <xf numFmtId="0" fontId="4" fillId="0" borderId="0" xfId="0" applyFont="1" applyAlignment="1">
      <alignment horizontal="right" vertical="center" wrapText="1" readingOrder="1"/>
    </xf>
    <xf numFmtId="0" fontId="4" fillId="0" borderId="5" xfId="0" applyFont="1" applyBorder="1" applyAlignment="1">
      <alignment horizontal="left" vertical="center" wrapText="1" readingOrder="1"/>
    </xf>
    <xf numFmtId="0" fontId="5" fillId="0" borderId="5" xfId="0" applyFont="1" applyBorder="1" applyAlignment="1">
      <alignment horizontal="left" vertical="center" wrapText="1" readingOrder="1"/>
    </xf>
    <xf numFmtId="0" fontId="12" fillId="0" borderId="6" xfId="0" applyFont="1" applyBorder="1" applyAlignment="1">
      <alignment horizontal="right" vertical="top" wrapText="1" readingOrder="1"/>
    </xf>
    <xf numFmtId="170" fontId="13" fillId="0" borderId="4" xfId="0" applyNumberFormat="1" applyFont="1" applyBorder="1" applyAlignment="1">
      <alignment horizontal="left" vertical="center" wrapText="1" readingOrder="1"/>
    </xf>
    <xf numFmtId="0" fontId="12" fillId="0" borderId="0" xfId="0" applyFont="1" applyAlignment="1">
      <alignment horizontal="right" vertical="center" wrapText="1" readingOrder="1"/>
    </xf>
    <xf numFmtId="0" fontId="15" fillId="0" borderId="0" xfId="0" applyFont="1" applyAlignment="1"/>
    <xf numFmtId="0" fontId="0" fillId="0" borderId="0" xfId="0" applyAlignment="1"/>
    <xf numFmtId="0" fontId="9" fillId="0" borderId="10" xfId="0" applyFont="1" applyBorder="1" applyAlignment="1">
      <alignment horizontal="center" vertical="center" wrapText="1" readingOrder="1"/>
    </xf>
    <xf numFmtId="0" fontId="0" fillId="0" borderId="0" xfId="0" applyAlignment="1">
      <alignment horizontal="center" vertical="top" readingOrder="1"/>
    </xf>
    <xf numFmtId="0" fontId="14" fillId="0" borderId="4" xfId="0" applyFont="1" applyBorder="1" applyAlignment="1">
      <alignment horizontal="left" vertical="center" wrapText="1" readingOrder="1"/>
    </xf>
    <xf numFmtId="166" fontId="13" fillId="0" borderId="4" xfId="0" applyNumberFormat="1" applyFont="1" applyBorder="1" applyAlignment="1">
      <alignment horizontal="right" vertical="center" wrapText="1" readingOrder="1"/>
    </xf>
    <xf numFmtId="167" fontId="13" fillId="0" borderId="4" xfId="0" applyNumberFormat="1" applyFont="1" applyBorder="1" applyAlignment="1">
      <alignment horizontal="right" vertical="center" wrapText="1" readingOrder="1"/>
    </xf>
    <xf numFmtId="171" fontId="4" fillId="0" borderId="4" xfId="0" applyNumberFormat="1" applyFont="1" applyBorder="1" applyAlignment="1">
      <alignment horizontal="right" vertical="center" wrapText="1" readingOrder="1"/>
    </xf>
    <xf numFmtId="0" fontId="16" fillId="0" borderId="10" xfId="0" applyFont="1" applyBorder="1" applyAlignment="1">
      <alignment horizontal="center" vertical="center" wrapText="1"/>
    </xf>
    <xf numFmtId="0" fontId="16" fillId="0" borderId="10" xfId="0" applyFont="1" applyBorder="1">
      <alignment wrapText="1"/>
    </xf>
    <xf numFmtId="0" fontId="16" fillId="0" borderId="10" xfId="0" applyFont="1" applyBorder="1" applyAlignment="1">
      <alignment horizontal="justify" vertical="center" wrapText="1"/>
    </xf>
    <xf numFmtId="174" fontId="13" fillId="0" borderId="4" xfId="0" applyNumberFormat="1" applyFont="1" applyBorder="1" applyAlignment="1">
      <alignment horizontal="left" vertical="center" wrapText="1" readingOrder="1"/>
    </xf>
    <xf numFmtId="14" fontId="16" fillId="0" borderId="10" xfId="0" quotePrefix="1" applyNumberFormat="1" applyFont="1" applyBorder="1" applyAlignment="1">
      <alignment horizontal="justify" vertical="center" wrapText="1"/>
    </xf>
    <xf numFmtId="0" fontId="4" fillId="0" borderId="4" xfId="0" quotePrefix="1" applyFont="1" applyBorder="1" applyAlignment="1">
      <alignment horizontal="right" vertical="center" wrapText="1" readingOrder="1"/>
    </xf>
    <xf numFmtId="0" fontId="4" fillId="0" borderId="6" xfId="0" applyFont="1" applyBorder="1" applyAlignment="1">
      <alignment horizontal="right" vertical="top" wrapText="1" readingOrder="1"/>
    </xf>
    <xf numFmtId="170" fontId="5" fillId="0" borderId="4" xfId="0" applyNumberFormat="1" applyFont="1" applyBorder="1" applyAlignment="1">
      <alignment horizontal="left" vertical="center" wrapText="1" readingOrder="1"/>
    </xf>
    <xf numFmtId="0" fontId="7" fillId="0" borderId="4" xfId="0" applyFont="1" applyBorder="1" applyAlignment="1">
      <alignment horizontal="left" vertical="center" wrapText="1" readingOrder="1"/>
    </xf>
    <xf numFmtId="0" fontId="7" fillId="0" borderId="4" xfId="0" applyFont="1" applyBorder="1" applyAlignment="1">
      <alignment horizontal="right" vertical="center" wrapText="1" readingOrder="1"/>
    </xf>
    <xf numFmtId="175" fontId="4" fillId="0" borderId="4" xfId="0" applyNumberFormat="1" applyFont="1" applyBorder="1" applyAlignment="1">
      <alignment horizontal="right" vertical="center" wrapText="1" readingOrder="1"/>
    </xf>
    <xf numFmtId="166" fontId="13" fillId="0" borderId="4" xfId="0" applyNumberFormat="1" applyFont="1" applyBorder="1" applyAlignment="1">
      <alignment horizontal="left" vertical="center" wrapText="1" readingOrder="1"/>
    </xf>
    <xf numFmtId="0" fontId="19" fillId="0" borderId="0" xfId="0" applyFont="1" applyAlignment="1"/>
    <xf numFmtId="0" fontId="13" fillId="0" borderId="4" xfId="0" applyFont="1" applyBorder="1" applyAlignment="1">
      <alignment horizontal="right" vertical="center" wrapText="1" readingOrder="1"/>
    </xf>
    <xf numFmtId="169" fontId="4" fillId="0" borderId="4" xfId="0" quotePrefix="1" applyNumberFormat="1" applyFont="1" applyBorder="1" applyAlignment="1">
      <alignment horizontal="right" vertical="center" wrapText="1" readingOrder="1"/>
    </xf>
    <xf numFmtId="0" fontId="16" fillId="0" borderId="0" xfId="0" applyFont="1" applyAlignment="1"/>
    <xf numFmtId="0" fontId="20" fillId="0" borderId="0" xfId="0" applyFont="1" applyAlignment="1"/>
    <xf numFmtId="0" fontId="18" fillId="0" borderId="8" xfId="0" applyFont="1" applyBorder="1" applyAlignment="1">
      <alignment horizontal="center" wrapText="1"/>
    </xf>
    <xf numFmtId="0" fontId="27" fillId="0" borderId="8" xfId="0" applyFont="1" applyBorder="1" applyAlignment="1">
      <alignment horizontal="left" vertical="center"/>
    </xf>
    <xf numFmtId="0" fontId="27" fillId="0" borderId="8" xfId="0" applyFont="1" applyBorder="1" applyAlignment="1">
      <alignment horizontal="center" vertical="center"/>
    </xf>
    <xf numFmtId="4" fontId="27" fillId="0" borderId="8" xfId="0" applyNumberFormat="1" applyFont="1" applyBorder="1" applyAlignment="1">
      <alignment horizontal="right" vertical="center"/>
    </xf>
    <xf numFmtId="0" fontId="18" fillId="0" borderId="10" xfId="0" applyFont="1" applyBorder="1" applyAlignment="1">
      <alignment horizontal="center" vertical="center" wrapText="1"/>
    </xf>
    <xf numFmtId="0" fontId="27" fillId="0" borderId="10" xfId="0" applyFont="1" applyBorder="1" applyAlignment="1">
      <alignment horizontal="left" vertical="center"/>
    </xf>
    <xf numFmtId="0" fontId="27" fillId="0" borderId="10" xfId="0" applyFont="1" applyBorder="1" applyAlignment="1">
      <alignment horizontal="center" vertical="center"/>
    </xf>
    <xf numFmtId="4" fontId="27" fillId="0" borderId="10" xfId="0" applyNumberFormat="1" applyFont="1" applyBorder="1" applyAlignment="1">
      <alignment horizontal="center" vertical="center"/>
    </xf>
    <xf numFmtId="172" fontId="4" fillId="0" borderId="4" xfId="0" applyNumberFormat="1" applyFont="1" applyBorder="1" applyAlignment="1">
      <alignment horizontal="right" vertical="center" wrapText="1" readingOrder="1"/>
    </xf>
    <xf numFmtId="0" fontId="16" fillId="0" borderId="10" xfId="0" applyFont="1" applyBorder="1" applyAlignment="1">
      <alignment horizontal="justify" vertical="center"/>
    </xf>
    <xf numFmtId="167" fontId="16" fillId="0" borderId="4" xfId="0" applyNumberFormat="1" applyFont="1" applyBorder="1" applyAlignment="1">
      <alignment horizontal="right" vertical="center" wrapText="1" readingOrder="1"/>
    </xf>
    <xf numFmtId="0" fontId="16" fillId="0" borderId="0" xfId="0" applyFont="1">
      <alignment wrapText="1"/>
    </xf>
    <xf numFmtId="0" fontId="17" fillId="0" borderId="0" xfId="0" applyFont="1" applyAlignment="1"/>
    <xf numFmtId="0" fontId="23" fillId="0" borderId="10" xfId="0" applyFont="1" applyBorder="1" applyAlignment="1">
      <alignment horizontal="left" wrapText="1"/>
    </xf>
    <xf numFmtId="0" fontId="23" fillId="0" borderId="10" xfId="0" applyFont="1" applyBorder="1" applyAlignment="1">
      <alignment horizontal="center" wrapText="1"/>
    </xf>
    <xf numFmtId="0" fontId="16" fillId="0" borderId="10" xfId="0" applyFont="1" applyBorder="1" applyAlignment="1">
      <alignment horizontal="left" vertical="center" wrapText="1"/>
    </xf>
    <xf numFmtId="0" fontId="16" fillId="0" borderId="10" xfId="0" applyFont="1" applyBorder="1" applyAlignment="1">
      <alignment horizontal="center" vertical="center"/>
    </xf>
    <xf numFmtId="4" fontId="16" fillId="0" borderId="10" xfId="0" applyNumberFormat="1" applyFont="1" applyBorder="1" applyAlignment="1">
      <alignment horizontal="center" vertical="center"/>
    </xf>
    <xf numFmtId="10" fontId="0" fillId="0" borderId="0" xfId="2" applyNumberFormat="1" applyFont="1" applyFill="1" applyAlignment="1">
      <alignment wrapText="1"/>
    </xf>
    <xf numFmtId="0" fontId="13" fillId="0" borderId="4" xfId="10" applyFont="1" applyBorder="1" applyAlignment="1">
      <alignment horizontal="left" vertical="center" wrapText="1" readingOrder="1"/>
    </xf>
    <xf numFmtId="0" fontId="0" fillId="0" borderId="0" xfId="0" applyAlignment="1">
      <alignment vertical="center" wrapText="1"/>
    </xf>
    <xf numFmtId="0" fontId="19" fillId="0" borderId="0" xfId="6">
      <alignment wrapText="1"/>
    </xf>
    <xf numFmtId="0" fontId="18" fillId="0" borderId="7" xfId="5" applyFont="1" applyBorder="1" applyAlignment="1">
      <alignment horizontal="center" vertical="center" wrapText="1"/>
    </xf>
    <xf numFmtId="0" fontId="18" fillId="0" borderId="10" xfId="5" applyFont="1" applyBorder="1" applyAlignment="1">
      <alignment horizontal="center" vertical="center" wrapText="1"/>
    </xf>
    <xf numFmtId="0" fontId="20" fillId="0" borderId="10" xfId="5" applyFont="1" applyBorder="1"/>
    <xf numFmtId="0" fontId="20" fillId="0" borderId="10" xfId="5" applyFont="1" applyBorder="1" applyAlignment="1">
      <alignment wrapText="1"/>
    </xf>
    <xf numFmtId="4" fontId="16" fillId="0" borderId="10" xfId="0" applyNumberFormat="1" applyFont="1" applyBorder="1" applyAlignment="1">
      <alignment vertical="center"/>
    </xf>
    <xf numFmtId="173" fontId="20" fillId="0" borderId="10" xfId="5" applyNumberFormat="1" applyFont="1" applyBorder="1"/>
    <xf numFmtId="0" fontId="16" fillId="0" borderId="0" xfId="0" applyFont="1" applyAlignment="1">
      <alignment vertical="center" wrapText="1"/>
    </xf>
    <xf numFmtId="0" fontId="16" fillId="0" borderId="0" xfId="0" applyFont="1" applyAlignment="1">
      <alignment vertical="center"/>
    </xf>
    <xf numFmtId="2" fontId="16" fillId="0" borderId="0" xfId="0" applyNumberFormat="1" applyFont="1" applyAlignment="1">
      <alignment vertical="center"/>
    </xf>
    <xf numFmtId="4" fontId="16" fillId="0" borderId="0" xfId="0" applyNumberFormat="1" applyFont="1" applyAlignment="1">
      <alignment vertical="center"/>
    </xf>
    <xf numFmtId="0" fontId="20" fillId="0" borderId="0" xfId="5" applyFont="1" applyAlignment="1">
      <alignment vertical="center" wrapText="1"/>
    </xf>
    <xf numFmtId="0" fontId="22" fillId="0" borderId="0" xfId="0" applyFont="1" applyAlignment="1"/>
    <xf numFmtId="0" fontId="12" fillId="0" borderId="9" xfId="0" applyFont="1" applyBorder="1" applyAlignment="1">
      <alignment horizontal="right" vertical="top" wrapText="1" readingOrder="1"/>
    </xf>
    <xf numFmtId="0" fontId="13" fillId="0" borderId="9" xfId="0" applyFont="1" applyBorder="1" applyAlignment="1">
      <alignment horizontal="left" vertical="center" wrapText="1" readingOrder="1"/>
    </xf>
    <xf numFmtId="166" fontId="12" fillId="0" borderId="7" xfId="0" applyNumberFormat="1" applyFont="1" applyBorder="1" applyAlignment="1">
      <alignment horizontal="right" vertical="center" wrapText="1" readingOrder="1"/>
    </xf>
    <xf numFmtId="0" fontId="17" fillId="0" borderId="0" xfId="0" applyFont="1" applyAlignment="1">
      <alignment vertical="center"/>
    </xf>
    <xf numFmtId="0" fontId="18" fillId="0" borderId="18" xfId="5" applyFont="1" applyBorder="1" applyAlignment="1">
      <alignment horizontal="center" vertical="center" wrapText="1"/>
    </xf>
    <xf numFmtId="0" fontId="23" fillId="0" borderId="10" xfId="4" applyFont="1" applyBorder="1" applyAlignment="1">
      <alignment horizontal="center" vertical="center"/>
    </xf>
    <xf numFmtId="0" fontId="17" fillId="0" borderId="10" xfId="4" applyFont="1" applyBorder="1" applyAlignment="1">
      <alignment vertical="center"/>
    </xf>
    <xf numFmtId="0" fontId="17" fillId="0" borderId="10" xfId="4" applyFont="1" applyBorder="1" applyAlignment="1">
      <alignment vertical="center" wrapText="1"/>
    </xf>
    <xf numFmtId="0" fontId="23" fillId="0" borderId="10" xfId="4" applyFont="1" applyBorder="1" applyAlignment="1">
      <alignment horizontal="center" vertical="center" wrapText="1"/>
    </xf>
    <xf numFmtId="0" fontId="24" fillId="0" borderId="0" xfId="9" applyFont="1" applyAlignment="1">
      <alignment horizontal="center" vertical="center"/>
    </xf>
    <xf numFmtId="0" fontId="17" fillId="0" borderId="10" xfId="4" applyFont="1" applyBorder="1" applyAlignment="1">
      <alignment horizontal="left" vertical="center"/>
    </xf>
    <xf numFmtId="2" fontId="17" fillId="0" borderId="10" xfId="4" applyNumberFormat="1" applyFont="1" applyBorder="1" applyAlignment="1">
      <alignment horizontal="right" vertical="center" wrapText="1"/>
    </xf>
    <xf numFmtId="4" fontId="17" fillId="0" borderId="10" xfId="4" applyNumberFormat="1" applyFont="1" applyBorder="1" applyAlignment="1">
      <alignment horizontal="right" vertical="center"/>
    </xf>
    <xf numFmtId="10" fontId="17" fillId="0" borderId="10" xfId="2" applyNumberFormat="1" applyFont="1" applyFill="1" applyBorder="1" applyAlignment="1">
      <alignment vertical="center" wrapText="1"/>
    </xf>
    <xf numFmtId="4" fontId="25" fillId="0" borderId="0" xfId="4" applyNumberFormat="1" applyFont="1" applyAlignment="1">
      <alignment vertical="center"/>
    </xf>
    <xf numFmtId="0" fontId="26" fillId="0" borderId="10" xfId="0" applyFont="1" applyBorder="1" applyAlignment="1">
      <alignment horizontal="justify" vertical="center" wrapText="1"/>
    </xf>
    <xf numFmtId="0" fontId="12" fillId="0" borderId="5" xfId="0" applyFont="1" applyBorder="1" applyAlignment="1">
      <alignment horizontal="left" vertical="center" wrapText="1" readingOrder="1"/>
    </xf>
    <xf numFmtId="0" fontId="13" fillId="0" borderId="5" xfId="0" applyFont="1" applyBorder="1" applyAlignment="1">
      <alignment horizontal="left" vertical="center" wrapText="1" readingOrder="1"/>
    </xf>
    <xf numFmtId="0" fontId="4" fillId="0" borderId="22" xfId="0" applyFont="1" applyBorder="1" applyAlignment="1">
      <alignment horizontal="right" vertical="top" wrapText="1" readingOrder="1"/>
    </xf>
    <xf numFmtId="0" fontId="5" fillId="0" borderId="22" xfId="0" applyFont="1" applyBorder="1" applyAlignment="1">
      <alignment horizontal="left" vertical="center" wrapText="1" readingOrder="1"/>
    </xf>
    <xf numFmtId="0" fontId="5" fillId="0" borderId="22" xfId="0" applyFont="1" applyBorder="1" applyAlignment="1">
      <alignment horizontal="right" vertical="center" wrapText="1" readingOrder="1"/>
    </xf>
    <xf numFmtId="167" fontId="5" fillId="0" borderId="22" xfId="0" applyNumberFormat="1" applyFont="1" applyBorder="1" applyAlignment="1">
      <alignment horizontal="right" vertical="center" wrapText="1" readingOrder="1"/>
    </xf>
    <xf numFmtId="0" fontId="6" fillId="0" borderId="22" xfId="0" applyFont="1" applyBorder="1" applyAlignment="1">
      <alignment horizontal="left" vertical="center" wrapText="1" readingOrder="1"/>
    </xf>
    <xf numFmtId="0" fontId="6" fillId="0" borderId="22" xfId="0" applyFont="1" applyBorder="1" applyAlignment="1">
      <alignment horizontal="right" vertical="center" wrapText="1" readingOrder="1"/>
    </xf>
    <xf numFmtId="166" fontId="5" fillId="0" borderId="22" xfId="0" applyNumberFormat="1" applyFont="1" applyBorder="1" applyAlignment="1">
      <alignment horizontal="right" vertical="center" wrapText="1" readingOrder="1"/>
    </xf>
    <xf numFmtId="164" fontId="4" fillId="0" borderId="22" xfId="0" applyNumberFormat="1" applyFont="1" applyBorder="1" applyAlignment="1">
      <alignment horizontal="right" vertical="center" wrapText="1" readingOrder="1"/>
    </xf>
    <xf numFmtId="0" fontId="4" fillId="0" borderId="22" xfId="0" applyFont="1" applyBorder="1" applyAlignment="1">
      <alignment horizontal="left" vertical="center" wrapText="1" readingOrder="1"/>
    </xf>
    <xf numFmtId="0" fontId="4" fillId="0" borderId="22" xfId="0" applyFont="1" applyBorder="1" applyAlignment="1">
      <alignment horizontal="right" vertical="center" wrapText="1" readingOrder="1"/>
    </xf>
    <xf numFmtId="166" fontId="4" fillId="0" borderId="22" xfId="0" applyNumberFormat="1" applyFont="1" applyBorder="1" applyAlignment="1">
      <alignment horizontal="right" vertical="center" wrapText="1" readingOrder="1"/>
    </xf>
    <xf numFmtId="167" fontId="4" fillId="0" borderId="22" xfId="0" applyNumberFormat="1" applyFont="1" applyBorder="1" applyAlignment="1">
      <alignment horizontal="right" vertical="center" wrapText="1" readingOrder="1"/>
    </xf>
    <xf numFmtId="171" fontId="4" fillId="0" borderId="22" xfId="0" applyNumberFormat="1" applyFont="1" applyBorder="1" applyAlignment="1">
      <alignment horizontal="right" vertical="center" wrapText="1" readingOrder="1"/>
    </xf>
    <xf numFmtId="168" fontId="5" fillId="0" borderId="22" xfId="0" applyNumberFormat="1" applyFont="1" applyBorder="1" applyAlignment="1">
      <alignment horizontal="right" vertical="center" wrapText="1" readingOrder="1"/>
    </xf>
    <xf numFmtId="0" fontId="14" fillId="0" borderId="0" xfId="11" applyFont="1" applyAlignment="1">
      <alignment horizontal="left" vertical="center" wrapText="1" readingOrder="1"/>
    </xf>
    <xf numFmtId="0" fontId="2" fillId="0" borderId="0" xfId="11" applyAlignment="1">
      <alignment wrapText="1"/>
    </xf>
    <xf numFmtId="169" fontId="4" fillId="0" borderId="22" xfId="0" applyNumberFormat="1" applyFont="1" applyBorder="1" applyAlignment="1">
      <alignment horizontal="right" vertical="center" wrapText="1" readingOrder="1"/>
    </xf>
    <xf numFmtId="0" fontId="19" fillId="0" borderId="0" xfId="9">
      <alignment wrapText="1"/>
    </xf>
    <xf numFmtId="0" fontId="9" fillId="0" borderId="8" xfId="0" applyFont="1" applyBorder="1" applyAlignment="1">
      <alignment horizontal="center" vertical="center" wrapText="1" readingOrder="1"/>
    </xf>
    <xf numFmtId="0" fontId="12" fillId="0" borderId="0" xfId="0" applyFont="1" applyAlignment="1">
      <alignment horizontal="left" vertical="center" wrapText="1" readingOrder="1"/>
    </xf>
    <xf numFmtId="0" fontId="12" fillId="0" borderId="0" xfId="0" applyFont="1" applyAlignment="1">
      <alignment horizontal="justify" vertical="top" wrapText="1" readingOrder="1"/>
    </xf>
    <xf numFmtId="0" fontId="13" fillId="0" borderId="1" xfId="0" applyFont="1" applyBorder="1" applyAlignment="1">
      <alignment horizontal="left" vertical="center" wrapText="1" readingOrder="1"/>
    </xf>
    <xf numFmtId="0" fontId="13" fillId="0" borderId="2" xfId="0" applyFont="1" applyBorder="1" applyAlignment="1">
      <alignment horizontal="left" vertical="center" wrapText="1" readingOrder="1"/>
    </xf>
    <xf numFmtId="0" fontId="13" fillId="0" borderId="3" xfId="0" applyFont="1" applyBorder="1" applyAlignment="1">
      <alignment horizontal="left" vertical="center" wrapText="1" readingOrder="1"/>
    </xf>
    <xf numFmtId="0" fontId="12" fillId="0" borderId="1" xfId="0" applyFont="1" applyBorder="1" applyAlignment="1">
      <alignment horizontal="left" vertical="center" wrapText="1" readingOrder="1"/>
    </xf>
    <xf numFmtId="0" fontId="12" fillId="0" borderId="3" xfId="0" applyFont="1" applyBorder="1" applyAlignment="1">
      <alignment horizontal="left" vertical="center" wrapText="1" readingOrder="1"/>
    </xf>
    <xf numFmtId="0" fontId="15" fillId="0" borderId="0" xfId="0" applyFont="1" applyAlignment="1">
      <alignment horizontal="left" vertical="top" wrapText="1"/>
    </xf>
    <xf numFmtId="0" fontId="4" fillId="0" borderId="1" xfId="0" applyFont="1" applyBorder="1" applyAlignment="1">
      <alignment horizontal="left" vertical="center" wrapText="1" readingOrder="1"/>
    </xf>
    <xf numFmtId="0" fontId="4" fillId="0" borderId="3" xfId="0" applyFont="1" applyBorder="1" applyAlignment="1">
      <alignment horizontal="left" vertical="center" wrapText="1" readingOrder="1"/>
    </xf>
    <xf numFmtId="0" fontId="4" fillId="0" borderId="19" xfId="0" applyFont="1" applyBorder="1" applyAlignment="1">
      <alignment horizontal="left" vertical="center" wrapText="1" readingOrder="1"/>
    </xf>
    <xf numFmtId="0" fontId="4" fillId="0" borderId="21" xfId="0" applyFont="1" applyBorder="1" applyAlignment="1">
      <alignment horizontal="left" vertical="center" wrapText="1" readingOrder="1"/>
    </xf>
    <xf numFmtId="0" fontId="12" fillId="0" borderId="19" xfId="0" applyFont="1" applyBorder="1" applyAlignment="1">
      <alignment horizontal="left" vertical="center" wrapText="1" readingOrder="1"/>
    </xf>
    <xf numFmtId="0" fontId="12" fillId="0" borderId="21" xfId="0" applyFont="1" applyBorder="1" applyAlignment="1">
      <alignment horizontal="left" vertical="center" wrapText="1" readingOrder="1"/>
    </xf>
    <xf numFmtId="0" fontId="9" fillId="0" borderId="23" xfId="0" applyFont="1" applyBorder="1" applyAlignment="1">
      <alignment horizontal="center" vertical="center" wrapText="1" readingOrder="1"/>
    </xf>
    <xf numFmtId="0" fontId="13" fillId="0" borderId="19" xfId="0" applyFont="1" applyBorder="1" applyAlignment="1">
      <alignment horizontal="left" vertical="center" wrapText="1" readingOrder="1"/>
    </xf>
    <xf numFmtId="0" fontId="13" fillId="0" borderId="20" xfId="0" applyFont="1" applyBorder="1" applyAlignment="1">
      <alignment horizontal="left" vertical="center" wrapText="1" readingOrder="1"/>
    </xf>
    <xf numFmtId="0" fontId="13" fillId="0" borderId="21" xfId="0" applyFont="1" applyBorder="1" applyAlignment="1">
      <alignment horizontal="left" vertical="center" wrapText="1" readingOrder="1"/>
    </xf>
    <xf numFmtId="0" fontId="9" fillId="0" borderId="10" xfId="0" applyFont="1" applyBorder="1" applyAlignment="1">
      <alignment horizontal="center" vertical="center" wrapText="1" readingOrder="1"/>
    </xf>
    <xf numFmtId="0" fontId="12" fillId="0" borderId="10" xfId="0" applyFont="1" applyBorder="1" applyAlignment="1">
      <alignment horizontal="left" vertical="center" wrapText="1" readingOrder="1"/>
    </xf>
    <xf numFmtId="0" fontId="12" fillId="0" borderId="12" xfId="0" applyFont="1" applyBorder="1" applyAlignment="1">
      <alignment horizontal="left" vertical="center" wrapText="1" readingOrder="1"/>
    </xf>
    <xf numFmtId="0" fontId="12" fillId="0" borderId="13" xfId="0" applyFont="1" applyBorder="1" applyAlignment="1">
      <alignment horizontal="left" vertical="center" wrapText="1" readingOrder="1"/>
    </xf>
    <xf numFmtId="0" fontId="12" fillId="0" borderId="14" xfId="0" applyFont="1" applyBorder="1" applyAlignment="1">
      <alignment horizontal="left" vertical="center" wrapText="1" readingOrder="1"/>
    </xf>
    <xf numFmtId="0" fontId="17" fillId="0" borderId="12" xfId="4" applyFont="1" applyBorder="1" applyAlignment="1">
      <alignment horizontal="left" vertical="center" wrapText="1"/>
    </xf>
    <xf numFmtId="0" fontId="17" fillId="0" borderId="13" xfId="4" applyFont="1" applyBorder="1" applyAlignment="1">
      <alignment horizontal="left" vertical="center" wrapText="1"/>
    </xf>
    <xf numFmtId="0" fontId="17" fillId="0" borderId="14" xfId="4" applyFont="1" applyBorder="1" applyAlignment="1">
      <alignment horizontal="left" vertical="center" wrapText="1"/>
    </xf>
    <xf numFmtId="0" fontId="26" fillId="0" borderId="12" xfId="0" applyFont="1" applyBorder="1" applyAlignment="1">
      <alignment horizontal="center" vertical="center"/>
    </xf>
    <xf numFmtId="0" fontId="26" fillId="0" borderId="13" xfId="0" applyFont="1" applyBorder="1" applyAlignment="1">
      <alignment horizontal="center" vertical="center"/>
    </xf>
    <xf numFmtId="0" fontId="26" fillId="0" borderId="14" xfId="0" applyFont="1" applyBorder="1" applyAlignment="1">
      <alignment horizontal="center" vertical="center"/>
    </xf>
    <xf numFmtId="0" fontId="17" fillId="0" borderId="12" xfId="1" applyNumberFormat="1" applyFont="1" applyFill="1" applyBorder="1" applyAlignment="1">
      <alignment horizontal="center" vertical="center"/>
    </xf>
    <xf numFmtId="0" fontId="17" fillId="0" borderId="14" xfId="1" applyNumberFormat="1" applyFont="1" applyFill="1" applyBorder="1" applyAlignment="1">
      <alignment horizontal="center" vertical="center"/>
    </xf>
    <xf numFmtId="0" fontId="23" fillId="0" borderId="12" xfId="4" applyFont="1" applyBorder="1" applyAlignment="1">
      <alignment horizontal="center" vertical="center"/>
    </xf>
    <xf numFmtId="0" fontId="23" fillId="0" borderId="13" xfId="4" applyFont="1" applyBorder="1" applyAlignment="1">
      <alignment horizontal="center" vertical="center"/>
    </xf>
    <xf numFmtId="0" fontId="23" fillId="0" borderId="14" xfId="4" applyFont="1" applyBorder="1" applyAlignment="1">
      <alignment horizontal="center" vertical="center"/>
    </xf>
    <xf numFmtId="0" fontId="23" fillId="0" borderId="10" xfId="4" applyFont="1" applyBorder="1" applyAlignment="1">
      <alignment horizontal="center" vertical="center"/>
    </xf>
    <xf numFmtId="0" fontId="20" fillId="0" borderId="0" xfId="5" applyFont="1" applyAlignment="1">
      <alignment horizontal="justify" vertical="center" wrapText="1"/>
    </xf>
    <xf numFmtId="0" fontId="23" fillId="0" borderId="12" xfId="4" applyFont="1" applyBorder="1" applyAlignment="1">
      <alignment horizontal="center" vertical="center" wrapText="1"/>
    </xf>
    <xf numFmtId="0" fontId="23" fillId="0" borderId="14" xfId="4" applyFont="1" applyBorder="1" applyAlignment="1">
      <alignment horizontal="center" vertical="center" wrapText="1"/>
    </xf>
    <xf numFmtId="0" fontId="18" fillId="0" borderId="11" xfId="5" applyFont="1" applyBorder="1" applyAlignment="1">
      <alignment horizontal="center" vertical="center"/>
    </xf>
    <xf numFmtId="0" fontId="18" fillId="0" borderId="15" xfId="5" applyFont="1" applyBorder="1" applyAlignment="1">
      <alignment horizontal="center" vertical="center"/>
    </xf>
    <xf numFmtId="0" fontId="18" fillId="0" borderId="7" xfId="5" applyFont="1" applyBorder="1" applyAlignment="1">
      <alignment horizontal="center" vertical="center"/>
    </xf>
    <xf numFmtId="0" fontId="18" fillId="0" borderId="12" xfId="5" applyFont="1" applyBorder="1" applyAlignment="1">
      <alignment horizontal="center" vertical="center"/>
    </xf>
    <xf numFmtId="0" fontId="18" fillId="0" borderId="13" xfId="5" applyFont="1" applyBorder="1" applyAlignment="1">
      <alignment horizontal="center" vertical="center"/>
    </xf>
    <xf numFmtId="0" fontId="18" fillId="0" borderId="14" xfId="5" applyFont="1" applyBorder="1" applyAlignment="1">
      <alignment horizontal="center" vertical="center"/>
    </xf>
    <xf numFmtId="0" fontId="18" fillId="0" borderId="12" xfId="5" applyFont="1" applyBorder="1" applyAlignment="1">
      <alignment horizontal="center" vertical="center" wrapText="1"/>
    </xf>
    <xf numFmtId="0" fontId="18" fillId="0" borderId="13" xfId="5" applyFont="1" applyBorder="1" applyAlignment="1">
      <alignment horizontal="center" vertical="center" wrapText="1"/>
    </xf>
    <xf numFmtId="0" fontId="18" fillId="0" borderId="14" xfId="5" applyFont="1" applyBorder="1" applyAlignment="1">
      <alignment horizontal="center" vertical="center" wrapText="1"/>
    </xf>
    <xf numFmtId="0" fontId="18" fillId="0" borderId="11" xfId="5" applyFont="1" applyBorder="1" applyAlignment="1">
      <alignment horizontal="center" vertical="center" wrapText="1"/>
    </xf>
    <xf numFmtId="0" fontId="18" fillId="0" borderId="7" xfId="5" applyFont="1" applyBorder="1" applyAlignment="1">
      <alignment horizontal="center" vertical="center" wrapText="1"/>
    </xf>
    <xf numFmtId="0" fontId="18" fillId="0" borderId="16" xfId="5" applyFont="1" applyBorder="1" applyAlignment="1">
      <alignment horizontal="center" vertical="center" wrapText="1"/>
    </xf>
    <xf numFmtId="0" fontId="18" fillId="0" borderId="17" xfId="5" applyFont="1" applyBorder="1" applyAlignment="1">
      <alignment horizontal="center" vertical="center" wrapText="1"/>
    </xf>
    <xf numFmtId="0" fontId="12" fillId="0" borderId="0" xfId="0" quotePrefix="1" applyFont="1" applyAlignment="1">
      <alignment horizontal="left" vertical="center" wrapText="1" readingOrder="1"/>
    </xf>
    <xf numFmtId="0" fontId="22" fillId="0" borderId="0" xfId="14" applyFont="1" applyAlignment="1">
      <alignment horizontal="center"/>
    </xf>
  </cellXfs>
  <cellStyles count="17">
    <cellStyle name="Comma" xfId="1" builtinId="3"/>
    <cellStyle name="Comma 2" xfId="7" xr:uid="{70C20774-07AD-42AC-A4CD-7750DA384E72}"/>
    <cellStyle name="Comma 3" xfId="16" xr:uid="{D721AB15-9D92-49C3-B885-03D316085D70}"/>
    <cellStyle name="Hyperlink" xfId="13" builtinId="8"/>
    <cellStyle name="Hyperlink 2" xfId="3" xr:uid="{CB3026BC-C0E1-4722-A983-8658B93344D1}"/>
    <cellStyle name="Normal" xfId="0" builtinId="0"/>
    <cellStyle name="Normal 2" xfId="9" xr:uid="{03158CE4-91EF-425E-9BD3-91EBCC6AF1DA}"/>
    <cellStyle name="Normal 2 2" xfId="10" xr:uid="{7592AD9F-9FDC-40B4-8EFF-49077F2EA585}"/>
    <cellStyle name="Normal 2 2 2" xfId="5" xr:uid="{57DC34AC-9E33-47C4-8655-D6DAA7CBB877}"/>
    <cellStyle name="Normal 2 2 3 2 2 3 2 2" xfId="11" xr:uid="{417FB7B6-9E93-4ECD-8254-2D3E1ADE94FF}"/>
    <cellStyle name="Normal 2 2 3 2 2 3 2 2 2" xfId="4" xr:uid="{39B633DE-B11B-4923-A22A-BB08DC4A072A}"/>
    <cellStyle name="Normal 2 2 3 2 2 3 2 2 2 2" xfId="12" xr:uid="{AF27B6D0-F8D0-43AE-A9FC-0D09F677A743}"/>
    <cellStyle name="Normal 2 3" xfId="15" xr:uid="{F3204EFF-1954-4A52-9CA9-A769E34AD310}"/>
    <cellStyle name="Normal 3" xfId="6" xr:uid="{02CC3693-B6B8-462E-94D3-507E9516E354}"/>
    <cellStyle name="Normal 4" xfId="14" xr:uid="{C6435624-7763-4606-9C3D-46CD56ABF0A9}"/>
    <cellStyle name="Percent" xfId="2" builtinId="5"/>
    <cellStyle name="Percent 2" xfId="8" xr:uid="{6C77DF98-91D7-4841-9C9A-1CA149B786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15.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4.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4.png"/></Relationships>
</file>

<file path=xl/drawings/_rels/drawing3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390524</xdr:colOff>
      <xdr:row>150</xdr:row>
      <xdr:rowOff>0</xdr:rowOff>
    </xdr:from>
    <xdr:to>
      <xdr:col>2</xdr:col>
      <xdr:colOff>2285549</xdr:colOff>
      <xdr:row>151</xdr:row>
      <xdr:rowOff>27375</xdr:rowOff>
    </xdr:to>
    <xdr:pic>
      <xdr:nvPicPr>
        <xdr:cNvPr id="2" name="Picture 1">
          <a:extLst>
            <a:ext uri="{FF2B5EF4-FFF2-40B4-BE49-F238E27FC236}">
              <a16:creationId xmlns:a16="http://schemas.microsoft.com/office/drawing/2014/main" id="{4787D50D-AA5B-4889-9A3C-00BE141037BD}"/>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563177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155</xdr:row>
      <xdr:rowOff>0</xdr:rowOff>
    </xdr:from>
    <xdr:to>
      <xdr:col>2</xdr:col>
      <xdr:colOff>2285549</xdr:colOff>
      <xdr:row>155</xdr:row>
      <xdr:rowOff>1980000</xdr:rowOff>
    </xdr:to>
    <xdr:pic>
      <xdr:nvPicPr>
        <xdr:cNvPr id="3" name="Picture 2">
          <a:extLst>
            <a:ext uri="{FF2B5EF4-FFF2-40B4-BE49-F238E27FC236}">
              <a16:creationId xmlns:a16="http://schemas.microsoft.com/office/drawing/2014/main" id="{0F1CDB5F-7597-4A5E-AB98-309A0D18B5B2}"/>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2823210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390524</xdr:colOff>
      <xdr:row>137</xdr:row>
      <xdr:rowOff>0</xdr:rowOff>
    </xdr:from>
    <xdr:to>
      <xdr:col>2</xdr:col>
      <xdr:colOff>2285549</xdr:colOff>
      <xdr:row>138</xdr:row>
      <xdr:rowOff>27375</xdr:rowOff>
    </xdr:to>
    <xdr:pic>
      <xdr:nvPicPr>
        <xdr:cNvPr id="2" name="Picture 1">
          <a:extLst>
            <a:ext uri="{FF2B5EF4-FFF2-40B4-BE49-F238E27FC236}">
              <a16:creationId xmlns:a16="http://schemas.microsoft.com/office/drawing/2014/main" id="{0AB24F6C-AA63-49E4-97C6-F82938764009}"/>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385060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142</xdr:row>
      <xdr:rowOff>0</xdr:rowOff>
    </xdr:from>
    <xdr:to>
      <xdr:col>2</xdr:col>
      <xdr:colOff>2285549</xdr:colOff>
      <xdr:row>142</xdr:row>
      <xdr:rowOff>1980000</xdr:rowOff>
    </xdr:to>
    <xdr:pic>
      <xdr:nvPicPr>
        <xdr:cNvPr id="3" name="Picture 2">
          <a:extLst>
            <a:ext uri="{FF2B5EF4-FFF2-40B4-BE49-F238E27FC236}">
              <a16:creationId xmlns:a16="http://schemas.microsoft.com/office/drawing/2014/main" id="{5A517E7B-5810-4DD6-A863-318AF2D64641}"/>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2645092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390524</xdr:colOff>
      <xdr:row>136</xdr:row>
      <xdr:rowOff>0</xdr:rowOff>
    </xdr:from>
    <xdr:to>
      <xdr:col>2</xdr:col>
      <xdr:colOff>2285549</xdr:colOff>
      <xdr:row>137</xdr:row>
      <xdr:rowOff>27375</xdr:rowOff>
    </xdr:to>
    <xdr:pic>
      <xdr:nvPicPr>
        <xdr:cNvPr id="2" name="Picture 1">
          <a:extLst>
            <a:ext uri="{FF2B5EF4-FFF2-40B4-BE49-F238E27FC236}">
              <a16:creationId xmlns:a16="http://schemas.microsoft.com/office/drawing/2014/main" id="{D322E87F-8C85-462A-B048-78D7D4CD21E2}"/>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352675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141</xdr:row>
      <xdr:rowOff>0</xdr:rowOff>
    </xdr:from>
    <xdr:to>
      <xdr:col>2</xdr:col>
      <xdr:colOff>2285549</xdr:colOff>
      <xdr:row>141</xdr:row>
      <xdr:rowOff>1980000</xdr:rowOff>
    </xdr:to>
    <xdr:pic>
      <xdr:nvPicPr>
        <xdr:cNvPr id="3" name="Picture 2">
          <a:extLst>
            <a:ext uri="{FF2B5EF4-FFF2-40B4-BE49-F238E27FC236}">
              <a16:creationId xmlns:a16="http://schemas.microsoft.com/office/drawing/2014/main" id="{37FBD608-3ED8-412B-BC75-42D4194C9BAD}"/>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2612707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390524</xdr:colOff>
      <xdr:row>166</xdr:row>
      <xdr:rowOff>0</xdr:rowOff>
    </xdr:from>
    <xdr:to>
      <xdr:col>2</xdr:col>
      <xdr:colOff>2285549</xdr:colOff>
      <xdr:row>167</xdr:row>
      <xdr:rowOff>27375</xdr:rowOff>
    </xdr:to>
    <xdr:pic>
      <xdr:nvPicPr>
        <xdr:cNvPr id="2" name="Picture 1">
          <a:extLst>
            <a:ext uri="{FF2B5EF4-FFF2-40B4-BE49-F238E27FC236}">
              <a16:creationId xmlns:a16="http://schemas.microsoft.com/office/drawing/2014/main" id="{25CAA446-287F-4E96-9BDD-7DA9393996C9}"/>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887027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171</xdr:row>
      <xdr:rowOff>0</xdr:rowOff>
    </xdr:from>
    <xdr:to>
      <xdr:col>2</xdr:col>
      <xdr:colOff>2285549</xdr:colOff>
      <xdr:row>171</xdr:row>
      <xdr:rowOff>1980000</xdr:rowOff>
    </xdr:to>
    <xdr:pic>
      <xdr:nvPicPr>
        <xdr:cNvPr id="3" name="Picture 2">
          <a:extLst>
            <a:ext uri="{FF2B5EF4-FFF2-40B4-BE49-F238E27FC236}">
              <a16:creationId xmlns:a16="http://schemas.microsoft.com/office/drawing/2014/main" id="{9417F45C-412B-4543-8311-50C154F18639}"/>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3147060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38098</xdr:colOff>
      <xdr:row>170</xdr:row>
      <xdr:rowOff>152401</xdr:rowOff>
    </xdr:from>
    <xdr:to>
      <xdr:col>6</xdr:col>
      <xdr:colOff>875848</xdr:colOff>
      <xdr:row>171</xdr:row>
      <xdr:rowOff>1970476</xdr:rowOff>
    </xdr:to>
    <xdr:pic>
      <xdr:nvPicPr>
        <xdr:cNvPr id="4" name="Picture 3">
          <a:extLst>
            <a:ext uri="{FF2B5EF4-FFF2-40B4-BE49-F238E27FC236}">
              <a16:creationId xmlns:a16="http://schemas.microsoft.com/office/drawing/2014/main" id="{8DEF6F80-3ADE-4F87-B0F8-36A9048B7811}"/>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867273" y="32432626"/>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9525</xdr:colOff>
      <xdr:row>252</xdr:row>
      <xdr:rowOff>0</xdr:rowOff>
    </xdr:from>
    <xdr:to>
      <xdr:col>2</xdr:col>
      <xdr:colOff>2304600</xdr:colOff>
      <xdr:row>253</xdr:row>
      <xdr:rowOff>27375</xdr:rowOff>
    </xdr:to>
    <xdr:pic>
      <xdr:nvPicPr>
        <xdr:cNvPr id="2" name="Picture 1">
          <a:extLst>
            <a:ext uri="{FF2B5EF4-FFF2-40B4-BE49-F238E27FC236}">
              <a16:creationId xmlns:a16="http://schemas.microsoft.com/office/drawing/2014/main" id="{3BBB6DBD-6403-4D91-A41F-032ED9DC4A9A}"/>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0050" y="4815840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257</xdr:row>
      <xdr:rowOff>171450</xdr:rowOff>
    </xdr:from>
    <xdr:to>
      <xdr:col>2</xdr:col>
      <xdr:colOff>2295075</xdr:colOff>
      <xdr:row>258</xdr:row>
      <xdr:rowOff>55950</xdr:rowOff>
    </xdr:to>
    <xdr:pic>
      <xdr:nvPicPr>
        <xdr:cNvPr id="3" name="Picture 2">
          <a:extLst>
            <a:ext uri="{FF2B5EF4-FFF2-40B4-BE49-F238E27FC236}">
              <a16:creationId xmlns:a16="http://schemas.microsoft.com/office/drawing/2014/main" id="{09D5AA10-16E7-4641-8B78-F5A0C26EC050}"/>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5" y="5093017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207</xdr:row>
      <xdr:rowOff>0</xdr:rowOff>
    </xdr:from>
    <xdr:to>
      <xdr:col>2</xdr:col>
      <xdr:colOff>2285550</xdr:colOff>
      <xdr:row>207</xdr:row>
      <xdr:rowOff>1980000</xdr:rowOff>
    </xdr:to>
    <xdr:pic>
      <xdr:nvPicPr>
        <xdr:cNvPr id="2" name="Picture 1">
          <a:extLst>
            <a:ext uri="{FF2B5EF4-FFF2-40B4-BE49-F238E27FC236}">
              <a16:creationId xmlns:a16="http://schemas.microsoft.com/office/drawing/2014/main" id="{AD2F711E-FF18-41BB-996A-5B6A9258E931}"/>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5" y="4070985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202</xdr:row>
      <xdr:rowOff>0</xdr:rowOff>
    </xdr:from>
    <xdr:to>
      <xdr:col>2</xdr:col>
      <xdr:colOff>2285550</xdr:colOff>
      <xdr:row>203</xdr:row>
      <xdr:rowOff>27375</xdr:rowOff>
    </xdr:to>
    <xdr:pic>
      <xdr:nvPicPr>
        <xdr:cNvPr id="3" name="Picture 2">
          <a:extLst>
            <a:ext uri="{FF2B5EF4-FFF2-40B4-BE49-F238E27FC236}">
              <a16:creationId xmlns:a16="http://schemas.microsoft.com/office/drawing/2014/main" id="{748BC3ED-0D5F-4E9E-8E16-3F7178B1E6F2}"/>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5" y="3810952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390524</xdr:colOff>
      <xdr:row>212</xdr:row>
      <xdr:rowOff>133350</xdr:rowOff>
    </xdr:from>
    <xdr:to>
      <xdr:col>2</xdr:col>
      <xdr:colOff>2295074</xdr:colOff>
      <xdr:row>213</xdr:row>
      <xdr:rowOff>17850</xdr:rowOff>
    </xdr:to>
    <xdr:pic>
      <xdr:nvPicPr>
        <xdr:cNvPr id="2" name="Picture 1">
          <a:extLst>
            <a:ext uri="{FF2B5EF4-FFF2-40B4-BE49-F238E27FC236}">
              <a16:creationId xmlns:a16="http://schemas.microsoft.com/office/drawing/2014/main" id="{02381C5A-13E2-4674-970F-95DAA7648536}"/>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4060507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380999</xdr:colOff>
      <xdr:row>206</xdr:row>
      <xdr:rowOff>152400</xdr:rowOff>
    </xdr:from>
    <xdr:to>
      <xdr:col>2</xdr:col>
      <xdr:colOff>2285549</xdr:colOff>
      <xdr:row>208</xdr:row>
      <xdr:rowOff>17850</xdr:rowOff>
    </xdr:to>
    <xdr:pic>
      <xdr:nvPicPr>
        <xdr:cNvPr id="3" name="Picture 2">
          <a:extLst>
            <a:ext uri="{FF2B5EF4-FFF2-40B4-BE49-F238E27FC236}">
              <a16:creationId xmlns:a16="http://schemas.microsoft.com/office/drawing/2014/main" id="{C7658636-7184-4F7A-843E-35C031D2C367}"/>
            </a:ext>
          </a:extLst>
        </xdr:cNvPr>
        <xdr:cNvPicPr>
          <a:picLocks/>
        </xdr:cNvPicPr>
      </xdr:nvPicPr>
      <xdr:blipFill>
        <a:blip xmlns:r="http://schemas.openxmlformats.org/officeDocument/2006/relationships" r:embed="rId2"/>
        <a:stretch>
          <a:fillRect/>
        </a:stretch>
      </xdr:blipFill>
      <xdr:spPr>
        <a:xfrm>
          <a:off x="380999" y="38347650"/>
          <a:ext cx="3600000" cy="19800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162</xdr:row>
      <xdr:rowOff>0</xdr:rowOff>
    </xdr:from>
    <xdr:to>
      <xdr:col>2</xdr:col>
      <xdr:colOff>2295075</xdr:colOff>
      <xdr:row>163</xdr:row>
      <xdr:rowOff>27375</xdr:rowOff>
    </xdr:to>
    <xdr:pic>
      <xdr:nvPicPr>
        <xdr:cNvPr id="2" name="Picture 1">
          <a:extLst>
            <a:ext uri="{FF2B5EF4-FFF2-40B4-BE49-F238E27FC236}">
              <a16:creationId xmlns:a16="http://schemas.microsoft.com/office/drawing/2014/main" id="{6B615D7B-F4D8-4FA0-9F6F-BE208BD071DB}"/>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5" y="2880360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167</xdr:row>
      <xdr:rowOff>0</xdr:rowOff>
    </xdr:from>
    <xdr:to>
      <xdr:col>2</xdr:col>
      <xdr:colOff>2295075</xdr:colOff>
      <xdr:row>167</xdr:row>
      <xdr:rowOff>1980000</xdr:rowOff>
    </xdr:to>
    <xdr:pic>
      <xdr:nvPicPr>
        <xdr:cNvPr id="3" name="Picture 2">
          <a:extLst>
            <a:ext uri="{FF2B5EF4-FFF2-40B4-BE49-F238E27FC236}">
              <a16:creationId xmlns:a16="http://schemas.microsoft.com/office/drawing/2014/main" id="{00B7957B-E226-4364-AE4A-80E562490E89}"/>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5" y="3140392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3124198</xdr:colOff>
      <xdr:row>167</xdr:row>
      <xdr:rowOff>0</xdr:rowOff>
    </xdr:from>
    <xdr:to>
      <xdr:col>7</xdr:col>
      <xdr:colOff>228148</xdr:colOff>
      <xdr:row>167</xdr:row>
      <xdr:rowOff>1980000</xdr:rowOff>
    </xdr:to>
    <xdr:pic>
      <xdr:nvPicPr>
        <xdr:cNvPr id="4" name="Picture 3">
          <a:extLst>
            <a:ext uri="{FF2B5EF4-FFF2-40B4-BE49-F238E27FC236}">
              <a16:creationId xmlns:a16="http://schemas.microsoft.com/office/drawing/2014/main" id="{38F384E6-FAB8-4CBD-8CA0-3761CF829786}"/>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819648" y="3253740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202</xdr:row>
      <xdr:rowOff>0</xdr:rowOff>
    </xdr:from>
    <xdr:to>
      <xdr:col>2</xdr:col>
      <xdr:colOff>2314125</xdr:colOff>
      <xdr:row>203</xdr:row>
      <xdr:rowOff>27375</xdr:rowOff>
    </xdr:to>
    <xdr:pic>
      <xdr:nvPicPr>
        <xdr:cNvPr id="2" name="Picture 1">
          <a:extLst>
            <a:ext uri="{FF2B5EF4-FFF2-40B4-BE49-F238E27FC236}">
              <a16:creationId xmlns:a16="http://schemas.microsoft.com/office/drawing/2014/main" id="{1362881D-DB5D-4E71-BE8A-05A77A638F3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5" y="3657600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9525</xdr:colOff>
      <xdr:row>207</xdr:row>
      <xdr:rowOff>57150</xdr:rowOff>
    </xdr:from>
    <xdr:to>
      <xdr:col>2</xdr:col>
      <xdr:colOff>2323650</xdr:colOff>
      <xdr:row>207</xdr:row>
      <xdr:rowOff>2037150</xdr:rowOff>
    </xdr:to>
    <xdr:pic>
      <xdr:nvPicPr>
        <xdr:cNvPr id="3" name="Picture 2">
          <a:extLst>
            <a:ext uri="{FF2B5EF4-FFF2-40B4-BE49-F238E27FC236}">
              <a16:creationId xmlns:a16="http://schemas.microsoft.com/office/drawing/2014/main" id="{FAD7E9F5-C586-47E4-98A9-13C33C466C34}"/>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0050" y="3923347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133</xdr:row>
      <xdr:rowOff>0</xdr:rowOff>
    </xdr:from>
    <xdr:to>
      <xdr:col>2</xdr:col>
      <xdr:colOff>2295075</xdr:colOff>
      <xdr:row>134</xdr:row>
      <xdr:rowOff>27375</xdr:rowOff>
    </xdr:to>
    <xdr:pic>
      <xdr:nvPicPr>
        <xdr:cNvPr id="2" name="Picture 1">
          <a:extLst>
            <a:ext uri="{FF2B5EF4-FFF2-40B4-BE49-F238E27FC236}">
              <a16:creationId xmlns:a16="http://schemas.microsoft.com/office/drawing/2014/main" id="{7759B230-1067-49DE-92BB-BA2E71B88D2A}"/>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5" y="2297430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138</xdr:row>
      <xdr:rowOff>0</xdr:rowOff>
    </xdr:from>
    <xdr:to>
      <xdr:col>2</xdr:col>
      <xdr:colOff>2295075</xdr:colOff>
      <xdr:row>138</xdr:row>
      <xdr:rowOff>1980000</xdr:rowOff>
    </xdr:to>
    <xdr:pic>
      <xdr:nvPicPr>
        <xdr:cNvPr id="3" name="Picture 2">
          <a:extLst>
            <a:ext uri="{FF2B5EF4-FFF2-40B4-BE49-F238E27FC236}">
              <a16:creationId xmlns:a16="http://schemas.microsoft.com/office/drawing/2014/main" id="{ED31E3E9-1733-4373-88FE-46BA1BEA462E}"/>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5" y="2557462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3124198</xdr:colOff>
      <xdr:row>138</xdr:row>
      <xdr:rowOff>0</xdr:rowOff>
    </xdr:from>
    <xdr:to>
      <xdr:col>7</xdr:col>
      <xdr:colOff>247198</xdr:colOff>
      <xdr:row>138</xdr:row>
      <xdr:rowOff>1980000</xdr:rowOff>
    </xdr:to>
    <xdr:pic>
      <xdr:nvPicPr>
        <xdr:cNvPr id="4" name="Picture 3">
          <a:extLst>
            <a:ext uri="{FF2B5EF4-FFF2-40B4-BE49-F238E27FC236}">
              <a16:creationId xmlns:a16="http://schemas.microsoft.com/office/drawing/2014/main" id="{F8B5C6F9-2DB3-47EF-B4EA-F3F96AD00A0C}"/>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819648" y="2687002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172</xdr:row>
      <xdr:rowOff>0</xdr:rowOff>
    </xdr:from>
    <xdr:to>
      <xdr:col>2</xdr:col>
      <xdr:colOff>2295075</xdr:colOff>
      <xdr:row>173</xdr:row>
      <xdr:rowOff>27375</xdr:rowOff>
    </xdr:to>
    <xdr:pic>
      <xdr:nvPicPr>
        <xdr:cNvPr id="2" name="Picture 1">
          <a:extLst>
            <a:ext uri="{FF2B5EF4-FFF2-40B4-BE49-F238E27FC236}">
              <a16:creationId xmlns:a16="http://schemas.microsoft.com/office/drawing/2014/main" id="{D65C0DAC-35B0-4D51-A620-FB5B5B5C4CE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5" y="3145155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177</xdr:row>
      <xdr:rowOff>0</xdr:rowOff>
    </xdr:from>
    <xdr:to>
      <xdr:col>2</xdr:col>
      <xdr:colOff>2295075</xdr:colOff>
      <xdr:row>177</xdr:row>
      <xdr:rowOff>1980000</xdr:rowOff>
    </xdr:to>
    <xdr:pic>
      <xdr:nvPicPr>
        <xdr:cNvPr id="3" name="Picture 2">
          <a:extLst>
            <a:ext uri="{FF2B5EF4-FFF2-40B4-BE49-F238E27FC236}">
              <a16:creationId xmlns:a16="http://schemas.microsoft.com/office/drawing/2014/main" id="{9905365E-BBDC-41EB-9CD0-C818016166D1}"/>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5" y="3405187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390523</xdr:colOff>
      <xdr:row>97</xdr:row>
      <xdr:rowOff>0</xdr:rowOff>
    </xdr:from>
    <xdr:to>
      <xdr:col>2</xdr:col>
      <xdr:colOff>2161723</xdr:colOff>
      <xdr:row>98</xdr:row>
      <xdr:rowOff>27375</xdr:rowOff>
    </xdr:to>
    <xdr:pic>
      <xdr:nvPicPr>
        <xdr:cNvPr id="2" name="Picture 1">
          <a:extLst>
            <a:ext uri="{FF2B5EF4-FFF2-40B4-BE49-F238E27FC236}">
              <a16:creationId xmlns:a16="http://schemas.microsoft.com/office/drawing/2014/main" id="{878A5B36-60E5-4BA6-81FC-EB8690F412E3}"/>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3" y="1687830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390523</xdr:colOff>
      <xdr:row>102</xdr:row>
      <xdr:rowOff>0</xdr:rowOff>
    </xdr:from>
    <xdr:to>
      <xdr:col>2</xdr:col>
      <xdr:colOff>2161723</xdr:colOff>
      <xdr:row>102</xdr:row>
      <xdr:rowOff>1980000</xdr:rowOff>
    </xdr:to>
    <xdr:pic>
      <xdr:nvPicPr>
        <xdr:cNvPr id="3" name="Picture 2">
          <a:extLst>
            <a:ext uri="{FF2B5EF4-FFF2-40B4-BE49-F238E27FC236}">
              <a16:creationId xmlns:a16="http://schemas.microsoft.com/office/drawing/2014/main" id="{FA6EC3FD-B12A-4841-97E8-8CC3F09702FC}"/>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3" y="1947862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390524</xdr:colOff>
      <xdr:row>205</xdr:row>
      <xdr:rowOff>0</xdr:rowOff>
    </xdr:from>
    <xdr:to>
      <xdr:col>2</xdr:col>
      <xdr:colOff>2285549</xdr:colOff>
      <xdr:row>205</xdr:row>
      <xdr:rowOff>1980000</xdr:rowOff>
    </xdr:to>
    <xdr:pic>
      <xdr:nvPicPr>
        <xdr:cNvPr id="2" name="Picture 1">
          <a:extLst>
            <a:ext uri="{FF2B5EF4-FFF2-40B4-BE49-F238E27FC236}">
              <a16:creationId xmlns:a16="http://schemas.microsoft.com/office/drawing/2014/main" id="{457F4F77-B023-42E4-A83C-8188A3E9F15C}"/>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3762375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28575</xdr:colOff>
      <xdr:row>200</xdr:row>
      <xdr:rowOff>85725</xdr:rowOff>
    </xdr:from>
    <xdr:to>
      <xdr:col>2</xdr:col>
      <xdr:colOff>2314125</xdr:colOff>
      <xdr:row>201</xdr:row>
      <xdr:rowOff>1903800</xdr:rowOff>
    </xdr:to>
    <xdr:pic>
      <xdr:nvPicPr>
        <xdr:cNvPr id="3" name="Picture 2">
          <a:extLst>
            <a:ext uri="{FF2B5EF4-FFF2-40B4-BE49-F238E27FC236}">
              <a16:creationId xmlns:a16="http://schemas.microsoft.com/office/drawing/2014/main" id="{E85981E8-412E-47C8-B4E0-849D6E950EAE}"/>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9100" y="3510915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76200</xdr:colOff>
      <xdr:row>154</xdr:row>
      <xdr:rowOff>0</xdr:rowOff>
    </xdr:from>
    <xdr:to>
      <xdr:col>2</xdr:col>
      <xdr:colOff>2371275</xdr:colOff>
      <xdr:row>155</xdr:row>
      <xdr:rowOff>27375</xdr:rowOff>
    </xdr:to>
    <xdr:pic>
      <xdr:nvPicPr>
        <xdr:cNvPr id="2" name="Picture 1">
          <a:extLst>
            <a:ext uri="{FF2B5EF4-FFF2-40B4-BE49-F238E27FC236}">
              <a16:creationId xmlns:a16="http://schemas.microsoft.com/office/drawing/2014/main" id="{81734CC3-EDF8-4F46-B787-ABFD68744D63}"/>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6725" y="2812732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159</xdr:row>
      <xdr:rowOff>161925</xdr:rowOff>
    </xdr:from>
    <xdr:to>
      <xdr:col>2</xdr:col>
      <xdr:colOff>2295075</xdr:colOff>
      <xdr:row>160</xdr:row>
      <xdr:rowOff>46425</xdr:rowOff>
    </xdr:to>
    <xdr:pic>
      <xdr:nvPicPr>
        <xdr:cNvPr id="3" name="Picture 2">
          <a:extLst>
            <a:ext uri="{FF2B5EF4-FFF2-40B4-BE49-F238E27FC236}">
              <a16:creationId xmlns:a16="http://schemas.microsoft.com/office/drawing/2014/main" id="{DD6DC608-F4DC-4D19-A34A-B21D5640D3EA}"/>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5" y="3088957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390524</xdr:colOff>
      <xdr:row>132</xdr:row>
      <xdr:rowOff>0</xdr:rowOff>
    </xdr:from>
    <xdr:to>
      <xdr:col>2</xdr:col>
      <xdr:colOff>2285549</xdr:colOff>
      <xdr:row>133</xdr:row>
      <xdr:rowOff>27375</xdr:rowOff>
    </xdr:to>
    <xdr:pic>
      <xdr:nvPicPr>
        <xdr:cNvPr id="2" name="Picture 1">
          <a:extLst>
            <a:ext uri="{FF2B5EF4-FFF2-40B4-BE49-F238E27FC236}">
              <a16:creationId xmlns:a16="http://schemas.microsoft.com/office/drawing/2014/main" id="{1A945243-A676-45FB-999F-30E5DFAE91F8}"/>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362200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137</xdr:row>
      <xdr:rowOff>0</xdr:rowOff>
    </xdr:from>
    <xdr:to>
      <xdr:col>2</xdr:col>
      <xdr:colOff>2285549</xdr:colOff>
      <xdr:row>137</xdr:row>
      <xdr:rowOff>1980000</xdr:rowOff>
    </xdr:to>
    <xdr:pic>
      <xdr:nvPicPr>
        <xdr:cNvPr id="3" name="Picture 2">
          <a:extLst>
            <a:ext uri="{FF2B5EF4-FFF2-40B4-BE49-F238E27FC236}">
              <a16:creationId xmlns:a16="http://schemas.microsoft.com/office/drawing/2014/main" id="{93EA6C94-A5B5-41C3-9BCA-F378F8B2566C}"/>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2622232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390524</xdr:colOff>
      <xdr:row>150</xdr:row>
      <xdr:rowOff>0</xdr:rowOff>
    </xdr:from>
    <xdr:to>
      <xdr:col>2</xdr:col>
      <xdr:colOff>2285549</xdr:colOff>
      <xdr:row>151</xdr:row>
      <xdr:rowOff>27375</xdr:rowOff>
    </xdr:to>
    <xdr:pic>
      <xdr:nvPicPr>
        <xdr:cNvPr id="2" name="Picture 1">
          <a:extLst>
            <a:ext uri="{FF2B5EF4-FFF2-40B4-BE49-F238E27FC236}">
              <a16:creationId xmlns:a16="http://schemas.microsoft.com/office/drawing/2014/main" id="{4656F6DC-9ABF-4D8D-8F35-F79EECDF18F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644140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156</xdr:row>
      <xdr:rowOff>0</xdr:rowOff>
    </xdr:from>
    <xdr:to>
      <xdr:col>2</xdr:col>
      <xdr:colOff>2285549</xdr:colOff>
      <xdr:row>156</xdr:row>
      <xdr:rowOff>1980000</xdr:rowOff>
    </xdr:to>
    <xdr:pic>
      <xdr:nvPicPr>
        <xdr:cNvPr id="3" name="Picture 2">
          <a:extLst>
            <a:ext uri="{FF2B5EF4-FFF2-40B4-BE49-F238E27FC236}">
              <a16:creationId xmlns:a16="http://schemas.microsoft.com/office/drawing/2014/main" id="{1F7A45C4-4A67-435A-8E88-3C775C954242}"/>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2920365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3124198</xdr:colOff>
      <xdr:row>156</xdr:row>
      <xdr:rowOff>0</xdr:rowOff>
    </xdr:from>
    <xdr:to>
      <xdr:col>6</xdr:col>
      <xdr:colOff>856798</xdr:colOff>
      <xdr:row>156</xdr:row>
      <xdr:rowOff>1980000</xdr:rowOff>
    </xdr:to>
    <xdr:pic>
      <xdr:nvPicPr>
        <xdr:cNvPr id="4" name="Picture 3">
          <a:extLst>
            <a:ext uri="{FF2B5EF4-FFF2-40B4-BE49-F238E27FC236}">
              <a16:creationId xmlns:a16="http://schemas.microsoft.com/office/drawing/2014/main" id="{CC695445-B25D-42A3-993D-D885DDCB50B4}"/>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829173" y="2887980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xdr:from>
      <xdr:col>0</xdr:col>
      <xdr:colOff>390524</xdr:colOff>
      <xdr:row>156</xdr:row>
      <xdr:rowOff>0</xdr:rowOff>
    </xdr:from>
    <xdr:to>
      <xdr:col>2</xdr:col>
      <xdr:colOff>2285549</xdr:colOff>
      <xdr:row>156</xdr:row>
      <xdr:rowOff>1980000</xdr:rowOff>
    </xdr:to>
    <xdr:pic>
      <xdr:nvPicPr>
        <xdr:cNvPr id="2" name="Picture 1">
          <a:extLst>
            <a:ext uri="{FF2B5EF4-FFF2-40B4-BE49-F238E27FC236}">
              <a16:creationId xmlns:a16="http://schemas.microsoft.com/office/drawing/2014/main" id="{53C25BB7-89E3-4D7C-A5FB-233E4051DFFE}"/>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774632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151</xdr:row>
      <xdr:rowOff>0</xdr:rowOff>
    </xdr:from>
    <xdr:to>
      <xdr:col>2</xdr:col>
      <xdr:colOff>2285549</xdr:colOff>
      <xdr:row>152</xdr:row>
      <xdr:rowOff>27375</xdr:rowOff>
    </xdr:to>
    <xdr:pic>
      <xdr:nvPicPr>
        <xdr:cNvPr id="3" name="Picture 2">
          <a:extLst>
            <a:ext uri="{FF2B5EF4-FFF2-40B4-BE49-F238E27FC236}">
              <a16:creationId xmlns:a16="http://schemas.microsoft.com/office/drawing/2014/main" id="{8C0EAE8F-8EAA-48D3-8A00-1D906C183124}"/>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2514600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xdr:from>
      <xdr:col>0</xdr:col>
      <xdr:colOff>390524</xdr:colOff>
      <xdr:row>133</xdr:row>
      <xdr:rowOff>0</xdr:rowOff>
    </xdr:from>
    <xdr:to>
      <xdr:col>2</xdr:col>
      <xdr:colOff>2285549</xdr:colOff>
      <xdr:row>134</xdr:row>
      <xdr:rowOff>27375</xdr:rowOff>
    </xdr:to>
    <xdr:pic>
      <xdr:nvPicPr>
        <xdr:cNvPr id="2" name="Picture 1">
          <a:extLst>
            <a:ext uri="{FF2B5EF4-FFF2-40B4-BE49-F238E27FC236}">
              <a16:creationId xmlns:a16="http://schemas.microsoft.com/office/drawing/2014/main" id="{C72E1B98-81E2-431E-B893-B1F568E9C5B9}"/>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385060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138</xdr:row>
      <xdr:rowOff>0</xdr:rowOff>
    </xdr:from>
    <xdr:to>
      <xdr:col>2</xdr:col>
      <xdr:colOff>2285549</xdr:colOff>
      <xdr:row>138</xdr:row>
      <xdr:rowOff>1980000</xdr:rowOff>
    </xdr:to>
    <xdr:pic>
      <xdr:nvPicPr>
        <xdr:cNvPr id="3" name="Picture 2">
          <a:extLst>
            <a:ext uri="{FF2B5EF4-FFF2-40B4-BE49-F238E27FC236}">
              <a16:creationId xmlns:a16="http://schemas.microsoft.com/office/drawing/2014/main" id="{11F10061-6F1E-4C23-896A-B34C98B5659D}"/>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2645092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xdr:from>
      <xdr:col>1</xdr:col>
      <xdr:colOff>28574</xdr:colOff>
      <xdr:row>141</xdr:row>
      <xdr:rowOff>0</xdr:rowOff>
    </xdr:from>
    <xdr:to>
      <xdr:col>2</xdr:col>
      <xdr:colOff>2314124</xdr:colOff>
      <xdr:row>142</xdr:row>
      <xdr:rowOff>27375</xdr:rowOff>
    </xdr:to>
    <xdr:pic>
      <xdr:nvPicPr>
        <xdr:cNvPr id="2" name="Picture 1">
          <a:extLst>
            <a:ext uri="{FF2B5EF4-FFF2-40B4-BE49-F238E27FC236}">
              <a16:creationId xmlns:a16="http://schemas.microsoft.com/office/drawing/2014/main" id="{35E7B408-5360-466C-9F48-54FC6CA92C89}"/>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9099" y="2417445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146</xdr:row>
      <xdr:rowOff>0</xdr:rowOff>
    </xdr:from>
    <xdr:to>
      <xdr:col>2</xdr:col>
      <xdr:colOff>2285549</xdr:colOff>
      <xdr:row>146</xdr:row>
      <xdr:rowOff>1980000</xdr:rowOff>
    </xdr:to>
    <xdr:pic>
      <xdr:nvPicPr>
        <xdr:cNvPr id="3" name="Picture 2">
          <a:extLst>
            <a:ext uri="{FF2B5EF4-FFF2-40B4-BE49-F238E27FC236}">
              <a16:creationId xmlns:a16="http://schemas.microsoft.com/office/drawing/2014/main" id="{1FAE4E3E-AA90-42EB-B8F2-DC92CE92C930}"/>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2677477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xdr:from>
      <xdr:col>0</xdr:col>
      <xdr:colOff>390524</xdr:colOff>
      <xdr:row>148</xdr:row>
      <xdr:rowOff>0</xdr:rowOff>
    </xdr:from>
    <xdr:to>
      <xdr:col>2</xdr:col>
      <xdr:colOff>2285549</xdr:colOff>
      <xdr:row>149</xdr:row>
      <xdr:rowOff>27375</xdr:rowOff>
    </xdr:to>
    <xdr:pic>
      <xdr:nvPicPr>
        <xdr:cNvPr id="2" name="Picture 1">
          <a:extLst>
            <a:ext uri="{FF2B5EF4-FFF2-40B4-BE49-F238E27FC236}">
              <a16:creationId xmlns:a16="http://schemas.microsoft.com/office/drawing/2014/main" id="{03097BD8-AFC7-4C24-82B0-0B2165D60E89}"/>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692717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153</xdr:row>
      <xdr:rowOff>0</xdr:rowOff>
    </xdr:from>
    <xdr:to>
      <xdr:col>2</xdr:col>
      <xdr:colOff>2285549</xdr:colOff>
      <xdr:row>153</xdr:row>
      <xdr:rowOff>1980000</xdr:rowOff>
    </xdr:to>
    <xdr:pic>
      <xdr:nvPicPr>
        <xdr:cNvPr id="3" name="Picture 2">
          <a:extLst>
            <a:ext uri="{FF2B5EF4-FFF2-40B4-BE49-F238E27FC236}">
              <a16:creationId xmlns:a16="http://schemas.microsoft.com/office/drawing/2014/main" id="{7A793267-0B98-45D4-9863-1029F964BB24}"/>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2952750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xdr:from>
      <xdr:col>0</xdr:col>
      <xdr:colOff>390524</xdr:colOff>
      <xdr:row>126</xdr:row>
      <xdr:rowOff>0</xdr:rowOff>
    </xdr:from>
    <xdr:to>
      <xdr:col>2</xdr:col>
      <xdr:colOff>2285549</xdr:colOff>
      <xdr:row>127</xdr:row>
      <xdr:rowOff>27375</xdr:rowOff>
    </xdr:to>
    <xdr:pic>
      <xdr:nvPicPr>
        <xdr:cNvPr id="2" name="Picture 1">
          <a:extLst>
            <a:ext uri="{FF2B5EF4-FFF2-40B4-BE49-F238E27FC236}">
              <a16:creationId xmlns:a16="http://schemas.microsoft.com/office/drawing/2014/main" id="{CB1005D9-1CAA-4FD3-BDF0-B861A3513849}"/>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223135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131</xdr:row>
      <xdr:rowOff>0</xdr:rowOff>
    </xdr:from>
    <xdr:to>
      <xdr:col>2</xdr:col>
      <xdr:colOff>2285549</xdr:colOff>
      <xdr:row>131</xdr:row>
      <xdr:rowOff>1980000</xdr:rowOff>
    </xdr:to>
    <xdr:pic>
      <xdr:nvPicPr>
        <xdr:cNvPr id="3" name="Picture 2">
          <a:extLst>
            <a:ext uri="{FF2B5EF4-FFF2-40B4-BE49-F238E27FC236}">
              <a16:creationId xmlns:a16="http://schemas.microsoft.com/office/drawing/2014/main" id="{49618926-C2CD-4AB1-9ACE-B866E9629E8E}"/>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2483167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xdr:from>
      <xdr:col>1</xdr:col>
      <xdr:colOff>0</xdr:colOff>
      <xdr:row>105</xdr:row>
      <xdr:rowOff>0</xdr:rowOff>
    </xdr:from>
    <xdr:to>
      <xdr:col>2</xdr:col>
      <xdr:colOff>2285550</xdr:colOff>
      <xdr:row>106</xdr:row>
      <xdr:rowOff>27375</xdr:rowOff>
    </xdr:to>
    <xdr:pic>
      <xdr:nvPicPr>
        <xdr:cNvPr id="2" name="Picture 1">
          <a:extLst>
            <a:ext uri="{FF2B5EF4-FFF2-40B4-BE49-F238E27FC236}">
              <a16:creationId xmlns:a16="http://schemas.microsoft.com/office/drawing/2014/main" id="{9DE7DD13-6B11-4679-834E-B17EF6BB7C39}"/>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5" y="1818322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110</xdr:row>
      <xdr:rowOff>0</xdr:rowOff>
    </xdr:from>
    <xdr:to>
      <xdr:col>2</xdr:col>
      <xdr:colOff>2285550</xdr:colOff>
      <xdr:row>110</xdr:row>
      <xdr:rowOff>1980000</xdr:rowOff>
    </xdr:to>
    <xdr:pic>
      <xdr:nvPicPr>
        <xdr:cNvPr id="3" name="Picture 2">
          <a:extLst>
            <a:ext uri="{FF2B5EF4-FFF2-40B4-BE49-F238E27FC236}">
              <a16:creationId xmlns:a16="http://schemas.microsoft.com/office/drawing/2014/main" id="{6016653F-24B6-4FC8-8155-863FD540255D}"/>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5" y="2078355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390524</xdr:colOff>
      <xdr:row>180</xdr:row>
      <xdr:rowOff>0</xdr:rowOff>
    </xdr:from>
    <xdr:to>
      <xdr:col>2</xdr:col>
      <xdr:colOff>2285549</xdr:colOff>
      <xdr:row>192</xdr:row>
      <xdr:rowOff>36900</xdr:rowOff>
    </xdr:to>
    <xdr:pic>
      <xdr:nvPicPr>
        <xdr:cNvPr id="2" name="Picture 1">
          <a:extLst>
            <a:ext uri="{FF2B5EF4-FFF2-40B4-BE49-F238E27FC236}">
              <a16:creationId xmlns:a16="http://schemas.microsoft.com/office/drawing/2014/main" id="{6346C2A6-5741-4482-B19F-50A2336793C6}"/>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3359467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200024</xdr:colOff>
      <xdr:row>180</xdr:row>
      <xdr:rowOff>0</xdr:rowOff>
    </xdr:from>
    <xdr:to>
      <xdr:col>7</xdr:col>
      <xdr:colOff>228149</xdr:colOff>
      <xdr:row>192</xdr:row>
      <xdr:rowOff>36900</xdr:rowOff>
    </xdr:to>
    <xdr:pic>
      <xdr:nvPicPr>
        <xdr:cNvPr id="3" name="Picture 2">
          <a:extLst>
            <a:ext uri="{FF2B5EF4-FFF2-40B4-BE49-F238E27FC236}">
              <a16:creationId xmlns:a16="http://schemas.microsoft.com/office/drawing/2014/main" id="{E91AF753-C19F-4B58-87D8-47E6DF020829}"/>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29199" y="3440430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175</xdr:row>
      <xdr:rowOff>0</xdr:rowOff>
    </xdr:from>
    <xdr:to>
      <xdr:col>2</xdr:col>
      <xdr:colOff>2285549</xdr:colOff>
      <xdr:row>176</xdr:row>
      <xdr:rowOff>27375</xdr:rowOff>
    </xdr:to>
    <xdr:pic>
      <xdr:nvPicPr>
        <xdr:cNvPr id="4" name="Picture 3">
          <a:extLst>
            <a:ext uri="{FF2B5EF4-FFF2-40B4-BE49-F238E27FC236}">
              <a16:creationId xmlns:a16="http://schemas.microsoft.com/office/drawing/2014/main" id="{30B4B473-5E7D-445B-834F-B875AD838C50}"/>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3099435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xdr:from>
      <xdr:col>0</xdr:col>
      <xdr:colOff>390524</xdr:colOff>
      <xdr:row>191</xdr:row>
      <xdr:rowOff>152400</xdr:rowOff>
    </xdr:from>
    <xdr:to>
      <xdr:col>2</xdr:col>
      <xdr:colOff>2285549</xdr:colOff>
      <xdr:row>192</xdr:row>
      <xdr:rowOff>36900</xdr:rowOff>
    </xdr:to>
    <xdr:pic>
      <xdr:nvPicPr>
        <xdr:cNvPr id="2" name="Picture 1">
          <a:extLst>
            <a:ext uri="{FF2B5EF4-FFF2-40B4-BE49-F238E27FC236}">
              <a16:creationId xmlns:a16="http://schemas.microsoft.com/office/drawing/2014/main" id="{105D4113-772D-4BDB-B7D0-F07EAF18E06E}"/>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3469957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186</xdr:row>
      <xdr:rowOff>0</xdr:rowOff>
    </xdr:from>
    <xdr:to>
      <xdr:col>2</xdr:col>
      <xdr:colOff>2285549</xdr:colOff>
      <xdr:row>187</xdr:row>
      <xdr:rowOff>27375</xdr:rowOff>
    </xdr:to>
    <xdr:pic>
      <xdr:nvPicPr>
        <xdr:cNvPr id="3" name="Picture 2">
          <a:extLst>
            <a:ext uri="{FF2B5EF4-FFF2-40B4-BE49-F238E27FC236}">
              <a16:creationId xmlns:a16="http://schemas.microsoft.com/office/drawing/2014/main" id="{7B368BF5-626D-48FC-8EBC-B5281FD5D401}"/>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3194685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xdr:from>
      <xdr:col>0</xdr:col>
      <xdr:colOff>390524</xdr:colOff>
      <xdr:row>174</xdr:row>
      <xdr:rowOff>0</xdr:rowOff>
    </xdr:from>
    <xdr:to>
      <xdr:col>2</xdr:col>
      <xdr:colOff>2285549</xdr:colOff>
      <xdr:row>174</xdr:row>
      <xdr:rowOff>1980000</xdr:rowOff>
    </xdr:to>
    <xdr:pic>
      <xdr:nvPicPr>
        <xdr:cNvPr id="2" name="Picture 1">
          <a:extLst>
            <a:ext uri="{FF2B5EF4-FFF2-40B4-BE49-F238E27FC236}">
              <a16:creationId xmlns:a16="http://schemas.microsoft.com/office/drawing/2014/main" id="{DB6D1395-B118-4386-BF63-80FD88E600A6}"/>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3276600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169</xdr:row>
      <xdr:rowOff>0</xdr:rowOff>
    </xdr:from>
    <xdr:to>
      <xdr:col>2</xdr:col>
      <xdr:colOff>2285549</xdr:colOff>
      <xdr:row>170</xdr:row>
      <xdr:rowOff>27375</xdr:rowOff>
    </xdr:to>
    <xdr:pic>
      <xdr:nvPicPr>
        <xdr:cNvPr id="3" name="Picture 2">
          <a:extLst>
            <a:ext uri="{FF2B5EF4-FFF2-40B4-BE49-F238E27FC236}">
              <a16:creationId xmlns:a16="http://schemas.microsoft.com/office/drawing/2014/main" id="{00A7AA62-DF9B-4940-AC1C-FC2678BE1096}"/>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3016567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257175</xdr:colOff>
      <xdr:row>181</xdr:row>
      <xdr:rowOff>85725</xdr:rowOff>
    </xdr:from>
    <xdr:to>
      <xdr:col>2</xdr:col>
      <xdr:colOff>2152200</xdr:colOff>
      <xdr:row>193</xdr:row>
      <xdr:rowOff>122625</xdr:rowOff>
    </xdr:to>
    <xdr:pic>
      <xdr:nvPicPr>
        <xdr:cNvPr id="2" name="Picture 1">
          <a:extLst>
            <a:ext uri="{FF2B5EF4-FFF2-40B4-BE49-F238E27FC236}">
              <a16:creationId xmlns:a16="http://schemas.microsoft.com/office/drawing/2014/main" id="{55A40DA6-655F-43C6-BB9F-5BA24466DF99}"/>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5" y="3170872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166</xdr:row>
      <xdr:rowOff>0</xdr:rowOff>
    </xdr:from>
    <xdr:to>
      <xdr:col>2</xdr:col>
      <xdr:colOff>2285549</xdr:colOff>
      <xdr:row>178</xdr:row>
      <xdr:rowOff>36900</xdr:rowOff>
    </xdr:to>
    <xdr:pic>
      <xdr:nvPicPr>
        <xdr:cNvPr id="3" name="Picture 2">
          <a:extLst>
            <a:ext uri="{FF2B5EF4-FFF2-40B4-BE49-F238E27FC236}">
              <a16:creationId xmlns:a16="http://schemas.microsoft.com/office/drawing/2014/main" id="{7831AF70-95F4-4F51-B243-67FF6B0B52EB}"/>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919412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390524</xdr:colOff>
      <xdr:row>137</xdr:row>
      <xdr:rowOff>0</xdr:rowOff>
    </xdr:from>
    <xdr:to>
      <xdr:col>2</xdr:col>
      <xdr:colOff>2285549</xdr:colOff>
      <xdr:row>138</xdr:row>
      <xdr:rowOff>27375</xdr:rowOff>
    </xdr:to>
    <xdr:pic>
      <xdr:nvPicPr>
        <xdr:cNvPr id="2" name="Picture 1">
          <a:extLst>
            <a:ext uri="{FF2B5EF4-FFF2-40B4-BE49-F238E27FC236}">
              <a16:creationId xmlns:a16="http://schemas.microsoft.com/office/drawing/2014/main" id="{F2F1BE2D-6C94-4E88-B488-D990935CB5BC}"/>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417445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142</xdr:row>
      <xdr:rowOff>0</xdr:rowOff>
    </xdr:from>
    <xdr:to>
      <xdr:col>2</xdr:col>
      <xdr:colOff>2285549</xdr:colOff>
      <xdr:row>142</xdr:row>
      <xdr:rowOff>1980000</xdr:rowOff>
    </xdr:to>
    <xdr:pic>
      <xdr:nvPicPr>
        <xdr:cNvPr id="3" name="Picture 2">
          <a:extLst>
            <a:ext uri="{FF2B5EF4-FFF2-40B4-BE49-F238E27FC236}">
              <a16:creationId xmlns:a16="http://schemas.microsoft.com/office/drawing/2014/main" id="{A74718E2-4737-46B9-BEE4-048EA2CB0930}"/>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2677477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390524</xdr:colOff>
      <xdr:row>138</xdr:row>
      <xdr:rowOff>0</xdr:rowOff>
    </xdr:from>
    <xdr:to>
      <xdr:col>2</xdr:col>
      <xdr:colOff>2285549</xdr:colOff>
      <xdr:row>139</xdr:row>
      <xdr:rowOff>27375</xdr:rowOff>
    </xdr:to>
    <xdr:pic>
      <xdr:nvPicPr>
        <xdr:cNvPr id="2" name="Picture 1">
          <a:extLst>
            <a:ext uri="{FF2B5EF4-FFF2-40B4-BE49-F238E27FC236}">
              <a16:creationId xmlns:a16="http://schemas.microsoft.com/office/drawing/2014/main" id="{3A858F8C-45B7-4E46-B5B0-F511D525DE63}"/>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449830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143</xdr:row>
      <xdr:rowOff>0</xdr:rowOff>
    </xdr:from>
    <xdr:to>
      <xdr:col>2</xdr:col>
      <xdr:colOff>2285549</xdr:colOff>
      <xdr:row>143</xdr:row>
      <xdr:rowOff>1980000</xdr:rowOff>
    </xdr:to>
    <xdr:pic>
      <xdr:nvPicPr>
        <xdr:cNvPr id="3" name="Picture 2">
          <a:extLst>
            <a:ext uri="{FF2B5EF4-FFF2-40B4-BE49-F238E27FC236}">
              <a16:creationId xmlns:a16="http://schemas.microsoft.com/office/drawing/2014/main" id="{3070460E-E96B-4A4E-BE94-B222526C0666}"/>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2709862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390524</xdr:colOff>
      <xdr:row>128</xdr:row>
      <xdr:rowOff>0</xdr:rowOff>
    </xdr:from>
    <xdr:to>
      <xdr:col>2</xdr:col>
      <xdr:colOff>2285549</xdr:colOff>
      <xdr:row>129</xdr:row>
      <xdr:rowOff>27375</xdr:rowOff>
    </xdr:to>
    <xdr:pic>
      <xdr:nvPicPr>
        <xdr:cNvPr id="2" name="Picture 1">
          <a:extLst>
            <a:ext uri="{FF2B5EF4-FFF2-40B4-BE49-F238E27FC236}">
              <a16:creationId xmlns:a16="http://schemas.microsoft.com/office/drawing/2014/main" id="{C91A5DC7-2C00-4645-9040-E19E56F1BD33}"/>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255520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133</xdr:row>
      <xdr:rowOff>0</xdr:rowOff>
    </xdr:from>
    <xdr:to>
      <xdr:col>2</xdr:col>
      <xdr:colOff>2285549</xdr:colOff>
      <xdr:row>133</xdr:row>
      <xdr:rowOff>1980000</xdr:rowOff>
    </xdr:to>
    <xdr:pic>
      <xdr:nvPicPr>
        <xdr:cNvPr id="3" name="Picture 2">
          <a:extLst>
            <a:ext uri="{FF2B5EF4-FFF2-40B4-BE49-F238E27FC236}">
              <a16:creationId xmlns:a16="http://schemas.microsoft.com/office/drawing/2014/main" id="{44F17E8B-5AD0-4FCE-8B6E-A23285CCF157}"/>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2515552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390524</xdr:colOff>
      <xdr:row>136</xdr:row>
      <xdr:rowOff>0</xdr:rowOff>
    </xdr:from>
    <xdr:to>
      <xdr:col>2</xdr:col>
      <xdr:colOff>2285549</xdr:colOff>
      <xdr:row>137</xdr:row>
      <xdr:rowOff>27375</xdr:rowOff>
    </xdr:to>
    <xdr:pic>
      <xdr:nvPicPr>
        <xdr:cNvPr id="2" name="Picture 1">
          <a:extLst>
            <a:ext uri="{FF2B5EF4-FFF2-40B4-BE49-F238E27FC236}">
              <a16:creationId xmlns:a16="http://schemas.microsoft.com/office/drawing/2014/main" id="{9AD35E4D-5649-4270-8EA4-310DCD2F0D2C}"/>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368867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141</xdr:row>
      <xdr:rowOff>0</xdr:rowOff>
    </xdr:from>
    <xdr:to>
      <xdr:col>2</xdr:col>
      <xdr:colOff>2285549</xdr:colOff>
      <xdr:row>141</xdr:row>
      <xdr:rowOff>1980000</xdr:rowOff>
    </xdr:to>
    <xdr:pic>
      <xdr:nvPicPr>
        <xdr:cNvPr id="3" name="Picture 2">
          <a:extLst>
            <a:ext uri="{FF2B5EF4-FFF2-40B4-BE49-F238E27FC236}">
              <a16:creationId xmlns:a16="http://schemas.microsoft.com/office/drawing/2014/main" id="{FEAFFA63-676D-48DB-BDDF-8DB8325F8303}"/>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2628900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390524</xdr:colOff>
      <xdr:row>136</xdr:row>
      <xdr:rowOff>0</xdr:rowOff>
    </xdr:from>
    <xdr:to>
      <xdr:col>2</xdr:col>
      <xdr:colOff>2285549</xdr:colOff>
      <xdr:row>137</xdr:row>
      <xdr:rowOff>27375</xdr:rowOff>
    </xdr:to>
    <xdr:pic>
      <xdr:nvPicPr>
        <xdr:cNvPr id="2" name="Picture 1">
          <a:extLst>
            <a:ext uri="{FF2B5EF4-FFF2-40B4-BE49-F238E27FC236}">
              <a16:creationId xmlns:a16="http://schemas.microsoft.com/office/drawing/2014/main" id="{F3F58732-3C10-4A5E-AAA4-E271259DA4E5}"/>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368867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141</xdr:row>
      <xdr:rowOff>0</xdr:rowOff>
    </xdr:from>
    <xdr:to>
      <xdr:col>2</xdr:col>
      <xdr:colOff>2285549</xdr:colOff>
      <xdr:row>141</xdr:row>
      <xdr:rowOff>1980000</xdr:rowOff>
    </xdr:to>
    <xdr:pic>
      <xdr:nvPicPr>
        <xdr:cNvPr id="3" name="Picture 2">
          <a:extLst>
            <a:ext uri="{FF2B5EF4-FFF2-40B4-BE49-F238E27FC236}">
              <a16:creationId xmlns:a16="http://schemas.microsoft.com/office/drawing/2014/main" id="{8F02F42B-992C-4C8F-A811-DD643E9F56A1}"/>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2628900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449F0-CCE5-448A-BFBC-8EE637CCB524}">
  <dimension ref="A1:C32"/>
  <sheetViews>
    <sheetView tabSelected="1" zoomScale="110" zoomScaleNormal="110" workbookViewId="0">
      <pane ySplit="1" topLeftCell="A2" activePane="bottomLeft" state="frozen"/>
      <selection activeCell="C8" sqref="C8"/>
      <selection pane="bottomLeft" activeCell="A2" sqref="A2"/>
    </sheetView>
  </sheetViews>
  <sheetFormatPr defaultColWidth="9.140625" defaultRowHeight="15" x14ac:dyDescent="0.25"/>
  <cols>
    <col min="1" max="1" width="6.140625" style="17" bestFit="1" customWidth="1"/>
    <col min="2" max="2" width="10.42578125" style="17" bestFit="1" customWidth="1"/>
    <col min="3" max="3" width="56.140625" style="17" bestFit="1" customWidth="1"/>
    <col min="4" max="16384" width="9.140625" style="17"/>
  </cols>
  <sheetData>
    <row r="1" spans="1:3" x14ac:dyDescent="0.25">
      <c r="A1" s="16" t="s">
        <v>1141</v>
      </c>
      <c r="B1" s="16" t="s">
        <v>1142</v>
      </c>
      <c r="C1" s="16" t="s">
        <v>1143</v>
      </c>
    </row>
    <row r="2" spans="1:3" x14ac:dyDescent="0.25">
      <c r="A2" s="18">
        <v>1</v>
      </c>
      <c r="B2" s="19" t="s">
        <v>1144</v>
      </c>
      <c r="C2" s="20" t="s">
        <v>1</v>
      </c>
    </row>
    <row r="3" spans="1:3" x14ac:dyDescent="0.25">
      <c r="A3" s="18">
        <v>2</v>
      </c>
      <c r="B3" s="19" t="s">
        <v>1145</v>
      </c>
      <c r="C3" s="20" t="s">
        <v>1136</v>
      </c>
    </row>
    <row r="4" spans="1:3" x14ac:dyDescent="0.25">
      <c r="A4" s="18">
        <v>3</v>
      </c>
      <c r="B4" s="19" t="s">
        <v>1146</v>
      </c>
      <c r="C4" s="20" t="s">
        <v>179</v>
      </c>
    </row>
    <row r="5" spans="1:3" x14ac:dyDescent="0.25">
      <c r="A5" s="18">
        <v>4</v>
      </c>
      <c r="B5" s="19" t="s">
        <v>1147</v>
      </c>
      <c r="C5" s="20" t="s">
        <v>1148</v>
      </c>
    </row>
    <row r="6" spans="1:3" x14ac:dyDescent="0.25">
      <c r="A6" s="18">
        <v>5</v>
      </c>
      <c r="B6" s="19" t="s">
        <v>1149</v>
      </c>
      <c r="C6" s="20" t="s">
        <v>1150</v>
      </c>
    </row>
    <row r="7" spans="1:3" x14ac:dyDescent="0.25">
      <c r="A7" s="18">
        <v>6</v>
      </c>
      <c r="B7" s="19" t="s">
        <v>1151</v>
      </c>
      <c r="C7" s="20" t="s">
        <v>1152</v>
      </c>
    </row>
    <row r="8" spans="1:3" x14ac:dyDescent="0.25">
      <c r="A8" s="18">
        <v>7</v>
      </c>
      <c r="B8" s="19" t="s">
        <v>1153</v>
      </c>
      <c r="C8" s="20" t="s">
        <v>1154</v>
      </c>
    </row>
    <row r="9" spans="1:3" x14ac:dyDescent="0.25">
      <c r="A9" s="18">
        <v>8</v>
      </c>
      <c r="B9" s="19" t="s">
        <v>1155</v>
      </c>
      <c r="C9" s="20" t="s">
        <v>454</v>
      </c>
    </row>
    <row r="10" spans="1:3" x14ac:dyDescent="0.25">
      <c r="A10" s="18">
        <v>9</v>
      </c>
      <c r="B10" s="19" t="s">
        <v>1156</v>
      </c>
      <c r="C10" s="20" t="s">
        <v>455</v>
      </c>
    </row>
    <row r="11" spans="1:3" x14ac:dyDescent="0.25">
      <c r="A11" s="18">
        <v>10</v>
      </c>
      <c r="B11" s="19" t="s">
        <v>1157</v>
      </c>
      <c r="C11" s="20" t="s">
        <v>456</v>
      </c>
    </row>
    <row r="12" spans="1:3" x14ac:dyDescent="0.25">
      <c r="A12" s="18">
        <v>11</v>
      </c>
      <c r="B12" s="19" t="s">
        <v>1158</v>
      </c>
      <c r="C12" s="20" t="s">
        <v>457</v>
      </c>
    </row>
    <row r="13" spans="1:3" x14ac:dyDescent="0.25">
      <c r="A13" s="18">
        <v>12</v>
      </c>
      <c r="B13" s="19" t="s">
        <v>1159</v>
      </c>
      <c r="C13" s="20" t="s">
        <v>458</v>
      </c>
    </row>
    <row r="14" spans="1:3" x14ac:dyDescent="0.25">
      <c r="A14" s="18">
        <v>13</v>
      </c>
      <c r="B14" s="19" t="s">
        <v>1160</v>
      </c>
      <c r="C14" s="20" t="s">
        <v>498</v>
      </c>
    </row>
    <row r="15" spans="1:3" x14ac:dyDescent="0.25">
      <c r="A15" s="18">
        <v>14</v>
      </c>
      <c r="B15" s="19" t="s">
        <v>1161</v>
      </c>
      <c r="C15" s="20" t="s">
        <v>1162</v>
      </c>
    </row>
    <row r="16" spans="1:3" x14ac:dyDescent="0.25">
      <c r="A16" s="18">
        <v>15</v>
      </c>
      <c r="B16" s="19" t="s">
        <v>1163</v>
      </c>
      <c r="C16" s="20" t="s">
        <v>706</v>
      </c>
    </row>
    <row r="17" spans="1:3" x14ac:dyDescent="0.25">
      <c r="A17" s="18">
        <v>16</v>
      </c>
      <c r="B17" s="19" t="s">
        <v>1164</v>
      </c>
      <c r="C17" s="20" t="s">
        <v>717</v>
      </c>
    </row>
    <row r="18" spans="1:3" x14ac:dyDescent="0.25">
      <c r="A18" s="18">
        <v>17</v>
      </c>
      <c r="B18" s="19" t="s">
        <v>1165</v>
      </c>
      <c r="C18" s="20" t="s">
        <v>747</v>
      </c>
    </row>
    <row r="19" spans="1:3" x14ac:dyDescent="0.25">
      <c r="A19" s="18">
        <v>18</v>
      </c>
      <c r="B19" s="19" t="s">
        <v>1166</v>
      </c>
      <c r="C19" s="20" t="s">
        <v>1167</v>
      </c>
    </row>
    <row r="20" spans="1:3" x14ac:dyDescent="0.25">
      <c r="A20" s="18">
        <v>19</v>
      </c>
      <c r="B20" s="19" t="s">
        <v>1168</v>
      </c>
      <c r="C20" s="20" t="s">
        <v>779</v>
      </c>
    </row>
    <row r="21" spans="1:3" x14ac:dyDescent="0.25">
      <c r="A21" s="18">
        <v>20</v>
      </c>
      <c r="B21" s="19" t="s">
        <v>1169</v>
      </c>
      <c r="C21" s="20" t="s">
        <v>1170</v>
      </c>
    </row>
    <row r="22" spans="1:3" x14ac:dyDescent="0.25">
      <c r="A22" s="18">
        <v>21</v>
      </c>
      <c r="B22" s="19" t="s">
        <v>1171</v>
      </c>
      <c r="C22" s="20" t="s">
        <v>857</v>
      </c>
    </row>
    <row r="23" spans="1:3" x14ac:dyDescent="0.25">
      <c r="A23" s="18">
        <v>22</v>
      </c>
      <c r="B23" s="19" t="s">
        <v>1172</v>
      </c>
      <c r="C23" s="20" t="s">
        <v>864</v>
      </c>
    </row>
    <row r="24" spans="1:3" x14ac:dyDescent="0.25">
      <c r="A24" s="18">
        <v>23</v>
      </c>
      <c r="B24" s="19" t="s">
        <v>1173</v>
      </c>
      <c r="C24" s="20" t="s">
        <v>867</v>
      </c>
    </row>
    <row r="25" spans="1:3" x14ac:dyDescent="0.25">
      <c r="A25" s="18">
        <v>24</v>
      </c>
      <c r="B25" s="19" t="s">
        <v>1174</v>
      </c>
      <c r="C25" s="20" t="s">
        <v>875</v>
      </c>
    </row>
    <row r="26" spans="1:3" x14ac:dyDescent="0.25">
      <c r="A26" s="18">
        <v>25</v>
      </c>
      <c r="B26" s="19" t="s">
        <v>1175</v>
      </c>
      <c r="C26" s="20" t="s">
        <v>888</v>
      </c>
    </row>
    <row r="27" spans="1:3" x14ac:dyDescent="0.25">
      <c r="A27" s="18">
        <v>26</v>
      </c>
      <c r="B27" s="19" t="s">
        <v>1176</v>
      </c>
      <c r="C27" s="20" t="s">
        <v>904</v>
      </c>
    </row>
    <row r="28" spans="1:3" x14ac:dyDescent="0.25">
      <c r="A28" s="18">
        <v>27</v>
      </c>
      <c r="B28" s="19" t="s">
        <v>1177</v>
      </c>
      <c r="C28" s="20" t="s">
        <v>905</v>
      </c>
    </row>
    <row r="29" spans="1:3" x14ac:dyDescent="0.25">
      <c r="A29" s="18">
        <v>28</v>
      </c>
      <c r="B29" s="19" t="s">
        <v>1178</v>
      </c>
      <c r="C29" s="20" t="s">
        <v>924</v>
      </c>
    </row>
    <row r="30" spans="1:3" x14ac:dyDescent="0.25">
      <c r="A30" s="18">
        <v>29</v>
      </c>
      <c r="B30" s="21" t="s">
        <v>1179</v>
      </c>
      <c r="C30" s="20" t="s">
        <v>889</v>
      </c>
    </row>
    <row r="31" spans="1:3" x14ac:dyDescent="0.25">
      <c r="A31" s="18">
        <v>30</v>
      </c>
      <c r="B31" s="21" t="s">
        <v>1180</v>
      </c>
      <c r="C31" s="20" t="s">
        <v>937</v>
      </c>
    </row>
    <row r="32" spans="1:3" x14ac:dyDescent="0.25">
      <c r="A32" s="18">
        <v>31</v>
      </c>
      <c r="B32" s="22" t="s">
        <v>1197</v>
      </c>
      <c r="C32" s="20" t="s">
        <v>1198</v>
      </c>
    </row>
  </sheetData>
  <hyperlinks>
    <hyperlink ref="B4" location="MIDCAP!A1" display="MIDCAP" xr:uid="{97C4278B-4EA2-4E66-82AC-C819C04E18B0}"/>
    <hyperlink ref="B5" location="MULTIP!A1" display="MULTIP" xr:uid="{ED214EE3-6613-4CD1-866A-3A57A237D824}"/>
    <hyperlink ref="B6" location="SLTADV3!A1" display="SLTADV3" xr:uid="{4413D258-DE64-4E6F-A307-F4DBF6808ED8}"/>
    <hyperlink ref="B7" location="SLTADV4!A1" display="SLTADV4" xr:uid="{C2E0BB0B-A3E5-4D84-8E39-8F63C8EC3B97}"/>
    <hyperlink ref="B8" location="SLTAX2!A1" display="SLTAX2" xr:uid="{7D3DA8DC-F063-41D2-9F30-40D19AF710FB}"/>
    <hyperlink ref="B9" location="SLTAX3!A1" display="SLTAX3" xr:uid="{8AA509F6-C5A8-411C-B099-A540234D869D}"/>
    <hyperlink ref="B10" location="SLTAX4!A1" display="SLTAX4" xr:uid="{C47A6E89-FDA8-4424-9794-FE551846A92C}"/>
    <hyperlink ref="B11" location="SLTAX5!A1" display="SLTAX5" xr:uid="{67249CB4-817F-4DE7-B470-952E9B0FA023}"/>
    <hyperlink ref="B12" location="SLTAX6!A1" display="SLTAX6" xr:uid="{95A4B1E5-7FC2-4108-9604-F869E4A369F0}"/>
    <hyperlink ref="B13" location="SMILE!A1" display="SMILE" xr:uid="{0E9BE344-9075-40E9-8E55-5DD260840597}"/>
    <hyperlink ref="B14" location="SPAHF!A1" display="SPAHF" xr:uid="{E0947BCC-B4D3-44D5-A5F8-BEDD66BE7F53}"/>
    <hyperlink ref="B15" location="SPARF!A1" display="SPARF" xr:uid="{AE5E677C-A55D-4DB7-B397-88E2300C2E74}"/>
    <hyperlink ref="B16" location="SPBAF!A1" display="SPBAF" xr:uid="{712BBBD9-D616-4E45-AC8B-DFE489F5C7BE}"/>
    <hyperlink ref="B18" location="SPESF!A1" display="SPESF" xr:uid="{18CE8913-903F-4A96-86B7-4E0162940BFF}"/>
    <hyperlink ref="B19" location="SPFOCUS!A1" display="SPFOCUS" xr:uid="{986B22B9-F9A5-4D59-BA54-8B8909399455}"/>
    <hyperlink ref="B20" location="SPMUCF!A1" display="SPMUCF" xr:uid="{E8E0E6CE-0E23-4A49-8AB5-B1F3040FD93F}"/>
    <hyperlink ref="B21" location="SPSN100!A1" display="SPSN100" xr:uid="{722AA360-2F8B-44ED-AA6A-D6BF7F35D483}"/>
    <hyperlink ref="B22" location="SPTAX!A1" display="SPTAX" xr:uid="{3D9E262D-5B13-448F-968C-1B0059735CD4}"/>
    <hyperlink ref="B23" location="SRURAL!A1" display="SRURAL" xr:uid="{23C33C89-F693-423C-BCC6-6F6269F39BE4}"/>
    <hyperlink ref="B24" location="SSFUND!A1" display="SSFUND" xr:uid="{9A1524C6-0BE0-434D-9F85-083D4F061A5F}"/>
    <hyperlink ref="B25" location="STAX!A1" display="STAX" xr:uid="{8B95028A-8DEF-4C25-9F16-ED25F87CC59B}"/>
    <hyperlink ref="B26" location="SUNBCF!A1" display="SUNBCF" xr:uid="{1D9B9D30-8E55-40F4-B35A-5C083045614F}"/>
    <hyperlink ref="B28" location="SUNFOP!A1" display="SUNFOP" xr:uid="{14052781-2A58-4019-A338-272259C59B5A}"/>
    <hyperlink ref="B3" location="GLOB!A1" display="GLOB" xr:uid="{756D89B2-773B-4092-A8A4-92B65B6DE7D3}"/>
    <hyperlink ref="B27" location="SUNFCF!A1" display="SUNFCF" xr:uid="{1F86ACC0-DB5D-41BE-A8D1-01EC554712C3}"/>
    <hyperlink ref="B17" location="SPDYF!A1" display="SPDYF" xr:uid="{96AE1EFF-9EE9-43B2-961A-D928637C2E2F}"/>
    <hyperlink ref="B2" location="CAPEXG!A1" display="CAPEXG" xr:uid="{426943A9-CDAC-4662-A7F1-2F896BF92CF9}"/>
    <hyperlink ref="B30" location="SUNCYF!A1" display="SUNCYF" xr:uid="{A28777AD-F6F2-4F47-BBE1-0C1BFCCB6994}"/>
    <hyperlink ref="B31" location="SUNMFF!A1" display="SUNMFF" xr:uid="{43F99C08-3BC5-484A-A5B9-69FDD9A2A61A}"/>
    <hyperlink ref="B32" location="SUNIPA!A1" display="SUNIPA" xr:uid="{81B4CFE7-06F3-4408-9446-E5CB39C97927}"/>
    <hyperlink ref="B29" location="SUNMAF!A1" display="SUNMAF" xr:uid="{757FB3C0-634C-4ABA-8648-7EAFDED109DB}"/>
  </hyperlinks>
  <pageMargins left="0.7" right="0.7" top="0.75" bottom="0.75" header="0.3" footer="0.3"/>
  <headerFooter>
    <oddHeader>&amp;L&amp;"Calibri"&amp;10&amp;KFF0000 "Sensitivity: Public"&amp;1#_x000D_</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F253D-6A4C-454C-8343-3297C21267ED}">
  <sheetPr>
    <outlinePr summaryBelow="0" summaryRight="0"/>
  </sheetPr>
  <dimension ref="A1:Q151"/>
  <sheetViews>
    <sheetView showGridLines="0" workbookViewId="0">
      <selection sqref="A1:H1"/>
    </sheetView>
  </sheetViews>
  <sheetFormatPr defaultRowHeight="12.75" x14ac:dyDescent="0.2"/>
  <cols>
    <col min="1" max="1" width="5.85546875" bestFit="1" customWidth="1"/>
    <col min="2" max="2" width="19.7109375" bestFit="1" customWidth="1"/>
    <col min="3" max="3" width="46.85546875" customWidth="1"/>
    <col min="4" max="4" width="17.7109375" bestFit="1" customWidth="1"/>
    <col min="5" max="5" width="8.7109375" bestFit="1" customWidth="1"/>
    <col min="6" max="6" width="10.140625" bestFit="1" customWidth="1"/>
    <col min="7" max="7" width="14" bestFit="1" customWidth="1"/>
    <col min="8" max="8" width="8.42578125" bestFit="1" customWidth="1"/>
    <col min="9" max="9" width="8.7109375" customWidth="1"/>
  </cols>
  <sheetData>
    <row r="1" spans="1:9" ht="15" x14ac:dyDescent="0.2">
      <c r="A1" s="248" t="s">
        <v>0</v>
      </c>
      <c r="B1" s="248"/>
      <c r="C1" s="248"/>
      <c r="D1" s="248"/>
      <c r="E1" s="248"/>
      <c r="F1" s="248"/>
      <c r="G1" s="248"/>
      <c r="H1" s="248"/>
      <c r="I1" s="1" t="s">
        <v>981</v>
      </c>
    </row>
    <row r="2" spans="1:9" ht="15" x14ac:dyDescent="0.2">
      <c r="A2" s="229" t="s">
        <v>455</v>
      </c>
      <c r="B2" s="229"/>
      <c r="C2" s="229"/>
      <c r="D2" s="229"/>
      <c r="E2" s="229"/>
      <c r="F2" s="229"/>
      <c r="G2" s="229"/>
      <c r="H2" s="229"/>
    </row>
    <row r="3" spans="1:9" ht="15" x14ac:dyDescent="0.2">
      <c r="A3" s="229" t="s">
        <v>982</v>
      </c>
      <c r="B3" s="229"/>
      <c r="C3" s="229"/>
      <c r="D3" s="229"/>
      <c r="E3" s="229"/>
      <c r="F3" s="229"/>
      <c r="G3" s="229"/>
      <c r="H3" s="229"/>
    </row>
    <row r="4" spans="1:9" s="86" customFormat="1" ht="30" x14ac:dyDescent="0.2">
      <c r="A4" s="84" t="s">
        <v>2</v>
      </c>
      <c r="B4" s="84" t="s">
        <v>3</v>
      </c>
      <c r="C4" s="84" t="s">
        <v>4</v>
      </c>
      <c r="D4" s="84" t="s">
        <v>5</v>
      </c>
      <c r="E4" s="84" t="s">
        <v>6</v>
      </c>
      <c r="F4" s="84" t="s">
        <v>7</v>
      </c>
      <c r="G4" s="84" t="s">
        <v>8</v>
      </c>
      <c r="H4" s="85" t="s">
        <v>980</v>
      </c>
    </row>
    <row r="5" spans="1:9" x14ac:dyDescent="0.2">
      <c r="A5" s="87"/>
      <c r="B5" s="87"/>
      <c r="C5" s="88" t="s">
        <v>9</v>
      </c>
      <c r="D5" s="87"/>
      <c r="E5" s="87"/>
      <c r="F5" s="87"/>
      <c r="G5" s="87"/>
      <c r="H5" s="89" t="s">
        <v>140</v>
      </c>
    </row>
    <row r="6" spans="1:9" x14ac:dyDescent="0.2">
      <c r="A6" s="90"/>
      <c r="B6" s="91"/>
      <c r="C6" s="91" t="s">
        <v>10</v>
      </c>
      <c r="D6" s="91"/>
      <c r="E6" s="92"/>
      <c r="F6" s="93"/>
      <c r="G6" s="94"/>
      <c r="H6" s="89" t="s">
        <v>140</v>
      </c>
    </row>
    <row r="7" spans="1:9" x14ac:dyDescent="0.2">
      <c r="A7" s="95">
        <v>1</v>
      </c>
      <c r="B7" s="96" t="s">
        <v>365</v>
      </c>
      <c r="C7" s="96" t="s">
        <v>366</v>
      </c>
      <c r="D7" s="96" t="s">
        <v>71</v>
      </c>
      <c r="E7" s="97">
        <v>9824</v>
      </c>
      <c r="F7" s="98">
        <v>199.613856</v>
      </c>
      <c r="G7" s="99">
        <v>5.8930089999999997E-2</v>
      </c>
      <c r="H7" s="89" t="s">
        <v>140</v>
      </c>
    </row>
    <row r="8" spans="1:9" x14ac:dyDescent="0.2">
      <c r="A8" s="95">
        <v>2</v>
      </c>
      <c r="B8" s="96" t="s">
        <v>359</v>
      </c>
      <c r="C8" s="96" t="s">
        <v>360</v>
      </c>
      <c r="D8" s="96" t="s">
        <v>109</v>
      </c>
      <c r="E8" s="97">
        <v>33900</v>
      </c>
      <c r="F8" s="98">
        <v>187.17885000000001</v>
      </c>
      <c r="G8" s="99">
        <v>5.5259019999999999E-2</v>
      </c>
      <c r="H8" s="89" t="s">
        <v>140</v>
      </c>
    </row>
    <row r="9" spans="1:9" x14ac:dyDescent="0.2">
      <c r="A9" s="95">
        <v>3</v>
      </c>
      <c r="B9" s="96" t="s">
        <v>361</v>
      </c>
      <c r="C9" s="96" t="s">
        <v>362</v>
      </c>
      <c r="D9" s="96" t="s">
        <v>31</v>
      </c>
      <c r="E9" s="97">
        <v>258815</v>
      </c>
      <c r="F9" s="98">
        <v>169.1873655</v>
      </c>
      <c r="G9" s="99">
        <v>4.9947569999999997E-2</v>
      </c>
      <c r="H9" s="89" t="s">
        <v>140</v>
      </c>
    </row>
    <row r="10" spans="1:9" x14ac:dyDescent="0.2">
      <c r="A10" s="95">
        <v>4</v>
      </c>
      <c r="B10" s="96" t="s">
        <v>373</v>
      </c>
      <c r="C10" s="96" t="s">
        <v>374</v>
      </c>
      <c r="D10" s="96" t="s">
        <v>194</v>
      </c>
      <c r="E10" s="97">
        <v>6306</v>
      </c>
      <c r="F10" s="98">
        <v>160.22915399999999</v>
      </c>
      <c r="G10" s="99">
        <v>4.7302919999999998E-2</v>
      </c>
      <c r="H10" s="89" t="s">
        <v>140</v>
      </c>
    </row>
    <row r="11" spans="1:9" x14ac:dyDescent="0.2">
      <c r="A11" s="95">
        <v>5</v>
      </c>
      <c r="B11" s="96" t="s">
        <v>363</v>
      </c>
      <c r="C11" s="96" t="s">
        <v>364</v>
      </c>
      <c r="D11" s="96" t="s">
        <v>31</v>
      </c>
      <c r="E11" s="97">
        <v>36437</v>
      </c>
      <c r="F11" s="98">
        <v>159.6122785</v>
      </c>
      <c r="G11" s="99">
        <v>4.7120799999999997E-2</v>
      </c>
      <c r="H11" s="89" t="s">
        <v>140</v>
      </c>
    </row>
    <row r="12" spans="1:9" x14ac:dyDescent="0.2">
      <c r="A12" s="95">
        <v>6</v>
      </c>
      <c r="B12" s="96" t="s">
        <v>342</v>
      </c>
      <c r="C12" s="96" t="s">
        <v>343</v>
      </c>
      <c r="D12" s="96" t="s">
        <v>261</v>
      </c>
      <c r="E12" s="97">
        <v>9043</v>
      </c>
      <c r="F12" s="98">
        <v>139.913296</v>
      </c>
      <c r="G12" s="99">
        <v>4.1305260000000003E-2</v>
      </c>
      <c r="H12" s="89" t="s">
        <v>140</v>
      </c>
    </row>
    <row r="13" spans="1:9" x14ac:dyDescent="0.2">
      <c r="A13" s="95">
        <v>7</v>
      </c>
      <c r="B13" s="96" t="s">
        <v>367</v>
      </c>
      <c r="C13" s="96" t="s">
        <v>368</v>
      </c>
      <c r="D13" s="96" t="s">
        <v>31</v>
      </c>
      <c r="E13" s="97">
        <v>187038</v>
      </c>
      <c r="F13" s="98">
        <v>131.13234180000001</v>
      </c>
      <c r="G13" s="99">
        <v>3.8712950000000003E-2</v>
      </c>
      <c r="H13" s="89" t="s">
        <v>140</v>
      </c>
    </row>
    <row r="14" spans="1:9" x14ac:dyDescent="0.2">
      <c r="A14" s="95">
        <v>8</v>
      </c>
      <c r="B14" s="96" t="s">
        <v>87</v>
      </c>
      <c r="C14" s="96" t="s">
        <v>88</v>
      </c>
      <c r="D14" s="96" t="s">
        <v>60</v>
      </c>
      <c r="E14" s="97">
        <v>16174</v>
      </c>
      <c r="F14" s="98">
        <v>114.544268</v>
      </c>
      <c r="G14" s="99">
        <v>3.3815810000000002E-2</v>
      </c>
      <c r="H14" s="89" t="s">
        <v>140</v>
      </c>
    </row>
    <row r="15" spans="1:9" x14ac:dyDescent="0.2">
      <c r="A15" s="95">
        <v>9</v>
      </c>
      <c r="B15" s="96" t="s">
        <v>369</v>
      </c>
      <c r="C15" s="96" t="s">
        <v>370</v>
      </c>
      <c r="D15" s="96" t="s">
        <v>71</v>
      </c>
      <c r="E15" s="97">
        <v>47004</v>
      </c>
      <c r="F15" s="98">
        <v>107.6814636</v>
      </c>
      <c r="G15" s="99">
        <v>3.1789770000000002E-2</v>
      </c>
      <c r="H15" s="89" t="s">
        <v>140</v>
      </c>
    </row>
    <row r="16" spans="1:9" x14ac:dyDescent="0.2">
      <c r="A16" s="95">
        <v>10</v>
      </c>
      <c r="B16" s="96" t="s">
        <v>217</v>
      </c>
      <c r="C16" s="96" t="s">
        <v>218</v>
      </c>
      <c r="D16" s="96" t="s">
        <v>182</v>
      </c>
      <c r="E16" s="97">
        <v>692</v>
      </c>
      <c r="F16" s="98">
        <v>104.20135999999999</v>
      </c>
      <c r="G16" s="99">
        <v>3.0762370000000001E-2</v>
      </c>
      <c r="H16" s="89" t="s">
        <v>140</v>
      </c>
    </row>
    <row r="17" spans="1:8" x14ac:dyDescent="0.2">
      <c r="A17" s="95">
        <v>11</v>
      </c>
      <c r="B17" s="96" t="s">
        <v>379</v>
      </c>
      <c r="C17" s="96" t="s">
        <v>380</v>
      </c>
      <c r="D17" s="96" t="s">
        <v>182</v>
      </c>
      <c r="E17" s="97">
        <v>10638</v>
      </c>
      <c r="F17" s="98">
        <v>99.194030999999995</v>
      </c>
      <c r="G17" s="99">
        <v>2.92841E-2</v>
      </c>
      <c r="H17" s="89" t="s">
        <v>140</v>
      </c>
    </row>
    <row r="18" spans="1:8" x14ac:dyDescent="0.2">
      <c r="A18" s="95">
        <v>12</v>
      </c>
      <c r="B18" s="96" t="s">
        <v>371</v>
      </c>
      <c r="C18" s="96" t="s">
        <v>372</v>
      </c>
      <c r="D18" s="96" t="s">
        <v>28</v>
      </c>
      <c r="E18" s="97">
        <v>3340</v>
      </c>
      <c r="F18" s="98">
        <v>97.912099999999995</v>
      </c>
      <c r="G18" s="99">
        <v>2.8905650000000001E-2</v>
      </c>
      <c r="H18" s="89" t="s">
        <v>140</v>
      </c>
    </row>
    <row r="19" spans="1:8" x14ac:dyDescent="0.2">
      <c r="A19" s="95">
        <v>13</v>
      </c>
      <c r="B19" s="96" t="s">
        <v>377</v>
      </c>
      <c r="C19" s="96" t="s">
        <v>378</v>
      </c>
      <c r="D19" s="96" t="s">
        <v>199</v>
      </c>
      <c r="E19" s="97">
        <v>15581</v>
      </c>
      <c r="F19" s="98">
        <v>95.371301000000003</v>
      </c>
      <c r="G19" s="99">
        <v>2.815556E-2</v>
      </c>
      <c r="H19" s="89" t="s">
        <v>140</v>
      </c>
    </row>
    <row r="20" spans="1:8" x14ac:dyDescent="0.2">
      <c r="A20" s="95">
        <v>14</v>
      </c>
      <c r="B20" s="96" t="s">
        <v>381</v>
      </c>
      <c r="C20" s="96" t="s">
        <v>382</v>
      </c>
      <c r="D20" s="96" t="s">
        <v>221</v>
      </c>
      <c r="E20" s="97">
        <v>48585</v>
      </c>
      <c r="F20" s="98">
        <v>92.092867499999997</v>
      </c>
      <c r="G20" s="99">
        <v>2.7187699999999999E-2</v>
      </c>
      <c r="H20" s="89" t="s">
        <v>140</v>
      </c>
    </row>
    <row r="21" spans="1:8" ht="25.5" x14ac:dyDescent="0.2">
      <c r="A21" s="95">
        <v>15</v>
      </c>
      <c r="B21" s="96" t="s">
        <v>375</v>
      </c>
      <c r="C21" s="96" t="s">
        <v>376</v>
      </c>
      <c r="D21" s="96" t="s">
        <v>216</v>
      </c>
      <c r="E21" s="97">
        <v>1708</v>
      </c>
      <c r="F21" s="98">
        <v>90.575239999999994</v>
      </c>
      <c r="G21" s="99">
        <v>2.6739659999999998E-2</v>
      </c>
      <c r="H21" s="89" t="s">
        <v>140</v>
      </c>
    </row>
    <row r="22" spans="1:8" ht="25.5" x14ac:dyDescent="0.2">
      <c r="A22" s="95">
        <v>16</v>
      </c>
      <c r="B22" s="96" t="s">
        <v>83</v>
      </c>
      <c r="C22" s="96" t="s">
        <v>84</v>
      </c>
      <c r="D22" s="96" t="s">
        <v>25</v>
      </c>
      <c r="E22" s="97">
        <v>1562</v>
      </c>
      <c r="F22" s="98">
        <v>86.277069999999995</v>
      </c>
      <c r="G22" s="99">
        <v>2.547075E-2</v>
      </c>
      <c r="H22" s="89" t="s">
        <v>140</v>
      </c>
    </row>
    <row r="23" spans="1:8" x14ac:dyDescent="0.2">
      <c r="A23" s="95">
        <v>17</v>
      </c>
      <c r="B23" s="96" t="s">
        <v>44</v>
      </c>
      <c r="C23" s="96" t="s">
        <v>45</v>
      </c>
      <c r="D23" s="96" t="s">
        <v>13</v>
      </c>
      <c r="E23" s="97">
        <v>7151</v>
      </c>
      <c r="F23" s="98">
        <v>81.80744</v>
      </c>
      <c r="G23" s="99">
        <v>2.4151229999999999E-2</v>
      </c>
      <c r="H23" s="89" t="s">
        <v>140</v>
      </c>
    </row>
    <row r="24" spans="1:8" x14ac:dyDescent="0.2">
      <c r="A24" s="95">
        <v>18</v>
      </c>
      <c r="B24" s="96" t="s">
        <v>58</v>
      </c>
      <c r="C24" s="96" t="s">
        <v>59</v>
      </c>
      <c r="D24" s="96" t="s">
        <v>60</v>
      </c>
      <c r="E24" s="97">
        <v>1446</v>
      </c>
      <c r="F24" s="98">
        <v>80.57835</v>
      </c>
      <c r="G24" s="99">
        <v>2.3788380000000001E-2</v>
      </c>
      <c r="H24" s="89" t="s">
        <v>140</v>
      </c>
    </row>
    <row r="25" spans="1:8" ht="25.5" x14ac:dyDescent="0.2">
      <c r="A25" s="95">
        <v>19</v>
      </c>
      <c r="B25" s="96" t="s">
        <v>388</v>
      </c>
      <c r="C25" s="96" t="s">
        <v>389</v>
      </c>
      <c r="D25" s="96" t="s">
        <v>390</v>
      </c>
      <c r="E25" s="97">
        <v>22746</v>
      </c>
      <c r="F25" s="98">
        <v>76.540289999999999</v>
      </c>
      <c r="G25" s="99">
        <v>2.259626E-2</v>
      </c>
      <c r="H25" s="89" t="s">
        <v>140</v>
      </c>
    </row>
    <row r="26" spans="1:8" x14ac:dyDescent="0.2">
      <c r="A26" s="95">
        <v>20</v>
      </c>
      <c r="B26" s="96" t="s">
        <v>399</v>
      </c>
      <c r="C26" s="96" t="s">
        <v>400</v>
      </c>
      <c r="D26" s="96" t="s">
        <v>199</v>
      </c>
      <c r="E26" s="97">
        <v>18242</v>
      </c>
      <c r="F26" s="98">
        <v>76.260681000000005</v>
      </c>
      <c r="G26" s="99">
        <v>2.2513709999999999E-2</v>
      </c>
      <c r="H26" s="89" t="s">
        <v>140</v>
      </c>
    </row>
    <row r="27" spans="1:8" x14ac:dyDescent="0.2">
      <c r="A27" s="95">
        <v>21</v>
      </c>
      <c r="B27" s="96" t="s">
        <v>296</v>
      </c>
      <c r="C27" s="96" t="s">
        <v>297</v>
      </c>
      <c r="D27" s="96" t="s">
        <v>60</v>
      </c>
      <c r="E27" s="97">
        <v>4465</v>
      </c>
      <c r="F27" s="98">
        <v>68.912809999999993</v>
      </c>
      <c r="G27" s="99">
        <v>2.034447E-2</v>
      </c>
      <c r="H27" s="89" t="s">
        <v>140</v>
      </c>
    </row>
    <row r="28" spans="1:8" x14ac:dyDescent="0.2">
      <c r="A28" s="95">
        <v>22</v>
      </c>
      <c r="B28" s="96" t="s">
        <v>393</v>
      </c>
      <c r="C28" s="96" t="s">
        <v>394</v>
      </c>
      <c r="D28" s="96" t="s">
        <v>182</v>
      </c>
      <c r="E28" s="97">
        <v>4021</v>
      </c>
      <c r="F28" s="98">
        <v>66.519402999999997</v>
      </c>
      <c r="G28" s="99">
        <v>1.9637890000000002E-2</v>
      </c>
      <c r="H28" s="89" t="s">
        <v>140</v>
      </c>
    </row>
    <row r="29" spans="1:8" x14ac:dyDescent="0.2">
      <c r="A29" s="95">
        <v>23</v>
      </c>
      <c r="B29" s="96" t="s">
        <v>67</v>
      </c>
      <c r="C29" s="96" t="s">
        <v>68</v>
      </c>
      <c r="D29" s="96" t="s">
        <v>60</v>
      </c>
      <c r="E29" s="97">
        <v>1524</v>
      </c>
      <c r="F29" s="98">
        <v>61.281564000000003</v>
      </c>
      <c r="G29" s="99">
        <v>1.8091570000000001E-2</v>
      </c>
      <c r="H29" s="89" t="s">
        <v>140</v>
      </c>
    </row>
    <row r="30" spans="1:8" x14ac:dyDescent="0.2">
      <c r="A30" s="95">
        <v>24</v>
      </c>
      <c r="B30" s="96" t="s">
        <v>395</v>
      </c>
      <c r="C30" s="96" t="s">
        <v>396</v>
      </c>
      <c r="D30" s="96" t="s">
        <v>60</v>
      </c>
      <c r="E30" s="97">
        <v>13623</v>
      </c>
      <c r="F30" s="98">
        <v>60.635973</v>
      </c>
      <c r="G30" s="99">
        <v>1.790098E-2</v>
      </c>
      <c r="H30" s="89" t="s">
        <v>140</v>
      </c>
    </row>
    <row r="31" spans="1:8" x14ac:dyDescent="0.2">
      <c r="A31" s="95">
        <v>25</v>
      </c>
      <c r="B31" s="96" t="s">
        <v>385</v>
      </c>
      <c r="C31" s="96" t="s">
        <v>386</v>
      </c>
      <c r="D31" s="96" t="s">
        <v>387</v>
      </c>
      <c r="E31" s="97">
        <v>6011</v>
      </c>
      <c r="F31" s="98">
        <v>58.595227999999999</v>
      </c>
      <c r="G31" s="99">
        <v>1.729851E-2</v>
      </c>
      <c r="H31" s="89" t="s">
        <v>140</v>
      </c>
    </row>
    <row r="32" spans="1:8" x14ac:dyDescent="0.2">
      <c r="A32" s="95">
        <v>26</v>
      </c>
      <c r="B32" s="96" t="s">
        <v>101</v>
      </c>
      <c r="C32" s="96" t="s">
        <v>102</v>
      </c>
      <c r="D32" s="96" t="s">
        <v>98</v>
      </c>
      <c r="E32" s="97">
        <v>6875</v>
      </c>
      <c r="F32" s="98">
        <v>51.717187500000001</v>
      </c>
      <c r="G32" s="99">
        <v>1.526797E-2</v>
      </c>
      <c r="H32" s="89" t="s">
        <v>140</v>
      </c>
    </row>
    <row r="33" spans="1:8" ht="25.5" x14ac:dyDescent="0.2">
      <c r="A33" s="95">
        <v>27</v>
      </c>
      <c r="B33" s="96" t="s">
        <v>401</v>
      </c>
      <c r="C33" s="96" t="s">
        <v>402</v>
      </c>
      <c r="D33" s="96" t="s">
        <v>216</v>
      </c>
      <c r="E33" s="97">
        <v>6109</v>
      </c>
      <c r="F33" s="98">
        <v>51.065131000000001</v>
      </c>
      <c r="G33" s="99">
        <v>1.5075470000000001E-2</v>
      </c>
      <c r="H33" s="89" t="s">
        <v>140</v>
      </c>
    </row>
    <row r="34" spans="1:8" x14ac:dyDescent="0.2">
      <c r="A34" s="95">
        <v>28</v>
      </c>
      <c r="B34" s="96" t="s">
        <v>344</v>
      </c>
      <c r="C34" s="96" t="s">
        <v>345</v>
      </c>
      <c r="D34" s="96" t="s">
        <v>304</v>
      </c>
      <c r="E34" s="97">
        <v>18573</v>
      </c>
      <c r="F34" s="98">
        <v>50.815728</v>
      </c>
      <c r="G34" s="99">
        <v>1.5001840000000001E-2</v>
      </c>
      <c r="H34" s="89" t="s">
        <v>140</v>
      </c>
    </row>
    <row r="35" spans="1:8" x14ac:dyDescent="0.2">
      <c r="A35" s="95">
        <v>29</v>
      </c>
      <c r="B35" s="96" t="s">
        <v>405</v>
      </c>
      <c r="C35" s="96" t="s">
        <v>406</v>
      </c>
      <c r="D35" s="96" t="s">
        <v>228</v>
      </c>
      <c r="E35" s="97">
        <v>11900</v>
      </c>
      <c r="F35" s="98">
        <v>46.469499999999996</v>
      </c>
      <c r="G35" s="99">
        <v>1.371875E-2</v>
      </c>
      <c r="H35" s="89" t="s">
        <v>140</v>
      </c>
    </row>
    <row r="36" spans="1:8" x14ac:dyDescent="0.2">
      <c r="A36" s="95">
        <v>30</v>
      </c>
      <c r="B36" s="96" t="s">
        <v>403</v>
      </c>
      <c r="C36" s="96" t="s">
        <v>404</v>
      </c>
      <c r="D36" s="96" t="s">
        <v>261</v>
      </c>
      <c r="E36" s="97">
        <v>12245</v>
      </c>
      <c r="F36" s="98">
        <v>46.463652500000002</v>
      </c>
      <c r="G36" s="99">
        <v>1.371702E-2</v>
      </c>
      <c r="H36" s="89" t="s">
        <v>140</v>
      </c>
    </row>
    <row r="37" spans="1:8" x14ac:dyDescent="0.2">
      <c r="A37" s="95">
        <v>31</v>
      </c>
      <c r="B37" s="96" t="s">
        <v>411</v>
      </c>
      <c r="C37" s="96" t="s">
        <v>412</v>
      </c>
      <c r="D37" s="96" t="s">
        <v>221</v>
      </c>
      <c r="E37" s="97">
        <v>9165</v>
      </c>
      <c r="F37" s="98">
        <v>45.197197500000001</v>
      </c>
      <c r="G37" s="99">
        <v>1.334314E-2</v>
      </c>
      <c r="H37" s="89" t="s">
        <v>140</v>
      </c>
    </row>
    <row r="38" spans="1:8" x14ac:dyDescent="0.2">
      <c r="A38" s="95">
        <v>32</v>
      </c>
      <c r="B38" s="96" t="s">
        <v>409</v>
      </c>
      <c r="C38" s="96" t="s">
        <v>410</v>
      </c>
      <c r="D38" s="96" t="s">
        <v>60</v>
      </c>
      <c r="E38" s="97">
        <v>9769</v>
      </c>
      <c r="F38" s="98">
        <v>41.523134499999998</v>
      </c>
      <c r="G38" s="99">
        <v>1.225848E-2</v>
      </c>
      <c r="H38" s="89" t="s">
        <v>140</v>
      </c>
    </row>
    <row r="39" spans="1:8" ht="25.5" x14ac:dyDescent="0.2">
      <c r="A39" s="95">
        <v>33</v>
      </c>
      <c r="B39" s="96" t="s">
        <v>413</v>
      </c>
      <c r="C39" s="96" t="s">
        <v>414</v>
      </c>
      <c r="D39" s="96" t="s">
        <v>277</v>
      </c>
      <c r="E39" s="97">
        <v>3242</v>
      </c>
      <c r="F39" s="98">
        <v>39.438929999999999</v>
      </c>
      <c r="G39" s="99">
        <v>1.164318E-2</v>
      </c>
      <c r="H39" s="89" t="s">
        <v>140</v>
      </c>
    </row>
    <row r="40" spans="1:8" ht="25.5" x14ac:dyDescent="0.2">
      <c r="A40" s="95">
        <v>34</v>
      </c>
      <c r="B40" s="96" t="s">
        <v>383</v>
      </c>
      <c r="C40" s="96" t="s">
        <v>384</v>
      </c>
      <c r="D40" s="96" t="s">
        <v>277</v>
      </c>
      <c r="E40" s="97">
        <v>609</v>
      </c>
      <c r="F40" s="98">
        <v>37.142910000000001</v>
      </c>
      <c r="G40" s="99">
        <v>1.096535E-2</v>
      </c>
      <c r="H40" s="89" t="s">
        <v>140</v>
      </c>
    </row>
    <row r="41" spans="1:8" x14ac:dyDescent="0.2">
      <c r="A41" s="95">
        <v>35</v>
      </c>
      <c r="B41" s="96" t="s">
        <v>415</v>
      </c>
      <c r="C41" s="96" t="s">
        <v>416</v>
      </c>
      <c r="D41" s="96" t="s">
        <v>417</v>
      </c>
      <c r="E41" s="97">
        <v>3504</v>
      </c>
      <c r="F41" s="98">
        <v>32.345424000000001</v>
      </c>
      <c r="G41" s="99">
        <v>9.54903E-3</v>
      </c>
      <c r="H41" s="89" t="s">
        <v>140</v>
      </c>
    </row>
    <row r="42" spans="1:8" x14ac:dyDescent="0.2">
      <c r="A42" s="95">
        <v>36</v>
      </c>
      <c r="B42" s="96" t="s">
        <v>69</v>
      </c>
      <c r="C42" s="96" t="s">
        <v>70</v>
      </c>
      <c r="D42" s="96" t="s">
        <v>71</v>
      </c>
      <c r="E42" s="97">
        <v>558</v>
      </c>
      <c r="F42" s="98">
        <v>31.89528</v>
      </c>
      <c r="G42" s="99">
        <v>9.4161399999999999E-3</v>
      </c>
      <c r="H42" s="89" t="s">
        <v>140</v>
      </c>
    </row>
    <row r="43" spans="1:8" x14ac:dyDescent="0.2">
      <c r="A43" s="95">
        <v>37</v>
      </c>
      <c r="B43" s="96" t="s">
        <v>418</v>
      </c>
      <c r="C43" s="96" t="s">
        <v>419</v>
      </c>
      <c r="D43" s="96" t="s">
        <v>60</v>
      </c>
      <c r="E43" s="97">
        <v>3066</v>
      </c>
      <c r="F43" s="98">
        <v>31.398906</v>
      </c>
      <c r="G43" s="99">
        <v>9.2695999999999994E-3</v>
      </c>
      <c r="H43" s="89" t="s">
        <v>140</v>
      </c>
    </row>
    <row r="44" spans="1:8" x14ac:dyDescent="0.2">
      <c r="A44" s="95">
        <v>38</v>
      </c>
      <c r="B44" s="96" t="s">
        <v>407</v>
      </c>
      <c r="C44" s="96" t="s">
        <v>408</v>
      </c>
      <c r="D44" s="96" t="s">
        <v>71</v>
      </c>
      <c r="E44" s="97">
        <v>3447</v>
      </c>
      <c r="F44" s="98">
        <v>27.706986000000001</v>
      </c>
      <c r="G44" s="99">
        <v>8.17967E-3</v>
      </c>
      <c r="H44" s="89" t="s">
        <v>140</v>
      </c>
    </row>
    <row r="45" spans="1:8" x14ac:dyDescent="0.2">
      <c r="A45" s="95">
        <v>39</v>
      </c>
      <c r="B45" s="96" t="s">
        <v>420</v>
      </c>
      <c r="C45" s="96" t="s">
        <v>421</v>
      </c>
      <c r="D45" s="96" t="s">
        <v>71</v>
      </c>
      <c r="E45" s="97">
        <v>3832</v>
      </c>
      <c r="F45" s="98">
        <v>23.298559999999998</v>
      </c>
      <c r="G45" s="99">
        <v>6.8782100000000001E-3</v>
      </c>
      <c r="H45" s="89" t="s">
        <v>140</v>
      </c>
    </row>
    <row r="46" spans="1:8" x14ac:dyDescent="0.2">
      <c r="A46" s="95">
        <v>40</v>
      </c>
      <c r="B46" s="96" t="s">
        <v>422</v>
      </c>
      <c r="C46" s="96" t="s">
        <v>423</v>
      </c>
      <c r="D46" s="96" t="s">
        <v>424</v>
      </c>
      <c r="E46" s="97">
        <v>3317</v>
      </c>
      <c r="F46" s="98">
        <v>22.728083999999999</v>
      </c>
      <c r="G46" s="99">
        <v>6.7098000000000001E-3</v>
      </c>
      <c r="H46" s="89" t="s">
        <v>140</v>
      </c>
    </row>
    <row r="47" spans="1:8" x14ac:dyDescent="0.2">
      <c r="A47" s="100"/>
      <c r="B47" s="100"/>
      <c r="C47" s="101" t="s">
        <v>139</v>
      </c>
      <c r="D47" s="100"/>
      <c r="E47" s="100" t="s">
        <v>140</v>
      </c>
      <c r="F47" s="102">
        <v>3245.0551928999998</v>
      </c>
      <c r="G47" s="103">
        <v>0.95800662999999997</v>
      </c>
      <c r="H47" s="89" t="s">
        <v>140</v>
      </c>
    </row>
    <row r="48" spans="1:8" x14ac:dyDescent="0.2">
      <c r="A48" s="100"/>
      <c r="B48" s="100"/>
      <c r="C48" s="104"/>
      <c r="D48" s="100"/>
      <c r="E48" s="100"/>
      <c r="F48" s="105"/>
      <c r="G48" s="105"/>
      <c r="H48" s="89" t="s">
        <v>140</v>
      </c>
    </row>
    <row r="49" spans="1:8" x14ac:dyDescent="0.2">
      <c r="A49" s="100"/>
      <c r="B49" s="100"/>
      <c r="C49" s="101" t="s">
        <v>141</v>
      </c>
      <c r="D49" s="100"/>
      <c r="E49" s="100"/>
      <c r="F49" s="100"/>
      <c r="G49" s="100"/>
      <c r="H49" s="89" t="s">
        <v>140</v>
      </c>
    </row>
    <row r="50" spans="1:8" x14ac:dyDescent="0.2">
      <c r="A50" s="100"/>
      <c r="B50" s="100"/>
      <c r="C50" s="101" t="s">
        <v>139</v>
      </c>
      <c r="D50" s="100"/>
      <c r="E50" s="100" t="s">
        <v>140</v>
      </c>
      <c r="F50" s="106" t="s">
        <v>142</v>
      </c>
      <c r="G50" s="103">
        <v>0</v>
      </c>
      <c r="H50" s="89" t="s">
        <v>140</v>
      </c>
    </row>
    <row r="51" spans="1:8" x14ac:dyDescent="0.2">
      <c r="A51" s="100"/>
      <c r="B51" s="100"/>
      <c r="C51" s="104"/>
      <c r="D51" s="100"/>
      <c r="E51" s="100"/>
      <c r="F51" s="105"/>
      <c r="G51" s="105"/>
      <c r="H51" s="89" t="s">
        <v>140</v>
      </c>
    </row>
    <row r="52" spans="1:8" x14ac:dyDescent="0.2">
      <c r="A52" s="100"/>
      <c r="B52" s="100"/>
      <c r="C52" s="101" t="s">
        <v>143</v>
      </c>
      <c r="D52" s="100"/>
      <c r="E52" s="100"/>
      <c r="F52" s="100"/>
      <c r="G52" s="100"/>
      <c r="H52" s="89" t="s">
        <v>140</v>
      </c>
    </row>
    <row r="53" spans="1:8" x14ac:dyDescent="0.2">
      <c r="A53" s="100"/>
      <c r="B53" s="100"/>
      <c r="C53" s="101" t="s">
        <v>139</v>
      </c>
      <c r="D53" s="100"/>
      <c r="E53" s="100" t="s">
        <v>140</v>
      </c>
      <c r="F53" s="106" t="s">
        <v>142</v>
      </c>
      <c r="G53" s="103">
        <v>0</v>
      </c>
      <c r="H53" s="89" t="s">
        <v>140</v>
      </c>
    </row>
    <row r="54" spans="1:8" x14ac:dyDescent="0.2">
      <c r="A54" s="100"/>
      <c r="B54" s="100"/>
      <c r="C54" s="104"/>
      <c r="D54" s="100"/>
      <c r="E54" s="100"/>
      <c r="F54" s="105"/>
      <c r="G54" s="105"/>
      <c r="H54" s="89" t="s">
        <v>140</v>
      </c>
    </row>
    <row r="55" spans="1:8" x14ac:dyDescent="0.2">
      <c r="A55" s="100"/>
      <c r="B55" s="100"/>
      <c r="C55" s="101" t="s">
        <v>144</v>
      </c>
      <c r="D55" s="100"/>
      <c r="E55" s="100"/>
      <c r="F55" s="100"/>
      <c r="G55" s="100"/>
      <c r="H55" s="89" t="s">
        <v>140</v>
      </c>
    </row>
    <row r="56" spans="1:8" x14ac:dyDescent="0.2">
      <c r="A56" s="100"/>
      <c r="B56" s="100"/>
      <c r="C56" s="101" t="s">
        <v>139</v>
      </c>
      <c r="D56" s="100"/>
      <c r="E56" s="100" t="s">
        <v>140</v>
      </c>
      <c r="F56" s="106" t="s">
        <v>142</v>
      </c>
      <c r="G56" s="103">
        <v>0</v>
      </c>
      <c r="H56" s="89" t="s">
        <v>140</v>
      </c>
    </row>
    <row r="57" spans="1:8" x14ac:dyDescent="0.2">
      <c r="A57" s="100"/>
      <c r="B57" s="100"/>
      <c r="C57" s="104"/>
      <c r="D57" s="100"/>
      <c r="E57" s="100"/>
      <c r="F57" s="105"/>
      <c r="G57" s="105"/>
      <c r="H57" s="89" t="s">
        <v>140</v>
      </c>
    </row>
    <row r="58" spans="1:8" x14ac:dyDescent="0.2">
      <c r="A58" s="100"/>
      <c r="B58" s="100"/>
      <c r="C58" s="101" t="s">
        <v>145</v>
      </c>
      <c r="D58" s="100"/>
      <c r="E58" s="100"/>
      <c r="F58" s="105"/>
      <c r="G58" s="105"/>
      <c r="H58" s="89" t="s">
        <v>140</v>
      </c>
    </row>
    <row r="59" spans="1:8" x14ac:dyDescent="0.2">
      <c r="A59" s="100"/>
      <c r="B59" s="100"/>
      <c r="C59" s="101" t="s">
        <v>139</v>
      </c>
      <c r="D59" s="100"/>
      <c r="E59" s="100" t="s">
        <v>140</v>
      </c>
      <c r="F59" s="106" t="s">
        <v>142</v>
      </c>
      <c r="G59" s="103">
        <v>0</v>
      </c>
      <c r="H59" s="89" t="s">
        <v>140</v>
      </c>
    </row>
    <row r="60" spans="1:8" x14ac:dyDescent="0.2">
      <c r="A60" s="100"/>
      <c r="B60" s="100"/>
      <c r="C60" s="104"/>
      <c r="D60" s="100"/>
      <c r="E60" s="100"/>
      <c r="F60" s="105"/>
      <c r="G60" s="105"/>
      <c r="H60" s="89" t="s">
        <v>140</v>
      </c>
    </row>
    <row r="61" spans="1:8" x14ac:dyDescent="0.2">
      <c r="A61" s="100"/>
      <c r="B61" s="100"/>
      <c r="C61" s="101" t="s">
        <v>146</v>
      </c>
      <c r="D61" s="100"/>
      <c r="E61" s="100"/>
      <c r="F61" s="105"/>
      <c r="G61" s="105"/>
      <c r="H61" s="89" t="s">
        <v>140</v>
      </c>
    </row>
    <row r="62" spans="1:8" x14ac:dyDescent="0.2">
      <c r="A62" s="100"/>
      <c r="B62" s="100"/>
      <c r="C62" s="101" t="s">
        <v>139</v>
      </c>
      <c r="D62" s="100"/>
      <c r="E62" s="100" t="s">
        <v>140</v>
      </c>
      <c r="F62" s="106" t="s">
        <v>142</v>
      </c>
      <c r="G62" s="103">
        <v>0</v>
      </c>
      <c r="H62" s="89" t="s">
        <v>140</v>
      </c>
    </row>
    <row r="63" spans="1:8" x14ac:dyDescent="0.2">
      <c r="A63" s="100"/>
      <c r="B63" s="100"/>
      <c r="C63" s="104"/>
      <c r="D63" s="100"/>
      <c r="E63" s="100"/>
      <c r="F63" s="105"/>
      <c r="G63" s="105"/>
      <c r="H63" s="89" t="s">
        <v>140</v>
      </c>
    </row>
    <row r="64" spans="1:8" x14ac:dyDescent="0.2">
      <c r="A64" s="100"/>
      <c r="B64" s="100"/>
      <c r="C64" s="101" t="s">
        <v>147</v>
      </c>
      <c r="D64" s="100"/>
      <c r="E64" s="100"/>
      <c r="F64" s="102">
        <v>3245.0551928999998</v>
      </c>
      <c r="G64" s="103">
        <v>0.95800662999999997</v>
      </c>
      <c r="H64" s="89" t="s">
        <v>140</v>
      </c>
    </row>
    <row r="65" spans="1:8" x14ac:dyDescent="0.2">
      <c r="A65" s="100"/>
      <c r="B65" s="100"/>
      <c r="C65" s="104"/>
      <c r="D65" s="100"/>
      <c r="E65" s="100"/>
      <c r="F65" s="105"/>
      <c r="G65" s="105"/>
      <c r="H65" s="89" t="s">
        <v>140</v>
      </c>
    </row>
    <row r="66" spans="1:8" x14ac:dyDescent="0.2">
      <c r="A66" s="100"/>
      <c r="B66" s="100"/>
      <c r="C66" s="101" t="s">
        <v>148</v>
      </c>
      <c r="D66" s="100"/>
      <c r="E66" s="100"/>
      <c r="F66" s="105"/>
      <c r="G66" s="105"/>
      <c r="H66" s="89" t="s">
        <v>140</v>
      </c>
    </row>
    <row r="67" spans="1:8" x14ac:dyDescent="0.2">
      <c r="A67" s="100"/>
      <c r="B67" s="100"/>
      <c r="C67" s="101" t="s">
        <v>10</v>
      </c>
      <c r="D67" s="100"/>
      <c r="E67" s="100"/>
      <c r="F67" s="105"/>
      <c r="G67" s="105"/>
      <c r="H67" s="89" t="s">
        <v>140</v>
      </c>
    </row>
    <row r="68" spans="1:8" x14ac:dyDescent="0.2">
      <c r="A68" s="100"/>
      <c r="B68" s="100"/>
      <c r="C68" s="101" t="s">
        <v>139</v>
      </c>
      <c r="D68" s="100"/>
      <c r="E68" s="100" t="s">
        <v>140</v>
      </c>
      <c r="F68" s="106" t="s">
        <v>142</v>
      </c>
      <c r="G68" s="103">
        <v>0</v>
      </c>
      <c r="H68" s="89" t="s">
        <v>140</v>
      </c>
    </row>
    <row r="69" spans="1:8" x14ac:dyDescent="0.2">
      <c r="A69" s="100"/>
      <c r="B69" s="100"/>
      <c r="C69" s="104"/>
      <c r="D69" s="100"/>
      <c r="E69" s="100"/>
      <c r="F69" s="105"/>
      <c r="G69" s="105"/>
      <c r="H69" s="89" t="s">
        <v>140</v>
      </c>
    </row>
    <row r="70" spans="1:8" x14ac:dyDescent="0.2">
      <c r="A70" s="100"/>
      <c r="B70" s="100"/>
      <c r="C70" s="101" t="s">
        <v>149</v>
      </c>
      <c r="D70" s="100"/>
      <c r="E70" s="100"/>
      <c r="F70" s="100"/>
      <c r="G70" s="100"/>
      <c r="H70" s="89" t="s">
        <v>140</v>
      </c>
    </row>
    <row r="71" spans="1:8" x14ac:dyDescent="0.2">
      <c r="A71" s="100"/>
      <c r="B71" s="100"/>
      <c r="C71" s="101" t="s">
        <v>139</v>
      </c>
      <c r="D71" s="100"/>
      <c r="E71" s="100" t="s">
        <v>140</v>
      </c>
      <c r="F71" s="106" t="s">
        <v>142</v>
      </c>
      <c r="G71" s="103">
        <v>0</v>
      </c>
      <c r="H71" s="89" t="s">
        <v>140</v>
      </c>
    </row>
    <row r="72" spans="1:8" x14ac:dyDescent="0.2">
      <c r="A72" s="100"/>
      <c r="B72" s="100"/>
      <c r="C72" s="104"/>
      <c r="D72" s="100"/>
      <c r="E72" s="100"/>
      <c r="F72" s="105"/>
      <c r="G72" s="105"/>
      <c r="H72" s="89" t="s">
        <v>140</v>
      </c>
    </row>
    <row r="73" spans="1:8" x14ac:dyDescent="0.2">
      <c r="A73" s="100"/>
      <c r="B73" s="100"/>
      <c r="C73" s="101" t="s">
        <v>150</v>
      </c>
      <c r="D73" s="100"/>
      <c r="E73" s="100"/>
      <c r="F73" s="100"/>
      <c r="G73" s="100"/>
      <c r="H73" s="89" t="s">
        <v>140</v>
      </c>
    </row>
    <row r="74" spans="1:8" x14ac:dyDescent="0.2">
      <c r="A74" s="100"/>
      <c r="B74" s="100"/>
      <c r="C74" s="101" t="s">
        <v>139</v>
      </c>
      <c r="D74" s="100"/>
      <c r="E74" s="100" t="s">
        <v>140</v>
      </c>
      <c r="F74" s="106" t="s">
        <v>142</v>
      </c>
      <c r="G74" s="103">
        <v>0</v>
      </c>
      <c r="H74" s="89" t="s">
        <v>140</v>
      </c>
    </row>
    <row r="75" spans="1:8" x14ac:dyDescent="0.2">
      <c r="A75" s="100"/>
      <c r="B75" s="100"/>
      <c r="C75" s="104"/>
      <c r="D75" s="100"/>
      <c r="E75" s="100"/>
      <c r="F75" s="105"/>
      <c r="G75" s="105"/>
      <c r="H75" s="89" t="s">
        <v>140</v>
      </c>
    </row>
    <row r="76" spans="1:8" x14ac:dyDescent="0.2">
      <c r="A76" s="100"/>
      <c r="B76" s="100"/>
      <c r="C76" s="101" t="s">
        <v>151</v>
      </c>
      <c r="D76" s="100"/>
      <c r="E76" s="100"/>
      <c r="F76" s="105"/>
      <c r="G76" s="105"/>
      <c r="H76" s="89" t="s">
        <v>140</v>
      </c>
    </row>
    <row r="77" spans="1:8" x14ac:dyDescent="0.2">
      <c r="A77" s="100"/>
      <c r="B77" s="100"/>
      <c r="C77" s="101" t="s">
        <v>139</v>
      </c>
      <c r="D77" s="100"/>
      <c r="E77" s="100" t="s">
        <v>140</v>
      </c>
      <c r="F77" s="106" t="s">
        <v>142</v>
      </c>
      <c r="G77" s="103">
        <v>0</v>
      </c>
      <c r="H77" s="89" t="s">
        <v>140</v>
      </c>
    </row>
    <row r="78" spans="1:8" x14ac:dyDescent="0.2">
      <c r="A78" s="100"/>
      <c r="B78" s="100"/>
      <c r="C78" s="104"/>
      <c r="D78" s="100"/>
      <c r="E78" s="100"/>
      <c r="F78" s="105"/>
      <c r="G78" s="105"/>
      <c r="H78" s="89" t="s">
        <v>140</v>
      </c>
    </row>
    <row r="79" spans="1:8" x14ac:dyDescent="0.2">
      <c r="A79" s="100"/>
      <c r="B79" s="100"/>
      <c r="C79" s="101" t="s">
        <v>152</v>
      </c>
      <c r="D79" s="100"/>
      <c r="E79" s="100"/>
      <c r="F79" s="102">
        <v>0</v>
      </c>
      <c r="G79" s="103">
        <v>0</v>
      </c>
      <c r="H79" s="89" t="s">
        <v>140</v>
      </c>
    </row>
    <row r="80" spans="1:8" x14ac:dyDescent="0.2">
      <c r="A80" s="100"/>
      <c r="B80" s="100"/>
      <c r="C80" s="104"/>
      <c r="D80" s="100"/>
      <c r="E80" s="100"/>
      <c r="F80" s="105"/>
      <c r="G80" s="105"/>
      <c r="H80" s="89" t="s">
        <v>140</v>
      </c>
    </row>
    <row r="81" spans="1:8" x14ac:dyDescent="0.2">
      <c r="A81" s="100"/>
      <c r="B81" s="100"/>
      <c r="C81" s="101" t="s">
        <v>153</v>
      </c>
      <c r="D81" s="100"/>
      <c r="E81" s="100"/>
      <c r="F81" s="105"/>
      <c r="G81" s="105"/>
      <c r="H81" s="89" t="s">
        <v>140</v>
      </c>
    </row>
    <row r="82" spans="1:8" x14ac:dyDescent="0.2">
      <c r="A82" s="100"/>
      <c r="B82" s="100"/>
      <c r="C82" s="101" t="s">
        <v>154</v>
      </c>
      <c r="D82" s="100"/>
      <c r="E82" s="100"/>
      <c r="F82" s="105"/>
      <c r="G82" s="105"/>
      <c r="H82" s="89" t="s">
        <v>140</v>
      </c>
    </row>
    <row r="83" spans="1:8" x14ac:dyDescent="0.2">
      <c r="A83" s="100"/>
      <c r="B83" s="100"/>
      <c r="C83" s="101" t="s">
        <v>139</v>
      </c>
      <c r="D83" s="100"/>
      <c r="E83" s="100" t="s">
        <v>140</v>
      </c>
      <c r="F83" s="106" t="s">
        <v>142</v>
      </c>
      <c r="G83" s="103">
        <v>0</v>
      </c>
      <c r="H83" s="89" t="s">
        <v>140</v>
      </c>
    </row>
    <row r="84" spans="1:8" x14ac:dyDescent="0.2">
      <c r="A84" s="100"/>
      <c r="B84" s="100"/>
      <c r="C84" s="104"/>
      <c r="D84" s="100"/>
      <c r="E84" s="100"/>
      <c r="F84" s="105"/>
      <c r="G84" s="105"/>
      <c r="H84" s="89" t="s">
        <v>140</v>
      </c>
    </row>
    <row r="85" spans="1:8" x14ac:dyDescent="0.2">
      <c r="A85" s="100"/>
      <c r="B85" s="100"/>
      <c r="C85" s="101" t="s">
        <v>155</v>
      </c>
      <c r="D85" s="100"/>
      <c r="E85" s="100"/>
      <c r="F85" s="105"/>
      <c r="G85" s="105"/>
      <c r="H85" s="89" t="s">
        <v>140</v>
      </c>
    </row>
    <row r="86" spans="1:8" x14ac:dyDescent="0.2">
      <c r="A86" s="100"/>
      <c r="B86" s="100"/>
      <c r="C86" s="101" t="s">
        <v>139</v>
      </c>
      <c r="D86" s="100"/>
      <c r="E86" s="100" t="s">
        <v>140</v>
      </c>
      <c r="F86" s="106" t="s">
        <v>142</v>
      </c>
      <c r="G86" s="103">
        <v>0</v>
      </c>
      <c r="H86" s="89" t="s">
        <v>140</v>
      </c>
    </row>
    <row r="87" spans="1:8" x14ac:dyDescent="0.2">
      <c r="A87" s="100"/>
      <c r="B87" s="100"/>
      <c r="C87" s="104"/>
      <c r="D87" s="100"/>
      <c r="E87" s="100"/>
      <c r="F87" s="105"/>
      <c r="G87" s="105"/>
      <c r="H87" s="89" t="s">
        <v>140</v>
      </c>
    </row>
    <row r="88" spans="1:8" x14ac:dyDescent="0.2">
      <c r="A88" s="100"/>
      <c r="B88" s="100"/>
      <c r="C88" s="101" t="s">
        <v>156</v>
      </c>
      <c r="D88" s="100"/>
      <c r="E88" s="100"/>
      <c r="F88" s="105"/>
      <c r="G88" s="105"/>
      <c r="H88" s="89" t="s">
        <v>140</v>
      </c>
    </row>
    <row r="89" spans="1:8" x14ac:dyDescent="0.2">
      <c r="A89" s="100"/>
      <c r="B89" s="100"/>
      <c r="C89" s="101" t="s">
        <v>139</v>
      </c>
      <c r="D89" s="100"/>
      <c r="E89" s="100" t="s">
        <v>140</v>
      </c>
      <c r="F89" s="106" t="s">
        <v>142</v>
      </c>
      <c r="G89" s="103">
        <v>0</v>
      </c>
      <c r="H89" s="89" t="s">
        <v>140</v>
      </c>
    </row>
    <row r="90" spans="1:8" x14ac:dyDescent="0.2">
      <c r="A90" s="100"/>
      <c r="B90" s="100"/>
      <c r="C90" s="104"/>
      <c r="D90" s="100"/>
      <c r="E90" s="100"/>
      <c r="F90" s="105"/>
      <c r="G90" s="105"/>
      <c r="H90" s="89" t="s">
        <v>140</v>
      </c>
    </row>
    <row r="91" spans="1:8" x14ac:dyDescent="0.2">
      <c r="A91" s="100"/>
      <c r="B91" s="100"/>
      <c r="C91" s="101" t="s">
        <v>157</v>
      </c>
      <c r="D91" s="100"/>
      <c r="E91" s="100"/>
      <c r="F91" s="105"/>
      <c r="G91" s="105"/>
      <c r="H91" s="89" t="s">
        <v>140</v>
      </c>
    </row>
    <row r="92" spans="1:8" x14ac:dyDescent="0.2">
      <c r="A92" s="95">
        <v>1</v>
      </c>
      <c r="B92" s="96"/>
      <c r="C92" s="96" t="s">
        <v>158</v>
      </c>
      <c r="D92" s="96"/>
      <c r="E92" s="107"/>
      <c r="F92" s="98">
        <v>146.04774549999999</v>
      </c>
      <c r="G92" s="99">
        <v>4.311628E-2</v>
      </c>
      <c r="H92" s="89">
        <v>5.2</v>
      </c>
    </row>
    <row r="93" spans="1:8" x14ac:dyDescent="0.2">
      <c r="A93" s="100"/>
      <c r="B93" s="100"/>
      <c r="C93" s="101" t="s">
        <v>139</v>
      </c>
      <c r="D93" s="100"/>
      <c r="E93" s="100" t="s">
        <v>140</v>
      </c>
      <c r="F93" s="102">
        <v>146.04774549999999</v>
      </c>
      <c r="G93" s="103">
        <v>4.311628E-2</v>
      </c>
      <c r="H93" s="89" t="s">
        <v>140</v>
      </c>
    </row>
    <row r="94" spans="1:8" x14ac:dyDescent="0.2">
      <c r="A94" s="100"/>
      <c r="B94" s="100"/>
      <c r="C94" s="104"/>
      <c r="D94" s="100"/>
      <c r="E94" s="100"/>
      <c r="F94" s="105"/>
      <c r="G94" s="105"/>
      <c r="H94" s="89" t="s">
        <v>140</v>
      </c>
    </row>
    <row r="95" spans="1:8" x14ac:dyDescent="0.2">
      <c r="A95" s="100"/>
      <c r="B95" s="100"/>
      <c r="C95" s="101" t="s">
        <v>159</v>
      </c>
      <c r="D95" s="100"/>
      <c r="E95" s="100"/>
      <c r="F95" s="102">
        <v>146.04774549999999</v>
      </c>
      <c r="G95" s="103">
        <v>4.311628E-2</v>
      </c>
      <c r="H95" s="89" t="s">
        <v>140</v>
      </c>
    </row>
    <row r="96" spans="1:8" x14ac:dyDescent="0.2">
      <c r="A96" s="100"/>
      <c r="B96" s="100"/>
      <c r="C96" s="105"/>
      <c r="D96" s="100"/>
      <c r="E96" s="100"/>
      <c r="F96" s="100"/>
      <c r="G96" s="100"/>
      <c r="H96" s="89" t="s">
        <v>140</v>
      </c>
    </row>
    <row r="97" spans="1:10" x14ac:dyDescent="0.2">
      <c r="A97" s="100"/>
      <c r="B97" s="100"/>
      <c r="C97" s="101" t="s">
        <v>160</v>
      </c>
      <c r="D97" s="100"/>
      <c r="E97" s="100"/>
      <c r="F97" s="100"/>
      <c r="G97" s="100"/>
      <c r="H97" s="89" t="s">
        <v>140</v>
      </c>
    </row>
    <row r="98" spans="1:10" x14ac:dyDescent="0.2">
      <c r="A98" s="100"/>
      <c r="B98" s="100"/>
      <c r="C98" s="101" t="s">
        <v>161</v>
      </c>
      <c r="D98" s="100"/>
      <c r="E98" s="100"/>
      <c r="F98" s="100"/>
      <c r="G98" s="100"/>
      <c r="H98" s="89" t="s">
        <v>140</v>
      </c>
    </row>
    <row r="99" spans="1:10" x14ac:dyDescent="0.2">
      <c r="A99" s="100"/>
      <c r="B99" s="100"/>
      <c r="C99" s="101" t="s">
        <v>139</v>
      </c>
      <c r="D99" s="100"/>
      <c r="E99" s="100" t="s">
        <v>140</v>
      </c>
      <c r="F99" s="106" t="s">
        <v>142</v>
      </c>
      <c r="G99" s="103">
        <v>0</v>
      </c>
      <c r="H99" s="89" t="s">
        <v>140</v>
      </c>
    </row>
    <row r="100" spans="1:10" x14ac:dyDescent="0.2">
      <c r="A100" s="100"/>
      <c r="B100" s="100"/>
      <c r="C100" s="104"/>
      <c r="D100" s="100"/>
      <c r="E100" s="100"/>
      <c r="F100" s="105"/>
      <c r="G100" s="105"/>
      <c r="H100" s="89" t="s">
        <v>140</v>
      </c>
    </row>
    <row r="101" spans="1:10" x14ac:dyDescent="0.2">
      <c r="A101" s="100"/>
      <c r="B101" s="100"/>
      <c r="C101" s="101" t="s">
        <v>162</v>
      </c>
      <c r="D101" s="100"/>
      <c r="E101" s="100"/>
      <c r="F101" s="100"/>
      <c r="G101" s="100"/>
      <c r="H101" s="89" t="s">
        <v>140</v>
      </c>
    </row>
    <row r="102" spans="1:10" x14ac:dyDescent="0.2">
      <c r="A102" s="100"/>
      <c r="B102" s="100"/>
      <c r="C102" s="101" t="s">
        <v>163</v>
      </c>
      <c r="D102" s="100"/>
      <c r="E102" s="100"/>
      <c r="F102" s="100"/>
      <c r="G102" s="100"/>
      <c r="H102" s="89" t="s">
        <v>140</v>
      </c>
    </row>
    <row r="103" spans="1:10" x14ac:dyDescent="0.2">
      <c r="A103" s="100"/>
      <c r="B103" s="100"/>
      <c r="C103" s="101" t="s">
        <v>139</v>
      </c>
      <c r="D103" s="100"/>
      <c r="E103" s="100" t="s">
        <v>140</v>
      </c>
      <c r="F103" s="106" t="s">
        <v>142</v>
      </c>
      <c r="G103" s="103">
        <v>0</v>
      </c>
      <c r="H103" s="89" t="s">
        <v>140</v>
      </c>
    </row>
    <row r="104" spans="1:10" x14ac:dyDescent="0.2">
      <c r="A104" s="100"/>
      <c r="B104" s="100"/>
      <c r="C104" s="104"/>
      <c r="D104" s="100"/>
      <c r="E104" s="100"/>
      <c r="F104" s="105"/>
      <c r="G104" s="105"/>
      <c r="H104" s="89" t="s">
        <v>140</v>
      </c>
    </row>
    <row r="105" spans="1:10" x14ac:dyDescent="0.2">
      <c r="A105" s="100"/>
      <c r="B105" s="100"/>
      <c r="C105" s="101" t="s">
        <v>164</v>
      </c>
      <c r="D105" s="100"/>
      <c r="E105" s="100"/>
      <c r="F105" s="105"/>
      <c r="G105" s="105"/>
      <c r="H105" s="89" t="s">
        <v>140</v>
      </c>
    </row>
    <row r="106" spans="1:10" x14ac:dyDescent="0.2">
      <c r="A106" s="100"/>
      <c r="B106" s="100"/>
      <c r="C106" s="101" t="s">
        <v>139</v>
      </c>
      <c r="D106" s="100"/>
      <c r="E106" s="100" t="s">
        <v>140</v>
      </c>
      <c r="F106" s="106" t="s">
        <v>142</v>
      </c>
      <c r="G106" s="103">
        <v>0</v>
      </c>
      <c r="H106" s="89" t="s">
        <v>140</v>
      </c>
    </row>
    <row r="107" spans="1:10" x14ac:dyDescent="0.2">
      <c r="A107" s="100"/>
      <c r="B107" s="100"/>
      <c r="C107" s="104"/>
      <c r="D107" s="100"/>
      <c r="E107" s="100"/>
      <c r="F107" s="105"/>
      <c r="G107" s="105"/>
      <c r="H107" s="89" t="s">
        <v>140</v>
      </c>
    </row>
    <row r="108" spans="1:10" x14ac:dyDescent="0.2">
      <c r="A108" s="107"/>
      <c r="B108" s="96"/>
      <c r="C108" s="96" t="s">
        <v>165</v>
      </c>
      <c r="D108" s="96"/>
      <c r="E108" s="107"/>
      <c r="F108" s="98">
        <v>-3.8034152799999998</v>
      </c>
      <c r="G108" s="99">
        <v>-1.1228500000000001E-3</v>
      </c>
      <c r="H108" s="89" t="s">
        <v>140</v>
      </c>
    </row>
    <row r="109" spans="1:10" x14ac:dyDescent="0.2">
      <c r="A109" s="104"/>
      <c r="B109" s="104"/>
      <c r="C109" s="101" t="s">
        <v>166</v>
      </c>
      <c r="D109" s="105"/>
      <c r="E109" s="105"/>
      <c r="F109" s="102">
        <v>3387.2995231199998</v>
      </c>
      <c r="G109" s="108">
        <v>1.0000000600000001</v>
      </c>
      <c r="H109" s="89" t="s">
        <v>140</v>
      </c>
    </row>
    <row r="110" spans="1:10" ht="12.75" customHeight="1" x14ac:dyDescent="0.2">
      <c r="A110" s="109"/>
      <c r="B110" s="109"/>
      <c r="C110" s="110"/>
      <c r="D110" s="111"/>
      <c r="E110" s="111"/>
      <c r="F110" s="112"/>
      <c r="G110" s="113"/>
      <c r="H110" s="114"/>
    </row>
    <row r="111" spans="1:10" x14ac:dyDescent="0.2">
      <c r="A111" s="109"/>
      <c r="B111" s="230" t="s">
        <v>984</v>
      </c>
      <c r="C111" s="230"/>
      <c r="D111" s="230"/>
      <c r="E111" s="230"/>
      <c r="F111" s="230"/>
      <c r="G111" s="230"/>
      <c r="H111" s="230"/>
      <c r="J111" s="116"/>
    </row>
    <row r="112" spans="1:10" x14ac:dyDescent="0.2">
      <c r="A112" s="109"/>
      <c r="B112" s="230" t="s">
        <v>985</v>
      </c>
      <c r="C112" s="230"/>
      <c r="D112" s="230"/>
      <c r="E112" s="230"/>
      <c r="F112" s="230"/>
      <c r="G112" s="230"/>
      <c r="H112" s="230"/>
      <c r="J112" s="116"/>
    </row>
    <row r="113" spans="1:17" x14ac:dyDescent="0.2">
      <c r="A113" s="109"/>
      <c r="B113" s="230" t="s">
        <v>986</v>
      </c>
      <c r="C113" s="230"/>
      <c r="D113" s="230"/>
      <c r="E113" s="230"/>
      <c r="F113" s="230"/>
      <c r="G113" s="230"/>
      <c r="H113" s="230"/>
      <c r="J113" s="116"/>
    </row>
    <row r="114" spans="1:17" s="118" customFormat="1" ht="66.75" customHeight="1" x14ac:dyDescent="0.25">
      <c r="A114" s="117"/>
      <c r="B114" s="231" t="s">
        <v>987</v>
      </c>
      <c r="C114" s="231"/>
      <c r="D114" s="231"/>
      <c r="E114" s="231"/>
      <c r="F114" s="231"/>
      <c r="G114" s="231"/>
      <c r="H114" s="231"/>
      <c r="I114"/>
      <c r="J114" s="116"/>
      <c r="K114"/>
      <c r="L114"/>
      <c r="M114"/>
      <c r="N114"/>
      <c r="O114"/>
      <c r="P114"/>
      <c r="Q114"/>
    </row>
    <row r="115" spans="1:17" x14ac:dyDescent="0.2">
      <c r="A115" s="109"/>
      <c r="B115" s="230" t="s">
        <v>988</v>
      </c>
      <c r="C115" s="230"/>
      <c r="D115" s="230"/>
      <c r="E115" s="230"/>
      <c r="F115" s="230"/>
      <c r="G115" s="230"/>
      <c r="H115" s="230"/>
      <c r="J115" s="116"/>
    </row>
    <row r="116" spans="1:17" x14ac:dyDescent="0.2">
      <c r="A116" s="109"/>
      <c r="B116" s="109"/>
      <c r="C116" s="109"/>
      <c r="D116" s="111"/>
      <c r="E116" s="111"/>
      <c r="F116" s="111"/>
      <c r="G116" s="111"/>
    </row>
    <row r="117" spans="1:17" x14ac:dyDescent="0.2">
      <c r="A117" s="109"/>
      <c r="B117" s="232" t="s">
        <v>167</v>
      </c>
      <c r="C117" s="233"/>
      <c r="D117" s="234"/>
      <c r="E117" s="119"/>
      <c r="F117" s="111"/>
      <c r="G117" s="111"/>
    </row>
    <row r="118" spans="1:17" ht="27.75" customHeight="1" x14ac:dyDescent="0.2">
      <c r="A118" s="109"/>
      <c r="B118" s="235" t="s">
        <v>168</v>
      </c>
      <c r="C118" s="236"/>
      <c r="D118" s="88" t="s">
        <v>169</v>
      </c>
      <c r="E118" s="119"/>
      <c r="F118" s="111"/>
      <c r="G118" s="111"/>
    </row>
    <row r="119" spans="1:17" ht="12.75" customHeight="1" x14ac:dyDescent="0.2">
      <c r="A119" s="109"/>
      <c r="B119" s="235" t="s">
        <v>989</v>
      </c>
      <c r="C119" s="236"/>
      <c r="D119" s="88" t="s">
        <v>169</v>
      </c>
      <c r="E119" s="119"/>
      <c r="F119" s="111"/>
      <c r="G119" s="111"/>
    </row>
    <row r="120" spans="1:17" x14ac:dyDescent="0.2">
      <c r="A120" s="109"/>
      <c r="B120" s="235" t="s">
        <v>170</v>
      </c>
      <c r="C120" s="236"/>
      <c r="D120" s="120" t="s">
        <v>140</v>
      </c>
      <c r="E120" s="119"/>
      <c r="F120" s="111"/>
      <c r="G120" s="111"/>
    </row>
    <row r="121" spans="1:17" x14ac:dyDescent="0.2">
      <c r="A121" s="121"/>
      <c r="B121" s="122" t="s">
        <v>140</v>
      </c>
      <c r="C121" s="122" t="s">
        <v>990</v>
      </c>
      <c r="D121" s="122" t="s">
        <v>171</v>
      </c>
      <c r="E121" s="121"/>
      <c r="F121" s="121"/>
      <c r="G121" s="121"/>
      <c r="H121" s="121"/>
      <c r="J121" s="116"/>
    </row>
    <row r="122" spans="1:17" x14ac:dyDescent="0.2">
      <c r="A122" s="121"/>
      <c r="B122" s="123" t="s">
        <v>172</v>
      </c>
      <c r="C122" s="124">
        <v>46022</v>
      </c>
      <c r="D122" s="124">
        <v>46053</v>
      </c>
      <c r="E122" s="121"/>
      <c r="F122" s="121"/>
      <c r="G122" s="121"/>
      <c r="J122" s="116"/>
    </row>
    <row r="123" spans="1:17" x14ac:dyDescent="0.2">
      <c r="A123" s="125"/>
      <c r="B123" s="96" t="s">
        <v>173</v>
      </c>
      <c r="C123" s="126">
        <v>29.6326</v>
      </c>
      <c r="D123" s="126">
        <v>28.656600000000001</v>
      </c>
      <c r="E123" s="125"/>
      <c r="F123" s="127"/>
      <c r="G123" s="128"/>
    </row>
    <row r="124" spans="1:17" x14ac:dyDescent="0.2">
      <c r="A124" s="125"/>
      <c r="B124" s="96" t="s">
        <v>1106</v>
      </c>
      <c r="C124" s="126">
        <v>28.2042</v>
      </c>
      <c r="D124" s="126">
        <v>27.275300000000001</v>
      </c>
      <c r="E124" s="125"/>
      <c r="F124" s="127"/>
      <c r="G124" s="128"/>
    </row>
    <row r="125" spans="1:17" x14ac:dyDescent="0.2">
      <c r="A125" s="125"/>
      <c r="B125" s="96" t="s">
        <v>174</v>
      </c>
      <c r="C125" s="126">
        <v>28.965499999999999</v>
      </c>
      <c r="D125" s="126">
        <v>28.008800000000001</v>
      </c>
      <c r="E125" s="125"/>
      <c r="F125" s="127"/>
      <c r="G125" s="128"/>
    </row>
    <row r="126" spans="1:17" x14ac:dyDescent="0.2">
      <c r="A126" s="125"/>
      <c r="B126" s="96" t="s">
        <v>1107</v>
      </c>
      <c r="C126" s="126">
        <v>27.54</v>
      </c>
      <c r="D126" s="126">
        <v>26.630400000000002</v>
      </c>
      <c r="E126" s="125"/>
      <c r="F126" s="127"/>
      <c r="G126" s="128"/>
    </row>
    <row r="127" spans="1:17" x14ac:dyDescent="0.2">
      <c r="A127" s="125"/>
      <c r="B127" s="125"/>
      <c r="C127" s="125"/>
      <c r="D127" s="125"/>
      <c r="E127" s="125"/>
      <c r="F127" s="125"/>
      <c r="G127" s="125"/>
    </row>
    <row r="128" spans="1:17" x14ac:dyDescent="0.2">
      <c r="A128" s="121"/>
      <c r="B128" s="235" t="s">
        <v>991</v>
      </c>
      <c r="C128" s="236"/>
      <c r="D128" s="88" t="s">
        <v>169</v>
      </c>
      <c r="E128" s="121"/>
      <c r="F128" s="121"/>
      <c r="G128" s="121"/>
    </row>
    <row r="129" spans="1:10" x14ac:dyDescent="0.2">
      <c r="A129" s="121"/>
      <c r="B129" s="137"/>
      <c r="C129" s="137"/>
      <c r="D129" s="137"/>
      <c r="E129" s="121"/>
      <c r="F129" s="121"/>
      <c r="G129" s="121"/>
    </row>
    <row r="130" spans="1:10" x14ac:dyDescent="0.2">
      <c r="A130" s="121"/>
      <c r="B130" s="235" t="s">
        <v>175</v>
      </c>
      <c r="C130" s="236"/>
      <c r="D130" s="88" t="s">
        <v>169</v>
      </c>
      <c r="E130" s="131"/>
      <c r="F130" s="121"/>
      <c r="G130" s="121"/>
    </row>
    <row r="131" spans="1:10" x14ac:dyDescent="0.2">
      <c r="A131" s="121"/>
      <c r="B131" s="235" t="s">
        <v>176</v>
      </c>
      <c r="C131" s="236"/>
      <c r="D131" s="88" t="s">
        <v>169</v>
      </c>
      <c r="E131" s="131"/>
      <c r="F131" s="121"/>
      <c r="G131" s="121"/>
    </row>
    <row r="132" spans="1:10" x14ac:dyDescent="0.2">
      <c r="A132" s="121"/>
      <c r="B132" s="235" t="s">
        <v>177</v>
      </c>
      <c r="C132" s="236"/>
      <c r="D132" s="88" t="s">
        <v>169</v>
      </c>
      <c r="E132" s="131"/>
      <c r="F132" s="121"/>
      <c r="G132" s="121"/>
    </row>
    <row r="133" spans="1:10" x14ac:dyDescent="0.2">
      <c r="A133" s="121"/>
      <c r="B133" s="235" t="s">
        <v>178</v>
      </c>
      <c r="C133" s="236"/>
      <c r="D133" s="132">
        <v>0.12602858206325035</v>
      </c>
      <c r="E133" s="121"/>
      <c r="F133" s="115"/>
      <c r="G133" s="133"/>
    </row>
    <row r="135" spans="1:10" x14ac:dyDescent="0.2">
      <c r="B135" s="237" t="s">
        <v>992</v>
      </c>
      <c r="C135" s="237"/>
    </row>
    <row r="137" spans="1:10" ht="153.75" customHeight="1" x14ac:dyDescent="0.2"/>
    <row r="140" spans="1:10" x14ac:dyDescent="0.2">
      <c r="B140" s="134" t="s">
        <v>993</v>
      </c>
      <c r="C140" s="135"/>
      <c r="D140" s="134"/>
    </row>
    <row r="141" spans="1:10" x14ac:dyDescent="0.2">
      <c r="B141" s="134" t="s">
        <v>1008</v>
      </c>
      <c r="D141" s="134"/>
    </row>
    <row r="142" spans="1:10" ht="165" customHeight="1" x14ac:dyDescent="0.2"/>
    <row r="143" spans="1:10" x14ac:dyDescent="0.2">
      <c r="J143" s="86"/>
    </row>
    <row r="151" customFormat="1" ht="12.75" customHeight="1" x14ac:dyDescent="0.2"/>
  </sheetData>
  <mergeCells count="18">
    <mergeCell ref="B119:C119"/>
    <mergeCell ref="B120:C120"/>
    <mergeCell ref="B135:C135"/>
    <mergeCell ref="B128:C128"/>
    <mergeCell ref="B132:C132"/>
    <mergeCell ref="B133:C133"/>
    <mergeCell ref="B130:C130"/>
    <mergeCell ref="B131:C131"/>
    <mergeCell ref="B113:H113"/>
    <mergeCell ref="B114:H114"/>
    <mergeCell ref="B115:H115"/>
    <mergeCell ref="B117:D117"/>
    <mergeCell ref="B118:C118"/>
    <mergeCell ref="A1:H1"/>
    <mergeCell ref="A2:H2"/>
    <mergeCell ref="A3:H3"/>
    <mergeCell ref="B111:H111"/>
    <mergeCell ref="B112:H112"/>
  </mergeCells>
  <hyperlinks>
    <hyperlink ref="I1" location="Index!B2" display="Index" xr:uid="{F99A82D2-3475-476E-A943-691BAACFE297}"/>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C6DA3-26AA-4125-949C-1B48A3AD0DD2}">
  <sheetPr>
    <outlinePr summaryBelow="0" summaryRight="0"/>
  </sheetPr>
  <dimension ref="A1:Q144"/>
  <sheetViews>
    <sheetView showGridLines="0" workbookViewId="0">
      <selection sqref="A1:H1"/>
    </sheetView>
  </sheetViews>
  <sheetFormatPr defaultRowHeight="12.75" x14ac:dyDescent="0.2"/>
  <cols>
    <col min="1" max="1" width="5.85546875" bestFit="1" customWidth="1"/>
    <col min="2" max="2" width="19.7109375" bestFit="1" customWidth="1"/>
    <col min="3" max="3" width="46.85546875" customWidth="1"/>
    <col min="4" max="4" width="17.7109375" bestFit="1" customWidth="1"/>
    <col min="5" max="5" width="8.7109375" bestFit="1" customWidth="1"/>
    <col min="6" max="6" width="10.140625" bestFit="1" customWidth="1"/>
    <col min="7" max="7" width="14" bestFit="1" customWidth="1"/>
    <col min="8" max="8" width="8.42578125" bestFit="1" customWidth="1"/>
    <col min="9" max="9" width="8.7109375" customWidth="1"/>
  </cols>
  <sheetData>
    <row r="1" spans="1:9" ht="15" x14ac:dyDescent="0.2">
      <c r="A1" s="248" t="s">
        <v>0</v>
      </c>
      <c r="B1" s="248"/>
      <c r="C1" s="248"/>
      <c r="D1" s="248"/>
      <c r="E1" s="248"/>
      <c r="F1" s="248"/>
      <c r="G1" s="248"/>
      <c r="H1" s="248"/>
      <c r="I1" s="1" t="s">
        <v>981</v>
      </c>
    </row>
    <row r="2" spans="1:9" ht="15" x14ac:dyDescent="0.2">
      <c r="A2" s="248" t="s">
        <v>456</v>
      </c>
      <c r="B2" s="248"/>
      <c r="C2" s="248"/>
      <c r="D2" s="248"/>
      <c r="E2" s="248"/>
      <c r="F2" s="248"/>
      <c r="G2" s="248"/>
      <c r="H2" s="248"/>
    </row>
    <row r="3" spans="1:9" ht="15" x14ac:dyDescent="0.2">
      <c r="A3" s="248" t="s">
        <v>982</v>
      </c>
      <c r="B3" s="248"/>
      <c r="C3" s="248"/>
      <c r="D3" s="248"/>
      <c r="E3" s="248"/>
      <c r="F3" s="248"/>
      <c r="G3" s="248"/>
      <c r="H3" s="248"/>
    </row>
    <row r="4" spans="1:9" s="86" customFormat="1" ht="30" x14ac:dyDescent="0.2">
      <c r="A4" s="84" t="s">
        <v>2</v>
      </c>
      <c r="B4" s="84" t="s">
        <v>3</v>
      </c>
      <c r="C4" s="84" t="s">
        <v>4</v>
      </c>
      <c r="D4" s="84" t="s">
        <v>5</v>
      </c>
      <c r="E4" s="84" t="s">
        <v>6</v>
      </c>
      <c r="F4" s="84" t="s">
        <v>7</v>
      </c>
      <c r="G4" s="84" t="s">
        <v>8</v>
      </c>
      <c r="H4" s="85" t="s">
        <v>980</v>
      </c>
    </row>
    <row r="5" spans="1:9" x14ac:dyDescent="0.2">
      <c r="A5" s="87"/>
      <c r="B5" s="87"/>
      <c r="C5" s="88" t="s">
        <v>9</v>
      </c>
      <c r="D5" s="87"/>
      <c r="E5" s="87"/>
      <c r="F5" s="87"/>
      <c r="G5" s="87"/>
      <c r="H5" s="89" t="s">
        <v>140</v>
      </c>
    </row>
    <row r="6" spans="1:9" x14ac:dyDescent="0.2">
      <c r="A6" s="90"/>
      <c r="B6" s="91"/>
      <c r="C6" s="91" t="s">
        <v>10</v>
      </c>
      <c r="D6" s="91"/>
      <c r="E6" s="92"/>
      <c r="F6" s="93"/>
      <c r="G6" s="94"/>
      <c r="H6" s="89" t="s">
        <v>140</v>
      </c>
    </row>
    <row r="7" spans="1:9" x14ac:dyDescent="0.2">
      <c r="A7" s="95">
        <v>1</v>
      </c>
      <c r="B7" s="96" t="s">
        <v>359</v>
      </c>
      <c r="C7" s="96" t="s">
        <v>360</v>
      </c>
      <c r="D7" s="96" t="s">
        <v>109</v>
      </c>
      <c r="E7" s="97">
        <v>28701</v>
      </c>
      <c r="F7" s="98">
        <v>158.47257149999999</v>
      </c>
      <c r="G7" s="99">
        <v>5.4500430000000002E-2</v>
      </c>
      <c r="H7" s="89" t="s">
        <v>140</v>
      </c>
    </row>
    <row r="8" spans="1:9" x14ac:dyDescent="0.2">
      <c r="A8" s="95">
        <v>2</v>
      </c>
      <c r="B8" s="96" t="s">
        <v>361</v>
      </c>
      <c r="C8" s="96" t="s">
        <v>362</v>
      </c>
      <c r="D8" s="96" t="s">
        <v>31</v>
      </c>
      <c r="E8" s="97">
        <v>214459</v>
      </c>
      <c r="F8" s="98">
        <v>140.1918483</v>
      </c>
      <c r="G8" s="99">
        <v>4.8213489999999998E-2</v>
      </c>
      <c r="H8" s="89" t="s">
        <v>140</v>
      </c>
    </row>
    <row r="9" spans="1:9" x14ac:dyDescent="0.2">
      <c r="A9" s="95">
        <v>3</v>
      </c>
      <c r="B9" s="96" t="s">
        <v>342</v>
      </c>
      <c r="C9" s="96" t="s">
        <v>343</v>
      </c>
      <c r="D9" s="96" t="s">
        <v>261</v>
      </c>
      <c r="E9" s="97">
        <v>8793</v>
      </c>
      <c r="F9" s="98">
        <v>136.04529600000001</v>
      </c>
      <c r="G9" s="99">
        <v>4.6787450000000001E-2</v>
      </c>
      <c r="H9" s="89" t="s">
        <v>140</v>
      </c>
    </row>
    <row r="10" spans="1:9" x14ac:dyDescent="0.2">
      <c r="A10" s="95">
        <v>4</v>
      </c>
      <c r="B10" s="96" t="s">
        <v>363</v>
      </c>
      <c r="C10" s="96" t="s">
        <v>364</v>
      </c>
      <c r="D10" s="96" t="s">
        <v>31</v>
      </c>
      <c r="E10" s="97">
        <v>31040</v>
      </c>
      <c r="F10" s="98">
        <v>135.97072</v>
      </c>
      <c r="G10" s="99">
        <v>4.6761799999999999E-2</v>
      </c>
      <c r="H10" s="89" t="s">
        <v>140</v>
      </c>
    </row>
    <row r="11" spans="1:9" x14ac:dyDescent="0.2">
      <c r="A11" s="95">
        <v>5</v>
      </c>
      <c r="B11" s="96" t="s">
        <v>365</v>
      </c>
      <c r="C11" s="96" t="s">
        <v>366</v>
      </c>
      <c r="D11" s="96" t="s">
        <v>71</v>
      </c>
      <c r="E11" s="97">
        <v>6658</v>
      </c>
      <c r="F11" s="98">
        <v>135.28390200000001</v>
      </c>
      <c r="G11" s="99">
        <v>4.65256E-2</v>
      </c>
      <c r="H11" s="89" t="s">
        <v>140</v>
      </c>
    </row>
    <row r="12" spans="1:9" x14ac:dyDescent="0.2">
      <c r="A12" s="95">
        <v>6</v>
      </c>
      <c r="B12" s="96" t="s">
        <v>373</v>
      </c>
      <c r="C12" s="96" t="s">
        <v>374</v>
      </c>
      <c r="D12" s="96" t="s">
        <v>194</v>
      </c>
      <c r="E12" s="97">
        <v>4435</v>
      </c>
      <c r="F12" s="98">
        <v>112.68891499999999</v>
      </c>
      <c r="G12" s="99">
        <v>3.8754940000000002E-2</v>
      </c>
      <c r="H12" s="89" t="s">
        <v>140</v>
      </c>
    </row>
    <row r="13" spans="1:9" x14ac:dyDescent="0.2">
      <c r="A13" s="95">
        <v>7</v>
      </c>
      <c r="B13" s="96" t="s">
        <v>87</v>
      </c>
      <c r="C13" s="96" t="s">
        <v>88</v>
      </c>
      <c r="D13" s="96" t="s">
        <v>60</v>
      </c>
      <c r="E13" s="97">
        <v>15343</v>
      </c>
      <c r="F13" s="98">
        <v>108.659126</v>
      </c>
      <c r="G13" s="99">
        <v>3.7369050000000001E-2</v>
      </c>
      <c r="H13" s="89" t="s">
        <v>140</v>
      </c>
    </row>
    <row r="14" spans="1:9" x14ac:dyDescent="0.2">
      <c r="A14" s="95">
        <v>8</v>
      </c>
      <c r="B14" s="96" t="s">
        <v>379</v>
      </c>
      <c r="C14" s="96" t="s">
        <v>380</v>
      </c>
      <c r="D14" s="96" t="s">
        <v>182</v>
      </c>
      <c r="E14" s="97">
        <v>10672</v>
      </c>
      <c r="F14" s="98">
        <v>99.511064000000005</v>
      </c>
      <c r="G14" s="99">
        <v>3.4222929999999999E-2</v>
      </c>
      <c r="H14" s="89" t="s">
        <v>140</v>
      </c>
    </row>
    <row r="15" spans="1:9" x14ac:dyDescent="0.2">
      <c r="A15" s="95">
        <v>9</v>
      </c>
      <c r="B15" s="96" t="s">
        <v>367</v>
      </c>
      <c r="C15" s="96" t="s">
        <v>368</v>
      </c>
      <c r="D15" s="96" t="s">
        <v>31</v>
      </c>
      <c r="E15" s="97">
        <v>141618</v>
      </c>
      <c r="F15" s="98">
        <v>99.288379800000001</v>
      </c>
      <c r="G15" s="99">
        <v>3.4146349999999999E-2</v>
      </c>
      <c r="H15" s="89" t="s">
        <v>140</v>
      </c>
    </row>
    <row r="16" spans="1:9" x14ac:dyDescent="0.2">
      <c r="A16" s="95">
        <v>10</v>
      </c>
      <c r="B16" s="96" t="s">
        <v>369</v>
      </c>
      <c r="C16" s="96" t="s">
        <v>370</v>
      </c>
      <c r="D16" s="96" t="s">
        <v>71</v>
      </c>
      <c r="E16" s="97">
        <v>39512</v>
      </c>
      <c r="F16" s="98">
        <v>90.518040799999994</v>
      </c>
      <c r="G16" s="99">
        <v>3.1130129999999999E-2</v>
      </c>
      <c r="H16" s="89" t="s">
        <v>140</v>
      </c>
    </row>
    <row r="17" spans="1:8" x14ac:dyDescent="0.2">
      <c r="A17" s="95">
        <v>11</v>
      </c>
      <c r="B17" s="96" t="s">
        <v>217</v>
      </c>
      <c r="C17" s="96" t="s">
        <v>218</v>
      </c>
      <c r="D17" s="96" t="s">
        <v>182</v>
      </c>
      <c r="E17" s="97">
        <v>601</v>
      </c>
      <c r="F17" s="98">
        <v>90.498580000000004</v>
      </c>
      <c r="G17" s="99">
        <v>3.1123439999999999E-2</v>
      </c>
      <c r="H17" s="89" t="s">
        <v>140</v>
      </c>
    </row>
    <row r="18" spans="1:8" ht="25.5" x14ac:dyDescent="0.2">
      <c r="A18" s="95">
        <v>12</v>
      </c>
      <c r="B18" s="96" t="s">
        <v>375</v>
      </c>
      <c r="C18" s="96" t="s">
        <v>376</v>
      </c>
      <c r="D18" s="96" t="s">
        <v>216</v>
      </c>
      <c r="E18" s="97">
        <v>1573</v>
      </c>
      <c r="F18" s="98">
        <v>83.41619</v>
      </c>
      <c r="G18" s="99">
        <v>2.8687730000000002E-2</v>
      </c>
      <c r="H18" s="89" t="s">
        <v>140</v>
      </c>
    </row>
    <row r="19" spans="1:8" x14ac:dyDescent="0.2">
      <c r="A19" s="95">
        <v>13</v>
      </c>
      <c r="B19" s="96" t="s">
        <v>371</v>
      </c>
      <c r="C19" s="96" t="s">
        <v>372</v>
      </c>
      <c r="D19" s="96" t="s">
        <v>28</v>
      </c>
      <c r="E19" s="97">
        <v>2845</v>
      </c>
      <c r="F19" s="98">
        <v>83.401174999999995</v>
      </c>
      <c r="G19" s="99">
        <v>2.8682570000000001E-2</v>
      </c>
      <c r="H19" s="89" t="s">
        <v>140</v>
      </c>
    </row>
    <row r="20" spans="1:8" x14ac:dyDescent="0.2">
      <c r="A20" s="95">
        <v>14</v>
      </c>
      <c r="B20" s="96" t="s">
        <v>381</v>
      </c>
      <c r="C20" s="96" t="s">
        <v>382</v>
      </c>
      <c r="D20" s="96" t="s">
        <v>221</v>
      </c>
      <c r="E20" s="97">
        <v>43035</v>
      </c>
      <c r="F20" s="98">
        <v>81.572842499999993</v>
      </c>
      <c r="G20" s="99">
        <v>2.805378E-2</v>
      </c>
      <c r="H20" s="89" t="s">
        <v>140</v>
      </c>
    </row>
    <row r="21" spans="1:8" x14ac:dyDescent="0.2">
      <c r="A21" s="95">
        <v>15</v>
      </c>
      <c r="B21" s="96" t="s">
        <v>377</v>
      </c>
      <c r="C21" s="96" t="s">
        <v>378</v>
      </c>
      <c r="D21" s="96" t="s">
        <v>199</v>
      </c>
      <c r="E21" s="97">
        <v>13180</v>
      </c>
      <c r="F21" s="98">
        <v>80.674779999999998</v>
      </c>
      <c r="G21" s="99">
        <v>2.7744930000000001E-2</v>
      </c>
      <c r="H21" s="89" t="s">
        <v>140</v>
      </c>
    </row>
    <row r="22" spans="1:8" ht="25.5" x14ac:dyDescent="0.2">
      <c r="A22" s="95">
        <v>16</v>
      </c>
      <c r="B22" s="96" t="s">
        <v>83</v>
      </c>
      <c r="C22" s="96" t="s">
        <v>84</v>
      </c>
      <c r="D22" s="96" t="s">
        <v>25</v>
      </c>
      <c r="E22" s="97">
        <v>1255</v>
      </c>
      <c r="F22" s="98">
        <v>69.319924999999998</v>
      </c>
      <c r="G22" s="99">
        <v>2.3839869999999999E-2</v>
      </c>
      <c r="H22" s="89" t="s">
        <v>140</v>
      </c>
    </row>
    <row r="23" spans="1:8" x14ac:dyDescent="0.2">
      <c r="A23" s="95">
        <v>17</v>
      </c>
      <c r="B23" s="96" t="s">
        <v>44</v>
      </c>
      <c r="C23" s="96" t="s">
        <v>45</v>
      </c>
      <c r="D23" s="96" t="s">
        <v>13</v>
      </c>
      <c r="E23" s="97">
        <v>6049</v>
      </c>
      <c r="F23" s="98">
        <v>69.200559999999996</v>
      </c>
      <c r="G23" s="99">
        <v>2.3798819999999998E-2</v>
      </c>
      <c r="H23" s="89" t="s">
        <v>140</v>
      </c>
    </row>
    <row r="24" spans="1:8" x14ac:dyDescent="0.2">
      <c r="A24" s="95">
        <v>18</v>
      </c>
      <c r="B24" s="96" t="s">
        <v>58</v>
      </c>
      <c r="C24" s="96" t="s">
        <v>59</v>
      </c>
      <c r="D24" s="96" t="s">
        <v>60</v>
      </c>
      <c r="E24" s="97">
        <v>1222</v>
      </c>
      <c r="F24" s="98">
        <v>68.095950000000002</v>
      </c>
      <c r="G24" s="99">
        <v>2.3418930000000001E-2</v>
      </c>
      <c r="H24" s="89" t="s">
        <v>140</v>
      </c>
    </row>
    <row r="25" spans="1:8" ht="25.5" x14ac:dyDescent="0.2">
      <c r="A25" s="95">
        <v>19</v>
      </c>
      <c r="B25" s="96" t="s">
        <v>388</v>
      </c>
      <c r="C25" s="96" t="s">
        <v>389</v>
      </c>
      <c r="D25" s="96" t="s">
        <v>390</v>
      </c>
      <c r="E25" s="97">
        <v>19517</v>
      </c>
      <c r="F25" s="98">
        <v>65.674705000000003</v>
      </c>
      <c r="G25" s="99">
        <v>2.258624E-2</v>
      </c>
      <c r="H25" s="89" t="s">
        <v>140</v>
      </c>
    </row>
    <row r="26" spans="1:8" x14ac:dyDescent="0.2">
      <c r="A26" s="95">
        <v>20</v>
      </c>
      <c r="B26" s="96" t="s">
        <v>399</v>
      </c>
      <c r="C26" s="96" t="s">
        <v>400</v>
      </c>
      <c r="D26" s="96" t="s">
        <v>199</v>
      </c>
      <c r="E26" s="97">
        <v>15429</v>
      </c>
      <c r="F26" s="98">
        <v>64.5009345</v>
      </c>
      <c r="G26" s="99">
        <v>2.2182569999999999E-2</v>
      </c>
      <c r="H26" s="89" t="s">
        <v>140</v>
      </c>
    </row>
    <row r="27" spans="1:8" x14ac:dyDescent="0.2">
      <c r="A27" s="95">
        <v>21</v>
      </c>
      <c r="B27" s="96" t="s">
        <v>67</v>
      </c>
      <c r="C27" s="96" t="s">
        <v>68</v>
      </c>
      <c r="D27" s="96" t="s">
        <v>60</v>
      </c>
      <c r="E27" s="97">
        <v>1446</v>
      </c>
      <c r="F27" s="98">
        <v>58.145105999999998</v>
      </c>
      <c r="G27" s="99">
        <v>1.9996730000000001E-2</v>
      </c>
      <c r="H27" s="89" t="s">
        <v>140</v>
      </c>
    </row>
    <row r="28" spans="1:8" x14ac:dyDescent="0.2">
      <c r="A28" s="95">
        <v>22</v>
      </c>
      <c r="B28" s="96" t="s">
        <v>385</v>
      </c>
      <c r="C28" s="96" t="s">
        <v>386</v>
      </c>
      <c r="D28" s="96" t="s">
        <v>387</v>
      </c>
      <c r="E28" s="97">
        <v>5857</v>
      </c>
      <c r="F28" s="98">
        <v>57.094036000000003</v>
      </c>
      <c r="G28" s="99">
        <v>1.9635260000000002E-2</v>
      </c>
      <c r="H28" s="89" t="s">
        <v>140</v>
      </c>
    </row>
    <row r="29" spans="1:8" x14ac:dyDescent="0.2">
      <c r="A29" s="95">
        <v>23</v>
      </c>
      <c r="B29" s="96" t="s">
        <v>393</v>
      </c>
      <c r="C29" s="96" t="s">
        <v>394</v>
      </c>
      <c r="D29" s="96" t="s">
        <v>182</v>
      </c>
      <c r="E29" s="97">
        <v>3287</v>
      </c>
      <c r="F29" s="98">
        <v>54.376840999999999</v>
      </c>
      <c r="G29" s="99">
        <v>1.870078E-2</v>
      </c>
      <c r="H29" s="89" t="s">
        <v>140</v>
      </c>
    </row>
    <row r="30" spans="1:8" x14ac:dyDescent="0.2">
      <c r="A30" s="95">
        <v>24</v>
      </c>
      <c r="B30" s="96" t="s">
        <v>395</v>
      </c>
      <c r="C30" s="96" t="s">
        <v>396</v>
      </c>
      <c r="D30" s="96" t="s">
        <v>60</v>
      </c>
      <c r="E30" s="97">
        <v>11627</v>
      </c>
      <c r="F30" s="98">
        <v>51.751776999999997</v>
      </c>
      <c r="G30" s="99">
        <v>1.7798000000000001E-2</v>
      </c>
      <c r="H30" s="89" t="s">
        <v>140</v>
      </c>
    </row>
    <row r="31" spans="1:8" x14ac:dyDescent="0.2">
      <c r="A31" s="95">
        <v>25</v>
      </c>
      <c r="B31" s="96" t="s">
        <v>296</v>
      </c>
      <c r="C31" s="96" t="s">
        <v>297</v>
      </c>
      <c r="D31" s="96" t="s">
        <v>60</v>
      </c>
      <c r="E31" s="97">
        <v>3026</v>
      </c>
      <c r="F31" s="98">
        <v>46.703283999999996</v>
      </c>
      <c r="G31" s="99">
        <v>1.6061760000000001E-2</v>
      </c>
      <c r="H31" s="89" t="s">
        <v>140</v>
      </c>
    </row>
    <row r="32" spans="1:8" x14ac:dyDescent="0.2">
      <c r="A32" s="95">
        <v>26</v>
      </c>
      <c r="B32" s="96" t="s">
        <v>344</v>
      </c>
      <c r="C32" s="96" t="s">
        <v>345</v>
      </c>
      <c r="D32" s="96" t="s">
        <v>304</v>
      </c>
      <c r="E32" s="97">
        <v>15990</v>
      </c>
      <c r="F32" s="98">
        <v>43.748640000000002</v>
      </c>
      <c r="G32" s="99">
        <v>1.5045630000000001E-2</v>
      </c>
      <c r="H32" s="89" t="s">
        <v>140</v>
      </c>
    </row>
    <row r="33" spans="1:8" x14ac:dyDescent="0.2">
      <c r="A33" s="95">
        <v>27</v>
      </c>
      <c r="B33" s="96" t="s">
        <v>397</v>
      </c>
      <c r="C33" s="96" t="s">
        <v>398</v>
      </c>
      <c r="D33" s="96" t="s">
        <v>182</v>
      </c>
      <c r="E33" s="97">
        <v>5234</v>
      </c>
      <c r="F33" s="98">
        <v>43.044415999999998</v>
      </c>
      <c r="G33" s="99">
        <v>1.4803439999999999E-2</v>
      </c>
      <c r="H33" s="89" t="s">
        <v>140</v>
      </c>
    </row>
    <row r="34" spans="1:8" ht="25.5" x14ac:dyDescent="0.2">
      <c r="A34" s="95">
        <v>28</v>
      </c>
      <c r="B34" s="96" t="s">
        <v>401</v>
      </c>
      <c r="C34" s="96" t="s">
        <v>402</v>
      </c>
      <c r="D34" s="96" t="s">
        <v>216</v>
      </c>
      <c r="E34" s="97">
        <v>5139</v>
      </c>
      <c r="F34" s="98">
        <v>42.956901000000002</v>
      </c>
      <c r="G34" s="99">
        <v>1.4773339999999999E-2</v>
      </c>
      <c r="H34" s="89" t="s">
        <v>140</v>
      </c>
    </row>
    <row r="35" spans="1:8" x14ac:dyDescent="0.2">
      <c r="A35" s="95">
        <v>29</v>
      </c>
      <c r="B35" s="96" t="s">
        <v>101</v>
      </c>
      <c r="C35" s="96" t="s">
        <v>102</v>
      </c>
      <c r="D35" s="96" t="s">
        <v>98</v>
      </c>
      <c r="E35" s="97">
        <v>5587</v>
      </c>
      <c r="F35" s="98">
        <v>42.028207500000001</v>
      </c>
      <c r="G35" s="99">
        <v>1.445396E-2</v>
      </c>
      <c r="H35" s="89" t="s">
        <v>140</v>
      </c>
    </row>
    <row r="36" spans="1:8" x14ac:dyDescent="0.2">
      <c r="A36" s="95">
        <v>30</v>
      </c>
      <c r="B36" s="96" t="s">
        <v>405</v>
      </c>
      <c r="C36" s="96" t="s">
        <v>406</v>
      </c>
      <c r="D36" s="96" t="s">
        <v>228</v>
      </c>
      <c r="E36" s="97">
        <v>10247</v>
      </c>
      <c r="F36" s="98">
        <v>40.014535000000002</v>
      </c>
      <c r="G36" s="99">
        <v>1.376143E-2</v>
      </c>
      <c r="H36" s="89" t="s">
        <v>140</v>
      </c>
    </row>
    <row r="37" spans="1:8" x14ac:dyDescent="0.2">
      <c r="A37" s="95">
        <v>31</v>
      </c>
      <c r="B37" s="96" t="s">
        <v>411</v>
      </c>
      <c r="C37" s="96" t="s">
        <v>412</v>
      </c>
      <c r="D37" s="96" t="s">
        <v>221</v>
      </c>
      <c r="E37" s="97">
        <v>8090</v>
      </c>
      <c r="F37" s="98">
        <v>39.895834999999998</v>
      </c>
      <c r="G37" s="99">
        <v>1.3720609999999999E-2</v>
      </c>
      <c r="H37" s="89" t="s">
        <v>140</v>
      </c>
    </row>
    <row r="38" spans="1:8" x14ac:dyDescent="0.2">
      <c r="A38" s="95">
        <v>32</v>
      </c>
      <c r="B38" s="96" t="s">
        <v>403</v>
      </c>
      <c r="C38" s="96" t="s">
        <v>404</v>
      </c>
      <c r="D38" s="96" t="s">
        <v>261</v>
      </c>
      <c r="E38" s="97">
        <v>10471</v>
      </c>
      <c r="F38" s="98">
        <v>39.732209500000003</v>
      </c>
      <c r="G38" s="99">
        <v>1.3664340000000001E-2</v>
      </c>
      <c r="H38" s="89" t="s">
        <v>140</v>
      </c>
    </row>
    <row r="39" spans="1:8" x14ac:dyDescent="0.2">
      <c r="A39" s="95">
        <v>33</v>
      </c>
      <c r="B39" s="96" t="s">
        <v>409</v>
      </c>
      <c r="C39" s="96" t="s">
        <v>410</v>
      </c>
      <c r="D39" s="96" t="s">
        <v>60</v>
      </c>
      <c r="E39" s="97">
        <v>8418</v>
      </c>
      <c r="F39" s="98">
        <v>35.780709000000002</v>
      </c>
      <c r="G39" s="99">
        <v>1.230537E-2</v>
      </c>
      <c r="H39" s="89" t="s">
        <v>140</v>
      </c>
    </row>
    <row r="40" spans="1:8" ht="25.5" x14ac:dyDescent="0.2">
      <c r="A40" s="95">
        <v>34</v>
      </c>
      <c r="B40" s="96" t="s">
        <v>383</v>
      </c>
      <c r="C40" s="96" t="s">
        <v>384</v>
      </c>
      <c r="D40" s="96" t="s">
        <v>277</v>
      </c>
      <c r="E40" s="97">
        <v>558</v>
      </c>
      <c r="F40" s="98">
        <v>34.032420000000002</v>
      </c>
      <c r="G40" s="99">
        <v>1.170412E-2</v>
      </c>
      <c r="H40" s="89" t="s">
        <v>140</v>
      </c>
    </row>
    <row r="41" spans="1:8" ht="25.5" x14ac:dyDescent="0.2">
      <c r="A41" s="95">
        <v>35</v>
      </c>
      <c r="B41" s="96" t="s">
        <v>413</v>
      </c>
      <c r="C41" s="96" t="s">
        <v>414</v>
      </c>
      <c r="D41" s="96" t="s">
        <v>277</v>
      </c>
      <c r="E41" s="97">
        <v>2792</v>
      </c>
      <c r="F41" s="98">
        <v>33.964680000000001</v>
      </c>
      <c r="G41" s="99">
        <v>1.168082E-2</v>
      </c>
      <c r="H41" s="89" t="s">
        <v>140</v>
      </c>
    </row>
    <row r="42" spans="1:8" x14ac:dyDescent="0.2">
      <c r="A42" s="95">
        <v>36</v>
      </c>
      <c r="B42" s="96" t="s">
        <v>69</v>
      </c>
      <c r="C42" s="96" t="s">
        <v>70</v>
      </c>
      <c r="D42" s="96" t="s">
        <v>71</v>
      </c>
      <c r="E42" s="97">
        <v>482</v>
      </c>
      <c r="F42" s="98">
        <v>27.551120000000001</v>
      </c>
      <c r="G42" s="99">
        <v>9.47513E-3</v>
      </c>
      <c r="H42" s="89" t="s">
        <v>140</v>
      </c>
    </row>
    <row r="43" spans="1:8" x14ac:dyDescent="0.2">
      <c r="A43" s="95">
        <v>37</v>
      </c>
      <c r="B43" s="96" t="s">
        <v>415</v>
      </c>
      <c r="C43" s="96" t="s">
        <v>416</v>
      </c>
      <c r="D43" s="96" t="s">
        <v>417</v>
      </c>
      <c r="E43" s="97">
        <v>2982</v>
      </c>
      <c r="F43" s="98">
        <v>27.526841999999998</v>
      </c>
      <c r="G43" s="99">
        <v>9.4667799999999993E-3</v>
      </c>
      <c r="H43" s="89" t="s">
        <v>140</v>
      </c>
    </row>
    <row r="44" spans="1:8" x14ac:dyDescent="0.2">
      <c r="A44" s="95">
        <v>38</v>
      </c>
      <c r="B44" s="96" t="s">
        <v>418</v>
      </c>
      <c r="C44" s="96" t="s">
        <v>419</v>
      </c>
      <c r="D44" s="96" t="s">
        <v>60</v>
      </c>
      <c r="E44" s="97">
        <v>2609</v>
      </c>
      <c r="F44" s="98">
        <v>26.718769000000002</v>
      </c>
      <c r="G44" s="99">
        <v>9.18887E-3</v>
      </c>
      <c r="H44" s="89" t="s">
        <v>140</v>
      </c>
    </row>
    <row r="45" spans="1:8" x14ac:dyDescent="0.2">
      <c r="A45" s="95">
        <v>39</v>
      </c>
      <c r="B45" s="96" t="s">
        <v>407</v>
      </c>
      <c r="C45" s="96" t="s">
        <v>408</v>
      </c>
      <c r="D45" s="96" t="s">
        <v>71</v>
      </c>
      <c r="E45" s="97">
        <v>3000</v>
      </c>
      <c r="F45" s="98">
        <v>24.114000000000001</v>
      </c>
      <c r="G45" s="99">
        <v>8.2930699999999996E-3</v>
      </c>
      <c r="H45" s="89" t="s">
        <v>140</v>
      </c>
    </row>
    <row r="46" spans="1:8" x14ac:dyDescent="0.2">
      <c r="A46" s="95">
        <v>40</v>
      </c>
      <c r="B46" s="96" t="s">
        <v>420</v>
      </c>
      <c r="C46" s="96" t="s">
        <v>421</v>
      </c>
      <c r="D46" s="96" t="s">
        <v>71</v>
      </c>
      <c r="E46" s="97">
        <v>3212</v>
      </c>
      <c r="F46" s="98">
        <v>19.528960000000001</v>
      </c>
      <c r="G46" s="99">
        <v>6.7162200000000002E-3</v>
      </c>
      <c r="H46" s="89" t="s">
        <v>140</v>
      </c>
    </row>
    <row r="47" spans="1:8" x14ac:dyDescent="0.2">
      <c r="A47" s="95">
        <v>41</v>
      </c>
      <c r="B47" s="96" t="s">
        <v>422</v>
      </c>
      <c r="C47" s="96" t="s">
        <v>423</v>
      </c>
      <c r="D47" s="96" t="s">
        <v>424</v>
      </c>
      <c r="E47" s="97">
        <v>2774</v>
      </c>
      <c r="F47" s="98">
        <v>19.007448</v>
      </c>
      <c r="G47" s="99">
        <v>6.5368700000000002E-3</v>
      </c>
      <c r="H47" s="89" t="s">
        <v>140</v>
      </c>
    </row>
    <row r="48" spans="1:8" x14ac:dyDescent="0.2">
      <c r="A48" s="100"/>
      <c r="B48" s="100"/>
      <c r="C48" s="101" t="s">
        <v>139</v>
      </c>
      <c r="D48" s="100"/>
      <c r="E48" s="100" t="s">
        <v>140</v>
      </c>
      <c r="F48" s="102">
        <v>2780.7022413999998</v>
      </c>
      <c r="G48" s="103">
        <v>0.95631358</v>
      </c>
      <c r="H48" s="89" t="s">
        <v>140</v>
      </c>
    </row>
    <row r="49" spans="1:8" x14ac:dyDescent="0.2">
      <c r="A49" s="100"/>
      <c r="B49" s="100"/>
      <c r="C49" s="104"/>
      <c r="D49" s="100"/>
      <c r="E49" s="100"/>
      <c r="F49" s="105"/>
      <c r="G49" s="105"/>
      <c r="H49" s="89" t="s">
        <v>140</v>
      </c>
    </row>
    <row r="50" spans="1:8" x14ac:dyDescent="0.2">
      <c r="A50" s="100"/>
      <c r="B50" s="100"/>
      <c r="C50" s="101" t="s">
        <v>141</v>
      </c>
      <c r="D50" s="100"/>
      <c r="E50" s="100"/>
      <c r="F50" s="100"/>
      <c r="G50" s="100"/>
      <c r="H50" s="89" t="s">
        <v>140</v>
      </c>
    </row>
    <row r="51" spans="1:8" x14ac:dyDescent="0.2">
      <c r="A51" s="100"/>
      <c r="B51" s="100"/>
      <c r="C51" s="101" t="s">
        <v>139</v>
      </c>
      <c r="D51" s="100"/>
      <c r="E51" s="100" t="s">
        <v>140</v>
      </c>
      <c r="F51" s="106" t="s">
        <v>142</v>
      </c>
      <c r="G51" s="103">
        <v>0</v>
      </c>
      <c r="H51" s="89" t="s">
        <v>140</v>
      </c>
    </row>
    <row r="52" spans="1:8" x14ac:dyDescent="0.2">
      <c r="A52" s="100"/>
      <c r="B52" s="100"/>
      <c r="C52" s="104"/>
      <c r="D52" s="100"/>
      <c r="E52" s="100"/>
      <c r="F52" s="105"/>
      <c r="G52" s="105"/>
      <c r="H52" s="89" t="s">
        <v>140</v>
      </c>
    </row>
    <row r="53" spans="1:8" x14ac:dyDescent="0.2">
      <c r="A53" s="100"/>
      <c r="B53" s="100"/>
      <c r="C53" s="101" t="s">
        <v>143</v>
      </c>
      <c r="D53" s="100"/>
      <c r="E53" s="100"/>
      <c r="F53" s="100"/>
      <c r="G53" s="100"/>
      <c r="H53" s="89" t="s">
        <v>140</v>
      </c>
    </row>
    <row r="54" spans="1:8" x14ac:dyDescent="0.2">
      <c r="A54" s="100"/>
      <c r="B54" s="100"/>
      <c r="C54" s="101" t="s">
        <v>139</v>
      </c>
      <c r="D54" s="100"/>
      <c r="E54" s="100" t="s">
        <v>140</v>
      </c>
      <c r="F54" s="106" t="s">
        <v>142</v>
      </c>
      <c r="G54" s="103">
        <v>0</v>
      </c>
      <c r="H54" s="89" t="s">
        <v>140</v>
      </c>
    </row>
    <row r="55" spans="1:8" x14ac:dyDescent="0.2">
      <c r="A55" s="100"/>
      <c r="B55" s="100"/>
      <c r="C55" s="104"/>
      <c r="D55" s="100"/>
      <c r="E55" s="100"/>
      <c r="F55" s="105"/>
      <c r="G55" s="105"/>
      <c r="H55" s="89" t="s">
        <v>140</v>
      </c>
    </row>
    <row r="56" spans="1:8" x14ac:dyDescent="0.2">
      <c r="A56" s="100"/>
      <c r="B56" s="100"/>
      <c r="C56" s="101" t="s">
        <v>144</v>
      </c>
      <c r="D56" s="100"/>
      <c r="E56" s="100"/>
      <c r="F56" s="100"/>
      <c r="G56" s="100"/>
      <c r="H56" s="89" t="s">
        <v>140</v>
      </c>
    </row>
    <row r="57" spans="1:8" x14ac:dyDescent="0.2">
      <c r="A57" s="100"/>
      <c r="B57" s="100"/>
      <c r="C57" s="101" t="s">
        <v>139</v>
      </c>
      <c r="D57" s="100"/>
      <c r="E57" s="100" t="s">
        <v>140</v>
      </c>
      <c r="F57" s="106" t="s">
        <v>142</v>
      </c>
      <c r="G57" s="103">
        <v>0</v>
      </c>
      <c r="H57" s="89" t="s">
        <v>140</v>
      </c>
    </row>
    <row r="58" spans="1:8" x14ac:dyDescent="0.2">
      <c r="A58" s="100"/>
      <c r="B58" s="100"/>
      <c r="C58" s="104"/>
      <c r="D58" s="100"/>
      <c r="E58" s="100"/>
      <c r="F58" s="105"/>
      <c r="G58" s="105"/>
      <c r="H58" s="89" t="s">
        <v>140</v>
      </c>
    </row>
    <row r="59" spans="1:8" x14ac:dyDescent="0.2">
      <c r="A59" s="100"/>
      <c r="B59" s="100"/>
      <c r="C59" s="101" t="s">
        <v>145</v>
      </c>
      <c r="D59" s="100"/>
      <c r="E59" s="100"/>
      <c r="F59" s="105"/>
      <c r="G59" s="105"/>
      <c r="H59" s="89" t="s">
        <v>140</v>
      </c>
    </row>
    <row r="60" spans="1:8" x14ac:dyDescent="0.2">
      <c r="A60" s="100"/>
      <c r="B60" s="100"/>
      <c r="C60" s="101" t="s">
        <v>139</v>
      </c>
      <c r="D60" s="100"/>
      <c r="E60" s="100" t="s">
        <v>140</v>
      </c>
      <c r="F60" s="106" t="s">
        <v>142</v>
      </c>
      <c r="G60" s="103">
        <v>0</v>
      </c>
      <c r="H60" s="89" t="s">
        <v>140</v>
      </c>
    </row>
    <row r="61" spans="1:8" x14ac:dyDescent="0.2">
      <c r="A61" s="100"/>
      <c r="B61" s="100"/>
      <c r="C61" s="104"/>
      <c r="D61" s="100"/>
      <c r="E61" s="100"/>
      <c r="F61" s="105"/>
      <c r="G61" s="105"/>
      <c r="H61" s="89" t="s">
        <v>140</v>
      </c>
    </row>
    <row r="62" spans="1:8" x14ac:dyDescent="0.2">
      <c r="A62" s="100"/>
      <c r="B62" s="100"/>
      <c r="C62" s="101" t="s">
        <v>146</v>
      </c>
      <c r="D62" s="100"/>
      <c r="E62" s="100"/>
      <c r="F62" s="105"/>
      <c r="G62" s="105"/>
      <c r="H62" s="89" t="s">
        <v>140</v>
      </c>
    </row>
    <row r="63" spans="1:8" x14ac:dyDescent="0.2">
      <c r="A63" s="100"/>
      <c r="B63" s="100"/>
      <c r="C63" s="101" t="s">
        <v>139</v>
      </c>
      <c r="D63" s="100"/>
      <c r="E63" s="100" t="s">
        <v>140</v>
      </c>
      <c r="F63" s="106" t="s">
        <v>142</v>
      </c>
      <c r="G63" s="103">
        <v>0</v>
      </c>
      <c r="H63" s="89" t="s">
        <v>140</v>
      </c>
    </row>
    <row r="64" spans="1:8" x14ac:dyDescent="0.2">
      <c r="A64" s="100"/>
      <c r="B64" s="100"/>
      <c r="C64" s="104"/>
      <c r="D64" s="100"/>
      <c r="E64" s="100"/>
      <c r="F64" s="105"/>
      <c r="G64" s="105"/>
      <c r="H64" s="89" t="s">
        <v>140</v>
      </c>
    </row>
    <row r="65" spans="1:8" x14ac:dyDescent="0.2">
      <c r="A65" s="100"/>
      <c r="B65" s="100"/>
      <c r="C65" s="101" t="s">
        <v>147</v>
      </c>
      <c r="D65" s="100"/>
      <c r="E65" s="100"/>
      <c r="F65" s="102">
        <v>2780.7022413999998</v>
      </c>
      <c r="G65" s="103">
        <v>0.95631358</v>
      </c>
      <c r="H65" s="89" t="s">
        <v>140</v>
      </c>
    </row>
    <row r="66" spans="1:8" x14ac:dyDescent="0.2">
      <c r="A66" s="100"/>
      <c r="B66" s="100"/>
      <c r="C66" s="104"/>
      <c r="D66" s="100"/>
      <c r="E66" s="100"/>
      <c r="F66" s="105"/>
      <c r="G66" s="105"/>
      <c r="H66" s="89" t="s">
        <v>140</v>
      </c>
    </row>
    <row r="67" spans="1:8" x14ac:dyDescent="0.2">
      <c r="A67" s="100"/>
      <c r="B67" s="100"/>
      <c r="C67" s="101" t="s">
        <v>148</v>
      </c>
      <c r="D67" s="100"/>
      <c r="E67" s="100"/>
      <c r="F67" s="105"/>
      <c r="G67" s="105"/>
      <c r="H67" s="89" t="s">
        <v>140</v>
      </c>
    </row>
    <row r="68" spans="1:8" x14ac:dyDescent="0.2">
      <c r="A68" s="100"/>
      <c r="B68" s="100"/>
      <c r="C68" s="101" t="s">
        <v>10</v>
      </c>
      <c r="D68" s="100"/>
      <c r="E68" s="100"/>
      <c r="F68" s="105"/>
      <c r="G68" s="105"/>
      <c r="H68" s="89" t="s">
        <v>140</v>
      </c>
    </row>
    <row r="69" spans="1:8" x14ac:dyDescent="0.2">
      <c r="A69" s="100"/>
      <c r="B69" s="100"/>
      <c r="C69" s="101" t="s">
        <v>139</v>
      </c>
      <c r="D69" s="100"/>
      <c r="E69" s="100" t="s">
        <v>140</v>
      </c>
      <c r="F69" s="106" t="s">
        <v>142</v>
      </c>
      <c r="G69" s="103">
        <v>0</v>
      </c>
      <c r="H69" s="89" t="s">
        <v>140</v>
      </c>
    </row>
    <row r="70" spans="1:8" x14ac:dyDescent="0.2">
      <c r="A70" s="100"/>
      <c r="B70" s="100"/>
      <c r="C70" s="104"/>
      <c r="D70" s="100"/>
      <c r="E70" s="100"/>
      <c r="F70" s="105"/>
      <c r="G70" s="105"/>
      <c r="H70" s="89" t="s">
        <v>140</v>
      </c>
    </row>
    <row r="71" spans="1:8" x14ac:dyDescent="0.2">
      <c r="A71" s="100"/>
      <c r="B71" s="100"/>
      <c r="C71" s="101" t="s">
        <v>149</v>
      </c>
      <c r="D71" s="100"/>
      <c r="E71" s="100"/>
      <c r="F71" s="100"/>
      <c r="G71" s="100"/>
      <c r="H71" s="89" t="s">
        <v>140</v>
      </c>
    </row>
    <row r="72" spans="1:8" x14ac:dyDescent="0.2">
      <c r="A72" s="100"/>
      <c r="B72" s="100"/>
      <c r="C72" s="101" t="s">
        <v>139</v>
      </c>
      <c r="D72" s="100"/>
      <c r="E72" s="100" t="s">
        <v>140</v>
      </c>
      <c r="F72" s="106" t="s">
        <v>142</v>
      </c>
      <c r="G72" s="103">
        <v>0</v>
      </c>
      <c r="H72" s="89" t="s">
        <v>140</v>
      </c>
    </row>
    <row r="73" spans="1:8" x14ac:dyDescent="0.2">
      <c r="A73" s="100"/>
      <c r="B73" s="100"/>
      <c r="C73" s="104"/>
      <c r="D73" s="100"/>
      <c r="E73" s="100"/>
      <c r="F73" s="105"/>
      <c r="G73" s="105"/>
      <c r="H73" s="89" t="s">
        <v>140</v>
      </c>
    </row>
    <row r="74" spans="1:8" x14ac:dyDescent="0.2">
      <c r="A74" s="100"/>
      <c r="B74" s="100"/>
      <c r="C74" s="101" t="s">
        <v>150</v>
      </c>
      <c r="D74" s="100"/>
      <c r="E74" s="100"/>
      <c r="F74" s="100"/>
      <c r="G74" s="100"/>
      <c r="H74" s="89" t="s">
        <v>140</v>
      </c>
    </row>
    <row r="75" spans="1:8" x14ac:dyDescent="0.2">
      <c r="A75" s="100"/>
      <c r="B75" s="100"/>
      <c r="C75" s="101" t="s">
        <v>139</v>
      </c>
      <c r="D75" s="100"/>
      <c r="E75" s="100" t="s">
        <v>140</v>
      </c>
      <c r="F75" s="106" t="s">
        <v>142</v>
      </c>
      <c r="G75" s="103">
        <v>0</v>
      </c>
      <c r="H75" s="89" t="s">
        <v>140</v>
      </c>
    </row>
    <row r="76" spans="1:8" x14ac:dyDescent="0.2">
      <c r="A76" s="100"/>
      <c r="B76" s="100"/>
      <c r="C76" s="104"/>
      <c r="D76" s="100"/>
      <c r="E76" s="100"/>
      <c r="F76" s="105"/>
      <c r="G76" s="105"/>
      <c r="H76" s="89" t="s">
        <v>140</v>
      </c>
    </row>
    <row r="77" spans="1:8" x14ac:dyDescent="0.2">
      <c r="A77" s="100"/>
      <c r="B77" s="100"/>
      <c r="C77" s="101" t="s">
        <v>151</v>
      </c>
      <c r="D77" s="100"/>
      <c r="E77" s="100"/>
      <c r="F77" s="105"/>
      <c r="G77" s="105"/>
      <c r="H77" s="89" t="s">
        <v>140</v>
      </c>
    </row>
    <row r="78" spans="1:8" x14ac:dyDescent="0.2">
      <c r="A78" s="100"/>
      <c r="B78" s="100"/>
      <c r="C78" s="101" t="s">
        <v>139</v>
      </c>
      <c r="D78" s="100"/>
      <c r="E78" s="100" t="s">
        <v>140</v>
      </c>
      <c r="F78" s="106" t="s">
        <v>142</v>
      </c>
      <c r="G78" s="103">
        <v>0</v>
      </c>
      <c r="H78" s="89" t="s">
        <v>140</v>
      </c>
    </row>
    <row r="79" spans="1:8" x14ac:dyDescent="0.2">
      <c r="A79" s="100"/>
      <c r="B79" s="100"/>
      <c r="C79" s="104"/>
      <c r="D79" s="100"/>
      <c r="E79" s="100"/>
      <c r="F79" s="105"/>
      <c r="G79" s="105"/>
      <c r="H79" s="89" t="s">
        <v>140</v>
      </c>
    </row>
    <row r="80" spans="1:8" x14ac:dyDescent="0.2">
      <c r="A80" s="100"/>
      <c r="B80" s="100"/>
      <c r="C80" s="101" t="s">
        <v>152</v>
      </c>
      <c r="D80" s="100"/>
      <c r="E80" s="100"/>
      <c r="F80" s="102">
        <v>0</v>
      </c>
      <c r="G80" s="103">
        <v>0</v>
      </c>
      <c r="H80" s="89" t="s">
        <v>140</v>
      </c>
    </row>
    <row r="81" spans="1:8" x14ac:dyDescent="0.2">
      <c r="A81" s="100"/>
      <c r="B81" s="100"/>
      <c r="C81" s="104"/>
      <c r="D81" s="100"/>
      <c r="E81" s="100"/>
      <c r="F81" s="105"/>
      <c r="G81" s="105"/>
      <c r="H81" s="89" t="s">
        <v>140</v>
      </c>
    </row>
    <row r="82" spans="1:8" x14ac:dyDescent="0.2">
      <c r="A82" s="100"/>
      <c r="B82" s="100"/>
      <c r="C82" s="101" t="s">
        <v>153</v>
      </c>
      <c r="D82" s="100"/>
      <c r="E82" s="100"/>
      <c r="F82" s="105"/>
      <c r="G82" s="105"/>
      <c r="H82" s="89" t="s">
        <v>140</v>
      </c>
    </row>
    <row r="83" spans="1:8" x14ac:dyDescent="0.2">
      <c r="A83" s="100"/>
      <c r="B83" s="100"/>
      <c r="C83" s="101" t="s">
        <v>154</v>
      </c>
      <c r="D83" s="100"/>
      <c r="E83" s="100"/>
      <c r="F83" s="105"/>
      <c r="G83" s="105"/>
      <c r="H83" s="89" t="s">
        <v>140</v>
      </c>
    </row>
    <row r="84" spans="1:8" x14ac:dyDescent="0.2">
      <c r="A84" s="100"/>
      <c r="B84" s="100"/>
      <c r="C84" s="101" t="s">
        <v>139</v>
      </c>
      <c r="D84" s="100"/>
      <c r="E84" s="100" t="s">
        <v>140</v>
      </c>
      <c r="F84" s="106" t="s">
        <v>142</v>
      </c>
      <c r="G84" s="103">
        <v>0</v>
      </c>
      <c r="H84" s="89" t="s">
        <v>140</v>
      </c>
    </row>
    <row r="85" spans="1:8" x14ac:dyDescent="0.2">
      <c r="A85" s="100"/>
      <c r="B85" s="100"/>
      <c r="C85" s="104"/>
      <c r="D85" s="100"/>
      <c r="E85" s="100"/>
      <c r="F85" s="105"/>
      <c r="G85" s="105"/>
      <c r="H85" s="89" t="s">
        <v>140</v>
      </c>
    </row>
    <row r="86" spans="1:8" x14ac:dyDescent="0.2">
      <c r="A86" s="100"/>
      <c r="B86" s="100"/>
      <c r="C86" s="101" t="s">
        <v>155</v>
      </c>
      <c r="D86" s="100"/>
      <c r="E86" s="100"/>
      <c r="F86" s="105"/>
      <c r="G86" s="105"/>
      <c r="H86" s="89" t="s">
        <v>140</v>
      </c>
    </row>
    <row r="87" spans="1:8" x14ac:dyDescent="0.2">
      <c r="A87" s="100"/>
      <c r="B87" s="100"/>
      <c r="C87" s="101" t="s">
        <v>139</v>
      </c>
      <c r="D87" s="100"/>
      <c r="E87" s="100" t="s">
        <v>140</v>
      </c>
      <c r="F87" s="106" t="s">
        <v>142</v>
      </c>
      <c r="G87" s="103">
        <v>0</v>
      </c>
      <c r="H87" s="89" t="s">
        <v>140</v>
      </c>
    </row>
    <row r="88" spans="1:8" x14ac:dyDescent="0.2">
      <c r="A88" s="100"/>
      <c r="B88" s="100"/>
      <c r="C88" s="104"/>
      <c r="D88" s="100"/>
      <c r="E88" s="100"/>
      <c r="F88" s="105"/>
      <c r="G88" s="105"/>
      <c r="H88" s="89" t="s">
        <v>140</v>
      </c>
    </row>
    <row r="89" spans="1:8" x14ac:dyDescent="0.2">
      <c r="A89" s="100"/>
      <c r="B89" s="100"/>
      <c r="C89" s="101" t="s">
        <v>156</v>
      </c>
      <c r="D89" s="100"/>
      <c r="E89" s="100"/>
      <c r="F89" s="105"/>
      <c r="G89" s="105"/>
      <c r="H89" s="89" t="s">
        <v>140</v>
      </c>
    </row>
    <row r="90" spans="1:8" x14ac:dyDescent="0.2">
      <c r="A90" s="100"/>
      <c r="B90" s="100"/>
      <c r="C90" s="101" t="s">
        <v>139</v>
      </c>
      <c r="D90" s="100"/>
      <c r="E90" s="100" t="s">
        <v>140</v>
      </c>
      <c r="F90" s="106" t="s">
        <v>142</v>
      </c>
      <c r="G90" s="103">
        <v>0</v>
      </c>
      <c r="H90" s="89" t="s">
        <v>140</v>
      </c>
    </row>
    <row r="91" spans="1:8" x14ac:dyDescent="0.2">
      <c r="A91" s="100"/>
      <c r="B91" s="100"/>
      <c r="C91" s="104"/>
      <c r="D91" s="100"/>
      <c r="E91" s="100"/>
      <c r="F91" s="105"/>
      <c r="G91" s="105"/>
      <c r="H91" s="89" t="s">
        <v>140</v>
      </c>
    </row>
    <row r="92" spans="1:8" x14ac:dyDescent="0.2">
      <c r="A92" s="100"/>
      <c r="B92" s="100"/>
      <c r="C92" s="101" t="s">
        <v>157</v>
      </c>
      <c r="D92" s="100"/>
      <c r="E92" s="100"/>
      <c r="F92" s="105"/>
      <c r="G92" s="105"/>
      <c r="H92" s="89" t="s">
        <v>140</v>
      </c>
    </row>
    <row r="93" spans="1:8" x14ac:dyDescent="0.2">
      <c r="A93" s="95">
        <v>1</v>
      </c>
      <c r="B93" s="96"/>
      <c r="C93" s="96" t="s">
        <v>158</v>
      </c>
      <c r="D93" s="96"/>
      <c r="E93" s="107"/>
      <c r="F93" s="98">
        <v>128.0055572</v>
      </c>
      <c r="G93" s="99">
        <v>4.4022489999999997E-2</v>
      </c>
      <c r="H93" s="89">
        <v>5.2</v>
      </c>
    </row>
    <row r="94" spans="1:8" x14ac:dyDescent="0.2">
      <c r="A94" s="100"/>
      <c r="B94" s="100"/>
      <c r="C94" s="101" t="s">
        <v>139</v>
      </c>
      <c r="D94" s="100"/>
      <c r="E94" s="100" t="s">
        <v>140</v>
      </c>
      <c r="F94" s="102">
        <v>128.0055572</v>
      </c>
      <c r="G94" s="103">
        <v>4.4022489999999997E-2</v>
      </c>
      <c r="H94" s="89" t="s">
        <v>140</v>
      </c>
    </row>
    <row r="95" spans="1:8" x14ac:dyDescent="0.2">
      <c r="A95" s="100"/>
      <c r="B95" s="100"/>
      <c r="C95" s="104"/>
      <c r="D95" s="100"/>
      <c r="E95" s="100"/>
      <c r="F95" s="105"/>
      <c r="G95" s="105"/>
      <c r="H95" s="89" t="s">
        <v>140</v>
      </c>
    </row>
    <row r="96" spans="1:8" x14ac:dyDescent="0.2">
      <c r="A96" s="100"/>
      <c r="B96" s="100"/>
      <c r="C96" s="101" t="s">
        <v>159</v>
      </c>
      <c r="D96" s="100"/>
      <c r="E96" s="100"/>
      <c r="F96" s="102">
        <v>128.0055572</v>
      </c>
      <c r="G96" s="103">
        <v>4.4022489999999997E-2</v>
      </c>
      <c r="H96" s="89" t="s">
        <v>140</v>
      </c>
    </row>
    <row r="97" spans="1:10" x14ac:dyDescent="0.2">
      <c r="A97" s="100"/>
      <c r="B97" s="100"/>
      <c r="C97" s="105"/>
      <c r="D97" s="100"/>
      <c r="E97" s="100"/>
      <c r="F97" s="100"/>
      <c r="G97" s="100"/>
      <c r="H97" s="89" t="s">
        <v>140</v>
      </c>
    </row>
    <row r="98" spans="1:10" x14ac:dyDescent="0.2">
      <c r="A98" s="100"/>
      <c r="B98" s="100"/>
      <c r="C98" s="101" t="s">
        <v>160</v>
      </c>
      <c r="D98" s="100"/>
      <c r="E98" s="100"/>
      <c r="F98" s="100"/>
      <c r="G98" s="100"/>
      <c r="H98" s="89" t="s">
        <v>140</v>
      </c>
    </row>
    <row r="99" spans="1:10" x14ac:dyDescent="0.2">
      <c r="A99" s="100"/>
      <c r="B99" s="100"/>
      <c r="C99" s="101" t="s">
        <v>161</v>
      </c>
      <c r="D99" s="100"/>
      <c r="E99" s="100"/>
      <c r="F99" s="100"/>
      <c r="G99" s="100"/>
      <c r="H99" s="89" t="s">
        <v>140</v>
      </c>
    </row>
    <row r="100" spans="1:10" x14ac:dyDescent="0.2">
      <c r="A100" s="100"/>
      <c r="B100" s="100"/>
      <c r="C100" s="101" t="s">
        <v>139</v>
      </c>
      <c r="D100" s="100"/>
      <c r="E100" s="100" t="s">
        <v>140</v>
      </c>
      <c r="F100" s="106" t="s">
        <v>142</v>
      </c>
      <c r="G100" s="103">
        <v>0</v>
      </c>
      <c r="H100" s="89" t="s">
        <v>140</v>
      </c>
    </row>
    <row r="101" spans="1:10" x14ac:dyDescent="0.2">
      <c r="A101" s="100"/>
      <c r="B101" s="100"/>
      <c r="C101" s="104"/>
      <c r="D101" s="100"/>
      <c r="E101" s="100"/>
      <c r="F101" s="105"/>
      <c r="G101" s="105"/>
      <c r="H101" s="89" t="s">
        <v>140</v>
      </c>
    </row>
    <row r="102" spans="1:10" x14ac:dyDescent="0.2">
      <c r="A102" s="100"/>
      <c r="B102" s="100"/>
      <c r="C102" s="101" t="s">
        <v>162</v>
      </c>
      <c r="D102" s="100"/>
      <c r="E102" s="100"/>
      <c r="F102" s="100"/>
      <c r="G102" s="100"/>
      <c r="H102" s="89" t="s">
        <v>140</v>
      </c>
    </row>
    <row r="103" spans="1:10" x14ac:dyDescent="0.2">
      <c r="A103" s="100"/>
      <c r="B103" s="100"/>
      <c r="C103" s="101" t="s">
        <v>163</v>
      </c>
      <c r="D103" s="100"/>
      <c r="E103" s="100"/>
      <c r="F103" s="100"/>
      <c r="G103" s="100"/>
      <c r="H103" s="89" t="s">
        <v>140</v>
      </c>
    </row>
    <row r="104" spans="1:10" x14ac:dyDescent="0.2">
      <c r="A104" s="100"/>
      <c r="B104" s="100"/>
      <c r="C104" s="101" t="s">
        <v>139</v>
      </c>
      <c r="D104" s="100"/>
      <c r="E104" s="100" t="s">
        <v>140</v>
      </c>
      <c r="F104" s="106" t="s">
        <v>142</v>
      </c>
      <c r="G104" s="103">
        <v>0</v>
      </c>
      <c r="H104" s="89" t="s">
        <v>140</v>
      </c>
    </row>
    <row r="105" spans="1:10" x14ac:dyDescent="0.2">
      <c r="A105" s="100"/>
      <c r="B105" s="100"/>
      <c r="C105" s="104"/>
      <c r="D105" s="100"/>
      <c r="E105" s="100"/>
      <c r="F105" s="105"/>
      <c r="G105" s="105"/>
      <c r="H105" s="89" t="s">
        <v>140</v>
      </c>
    </row>
    <row r="106" spans="1:10" x14ac:dyDescent="0.2">
      <c r="A106" s="100"/>
      <c r="B106" s="100"/>
      <c r="C106" s="101" t="s">
        <v>164</v>
      </c>
      <c r="D106" s="100"/>
      <c r="E106" s="100"/>
      <c r="F106" s="105"/>
      <c r="G106" s="105"/>
      <c r="H106" s="89" t="s">
        <v>140</v>
      </c>
    </row>
    <row r="107" spans="1:10" x14ac:dyDescent="0.2">
      <c r="A107" s="100"/>
      <c r="B107" s="100"/>
      <c r="C107" s="101" t="s">
        <v>139</v>
      </c>
      <c r="D107" s="100"/>
      <c r="E107" s="100" t="s">
        <v>140</v>
      </c>
      <c r="F107" s="106" t="s">
        <v>142</v>
      </c>
      <c r="G107" s="103">
        <v>0</v>
      </c>
      <c r="H107" s="89" t="s">
        <v>140</v>
      </c>
    </row>
    <row r="108" spans="1:10" x14ac:dyDescent="0.2">
      <c r="A108" s="100"/>
      <c r="B108" s="100"/>
      <c r="C108" s="104"/>
      <c r="D108" s="100"/>
      <c r="E108" s="100"/>
      <c r="F108" s="105"/>
      <c r="G108" s="105"/>
      <c r="H108" s="89" t="s">
        <v>140</v>
      </c>
    </row>
    <row r="109" spans="1:10" x14ac:dyDescent="0.2">
      <c r="A109" s="107"/>
      <c r="B109" s="96"/>
      <c r="C109" s="96" t="s">
        <v>165</v>
      </c>
      <c r="D109" s="96"/>
      <c r="E109" s="107"/>
      <c r="F109" s="98">
        <v>-0.97708735999999996</v>
      </c>
      <c r="G109" s="99">
        <v>-3.3603000000000002E-4</v>
      </c>
      <c r="H109" s="89" t="s">
        <v>140</v>
      </c>
    </row>
    <row r="110" spans="1:10" x14ac:dyDescent="0.2">
      <c r="A110" s="104"/>
      <c r="B110" s="104"/>
      <c r="C110" s="101" t="s">
        <v>166</v>
      </c>
      <c r="D110" s="105"/>
      <c r="E110" s="105"/>
      <c r="F110" s="102">
        <v>2907.7307112399999</v>
      </c>
      <c r="G110" s="108">
        <v>1.00000004</v>
      </c>
      <c r="H110" s="89" t="s">
        <v>140</v>
      </c>
    </row>
    <row r="111" spans="1:10" ht="12.75" customHeight="1" x14ac:dyDescent="0.2">
      <c r="A111" s="109"/>
      <c r="B111" s="109"/>
      <c r="C111" s="110"/>
      <c r="D111" s="111"/>
      <c r="E111" s="111"/>
      <c r="F111" s="112"/>
      <c r="G111" s="113"/>
      <c r="H111" s="114"/>
    </row>
    <row r="112" spans="1:10" x14ac:dyDescent="0.2">
      <c r="A112" s="109"/>
      <c r="B112" s="230" t="s">
        <v>984</v>
      </c>
      <c r="C112" s="230"/>
      <c r="D112" s="230"/>
      <c r="E112" s="230"/>
      <c r="F112" s="230"/>
      <c r="G112" s="230"/>
      <c r="H112" s="230"/>
      <c r="J112" s="116"/>
    </row>
    <row r="113" spans="1:17" x14ac:dyDescent="0.2">
      <c r="A113" s="109"/>
      <c r="B113" s="230" t="s">
        <v>985</v>
      </c>
      <c r="C113" s="230"/>
      <c r="D113" s="230"/>
      <c r="E113" s="230"/>
      <c r="F113" s="230"/>
      <c r="G113" s="230"/>
      <c r="H113" s="230"/>
      <c r="J113" s="116"/>
    </row>
    <row r="114" spans="1:17" x14ac:dyDescent="0.2">
      <c r="A114" s="109"/>
      <c r="B114" s="230" t="s">
        <v>986</v>
      </c>
      <c r="C114" s="230"/>
      <c r="D114" s="230"/>
      <c r="E114" s="230"/>
      <c r="F114" s="230"/>
      <c r="G114" s="230"/>
      <c r="H114" s="230"/>
      <c r="J114" s="116"/>
    </row>
    <row r="115" spans="1:17" s="118" customFormat="1" ht="66.75" customHeight="1" x14ac:dyDescent="0.25">
      <c r="A115" s="117"/>
      <c r="B115" s="231" t="s">
        <v>987</v>
      </c>
      <c r="C115" s="231"/>
      <c r="D115" s="231"/>
      <c r="E115" s="231"/>
      <c r="F115" s="231"/>
      <c r="G115" s="231"/>
      <c r="H115" s="231"/>
      <c r="I115"/>
      <c r="J115" s="116"/>
      <c r="K115"/>
      <c r="L115"/>
      <c r="M115"/>
      <c r="N115"/>
      <c r="O115"/>
      <c r="P115"/>
      <c r="Q115"/>
    </row>
    <row r="116" spans="1:17" x14ac:dyDescent="0.2">
      <c r="A116" s="109"/>
      <c r="B116" s="230" t="s">
        <v>988</v>
      </c>
      <c r="C116" s="230"/>
      <c r="D116" s="230"/>
      <c r="E116" s="230"/>
      <c r="F116" s="230"/>
      <c r="G116" s="230"/>
      <c r="H116" s="230"/>
      <c r="J116" s="116"/>
    </row>
    <row r="117" spans="1:17" x14ac:dyDescent="0.2">
      <c r="A117" s="109"/>
      <c r="B117" s="109"/>
      <c r="C117" s="109"/>
      <c r="D117" s="111"/>
      <c r="E117" s="111"/>
      <c r="F117" s="111"/>
      <c r="G117" s="111"/>
    </row>
    <row r="118" spans="1:17" x14ac:dyDescent="0.2">
      <c r="A118" s="109"/>
      <c r="B118" s="232" t="s">
        <v>167</v>
      </c>
      <c r="C118" s="233"/>
      <c r="D118" s="234"/>
      <c r="E118" s="119"/>
      <c r="F118" s="111"/>
      <c r="G118" s="111"/>
    </row>
    <row r="119" spans="1:17" ht="27.75" customHeight="1" x14ac:dyDescent="0.2">
      <c r="A119" s="109"/>
      <c r="B119" s="235" t="s">
        <v>168</v>
      </c>
      <c r="C119" s="236"/>
      <c r="D119" s="88" t="s">
        <v>169</v>
      </c>
      <c r="E119" s="119"/>
      <c r="F119" s="111"/>
      <c r="G119" s="111"/>
    </row>
    <row r="120" spans="1:17" ht="12.75" customHeight="1" x14ac:dyDescent="0.2">
      <c r="A120" s="109"/>
      <c r="B120" s="235" t="s">
        <v>989</v>
      </c>
      <c r="C120" s="236"/>
      <c r="D120" s="88" t="s">
        <v>169</v>
      </c>
      <c r="E120" s="119"/>
      <c r="F120" s="111"/>
      <c r="G120" s="111"/>
    </row>
    <row r="121" spans="1:17" x14ac:dyDescent="0.2">
      <c r="A121" s="109"/>
      <c r="B121" s="235" t="s">
        <v>170</v>
      </c>
      <c r="C121" s="236"/>
      <c r="D121" s="120" t="s">
        <v>140</v>
      </c>
      <c r="E121" s="119"/>
      <c r="F121" s="111"/>
      <c r="G121" s="111"/>
    </row>
    <row r="122" spans="1:17" x14ac:dyDescent="0.2">
      <c r="A122" s="121"/>
      <c r="B122" s="122" t="s">
        <v>140</v>
      </c>
      <c r="C122" s="122" t="s">
        <v>990</v>
      </c>
      <c r="D122" s="122" t="s">
        <v>171</v>
      </c>
      <c r="E122" s="121"/>
      <c r="F122" s="121"/>
      <c r="G122" s="121"/>
      <c r="H122" s="121"/>
      <c r="J122" s="116"/>
    </row>
    <row r="123" spans="1:17" x14ac:dyDescent="0.2">
      <c r="A123" s="121"/>
      <c r="B123" s="123" t="s">
        <v>172</v>
      </c>
      <c r="C123" s="124">
        <v>46022</v>
      </c>
      <c r="D123" s="124">
        <v>46053</v>
      </c>
      <c r="E123" s="121"/>
      <c r="F123" s="121"/>
      <c r="G123" s="121"/>
      <c r="J123" s="116"/>
    </row>
    <row r="124" spans="1:17" x14ac:dyDescent="0.2">
      <c r="A124" s="125"/>
      <c r="B124" s="96" t="s">
        <v>173</v>
      </c>
      <c r="C124" s="126">
        <v>29.007899999999999</v>
      </c>
      <c r="D124" s="126">
        <v>27.942399999999999</v>
      </c>
      <c r="E124" s="125"/>
      <c r="F124" s="127"/>
      <c r="G124" s="128"/>
    </row>
    <row r="125" spans="1:17" x14ac:dyDescent="0.2">
      <c r="A125" s="125"/>
      <c r="B125" s="96" t="s">
        <v>1106</v>
      </c>
      <c r="C125" s="126">
        <v>27.617100000000001</v>
      </c>
      <c r="D125" s="126">
        <v>26.602599999999999</v>
      </c>
      <c r="E125" s="125"/>
      <c r="F125" s="127"/>
      <c r="G125" s="128"/>
    </row>
    <row r="126" spans="1:17" x14ac:dyDescent="0.2">
      <c r="A126" s="125"/>
      <c r="B126" s="96" t="s">
        <v>174</v>
      </c>
      <c r="C126" s="126">
        <v>28.176200000000001</v>
      </c>
      <c r="D126" s="126">
        <v>27.136199999999999</v>
      </c>
      <c r="E126" s="125"/>
      <c r="F126" s="127"/>
      <c r="G126" s="128"/>
    </row>
    <row r="127" spans="1:17" x14ac:dyDescent="0.2">
      <c r="A127" s="125"/>
      <c r="B127" s="96" t="s">
        <v>1107</v>
      </c>
      <c r="C127" s="126">
        <v>26.791699999999999</v>
      </c>
      <c r="D127" s="126">
        <v>25.802800000000001</v>
      </c>
      <c r="E127" s="125"/>
      <c r="F127" s="127"/>
      <c r="G127" s="128"/>
    </row>
    <row r="128" spans="1:17" x14ac:dyDescent="0.2">
      <c r="A128" s="125"/>
      <c r="B128" s="125"/>
      <c r="C128" s="125"/>
      <c r="D128" s="125"/>
      <c r="E128" s="125"/>
      <c r="F128" s="125"/>
      <c r="G128" s="125"/>
    </row>
    <row r="129" spans="1:10" x14ac:dyDescent="0.2">
      <c r="A129" s="121"/>
      <c r="B129" s="235" t="s">
        <v>991</v>
      </c>
      <c r="C129" s="236"/>
      <c r="D129" s="88" t="s">
        <v>169</v>
      </c>
      <c r="E129" s="121"/>
      <c r="F129" s="121"/>
      <c r="G129" s="121"/>
    </row>
    <row r="130" spans="1:10" x14ac:dyDescent="0.2">
      <c r="A130" s="121"/>
      <c r="B130" s="137"/>
      <c r="C130" s="137"/>
      <c r="D130" s="137"/>
      <c r="E130" s="121"/>
      <c r="F130" s="121"/>
      <c r="G130" s="121"/>
    </row>
    <row r="131" spans="1:10" x14ac:dyDescent="0.2">
      <c r="A131" s="121"/>
      <c r="B131" s="235" t="s">
        <v>175</v>
      </c>
      <c r="C131" s="236"/>
      <c r="D131" s="88" t="s">
        <v>169</v>
      </c>
      <c r="E131" s="131"/>
      <c r="F131" s="121"/>
      <c r="G131" s="121"/>
    </row>
    <row r="132" spans="1:10" x14ac:dyDescent="0.2">
      <c r="A132" s="121"/>
      <c r="B132" s="235" t="s">
        <v>176</v>
      </c>
      <c r="C132" s="236"/>
      <c r="D132" s="88" t="s">
        <v>169</v>
      </c>
      <c r="E132" s="131"/>
      <c r="F132" s="121"/>
      <c r="G132" s="121"/>
    </row>
    <row r="133" spans="1:10" x14ac:dyDescent="0.2">
      <c r="A133" s="121"/>
      <c r="B133" s="235" t="s">
        <v>177</v>
      </c>
      <c r="C133" s="236"/>
      <c r="D133" s="88" t="s">
        <v>169</v>
      </c>
      <c r="E133" s="131"/>
      <c r="F133" s="121"/>
      <c r="G133" s="121"/>
    </row>
    <row r="134" spans="1:10" x14ac:dyDescent="0.2">
      <c r="A134" s="121"/>
      <c r="B134" s="235" t="s">
        <v>178</v>
      </c>
      <c r="C134" s="236"/>
      <c r="D134" s="132">
        <v>0.14356423133941654</v>
      </c>
      <c r="E134" s="121"/>
      <c r="F134" s="115"/>
      <c r="G134" s="133"/>
    </row>
    <row r="136" spans="1:10" x14ac:dyDescent="0.2">
      <c r="B136" s="237" t="s">
        <v>992</v>
      </c>
      <c r="C136" s="237"/>
    </row>
    <row r="138" spans="1:10" ht="153.75" customHeight="1" x14ac:dyDescent="0.2"/>
    <row r="141" spans="1:10" x14ac:dyDescent="0.2">
      <c r="B141" s="134" t="s">
        <v>993</v>
      </c>
      <c r="C141" s="135"/>
      <c r="D141" s="134"/>
    </row>
    <row r="142" spans="1:10" x14ac:dyDescent="0.2">
      <c r="B142" s="134" t="s">
        <v>1009</v>
      </c>
      <c r="D142" s="134"/>
    </row>
    <row r="143" spans="1:10" ht="165" customHeight="1" x14ac:dyDescent="0.2"/>
    <row r="144" spans="1:10" x14ac:dyDescent="0.2">
      <c r="J144" s="86"/>
    </row>
  </sheetData>
  <mergeCells count="18">
    <mergeCell ref="B120:C120"/>
    <mergeCell ref="B121:C121"/>
    <mergeCell ref="B136:C136"/>
    <mergeCell ref="B129:C129"/>
    <mergeCell ref="B133:C133"/>
    <mergeCell ref="B134:C134"/>
    <mergeCell ref="B131:C131"/>
    <mergeCell ref="B132:C132"/>
    <mergeCell ref="B114:H114"/>
    <mergeCell ref="B115:H115"/>
    <mergeCell ref="B116:H116"/>
    <mergeCell ref="B118:D118"/>
    <mergeCell ref="B119:C119"/>
    <mergeCell ref="A1:H1"/>
    <mergeCell ref="A2:H2"/>
    <mergeCell ref="A3:H3"/>
    <mergeCell ref="B112:H112"/>
    <mergeCell ref="B113:H113"/>
  </mergeCells>
  <hyperlinks>
    <hyperlink ref="I1" location="Index!B2" display="Index" xr:uid="{944FAD07-EC74-4BB4-94A7-7A46A474EF37}"/>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61B65-C813-4807-8004-2552F9CA379B}">
  <sheetPr>
    <outlinePr summaryBelow="0" summaryRight="0"/>
  </sheetPr>
  <dimension ref="A1:Q143"/>
  <sheetViews>
    <sheetView showGridLines="0" workbookViewId="0">
      <selection sqref="A1:H1"/>
    </sheetView>
  </sheetViews>
  <sheetFormatPr defaultRowHeight="12.75" x14ac:dyDescent="0.2"/>
  <cols>
    <col min="1" max="1" width="5.85546875" bestFit="1" customWidth="1"/>
    <col min="2" max="2" width="19.7109375" bestFit="1" customWidth="1"/>
    <col min="3" max="3" width="46.85546875" customWidth="1"/>
    <col min="4" max="4" width="17.7109375" bestFit="1" customWidth="1"/>
    <col min="5" max="5" width="8.7109375" bestFit="1" customWidth="1"/>
    <col min="6" max="6" width="10.140625" bestFit="1" customWidth="1"/>
    <col min="7" max="7" width="14" bestFit="1" customWidth="1"/>
    <col min="8" max="8" width="8.42578125" bestFit="1" customWidth="1"/>
    <col min="9" max="9" width="8.7109375" customWidth="1"/>
  </cols>
  <sheetData>
    <row r="1" spans="1:9" ht="15" x14ac:dyDescent="0.2">
      <c r="A1" s="248" t="s">
        <v>0</v>
      </c>
      <c r="B1" s="248"/>
      <c r="C1" s="248"/>
      <c r="D1" s="248"/>
      <c r="E1" s="248"/>
      <c r="F1" s="248"/>
      <c r="G1" s="248"/>
      <c r="H1" s="248"/>
      <c r="I1" s="1" t="s">
        <v>981</v>
      </c>
    </row>
    <row r="2" spans="1:9" ht="15" x14ac:dyDescent="0.2">
      <c r="A2" s="229" t="s">
        <v>457</v>
      </c>
      <c r="B2" s="229"/>
      <c r="C2" s="229"/>
      <c r="D2" s="229"/>
      <c r="E2" s="229"/>
      <c r="F2" s="229"/>
      <c r="G2" s="229"/>
      <c r="H2" s="229"/>
    </row>
    <row r="3" spans="1:9" ht="15" x14ac:dyDescent="0.2">
      <c r="A3" s="229" t="s">
        <v>982</v>
      </c>
      <c r="B3" s="229"/>
      <c r="C3" s="229"/>
      <c r="D3" s="229"/>
      <c r="E3" s="229"/>
      <c r="F3" s="229"/>
      <c r="G3" s="229"/>
      <c r="H3" s="229"/>
    </row>
    <row r="4" spans="1:9" s="86" customFormat="1" ht="30" x14ac:dyDescent="0.2">
      <c r="A4" s="84" t="s">
        <v>2</v>
      </c>
      <c r="B4" s="84" t="s">
        <v>3</v>
      </c>
      <c r="C4" s="84" t="s">
        <v>4</v>
      </c>
      <c r="D4" s="84" t="s">
        <v>5</v>
      </c>
      <c r="E4" s="84" t="s">
        <v>6</v>
      </c>
      <c r="F4" s="84" t="s">
        <v>7</v>
      </c>
      <c r="G4" s="84" t="s">
        <v>8</v>
      </c>
      <c r="H4" s="85" t="s">
        <v>980</v>
      </c>
    </row>
    <row r="5" spans="1:9" x14ac:dyDescent="0.2">
      <c r="A5" s="87"/>
      <c r="B5" s="87"/>
      <c r="C5" s="88" t="s">
        <v>9</v>
      </c>
      <c r="D5" s="87"/>
      <c r="E5" s="87"/>
      <c r="F5" s="87"/>
      <c r="G5" s="87"/>
      <c r="H5" s="89" t="s">
        <v>140</v>
      </c>
    </row>
    <row r="6" spans="1:9" x14ac:dyDescent="0.2">
      <c r="A6" s="90"/>
      <c r="B6" s="91"/>
      <c r="C6" s="91" t="s">
        <v>10</v>
      </c>
      <c r="D6" s="91"/>
      <c r="E6" s="92"/>
      <c r="F6" s="93"/>
      <c r="G6" s="94"/>
      <c r="H6" s="89" t="s">
        <v>140</v>
      </c>
    </row>
    <row r="7" spans="1:9" x14ac:dyDescent="0.2">
      <c r="A7" s="95">
        <v>1</v>
      </c>
      <c r="B7" s="96" t="s">
        <v>359</v>
      </c>
      <c r="C7" s="96" t="s">
        <v>360</v>
      </c>
      <c r="D7" s="96" t="s">
        <v>109</v>
      </c>
      <c r="E7" s="97">
        <v>35553</v>
      </c>
      <c r="F7" s="98">
        <v>196.30588950000001</v>
      </c>
      <c r="G7" s="99">
        <v>5.734699E-2</v>
      </c>
      <c r="H7" s="89" t="s">
        <v>140</v>
      </c>
    </row>
    <row r="8" spans="1:9" x14ac:dyDescent="0.2">
      <c r="A8" s="95">
        <v>2</v>
      </c>
      <c r="B8" s="96" t="s">
        <v>342</v>
      </c>
      <c r="C8" s="96" t="s">
        <v>343</v>
      </c>
      <c r="D8" s="96" t="s">
        <v>261</v>
      </c>
      <c r="E8" s="97">
        <v>10679</v>
      </c>
      <c r="F8" s="98">
        <v>165.22548800000001</v>
      </c>
      <c r="G8" s="99">
        <v>4.8267450000000003E-2</v>
      </c>
      <c r="H8" s="89" t="s">
        <v>140</v>
      </c>
    </row>
    <row r="9" spans="1:9" x14ac:dyDescent="0.2">
      <c r="A9" s="95">
        <v>3</v>
      </c>
      <c r="B9" s="96" t="s">
        <v>365</v>
      </c>
      <c r="C9" s="96" t="s">
        <v>366</v>
      </c>
      <c r="D9" s="96" t="s">
        <v>71</v>
      </c>
      <c r="E9" s="97">
        <v>8097</v>
      </c>
      <c r="F9" s="98">
        <v>164.522943</v>
      </c>
      <c r="G9" s="99">
        <v>4.8062210000000001E-2</v>
      </c>
      <c r="H9" s="89" t="s">
        <v>140</v>
      </c>
    </row>
    <row r="10" spans="1:9" x14ac:dyDescent="0.2">
      <c r="A10" s="95">
        <v>4</v>
      </c>
      <c r="B10" s="96" t="s">
        <v>363</v>
      </c>
      <c r="C10" s="96" t="s">
        <v>364</v>
      </c>
      <c r="D10" s="96" t="s">
        <v>31</v>
      </c>
      <c r="E10" s="97">
        <v>37549</v>
      </c>
      <c r="F10" s="98">
        <v>164.4833945</v>
      </c>
      <c r="G10" s="99">
        <v>4.8050660000000002E-2</v>
      </c>
      <c r="H10" s="89" t="s">
        <v>140</v>
      </c>
    </row>
    <row r="11" spans="1:9" x14ac:dyDescent="0.2">
      <c r="A11" s="95">
        <v>5</v>
      </c>
      <c r="B11" s="96" t="s">
        <v>87</v>
      </c>
      <c r="C11" s="96" t="s">
        <v>88</v>
      </c>
      <c r="D11" s="96" t="s">
        <v>60</v>
      </c>
      <c r="E11" s="97">
        <v>22800</v>
      </c>
      <c r="F11" s="98">
        <v>161.46960000000001</v>
      </c>
      <c r="G11" s="99">
        <v>4.717023E-2</v>
      </c>
      <c r="H11" s="89" t="s">
        <v>140</v>
      </c>
    </row>
    <row r="12" spans="1:9" x14ac:dyDescent="0.2">
      <c r="A12" s="95">
        <v>6</v>
      </c>
      <c r="B12" s="96" t="s">
        <v>373</v>
      </c>
      <c r="C12" s="96" t="s">
        <v>374</v>
      </c>
      <c r="D12" s="96" t="s">
        <v>194</v>
      </c>
      <c r="E12" s="97">
        <v>5181</v>
      </c>
      <c r="F12" s="98">
        <v>131.64402899999999</v>
      </c>
      <c r="G12" s="99">
        <v>3.8457270000000002E-2</v>
      </c>
      <c r="H12" s="89" t="s">
        <v>140</v>
      </c>
    </row>
    <row r="13" spans="1:9" x14ac:dyDescent="0.2">
      <c r="A13" s="95">
        <v>7</v>
      </c>
      <c r="B13" s="96" t="s">
        <v>361</v>
      </c>
      <c r="C13" s="96" t="s">
        <v>362</v>
      </c>
      <c r="D13" s="96" t="s">
        <v>31</v>
      </c>
      <c r="E13" s="97">
        <v>198042</v>
      </c>
      <c r="F13" s="98">
        <v>129.46005539999999</v>
      </c>
      <c r="G13" s="99">
        <v>3.781926E-2</v>
      </c>
      <c r="H13" s="89" t="s">
        <v>140</v>
      </c>
    </row>
    <row r="14" spans="1:9" x14ac:dyDescent="0.2">
      <c r="A14" s="95">
        <v>8</v>
      </c>
      <c r="B14" s="96" t="s">
        <v>367</v>
      </c>
      <c r="C14" s="96" t="s">
        <v>368</v>
      </c>
      <c r="D14" s="96" t="s">
        <v>31</v>
      </c>
      <c r="E14" s="97">
        <v>180840</v>
      </c>
      <c r="F14" s="98">
        <v>126.786924</v>
      </c>
      <c r="G14" s="99">
        <v>3.7038359999999999E-2</v>
      </c>
      <c r="H14" s="89" t="s">
        <v>140</v>
      </c>
    </row>
    <row r="15" spans="1:9" ht="25.5" x14ac:dyDescent="0.2">
      <c r="A15" s="95">
        <v>9</v>
      </c>
      <c r="B15" s="96" t="s">
        <v>83</v>
      </c>
      <c r="C15" s="96" t="s">
        <v>84</v>
      </c>
      <c r="D15" s="96" t="s">
        <v>25</v>
      </c>
      <c r="E15" s="97">
        <v>2090</v>
      </c>
      <c r="F15" s="98">
        <v>115.44114999999999</v>
      </c>
      <c r="G15" s="99">
        <v>3.3723910000000003E-2</v>
      </c>
      <c r="H15" s="89" t="s">
        <v>140</v>
      </c>
    </row>
    <row r="16" spans="1:9" x14ac:dyDescent="0.2">
      <c r="A16" s="95">
        <v>10</v>
      </c>
      <c r="B16" s="96" t="s">
        <v>217</v>
      </c>
      <c r="C16" s="96" t="s">
        <v>218</v>
      </c>
      <c r="D16" s="96" t="s">
        <v>182</v>
      </c>
      <c r="E16" s="97">
        <v>707</v>
      </c>
      <c r="F16" s="98">
        <v>106.46006</v>
      </c>
      <c r="G16" s="99">
        <v>3.1100260000000001E-2</v>
      </c>
      <c r="H16" s="89" t="s">
        <v>140</v>
      </c>
    </row>
    <row r="17" spans="1:8" x14ac:dyDescent="0.2">
      <c r="A17" s="95">
        <v>11</v>
      </c>
      <c r="B17" s="96" t="s">
        <v>369</v>
      </c>
      <c r="C17" s="96" t="s">
        <v>370</v>
      </c>
      <c r="D17" s="96" t="s">
        <v>71</v>
      </c>
      <c r="E17" s="97">
        <v>46205</v>
      </c>
      <c r="F17" s="98">
        <v>105.8510345</v>
      </c>
      <c r="G17" s="99">
        <v>3.092234E-2</v>
      </c>
      <c r="H17" s="89" t="s">
        <v>140</v>
      </c>
    </row>
    <row r="18" spans="1:8" x14ac:dyDescent="0.2">
      <c r="A18" s="95">
        <v>12</v>
      </c>
      <c r="B18" s="96" t="s">
        <v>381</v>
      </c>
      <c r="C18" s="96" t="s">
        <v>382</v>
      </c>
      <c r="D18" s="96" t="s">
        <v>221</v>
      </c>
      <c r="E18" s="97">
        <v>53380</v>
      </c>
      <c r="F18" s="98">
        <v>101.18179000000001</v>
      </c>
      <c r="G18" s="99">
        <v>2.9558310000000001E-2</v>
      </c>
      <c r="H18" s="89" t="s">
        <v>140</v>
      </c>
    </row>
    <row r="19" spans="1:8" x14ac:dyDescent="0.2">
      <c r="A19" s="95">
        <v>13</v>
      </c>
      <c r="B19" s="96" t="s">
        <v>377</v>
      </c>
      <c r="C19" s="96" t="s">
        <v>378</v>
      </c>
      <c r="D19" s="96" t="s">
        <v>199</v>
      </c>
      <c r="E19" s="97">
        <v>16328</v>
      </c>
      <c r="F19" s="98">
        <v>99.943687999999995</v>
      </c>
      <c r="G19" s="99">
        <v>2.919662E-2</v>
      </c>
      <c r="H19" s="89" t="s">
        <v>140</v>
      </c>
    </row>
    <row r="20" spans="1:8" x14ac:dyDescent="0.2">
      <c r="A20" s="95">
        <v>14</v>
      </c>
      <c r="B20" s="96" t="s">
        <v>371</v>
      </c>
      <c r="C20" s="96" t="s">
        <v>372</v>
      </c>
      <c r="D20" s="96" t="s">
        <v>28</v>
      </c>
      <c r="E20" s="97">
        <v>3393</v>
      </c>
      <c r="F20" s="98">
        <v>99.465795</v>
      </c>
      <c r="G20" s="99">
        <v>2.9057019999999999E-2</v>
      </c>
      <c r="H20" s="89" t="s">
        <v>140</v>
      </c>
    </row>
    <row r="21" spans="1:8" ht="25.5" x14ac:dyDescent="0.2">
      <c r="A21" s="95">
        <v>15</v>
      </c>
      <c r="B21" s="96" t="s">
        <v>375</v>
      </c>
      <c r="C21" s="96" t="s">
        <v>376</v>
      </c>
      <c r="D21" s="96" t="s">
        <v>216</v>
      </c>
      <c r="E21" s="97">
        <v>1831</v>
      </c>
      <c r="F21" s="98">
        <v>97.097930000000005</v>
      </c>
      <c r="G21" s="99">
        <v>2.8365290000000001E-2</v>
      </c>
      <c r="H21" s="89" t="s">
        <v>140</v>
      </c>
    </row>
    <row r="22" spans="1:8" x14ac:dyDescent="0.2">
      <c r="A22" s="95">
        <v>16</v>
      </c>
      <c r="B22" s="96" t="s">
        <v>44</v>
      </c>
      <c r="C22" s="96" t="s">
        <v>45</v>
      </c>
      <c r="D22" s="96" t="s">
        <v>13</v>
      </c>
      <c r="E22" s="97">
        <v>7465</v>
      </c>
      <c r="F22" s="98">
        <v>85.399600000000007</v>
      </c>
      <c r="G22" s="99">
        <v>2.4947850000000001E-2</v>
      </c>
      <c r="H22" s="89" t="s">
        <v>140</v>
      </c>
    </row>
    <row r="23" spans="1:8" x14ac:dyDescent="0.2">
      <c r="A23" s="95">
        <v>17</v>
      </c>
      <c r="B23" s="96" t="s">
        <v>379</v>
      </c>
      <c r="C23" s="96" t="s">
        <v>380</v>
      </c>
      <c r="D23" s="96" t="s">
        <v>182</v>
      </c>
      <c r="E23" s="97">
        <v>9140</v>
      </c>
      <c r="F23" s="98">
        <v>85.225930000000005</v>
      </c>
      <c r="G23" s="99">
        <v>2.489711E-2</v>
      </c>
      <c r="H23" s="89" t="s">
        <v>140</v>
      </c>
    </row>
    <row r="24" spans="1:8" x14ac:dyDescent="0.2">
      <c r="A24" s="95">
        <v>18</v>
      </c>
      <c r="B24" s="96" t="s">
        <v>58</v>
      </c>
      <c r="C24" s="96" t="s">
        <v>59</v>
      </c>
      <c r="D24" s="96" t="s">
        <v>60</v>
      </c>
      <c r="E24" s="97">
        <v>1517</v>
      </c>
      <c r="F24" s="98">
        <v>84.534824999999998</v>
      </c>
      <c r="G24" s="99">
        <v>2.469522E-2</v>
      </c>
      <c r="H24" s="89" t="s">
        <v>140</v>
      </c>
    </row>
    <row r="25" spans="1:8" ht="25.5" x14ac:dyDescent="0.2">
      <c r="A25" s="95">
        <v>19</v>
      </c>
      <c r="B25" s="96" t="s">
        <v>388</v>
      </c>
      <c r="C25" s="96" t="s">
        <v>389</v>
      </c>
      <c r="D25" s="96" t="s">
        <v>390</v>
      </c>
      <c r="E25" s="97">
        <v>23998</v>
      </c>
      <c r="F25" s="98">
        <v>80.753270000000001</v>
      </c>
      <c r="G25" s="99">
        <v>2.3590509999999999E-2</v>
      </c>
      <c r="H25" s="89" t="s">
        <v>140</v>
      </c>
    </row>
    <row r="26" spans="1:8" x14ac:dyDescent="0.2">
      <c r="A26" s="95">
        <v>20</v>
      </c>
      <c r="B26" s="96" t="s">
        <v>385</v>
      </c>
      <c r="C26" s="96" t="s">
        <v>386</v>
      </c>
      <c r="D26" s="96" t="s">
        <v>387</v>
      </c>
      <c r="E26" s="97">
        <v>7495</v>
      </c>
      <c r="F26" s="98">
        <v>73.061260000000004</v>
      </c>
      <c r="G26" s="99">
        <v>2.1343440000000002E-2</v>
      </c>
      <c r="H26" s="89" t="s">
        <v>140</v>
      </c>
    </row>
    <row r="27" spans="1:8" x14ac:dyDescent="0.2">
      <c r="A27" s="95">
        <v>21</v>
      </c>
      <c r="B27" s="96" t="s">
        <v>399</v>
      </c>
      <c r="C27" s="96" t="s">
        <v>400</v>
      </c>
      <c r="D27" s="96" t="s">
        <v>199</v>
      </c>
      <c r="E27" s="97">
        <v>16841</v>
      </c>
      <c r="F27" s="98">
        <v>70.403800500000003</v>
      </c>
      <c r="G27" s="99">
        <v>2.0567120000000001E-2</v>
      </c>
      <c r="H27" s="89" t="s">
        <v>140</v>
      </c>
    </row>
    <row r="28" spans="1:8" x14ac:dyDescent="0.2">
      <c r="A28" s="95">
        <v>22</v>
      </c>
      <c r="B28" s="96" t="s">
        <v>393</v>
      </c>
      <c r="C28" s="96" t="s">
        <v>394</v>
      </c>
      <c r="D28" s="96" t="s">
        <v>182</v>
      </c>
      <c r="E28" s="97">
        <v>4105</v>
      </c>
      <c r="F28" s="98">
        <v>67.909014999999997</v>
      </c>
      <c r="G28" s="99">
        <v>1.9838310000000001E-2</v>
      </c>
      <c r="H28" s="89" t="s">
        <v>140</v>
      </c>
    </row>
    <row r="29" spans="1:8" x14ac:dyDescent="0.2">
      <c r="A29" s="95">
        <v>23</v>
      </c>
      <c r="B29" s="96" t="s">
        <v>67</v>
      </c>
      <c r="C29" s="96" t="s">
        <v>68</v>
      </c>
      <c r="D29" s="96" t="s">
        <v>60</v>
      </c>
      <c r="E29" s="97">
        <v>1612</v>
      </c>
      <c r="F29" s="98">
        <v>64.820132000000001</v>
      </c>
      <c r="G29" s="99">
        <v>1.893595E-2</v>
      </c>
      <c r="H29" s="89" t="s">
        <v>140</v>
      </c>
    </row>
    <row r="30" spans="1:8" x14ac:dyDescent="0.2">
      <c r="A30" s="95">
        <v>24</v>
      </c>
      <c r="B30" s="96" t="s">
        <v>395</v>
      </c>
      <c r="C30" s="96" t="s">
        <v>396</v>
      </c>
      <c r="D30" s="96" t="s">
        <v>60</v>
      </c>
      <c r="E30" s="97">
        <v>14157</v>
      </c>
      <c r="F30" s="98">
        <v>63.012807000000002</v>
      </c>
      <c r="G30" s="99">
        <v>1.8407980000000001E-2</v>
      </c>
      <c r="H30" s="89" t="s">
        <v>140</v>
      </c>
    </row>
    <row r="31" spans="1:8" x14ac:dyDescent="0.2">
      <c r="A31" s="95">
        <v>25</v>
      </c>
      <c r="B31" s="96" t="s">
        <v>101</v>
      </c>
      <c r="C31" s="96" t="s">
        <v>102</v>
      </c>
      <c r="D31" s="96" t="s">
        <v>98</v>
      </c>
      <c r="E31" s="97">
        <v>7562</v>
      </c>
      <c r="F31" s="98">
        <v>56.885145000000001</v>
      </c>
      <c r="G31" s="99">
        <v>1.6617900000000001E-2</v>
      </c>
      <c r="H31" s="89" t="s">
        <v>140</v>
      </c>
    </row>
    <row r="32" spans="1:8" x14ac:dyDescent="0.2">
      <c r="A32" s="95">
        <v>26</v>
      </c>
      <c r="B32" s="96" t="s">
        <v>397</v>
      </c>
      <c r="C32" s="96" t="s">
        <v>398</v>
      </c>
      <c r="D32" s="96" t="s">
        <v>182</v>
      </c>
      <c r="E32" s="97">
        <v>6319</v>
      </c>
      <c r="F32" s="98">
        <v>51.967455999999999</v>
      </c>
      <c r="G32" s="99">
        <v>1.518129E-2</v>
      </c>
      <c r="H32" s="89" t="s">
        <v>140</v>
      </c>
    </row>
    <row r="33" spans="1:8" ht="25.5" x14ac:dyDescent="0.2">
      <c r="A33" s="95">
        <v>27</v>
      </c>
      <c r="B33" s="96" t="s">
        <v>401</v>
      </c>
      <c r="C33" s="96" t="s">
        <v>402</v>
      </c>
      <c r="D33" s="96" t="s">
        <v>216</v>
      </c>
      <c r="E33" s="97">
        <v>6182</v>
      </c>
      <c r="F33" s="98">
        <v>51.675338000000004</v>
      </c>
      <c r="G33" s="99">
        <v>1.509596E-2</v>
      </c>
      <c r="H33" s="89" t="s">
        <v>140</v>
      </c>
    </row>
    <row r="34" spans="1:8" x14ac:dyDescent="0.2">
      <c r="A34" s="95">
        <v>28</v>
      </c>
      <c r="B34" s="96" t="s">
        <v>344</v>
      </c>
      <c r="C34" s="96" t="s">
        <v>345</v>
      </c>
      <c r="D34" s="96" t="s">
        <v>304</v>
      </c>
      <c r="E34" s="97">
        <v>18825</v>
      </c>
      <c r="F34" s="98">
        <v>51.505200000000002</v>
      </c>
      <c r="G34" s="99">
        <v>1.5046250000000001E-2</v>
      </c>
      <c r="H34" s="89" t="s">
        <v>140</v>
      </c>
    </row>
    <row r="35" spans="1:8" x14ac:dyDescent="0.2">
      <c r="A35" s="95">
        <v>29</v>
      </c>
      <c r="B35" s="96" t="s">
        <v>403</v>
      </c>
      <c r="C35" s="96" t="s">
        <v>404</v>
      </c>
      <c r="D35" s="96" t="s">
        <v>261</v>
      </c>
      <c r="E35" s="97">
        <v>12789</v>
      </c>
      <c r="F35" s="98">
        <v>48.527860500000003</v>
      </c>
      <c r="G35" s="99">
        <v>1.417648E-2</v>
      </c>
      <c r="H35" s="89" t="s">
        <v>140</v>
      </c>
    </row>
    <row r="36" spans="1:8" x14ac:dyDescent="0.2">
      <c r="A36" s="95">
        <v>30</v>
      </c>
      <c r="B36" s="96" t="s">
        <v>405</v>
      </c>
      <c r="C36" s="96" t="s">
        <v>406</v>
      </c>
      <c r="D36" s="96" t="s">
        <v>228</v>
      </c>
      <c r="E36" s="97">
        <v>12077</v>
      </c>
      <c r="F36" s="98">
        <v>47.160685000000001</v>
      </c>
      <c r="G36" s="99">
        <v>1.3777090000000001E-2</v>
      </c>
      <c r="H36" s="89" t="s">
        <v>140</v>
      </c>
    </row>
    <row r="37" spans="1:8" x14ac:dyDescent="0.2">
      <c r="A37" s="95">
        <v>31</v>
      </c>
      <c r="B37" s="96" t="s">
        <v>411</v>
      </c>
      <c r="C37" s="96" t="s">
        <v>412</v>
      </c>
      <c r="D37" s="96" t="s">
        <v>221</v>
      </c>
      <c r="E37" s="97">
        <v>9506</v>
      </c>
      <c r="F37" s="98">
        <v>46.878838999999999</v>
      </c>
      <c r="G37" s="99">
        <v>1.369475E-2</v>
      </c>
      <c r="H37" s="89" t="s">
        <v>140</v>
      </c>
    </row>
    <row r="38" spans="1:8" x14ac:dyDescent="0.2">
      <c r="A38" s="95">
        <v>32</v>
      </c>
      <c r="B38" s="96" t="s">
        <v>409</v>
      </c>
      <c r="C38" s="96" t="s">
        <v>410</v>
      </c>
      <c r="D38" s="96" t="s">
        <v>60</v>
      </c>
      <c r="E38" s="97">
        <v>10251</v>
      </c>
      <c r="F38" s="98">
        <v>43.571875499999997</v>
      </c>
      <c r="G38" s="99">
        <v>1.2728679999999999E-2</v>
      </c>
      <c r="H38" s="89" t="s">
        <v>140</v>
      </c>
    </row>
    <row r="39" spans="1:8" ht="25.5" x14ac:dyDescent="0.2">
      <c r="A39" s="95">
        <v>33</v>
      </c>
      <c r="B39" s="96" t="s">
        <v>413</v>
      </c>
      <c r="C39" s="96" t="s">
        <v>414</v>
      </c>
      <c r="D39" s="96" t="s">
        <v>277</v>
      </c>
      <c r="E39" s="97">
        <v>3285</v>
      </c>
      <c r="F39" s="98">
        <v>39.962024999999997</v>
      </c>
      <c r="G39" s="99">
        <v>1.167414E-2</v>
      </c>
      <c r="H39" s="89" t="s">
        <v>140</v>
      </c>
    </row>
    <row r="40" spans="1:8" ht="25.5" x14ac:dyDescent="0.2">
      <c r="A40" s="95">
        <v>34</v>
      </c>
      <c r="B40" s="96" t="s">
        <v>383</v>
      </c>
      <c r="C40" s="96" t="s">
        <v>384</v>
      </c>
      <c r="D40" s="96" t="s">
        <v>277</v>
      </c>
      <c r="E40" s="97">
        <v>613</v>
      </c>
      <c r="F40" s="98">
        <v>37.386870000000002</v>
      </c>
      <c r="G40" s="99">
        <v>1.092185E-2</v>
      </c>
      <c r="H40" s="89" t="s">
        <v>140</v>
      </c>
    </row>
    <row r="41" spans="1:8" x14ac:dyDescent="0.2">
      <c r="A41" s="95">
        <v>35</v>
      </c>
      <c r="B41" s="96" t="s">
        <v>415</v>
      </c>
      <c r="C41" s="96" t="s">
        <v>416</v>
      </c>
      <c r="D41" s="96" t="s">
        <v>417</v>
      </c>
      <c r="E41" s="97">
        <v>3522</v>
      </c>
      <c r="F41" s="98">
        <v>32.511581999999997</v>
      </c>
      <c r="G41" s="99">
        <v>9.49763E-3</v>
      </c>
      <c r="H41" s="89" t="s">
        <v>140</v>
      </c>
    </row>
    <row r="42" spans="1:8" x14ac:dyDescent="0.2">
      <c r="A42" s="95">
        <v>36</v>
      </c>
      <c r="B42" s="96" t="s">
        <v>69</v>
      </c>
      <c r="C42" s="96" t="s">
        <v>70</v>
      </c>
      <c r="D42" s="96" t="s">
        <v>71</v>
      </c>
      <c r="E42" s="97">
        <v>568</v>
      </c>
      <c r="F42" s="98">
        <v>32.466880000000003</v>
      </c>
      <c r="G42" s="99">
        <v>9.4845699999999995E-3</v>
      </c>
      <c r="H42" s="89" t="s">
        <v>140</v>
      </c>
    </row>
    <row r="43" spans="1:8" x14ac:dyDescent="0.2">
      <c r="A43" s="95">
        <v>37</v>
      </c>
      <c r="B43" s="96" t="s">
        <v>418</v>
      </c>
      <c r="C43" s="96" t="s">
        <v>419</v>
      </c>
      <c r="D43" s="96" t="s">
        <v>60</v>
      </c>
      <c r="E43" s="97">
        <v>3083</v>
      </c>
      <c r="F43" s="98">
        <v>31.573003</v>
      </c>
      <c r="G43" s="99">
        <v>9.2234499999999994E-3</v>
      </c>
      <c r="H43" s="89" t="s">
        <v>140</v>
      </c>
    </row>
    <row r="44" spans="1:8" x14ac:dyDescent="0.2">
      <c r="A44" s="95">
        <v>38</v>
      </c>
      <c r="B44" s="96" t="s">
        <v>407</v>
      </c>
      <c r="C44" s="96" t="s">
        <v>408</v>
      </c>
      <c r="D44" s="96" t="s">
        <v>71</v>
      </c>
      <c r="E44" s="97">
        <v>3365</v>
      </c>
      <c r="F44" s="98">
        <v>27.04787</v>
      </c>
      <c r="G44" s="99">
        <v>7.9015100000000005E-3</v>
      </c>
      <c r="H44" s="89" t="s">
        <v>140</v>
      </c>
    </row>
    <row r="45" spans="1:8" x14ac:dyDescent="0.2">
      <c r="A45" s="95">
        <v>39</v>
      </c>
      <c r="B45" s="96" t="s">
        <v>420</v>
      </c>
      <c r="C45" s="96" t="s">
        <v>421</v>
      </c>
      <c r="D45" s="96" t="s">
        <v>71</v>
      </c>
      <c r="E45" s="97">
        <v>3782</v>
      </c>
      <c r="F45" s="98">
        <v>22.99456</v>
      </c>
      <c r="G45" s="99">
        <v>6.71742E-3</v>
      </c>
      <c r="H45" s="89" t="s">
        <v>140</v>
      </c>
    </row>
    <row r="46" spans="1:8" x14ac:dyDescent="0.2">
      <c r="A46" s="95">
        <v>40</v>
      </c>
      <c r="B46" s="96" t="s">
        <v>422</v>
      </c>
      <c r="C46" s="96" t="s">
        <v>423</v>
      </c>
      <c r="D46" s="96" t="s">
        <v>424</v>
      </c>
      <c r="E46" s="97">
        <v>3350</v>
      </c>
      <c r="F46" s="98">
        <v>22.9542</v>
      </c>
      <c r="G46" s="99">
        <v>6.7056299999999998E-3</v>
      </c>
      <c r="H46" s="89" t="s">
        <v>140</v>
      </c>
    </row>
    <row r="47" spans="1:8" x14ac:dyDescent="0.2">
      <c r="A47" s="100"/>
      <c r="B47" s="100"/>
      <c r="C47" s="101" t="s">
        <v>139</v>
      </c>
      <c r="D47" s="100"/>
      <c r="E47" s="100" t="s">
        <v>140</v>
      </c>
      <c r="F47" s="102">
        <v>3285.5297993999998</v>
      </c>
      <c r="G47" s="103">
        <v>0.95980427000000001</v>
      </c>
      <c r="H47" s="89" t="s">
        <v>140</v>
      </c>
    </row>
    <row r="48" spans="1:8" x14ac:dyDescent="0.2">
      <c r="A48" s="100"/>
      <c r="B48" s="100"/>
      <c r="C48" s="104"/>
      <c r="D48" s="100"/>
      <c r="E48" s="100"/>
      <c r="F48" s="105"/>
      <c r="G48" s="105"/>
      <c r="H48" s="89" t="s">
        <v>140</v>
      </c>
    </row>
    <row r="49" spans="1:8" x14ac:dyDescent="0.2">
      <c r="A49" s="100"/>
      <c r="B49" s="100"/>
      <c r="C49" s="101" t="s">
        <v>141</v>
      </c>
      <c r="D49" s="100"/>
      <c r="E49" s="100"/>
      <c r="F49" s="100"/>
      <c r="G49" s="100"/>
      <c r="H49" s="89" t="s">
        <v>140</v>
      </c>
    </row>
    <row r="50" spans="1:8" x14ac:dyDescent="0.2">
      <c r="A50" s="100"/>
      <c r="B50" s="100"/>
      <c r="C50" s="101" t="s">
        <v>139</v>
      </c>
      <c r="D50" s="100"/>
      <c r="E50" s="100" t="s">
        <v>140</v>
      </c>
      <c r="F50" s="106" t="s">
        <v>142</v>
      </c>
      <c r="G50" s="103">
        <v>0</v>
      </c>
      <c r="H50" s="89" t="s">
        <v>140</v>
      </c>
    </row>
    <row r="51" spans="1:8" x14ac:dyDescent="0.2">
      <c r="A51" s="100"/>
      <c r="B51" s="100"/>
      <c r="C51" s="104"/>
      <c r="D51" s="100"/>
      <c r="E51" s="100"/>
      <c r="F51" s="105"/>
      <c r="G51" s="105"/>
      <c r="H51" s="89" t="s">
        <v>140</v>
      </c>
    </row>
    <row r="52" spans="1:8" x14ac:dyDescent="0.2">
      <c r="A52" s="100"/>
      <c r="B52" s="100"/>
      <c r="C52" s="101" t="s">
        <v>143</v>
      </c>
      <c r="D52" s="100"/>
      <c r="E52" s="100"/>
      <c r="F52" s="100"/>
      <c r="G52" s="100"/>
      <c r="H52" s="89" t="s">
        <v>140</v>
      </c>
    </row>
    <row r="53" spans="1:8" x14ac:dyDescent="0.2">
      <c r="A53" s="100"/>
      <c r="B53" s="100"/>
      <c r="C53" s="101" t="s">
        <v>139</v>
      </c>
      <c r="D53" s="100"/>
      <c r="E53" s="100" t="s">
        <v>140</v>
      </c>
      <c r="F53" s="106" t="s">
        <v>142</v>
      </c>
      <c r="G53" s="103">
        <v>0</v>
      </c>
      <c r="H53" s="89" t="s">
        <v>140</v>
      </c>
    </row>
    <row r="54" spans="1:8" x14ac:dyDescent="0.2">
      <c r="A54" s="100"/>
      <c r="B54" s="100"/>
      <c r="C54" s="104"/>
      <c r="D54" s="100"/>
      <c r="E54" s="100"/>
      <c r="F54" s="105"/>
      <c r="G54" s="105"/>
      <c r="H54" s="89" t="s">
        <v>140</v>
      </c>
    </row>
    <row r="55" spans="1:8" x14ac:dyDescent="0.2">
      <c r="A55" s="100"/>
      <c r="B55" s="100"/>
      <c r="C55" s="101" t="s">
        <v>144</v>
      </c>
      <c r="D55" s="100"/>
      <c r="E55" s="100"/>
      <c r="F55" s="100"/>
      <c r="G55" s="100"/>
      <c r="H55" s="89" t="s">
        <v>140</v>
      </c>
    </row>
    <row r="56" spans="1:8" x14ac:dyDescent="0.2">
      <c r="A56" s="100"/>
      <c r="B56" s="100"/>
      <c r="C56" s="101" t="s">
        <v>139</v>
      </c>
      <c r="D56" s="100"/>
      <c r="E56" s="100" t="s">
        <v>140</v>
      </c>
      <c r="F56" s="106" t="s">
        <v>142</v>
      </c>
      <c r="G56" s="103">
        <v>0</v>
      </c>
      <c r="H56" s="89" t="s">
        <v>140</v>
      </c>
    </row>
    <row r="57" spans="1:8" x14ac:dyDescent="0.2">
      <c r="A57" s="100"/>
      <c r="B57" s="100"/>
      <c r="C57" s="104"/>
      <c r="D57" s="100"/>
      <c r="E57" s="100"/>
      <c r="F57" s="105"/>
      <c r="G57" s="105"/>
      <c r="H57" s="89" t="s">
        <v>140</v>
      </c>
    </row>
    <row r="58" spans="1:8" x14ac:dyDescent="0.2">
      <c r="A58" s="100"/>
      <c r="B58" s="100"/>
      <c r="C58" s="101" t="s">
        <v>145</v>
      </c>
      <c r="D58" s="100"/>
      <c r="E58" s="100"/>
      <c r="F58" s="105"/>
      <c r="G58" s="105"/>
      <c r="H58" s="89" t="s">
        <v>140</v>
      </c>
    </row>
    <row r="59" spans="1:8" x14ac:dyDescent="0.2">
      <c r="A59" s="100"/>
      <c r="B59" s="100"/>
      <c r="C59" s="101" t="s">
        <v>139</v>
      </c>
      <c r="D59" s="100"/>
      <c r="E59" s="100" t="s">
        <v>140</v>
      </c>
      <c r="F59" s="106" t="s">
        <v>142</v>
      </c>
      <c r="G59" s="103">
        <v>0</v>
      </c>
      <c r="H59" s="89" t="s">
        <v>140</v>
      </c>
    </row>
    <row r="60" spans="1:8" x14ac:dyDescent="0.2">
      <c r="A60" s="100"/>
      <c r="B60" s="100"/>
      <c r="C60" s="104"/>
      <c r="D60" s="100"/>
      <c r="E60" s="100"/>
      <c r="F60" s="105"/>
      <c r="G60" s="105"/>
      <c r="H60" s="89" t="s">
        <v>140</v>
      </c>
    </row>
    <row r="61" spans="1:8" x14ac:dyDescent="0.2">
      <c r="A61" s="100"/>
      <c r="B61" s="100"/>
      <c r="C61" s="101" t="s">
        <v>146</v>
      </c>
      <c r="D61" s="100"/>
      <c r="E61" s="100"/>
      <c r="F61" s="105"/>
      <c r="G61" s="105"/>
      <c r="H61" s="89" t="s">
        <v>140</v>
      </c>
    </row>
    <row r="62" spans="1:8" x14ac:dyDescent="0.2">
      <c r="A62" s="100"/>
      <c r="B62" s="100"/>
      <c r="C62" s="101" t="s">
        <v>139</v>
      </c>
      <c r="D62" s="100"/>
      <c r="E62" s="100" t="s">
        <v>140</v>
      </c>
      <c r="F62" s="106" t="s">
        <v>142</v>
      </c>
      <c r="G62" s="103">
        <v>0</v>
      </c>
      <c r="H62" s="89" t="s">
        <v>140</v>
      </c>
    </row>
    <row r="63" spans="1:8" x14ac:dyDescent="0.2">
      <c r="A63" s="100"/>
      <c r="B63" s="100"/>
      <c r="C63" s="104"/>
      <c r="D63" s="100"/>
      <c r="E63" s="100"/>
      <c r="F63" s="105"/>
      <c r="G63" s="105"/>
      <c r="H63" s="89" t="s">
        <v>140</v>
      </c>
    </row>
    <row r="64" spans="1:8" x14ac:dyDescent="0.2">
      <c r="A64" s="100"/>
      <c r="B64" s="100"/>
      <c r="C64" s="101" t="s">
        <v>147</v>
      </c>
      <c r="D64" s="100"/>
      <c r="E64" s="100"/>
      <c r="F64" s="102">
        <v>3285.5297993999998</v>
      </c>
      <c r="G64" s="103">
        <v>0.95980427000000001</v>
      </c>
      <c r="H64" s="89" t="s">
        <v>140</v>
      </c>
    </row>
    <row r="65" spans="1:8" x14ac:dyDescent="0.2">
      <c r="A65" s="100"/>
      <c r="B65" s="100"/>
      <c r="C65" s="104"/>
      <c r="D65" s="100"/>
      <c r="E65" s="100"/>
      <c r="F65" s="105"/>
      <c r="G65" s="105"/>
      <c r="H65" s="89" t="s">
        <v>140</v>
      </c>
    </row>
    <row r="66" spans="1:8" x14ac:dyDescent="0.2">
      <c r="A66" s="100"/>
      <c r="B66" s="100"/>
      <c r="C66" s="101" t="s">
        <v>148</v>
      </c>
      <c r="D66" s="100"/>
      <c r="E66" s="100"/>
      <c r="F66" s="105"/>
      <c r="G66" s="105"/>
      <c r="H66" s="89" t="s">
        <v>140</v>
      </c>
    </row>
    <row r="67" spans="1:8" x14ac:dyDescent="0.2">
      <c r="A67" s="100"/>
      <c r="B67" s="100"/>
      <c r="C67" s="101" t="s">
        <v>10</v>
      </c>
      <c r="D67" s="100"/>
      <c r="E67" s="100"/>
      <c r="F67" s="105"/>
      <c r="G67" s="105"/>
      <c r="H67" s="89" t="s">
        <v>140</v>
      </c>
    </row>
    <row r="68" spans="1:8" x14ac:dyDescent="0.2">
      <c r="A68" s="100"/>
      <c r="B68" s="100"/>
      <c r="C68" s="101" t="s">
        <v>139</v>
      </c>
      <c r="D68" s="100"/>
      <c r="E68" s="100" t="s">
        <v>140</v>
      </c>
      <c r="F68" s="106" t="s">
        <v>142</v>
      </c>
      <c r="G68" s="103">
        <v>0</v>
      </c>
      <c r="H68" s="89" t="s">
        <v>140</v>
      </c>
    </row>
    <row r="69" spans="1:8" x14ac:dyDescent="0.2">
      <c r="A69" s="100"/>
      <c r="B69" s="100"/>
      <c r="C69" s="104"/>
      <c r="D69" s="100"/>
      <c r="E69" s="100"/>
      <c r="F69" s="105"/>
      <c r="G69" s="105"/>
      <c r="H69" s="89" t="s">
        <v>140</v>
      </c>
    </row>
    <row r="70" spans="1:8" x14ac:dyDescent="0.2">
      <c r="A70" s="100"/>
      <c r="B70" s="100"/>
      <c r="C70" s="101" t="s">
        <v>149</v>
      </c>
      <c r="D70" s="100"/>
      <c r="E70" s="100"/>
      <c r="F70" s="100"/>
      <c r="G70" s="100"/>
      <c r="H70" s="89" t="s">
        <v>140</v>
      </c>
    </row>
    <row r="71" spans="1:8" x14ac:dyDescent="0.2">
      <c r="A71" s="100"/>
      <c r="B71" s="100"/>
      <c r="C71" s="101" t="s">
        <v>139</v>
      </c>
      <c r="D71" s="100"/>
      <c r="E71" s="100" t="s">
        <v>140</v>
      </c>
      <c r="F71" s="106" t="s">
        <v>142</v>
      </c>
      <c r="G71" s="103">
        <v>0</v>
      </c>
      <c r="H71" s="89" t="s">
        <v>140</v>
      </c>
    </row>
    <row r="72" spans="1:8" x14ac:dyDescent="0.2">
      <c r="A72" s="100"/>
      <c r="B72" s="100"/>
      <c r="C72" s="104"/>
      <c r="D72" s="100"/>
      <c r="E72" s="100"/>
      <c r="F72" s="105"/>
      <c r="G72" s="105"/>
      <c r="H72" s="89" t="s">
        <v>140</v>
      </c>
    </row>
    <row r="73" spans="1:8" x14ac:dyDescent="0.2">
      <c r="A73" s="100"/>
      <c r="B73" s="100"/>
      <c r="C73" s="101" t="s">
        <v>150</v>
      </c>
      <c r="D73" s="100"/>
      <c r="E73" s="100"/>
      <c r="F73" s="100"/>
      <c r="G73" s="100"/>
      <c r="H73" s="89" t="s">
        <v>140</v>
      </c>
    </row>
    <row r="74" spans="1:8" x14ac:dyDescent="0.2">
      <c r="A74" s="100"/>
      <c r="B74" s="100"/>
      <c r="C74" s="101" t="s">
        <v>139</v>
      </c>
      <c r="D74" s="100"/>
      <c r="E74" s="100" t="s">
        <v>140</v>
      </c>
      <c r="F74" s="106" t="s">
        <v>142</v>
      </c>
      <c r="G74" s="103">
        <v>0</v>
      </c>
      <c r="H74" s="89" t="s">
        <v>140</v>
      </c>
    </row>
    <row r="75" spans="1:8" x14ac:dyDescent="0.2">
      <c r="A75" s="100"/>
      <c r="B75" s="100"/>
      <c r="C75" s="104"/>
      <c r="D75" s="100"/>
      <c r="E75" s="100"/>
      <c r="F75" s="105"/>
      <c r="G75" s="105"/>
      <c r="H75" s="89" t="s">
        <v>140</v>
      </c>
    </row>
    <row r="76" spans="1:8" x14ac:dyDescent="0.2">
      <c r="A76" s="100"/>
      <c r="B76" s="100"/>
      <c r="C76" s="101" t="s">
        <v>151</v>
      </c>
      <c r="D76" s="100"/>
      <c r="E76" s="100"/>
      <c r="F76" s="105"/>
      <c r="G76" s="105"/>
      <c r="H76" s="89" t="s">
        <v>140</v>
      </c>
    </row>
    <row r="77" spans="1:8" x14ac:dyDescent="0.2">
      <c r="A77" s="100"/>
      <c r="B77" s="100"/>
      <c r="C77" s="101" t="s">
        <v>139</v>
      </c>
      <c r="D77" s="100"/>
      <c r="E77" s="100" t="s">
        <v>140</v>
      </c>
      <c r="F77" s="106" t="s">
        <v>142</v>
      </c>
      <c r="G77" s="103">
        <v>0</v>
      </c>
      <c r="H77" s="89" t="s">
        <v>140</v>
      </c>
    </row>
    <row r="78" spans="1:8" x14ac:dyDescent="0.2">
      <c r="A78" s="100"/>
      <c r="B78" s="100"/>
      <c r="C78" s="104"/>
      <c r="D78" s="100"/>
      <c r="E78" s="100"/>
      <c r="F78" s="105"/>
      <c r="G78" s="105"/>
      <c r="H78" s="89" t="s">
        <v>140</v>
      </c>
    </row>
    <row r="79" spans="1:8" x14ac:dyDescent="0.2">
      <c r="A79" s="100"/>
      <c r="B79" s="100"/>
      <c r="C79" s="101" t="s">
        <v>152</v>
      </c>
      <c r="D79" s="100"/>
      <c r="E79" s="100"/>
      <c r="F79" s="102">
        <v>0</v>
      </c>
      <c r="G79" s="103">
        <v>0</v>
      </c>
      <c r="H79" s="89" t="s">
        <v>140</v>
      </c>
    </row>
    <row r="80" spans="1:8" x14ac:dyDescent="0.2">
      <c r="A80" s="100"/>
      <c r="B80" s="100"/>
      <c r="C80" s="104"/>
      <c r="D80" s="100"/>
      <c r="E80" s="100"/>
      <c r="F80" s="105"/>
      <c r="G80" s="105"/>
      <c r="H80" s="89" t="s">
        <v>140</v>
      </c>
    </row>
    <row r="81" spans="1:8" x14ac:dyDescent="0.2">
      <c r="A81" s="100"/>
      <c r="B81" s="100"/>
      <c r="C81" s="101" t="s">
        <v>153</v>
      </c>
      <c r="D81" s="100"/>
      <c r="E81" s="100"/>
      <c r="F81" s="105"/>
      <c r="G81" s="105"/>
      <c r="H81" s="89" t="s">
        <v>140</v>
      </c>
    </row>
    <row r="82" spans="1:8" x14ac:dyDescent="0.2">
      <c r="A82" s="100"/>
      <c r="B82" s="100"/>
      <c r="C82" s="101" t="s">
        <v>154</v>
      </c>
      <c r="D82" s="100"/>
      <c r="E82" s="100"/>
      <c r="F82" s="105"/>
      <c r="G82" s="105"/>
      <c r="H82" s="89" t="s">
        <v>140</v>
      </c>
    </row>
    <row r="83" spans="1:8" x14ac:dyDescent="0.2">
      <c r="A83" s="100"/>
      <c r="B83" s="100"/>
      <c r="C83" s="101" t="s">
        <v>139</v>
      </c>
      <c r="D83" s="100"/>
      <c r="E83" s="100" t="s">
        <v>140</v>
      </c>
      <c r="F83" s="106" t="s">
        <v>142</v>
      </c>
      <c r="G83" s="103">
        <v>0</v>
      </c>
      <c r="H83" s="89" t="s">
        <v>140</v>
      </c>
    </row>
    <row r="84" spans="1:8" x14ac:dyDescent="0.2">
      <c r="A84" s="100"/>
      <c r="B84" s="100"/>
      <c r="C84" s="104"/>
      <c r="D84" s="100"/>
      <c r="E84" s="100"/>
      <c r="F84" s="105"/>
      <c r="G84" s="105"/>
      <c r="H84" s="89" t="s">
        <v>140</v>
      </c>
    </row>
    <row r="85" spans="1:8" x14ac:dyDescent="0.2">
      <c r="A85" s="100"/>
      <c r="B85" s="100"/>
      <c r="C85" s="101" t="s">
        <v>155</v>
      </c>
      <c r="D85" s="100"/>
      <c r="E85" s="100"/>
      <c r="F85" s="105"/>
      <c r="G85" s="105"/>
      <c r="H85" s="89" t="s">
        <v>140</v>
      </c>
    </row>
    <row r="86" spans="1:8" x14ac:dyDescent="0.2">
      <c r="A86" s="100"/>
      <c r="B86" s="100"/>
      <c r="C86" s="101" t="s">
        <v>139</v>
      </c>
      <c r="D86" s="100"/>
      <c r="E86" s="100" t="s">
        <v>140</v>
      </c>
      <c r="F86" s="106" t="s">
        <v>142</v>
      </c>
      <c r="G86" s="103">
        <v>0</v>
      </c>
      <c r="H86" s="89" t="s">
        <v>140</v>
      </c>
    </row>
    <row r="87" spans="1:8" x14ac:dyDescent="0.2">
      <c r="A87" s="100"/>
      <c r="B87" s="100"/>
      <c r="C87" s="104"/>
      <c r="D87" s="100"/>
      <c r="E87" s="100"/>
      <c r="F87" s="105"/>
      <c r="G87" s="105"/>
      <c r="H87" s="89" t="s">
        <v>140</v>
      </c>
    </row>
    <row r="88" spans="1:8" x14ac:dyDescent="0.2">
      <c r="A88" s="100"/>
      <c r="B88" s="100"/>
      <c r="C88" s="101" t="s">
        <v>156</v>
      </c>
      <c r="D88" s="100"/>
      <c r="E88" s="100"/>
      <c r="F88" s="105"/>
      <c r="G88" s="105"/>
      <c r="H88" s="89" t="s">
        <v>140</v>
      </c>
    </row>
    <row r="89" spans="1:8" x14ac:dyDescent="0.2">
      <c r="A89" s="100"/>
      <c r="B89" s="100"/>
      <c r="C89" s="101" t="s">
        <v>139</v>
      </c>
      <c r="D89" s="100"/>
      <c r="E89" s="100" t="s">
        <v>140</v>
      </c>
      <c r="F89" s="106" t="s">
        <v>142</v>
      </c>
      <c r="G89" s="103">
        <v>0</v>
      </c>
      <c r="H89" s="89" t="s">
        <v>140</v>
      </c>
    </row>
    <row r="90" spans="1:8" x14ac:dyDescent="0.2">
      <c r="A90" s="100"/>
      <c r="B90" s="100"/>
      <c r="C90" s="104"/>
      <c r="D90" s="100"/>
      <c r="E90" s="100"/>
      <c r="F90" s="105"/>
      <c r="G90" s="105"/>
      <c r="H90" s="89" t="s">
        <v>140</v>
      </c>
    </row>
    <row r="91" spans="1:8" x14ac:dyDescent="0.2">
      <c r="A91" s="100"/>
      <c r="B91" s="100"/>
      <c r="C91" s="101" t="s">
        <v>157</v>
      </c>
      <c r="D91" s="100"/>
      <c r="E91" s="100"/>
      <c r="F91" s="105"/>
      <c r="G91" s="105"/>
      <c r="H91" s="89" t="s">
        <v>140</v>
      </c>
    </row>
    <row r="92" spans="1:8" x14ac:dyDescent="0.2">
      <c r="A92" s="95">
        <v>1</v>
      </c>
      <c r="B92" s="96"/>
      <c r="C92" s="96" t="s">
        <v>158</v>
      </c>
      <c r="D92" s="96"/>
      <c r="E92" s="107"/>
      <c r="F92" s="98">
        <v>144.94436480100001</v>
      </c>
      <c r="G92" s="99">
        <v>4.2342709999999999E-2</v>
      </c>
      <c r="H92" s="89">
        <v>5.2</v>
      </c>
    </row>
    <row r="93" spans="1:8" x14ac:dyDescent="0.2">
      <c r="A93" s="100"/>
      <c r="B93" s="100"/>
      <c r="C93" s="101" t="s">
        <v>139</v>
      </c>
      <c r="D93" s="100"/>
      <c r="E93" s="100" t="s">
        <v>140</v>
      </c>
      <c r="F93" s="102">
        <v>144.94436480100001</v>
      </c>
      <c r="G93" s="103">
        <v>4.2342709999999999E-2</v>
      </c>
      <c r="H93" s="89" t="s">
        <v>140</v>
      </c>
    </row>
    <row r="94" spans="1:8" x14ac:dyDescent="0.2">
      <c r="A94" s="100"/>
      <c r="B94" s="100"/>
      <c r="C94" s="104"/>
      <c r="D94" s="100"/>
      <c r="E94" s="100"/>
      <c r="F94" s="105"/>
      <c r="G94" s="105"/>
      <c r="H94" s="89" t="s">
        <v>140</v>
      </c>
    </row>
    <row r="95" spans="1:8" x14ac:dyDescent="0.2">
      <c r="A95" s="100"/>
      <c r="B95" s="100"/>
      <c r="C95" s="101" t="s">
        <v>159</v>
      </c>
      <c r="D95" s="100"/>
      <c r="E95" s="100"/>
      <c r="F95" s="102">
        <v>144.94436480100001</v>
      </c>
      <c r="G95" s="103">
        <v>4.2342709999999999E-2</v>
      </c>
      <c r="H95" s="89" t="s">
        <v>140</v>
      </c>
    </row>
    <row r="96" spans="1:8" x14ac:dyDescent="0.2">
      <c r="A96" s="100"/>
      <c r="B96" s="100"/>
      <c r="C96" s="105"/>
      <c r="D96" s="100"/>
      <c r="E96" s="100"/>
      <c r="F96" s="100"/>
      <c r="G96" s="100"/>
      <c r="H96" s="89" t="s">
        <v>140</v>
      </c>
    </row>
    <row r="97" spans="1:10" x14ac:dyDescent="0.2">
      <c r="A97" s="100"/>
      <c r="B97" s="100"/>
      <c r="C97" s="101" t="s">
        <v>160</v>
      </c>
      <c r="D97" s="100"/>
      <c r="E97" s="100"/>
      <c r="F97" s="100"/>
      <c r="G97" s="100"/>
      <c r="H97" s="89" t="s">
        <v>140</v>
      </c>
    </row>
    <row r="98" spans="1:10" x14ac:dyDescent="0.2">
      <c r="A98" s="100"/>
      <c r="B98" s="100"/>
      <c r="C98" s="101" t="s">
        <v>161</v>
      </c>
      <c r="D98" s="100"/>
      <c r="E98" s="100"/>
      <c r="F98" s="100"/>
      <c r="G98" s="100"/>
      <c r="H98" s="89" t="s">
        <v>140</v>
      </c>
    </row>
    <row r="99" spans="1:10" x14ac:dyDescent="0.2">
      <c r="A99" s="100"/>
      <c r="B99" s="100"/>
      <c r="C99" s="101" t="s">
        <v>139</v>
      </c>
      <c r="D99" s="100"/>
      <c r="E99" s="100" t="s">
        <v>140</v>
      </c>
      <c r="F99" s="106" t="s">
        <v>142</v>
      </c>
      <c r="G99" s="103">
        <v>0</v>
      </c>
      <c r="H99" s="89" t="s">
        <v>140</v>
      </c>
    </row>
    <row r="100" spans="1:10" x14ac:dyDescent="0.2">
      <c r="A100" s="100"/>
      <c r="B100" s="100"/>
      <c r="C100" s="104"/>
      <c r="D100" s="100"/>
      <c r="E100" s="100"/>
      <c r="F100" s="105"/>
      <c r="G100" s="105"/>
      <c r="H100" s="89" t="s">
        <v>140</v>
      </c>
    </row>
    <row r="101" spans="1:10" x14ac:dyDescent="0.2">
      <c r="A101" s="100"/>
      <c r="B101" s="100"/>
      <c r="C101" s="101" t="s">
        <v>162</v>
      </c>
      <c r="D101" s="100"/>
      <c r="E101" s="100"/>
      <c r="F101" s="100"/>
      <c r="G101" s="100"/>
      <c r="H101" s="89" t="s">
        <v>140</v>
      </c>
    </row>
    <row r="102" spans="1:10" x14ac:dyDescent="0.2">
      <c r="A102" s="100"/>
      <c r="B102" s="100"/>
      <c r="C102" s="101" t="s">
        <v>163</v>
      </c>
      <c r="D102" s="100"/>
      <c r="E102" s="100"/>
      <c r="F102" s="100"/>
      <c r="G102" s="100"/>
      <c r="H102" s="89" t="s">
        <v>140</v>
      </c>
    </row>
    <row r="103" spans="1:10" x14ac:dyDescent="0.2">
      <c r="A103" s="100"/>
      <c r="B103" s="100"/>
      <c r="C103" s="101" t="s">
        <v>139</v>
      </c>
      <c r="D103" s="100"/>
      <c r="E103" s="100" t="s">
        <v>140</v>
      </c>
      <c r="F103" s="106" t="s">
        <v>142</v>
      </c>
      <c r="G103" s="103">
        <v>0</v>
      </c>
      <c r="H103" s="89" t="s">
        <v>140</v>
      </c>
    </row>
    <row r="104" spans="1:10" x14ac:dyDescent="0.2">
      <c r="A104" s="100"/>
      <c r="B104" s="100"/>
      <c r="C104" s="104"/>
      <c r="D104" s="100"/>
      <c r="E104" s="100"/>
      <c r="F104" s="105"/>
      <c r="G104" s="105"/>
      <c r="H104" s="89" t="s">
        <v>140</v>
      </c>
    </row>
    <row r="105" spans="1:10" x14ac:dyDescent="0.2">
      <c r="A105" s="100"/>
      <c r="B105" s="100"/>
      <c r="C105" s="101" t="s">
        <v>164</v>
      </c>
      <c r="D105" s="100"/>
      <c r="E105" s="100"/>
      <c r="F105" s="105"/>
      <c r="G105" s="105"/>
      <c r="H105" s="89" t="s">
        <v>140</v>
      </c>
    </row>
    <row r="106" spans="1:10" x14ac:dyDescent="0.2">
      <c r="A106" s="100"/>
      <c r="B106" s="100"/>
      <c r="C106" s="101" t="s">
        <v>139</v>
      </c>
      <c r="D106" s="100"/>
      <c r="E106" s="100" t="s">
        <v>140</v>
      </c>
      <c r="F106" s="106" t="s">
        <v>142</v>
      </c>
      <c r="G106" s="103">
        <v>0</v>
      </c>
      <c r="H106" s="89" t="s">
        <v>140</v>
      </c>
    </row>
    <row r="107" spans="1:10" x14ac:dyDescent="0.2">
      <c r="A107" s="100"/>
      <c r="B107" s="100"/>
      <c r="C107" s="104"/>
      <c r="D107" s="100"/>
      <c r="E107" s="100"/>
      <c r="F107" s="105"/>
      <c r="G107" s="105"/>
      <c r="H107" s="89" t="s">
        <v>140</v>
      </c>
    </row>
    <row r="108" spans="1:10" x14ac:dyDescent="0.2">
      <c r="A108" s="107"/>
      <c r="B108" s="96"/>
      <c r="C108" s="96" t="s">
        <v>165</v>
      </c>
      <c r="D108" s="96"/>
      <c r="E108" s="107"/>
      <c r="F108" s="98">
        <v>-7.3493409600000001</v>
      </c>
      <c r="G108" s="99">
        <v>-2.1469700000000002E-3</v>
      </c>
      <c r="H108" s="89" t="s">
        <v>140</v>
      </c>
    </row>
    <row r="109" spans="1:10" x14ac:dyDescent="0.2">
      <c r="A109" s="104"/>
      <c r="B109" s="104"/>
      <c r="C109" s="101" t="s">
        <v>166</v>
      </c>
      <c r="D109" s="105"/>
      <c r="E109" s="105"/>
      <c r="F109" s="102">
        <v>3423.1248232409998</v>
      </c>
      <c r="G109" s="108">
        <v>1.0000000099999999</v>
      </c>
      <c r="H109" s="89" t="s">
        <v>140</v>
      </c>
    </row>
    <row r="110" spans="1:10" ht="12.75" customHeight="1" x14ac:dyDescent="0.2">
      <c r="A110" s="109"/>
      <c r="B110" s="109"/>
      <c r="C110" s="110"/>
      <c r="D110" s="111"/>
      <c r="E110" s="111"/>
      <c r="F110" s="112"/>
      <c r="G110" s="113"/>
      <c r="H110" s="114"/>
    </row>
    <row r="111" spans="1:10" x14ac:dyDescent="0.2">
      <c r="A111" s="109"/>
      <c r="B111" s="230" t="s">
        <v>984</v>
      </c>
      <c r="C111" s="230"/>
      <c r="D111" s="230"/>
      <c r="E111" s="230"/>
      <c r="F111" s="230"/>
      <c r="G111" s="230"/>
      <c r="H111" s="230"/>
      <c r="J111" s="116"/>
    </row>
    <row r="112" spans="1:10" x14ac:dyDescent="0.2">
      <c r="A112" s="109"/>
      <c r="B112" s="230" t="s">
        <v>985</v>
      </c>
      <c r="C112" s="230"/>
      <c r="D112" s="230"/>
      <c r="E112" s="230"/>
      <c r="F112" s="230"/>
      <c r="G112" s="230"/>
      <c r="H112" s="230"/>
      <c r="J112" s="116"/>
    </row>
    <row r="113" spans="1:17" x14ac:dyDescent="0.2">
      <c r="A113" s="109"/>
      <c r="B113" s="230" t="s">
        <v>986</v>
      </c>
      <c r="C113" s="230"/>
      <c r="D113" s="230"/>
      <c r="E113" s="230"/>
      <c r="F113" s="230"/>
      <c r="G113" s="230"/>
      <c r="H113" s="230"/>
      <c r="J113" s="116"/>
    </row>
    <row r="114" spans="1:17" s="118" customFormat="1" ht="66.75" customHeight="1" x14ac:dyDescent="0.25">
      <c r="A114" s="117"/>
      <c r="B114" s="231" t="s">
        <v>987</v>
      </c>
      <c r="C114" s="231"/>
      <c r="D114" s="231"/>
      <c r="E114" s="231"/>
      <c r="F114" s="231"/>
      <c r="G114" s="231"/>
      <c r="H114" s="231"/>
      <c r="I114"/>
      <c r="J114" s="116"/>
      <c r="K114"/>
      <c r="L114"/>
      <c r="M114"/>
      <c r="N114"/>
      <c r="O114"/>
      <c r="P114"/>
      <c r="Q114"/>
    </row>
    <row r="115" spans="1:17" x14ac:dyDescent="0.2">
      <c r="A115" s="109"/>
      <c r="B115" s="230" t="s">
        <v>988</v>
      </c>
      <c r="C115" s="230"/>
      <c r="D115" s="230"/>
      <c r="E115" s="230"/>
      <c r="F115" s="230"/>
      <c r="G115" s="230"/>
      <c r="H115" s="230"/>
      <c r="J115" s="116"/>
    </row>
    <row r="116" spans="1:17" x14ac:dyDescent="0.2">
      <c r="A116" s="109"/>
      <c r="B116" s="109"/>
      <c r="C116" s="109"/>
      <c r="D116" s="111"/>
      <c r="E116" s="111"/>
      <c r="F116" s="111"/>
      <c r="G116" s="111"/>
    </row>
    <row r="117" spans="1:17" x14ac:dyDescent="0.2">
      <c r="A117" s="109"/>
      <c r="B117" s="232" t="s">
        <v>167</v>
      </c>
      <c r="C117" s="233"/>
      <c r="D117" s="234"/>
      <c r="E117" s="119"/>
      <c r="F117" s="111"/>
      <c r="G117" s="111"/>
    </row>
    <row r="118" spans="1:17" ht="27.75" customHeight="1" x14ac:dyDescent="0.2">
      <c r="A118" s="109"/>
      <c r="B118" s="235" t="s">
        <v>168</v>
      </c>
      <c r="C118" s="236"/>
      <c r="D118" s="88" t="s">
        <v>169</v>
      </c>
      <c r="E118" s="119"/>
      <c r="F118" s="111"/>
      <c r="G118" s="111"/>
    </row>
    <row r="119" spans="1:17" ht="12.75" customHeight="1" x14ac:dyDescent="0.2">
      <c r="A119" s="109"/>
      <c r="B119" s="235" t="s">
        <v>989</v>
      </c>
      <c r="C119" s="236"/>
      <c r="D119" s="88" t="s">
        <v>169</v>
      </c>
      <c r="E119" s="119"/>
      <c r="F119" s="111"/>
      <c r="G119" s="111"/>
    </row>
    <row r="120" spans="1:17" x14ac:dyDescent="0.2">
      <c r="A120" s="109"/>
      <c r="B120" s="235" t="s">
        <v>170</v>
      </c>
      <c r="C120" s="236"/>
      <c r="D120" s="120" t="s">
        <v>140</v>
      </c>
      <c r="E120" s="119"/>
      <c r="F120" s="111"/>
      <c r="G120" s="111"/>
    </row>
    <row r="121" spans="1:17" x14ac:dyDescent="0.2">
      <c r="A121" s="121"/>
      <c r="B121" s="122" t="s">
        <v>140</v>
      </c>
      <c r="C121" s="122" t="s">
        <v>990</v>
      </c>
      <c r="D121" s="122" t="s">
        <v>171</v>
      </c>
      <c r="E121" s="121"/>
      <c r="F121" s="121"/>
      <c r="G121" s="121"/>
      <c r="H121" s="121"/>
      <c r="J121" s="116"/>
    </row>
    <row r="122" spans="1:17" x14ac:dyDescent="0.2">
      <c r="A122" s="121"/>
      <c r="B122" s="123" t="s">
        <v>172</v>
      </c>
      <c r="C122" s="124">
        <v>46022</v>
      </c>
      <c r="D122" s="124">
        <v>46053</v>
      </c>
      <c r="E122" s="121"/>
      <c r="F122" s="121"/>
      <c r="G122" s="121"/>
      <c r="J122" s="116"/>
    </row>
    <row r="123" spans="1:17" x14ac:dyDescent="0.2">
      <c r="A123" s="125"/>
      <c r="B123" s="96" t="s">
        <v>173</v>
      </c>
      <c r="C123" s="126">
        <v>28.021799999999999</v>
      </c>
      <c r="D123" s="126">
        <v>26.9131</v>
      </c>
      <c r="E123" s="125"/>
      <c r="F123" s="127"/>
      <c r="G123" s="128"/>
    </row>
    <row r="124" spans="1:17" x14ac:dyDescent="0.2">
      <c r="A124" s="125"/>
      <c r="B124" s="96" t="s">
        <v>1106</v>
      </c>
      <c r="C124" s="126">
        <v>27.121200000000002</v>
      </c>
      <c r="D124" s="126">
        <v>26.048100000000002</v>
      </c>
      <c r="E124" s="125"/>
      <c r="F124" s="127"/>
      <c r="G124" s="128"/>
    </row>
    <row r="125" spans="1:17" x14ac:dyDescent="0.2">
      <c r="A125" s="125"/>
      <c r="B125" s="96" t="s">
        <v>174</v>
      </c>
      <c r="C125" s="126">
        <v>26.6999</v>
      </c>
      <c r="D125" s="126">
        <v>25.6372</v>
      </c>
      <c r="E125" s="125"/>
      <c r="F125" s="127"/>
      <c r="G125" s="128"/>
    </row>
    <row r="126" spans="1:17" x14ac:dyDescent="0.2">
      <c r="A126" s="125"/>
      <c r="B126" s="96" t="s">
        <v>1107</v>
      </c>
      <c r="C126" s="126">
        <v>25.803699999999999</v>
      </c>
      <c r="D126" s="126">
        <v>24.776700000000002</v>
      </c>
      <c r="E126" s="125"/>
      <c r="F126" s="127"/>
      <c r="G126" s="128"/>
    </row>
    <row r="127" spans="1:17" x14ac:dyDescent="0.2">
      <c r="A127" s="125"/>
      <c r="B127" s="125"/>
      <c r="C127" s="125"/>
      <c r="D127" s="125"/>
      <c r="E127" s="125"/>
      <c r="F127" s="125"/>
      <c r="G127" s="125"/>
    </row>
    <row r="128" spans="1:17" x14ac:dyDescent="0.2">
      <c r="A128" s="121"/>
      <c r="B128" s="235" t="s">
        <v>991</v>
      </c>
      <c r="C128" s="236"/>
      <c r="D128" s="88" t="s">
        <v>169</v>
      </c>
      <c r="E128" s="121"/>
      <c r="F128" s="121"/>
      <c r="G128" s="121"/>
    </row>
    <row r="129" spans="1:10" x14ac:dyDescent="0.2">
      <c r="A129" s="121"/>
      <c r="B129" s="137"/>
      <c r="C129" s="137"/>
      <c r="D129" s="137"/>
      <c r="E129" s="121"/>
      <c r="F129" s="121"/>
      <c r="G129" s="121"/>
    </row>
    <row r="130" spans="1:10" x14ac:dyDescent="0.2">
      <c r="A130" s="121"/>
      <c r="B130" s="235" t="s">
        <v>175</v>
      </c>
      <c r="C130" s="236"/>
      <c r="D130" s="88" t="s">
        <v>169</v>
      </c>
      <c r="E130" s="131"/>
      <c r="F130" s="121"/>
      <c r="G130" s="121"/>
    </row>
    <row r="131" spans="1:10" x14ac:dyDescent="0.2">
      <c r="A131" s="121"/>
      <c r="B131" s="235" t="s">
        <v>176</v>
      </c>
      <c r="C131" s="236"/>
      <c r="D131" s="88" t="s">
        <v>169</v>
      </c>
      <c r="E131" s="131"/>
      <c r="F131" s="121"/>
      <c r="G131" s="121"/>
    </row>
    <row r="132" spans="1:10" x14ac:dyDescent="0.2">
      <c r="A132" s="121"/>
      <c r="B132" s="235" t="s">
        <v>177</v>
      </c>
      <c r="C132" s="236"/>
      <c r="D132" s="88" t="s">
        <v>169</v>
      </c>
      <c r="E132" s="131"/>
      <c r="F132" s="121"/>
      <c r="G132" s="121"/>
    </row>
    <row r="133" spans="1:10" x14ac:dyDescent="0.2">
      <c r="A133" s="121"/>
      <c r="B133" s="235" t="s">
        <v>178</v>
      </c>
      <c r="C133" s="236"/>
      <c r="D133" s="132">
        <v>0.14299019751046463</v>
      </c>
      <c r="E133" s="121"/>
      <c r="F133" s="115"/>
      <c r="G133" s="133"/>
    </row>
    <row r="135" spans="1:10" x14ac:dyDescent="0.2">
      <c r="B135" s="237" t="s">
        <v>992</v>
      </c>
      <c r="C135" s="237"/>
    </row>
    <row r="137" spans="1:10" ht="153.75" customHeight="1" x14ac:dyDescent="0.2"/>
    <row r="140" spans="1:10" x14ac:dyDescent="0.2">
      <c r="B140" s="134" t="s">
        <v>993</v>
      </c>
      <c r="C140" s="135"/>
      <c r="D140" s="134"/>
    </row>
    <row r="141" spans="1:10" x14ac:dyDescent="0.2">
      <c r="B141" s="134" t="s">
        <v>1010</v>
      </c>
      <c r="D141" s="134"/>
    </row>
    <row r="142" spans="1:10" ht="165" customHeight="1" x14ac:dyDescent="0.2"/>
    <row r="143" spans="1:10" x14ac:dyDescent="0.2">
      <c r="J143" s="86"/>
    </row>
  </sheetData>
  <mergeCells count="18">
    <mergeCell ref="B119:C119"/>
    <mergeCell ref="B120:C120"/>
    <mergeCell ref="B135:C135"/>
    <mergeCell ref="B128:C128"/>
    <mergeCell ref="B132:C132"/>
    <mergeCell ref="B133:C133"/>
    <mergeCell ref="B130:C130"/>
    <mergeCell ref="B131:C131"/>
    <mergeCell ref="B113:H113"/>
    <mergeCell ref="B114:H114"/>
    <mergeCell ref="B115:H115"/>
    <mergeCell ref="B117:D117"/>
    <mergeCell ref="B118:C118"/>
    <mergeCell ref="A1:H1"/>
    <mergeCell ref="A2:H2"/>
    <mergeCell ref="A3:H3"/>
    <mergeCell ref="B111:H111"/>
    <mergeCell ref="B112:H112"/>
  </mergeCells>
  <hyperlinks>
    <hyperlink ref="I1" location="Index!B2" display="Index" xr:uid="{79ABFB9F-FB18-4675-BA2E-EED7C9C6631A}"/>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51FB7-5FE1-446F-8955-D81DA451A96E}">
  <sheetPr>
    <outlinePr summaryBelow="0" summaryRight="0"/>
  </sheetPr>
  <dimension ref="A1:Q176"/>
  <sheetViews>
    <sheetView showGridLines="0" workbookViewId="0">
      <selection sqref="A1:H1"/>
    </sheetView>
  </sheetViews>
  <sheetFormatPr defaultRowHeight="12.75" x14ac:dyDescent="0.2"/>
  <cols>
    <col min="1" max="1" width="5.85546875" bestFit="1" customWidth="1"/>
    <col min="2" max="2" width="19.7109375" bestFit="1" customWidth="1"/>
    <col min="3" max="3" width="46.85546875" customWidth="1"/>
    <col min="4" max="4" width="17.7109375" bestFit="1" customWidth="1"/>
    <col min="5" max="5" width="13.5703125" bestFit="1" customWidth="1"/>
    <col min="6" max="6" width="10.140625" bestFit="1" customWidth="1"/>
    <col min="7" max="7" width="14" bestFit="1" customWidth="1"/>
    <col min="8" max="8" width="8.42578125" bestFit="1" customWidth="1"/>
    <col min="9" max="9" width="8.7109375" customWidth="1"/>
  </cols>
  <sheetData>
    <row r="1" spans="1:9" ht="15" x14ac:dyDescent="0.2">
      <c r="A1" s="248" t="s">
        <v>0</v>
      </c>
      <c r="B1" s="248"/>
      <c r="C1" s="248"/>
      <c r="D1" s="248"/>
      <c r="E1" s="248"/>
      <c r="F1" s="248"/>
      <c r="G1" s="248"/>
      <c r="H1" s="248"/>
      <c r="I1" s="1" t="s">
        <v>981</v>
      </c>
    </row>
    <row r="2" spans="1:9" ht="15" x14ac:dyDescent="0.2">
      <c r="A2" s="248" t="s">
        <v>458</v>
      </c>
      <c r="B2" s="248"/>
      <c r="C2" s="248"/>
      <c r="D2" s="248"/>
      <c r="E2" s="248"/>
      <c r="F2" s="248"/>
      <c r="G2" s="248"/>
      <c r="H2" s="248"/>
    </row>
    <row r="3" spans="1:9" ht="15" x14ac:dyDescent="0.2">
      <c r="A3" s="248" t="s">
        <v>982</v>
      </c>
      <c r="B3" s="248"/>
      <c r="C3" s="248"/>
      <c r="D3" s="248"/>
      <c r="E3" s="248"/>
      <c r="F3" s="248"/>
      <c r="G3" s="248"/>
      <c r="H3" s="248"/>
    </row>
    <row r="4" spans="1:9" s="86" customFormat="1" ht="30" x14ac:dyDescent="0.2">
      <c r="A4" s="84" t="s">
        <v>2</v>
      </c>
      <c r="B4" s="84" t="s">
        <v>3</v>
      </c>
      <c r="C4" s="84" t="s">
        <v>4</v>
      </c>
      <c r="D4" s="84" t="s">
        <v>5</v>
      </c>
      <c r="E4" s="84" t="s">
        <v>6</v>
      </c>
      <c r="F4" s="84" t="s">
        <v>7</v>
      </c>
      <c r="G4" s="84" t="s">
        <v>8</v>
      </c>
      <c r="H4" s="85" t="s">
        <v>980</v>
      </c>
    </row>
    <row r="5" spans="1:9" x14ac:dyDescent="0.2">
      <c r="A5" s="87"/>
      <c r="B5" s="87"/>
      <c r="C5" s="88" t="s">
        <v>9</v>
      </c>
      <c r="D5" s="87"/>
      <c r="E5" s="87"/>
      <c r="F5" s="87"/>
      <c r="G5" s="87"/>
      <c r="H5" s="89" t="s">
        <v>140</v>
      </c>
    </row>
    <row r="6" spans="1:9" x14ac:dyDescent="0.2">
      <c r="A6" s="90"/>
      <c r="B6" s="91"/>
      <c r="C6" s="91" t="s">
        <v>10</v>
      </c>
      <c r="D6" s="91"/>
      <c r="E6" s="92"/>
      <c r="F6" s="93"/>
      <c r="G6" s="94"/>
      <c r="H6" s="89" t="s">
        <v>140</v>
      </c>
    </row>
    <row r="7" spans="1:9" x14ac:dyDescent="0.2">
      <c r="A7" s="95">
        <v>1</v>
      </c>
      <c r="B7" s="96" t="s">
        <v>371</v>
      </c>
      <c r="C7" s="96" t="s">
        <v>372</v>
      </c>
      <c r="D7" s="96" t="s">
        <v>28</v>
      </c>
      <c r="E7" s="97">
        <v>430300</v>
      </c>
      <c r="F7" s="98">
        <v>12614.244500000001</v>
      </c>
      <c r="G7" s="99">
        <v>3.8398549999999997E-2</v>
      </c>
      <c r="H7" s="89" t="s">
        <v>140</v>
      </c>
    </row>
    <row r="8" spans="1:9" x14ac:dyDescent="0.2">
      <c r="A8" s="95">
        <v>2</v>
      </c>
      <c r="B8" s="96" t="s">
        <v>76</v>
      </c>
      <c r="C8" s="96" t="s">
        <v>77</v>
      </c>
      <c r="D8" s="96" t="s">
        <v>40</v>
      </c>
      <c r="E8" s="97">
        <v>132088</v>
      </c>
      <c r="F8" s="98">
        <v>9664.87896</v>
      </c>
      <c r="G8" s="99">
        <v>2.9420490000000001E-2</v>
      </c>
      <c r="H8" s="89" t="s">
        <v>140</v>
      </c>
    </row>
    <row r="9" spans="1:9" x14ac:dyDescent="0.2">
      <c r="A9" s="95">
        <v>3</v>
      </c>
      <c r="B9" s="96" t="s">
        <v>38</v>
      </c>
      <c r="C9" s="96" t="s">
        <v>39</v>
      </c>
      <c r="D9" s="96" t="s">
        <v>40</v>
      </c>
      <c r="E9" s="97">
        <v>577256</v>
      </c>
      <c r="F9" s="98">
        <v>9630.3618480000005</v>
      </c>
      <c r="G9" s="99">
        <v>2.9315419999999998E-2</v>
      </c>
      <c r="H9" s="89" t="s">
        <v>140</v>
      </c>
    </row>
    <row r="10" spans="1:9" x14ac:dyDescent="0.2">
      <c r="A10" s="95">
        <v>4</v>
      </c>
      <c r="B10" s="96" t="s">
        <v>359</v>
      </c>
      <c r="C10" s="96" t="s">
        <v>360</v>
      </c>
      <c r="D10" s="96" t="s">
        <v>109</v>
      </c>
      <c r="E10" s="97">
        <v>1681362</v>
      </c>
      <c r="F10" s="98">
        <v>9283.6402830000006</v>
      </c>
      <c r="G10" s="99">
        <v>2.8259980000000001E-2</v>
      </c>
      <c r="H10" s="89" t="s">
        <v>140</v>
      </c>
    </row>
    <row r="11" spans="1:9" x14ac:dyDescent="0.2">
      <c r="A11" s="95">
        <v>5</v>
      </c>
      <c r="B11" s="96" t="s">
        <v>415</v>
      </c>
      <c r="C11" s="96" t="s">
        <v>416</v>
      </c>
      <c r="D11" s="96" t="s">
        <v>417</v>
      </c>
      <c r="E11" s="97">
        <v>987211</v>
      </c>
      <c r="F11" s="98">
        <v>9112.9447409999993</v>
      </c>
      <c r="G11" s="99">
        <v>2.774037E-2</v>
      </c>
      <c r="H11" s="89" t="s">
        <v>140</v>
      </c>
    </row>
    <row r="12" spans="1:9" x14ac:dyDescent="0.2">
      <c r="A12" s="95">
        <v>6</v>
      </c>
      <c r="B12" s="96" t="s">
        <v>459</v>
      </c>
      <c r="C12" s="96" t="s">
        <v>460</v>
      </c>
      <c r="D12" s="96" t="s">
        <v>31</v>
      </c>
      <c r="E12" s="97">
        <v>4443809</v>
      </c>
      <c r="F12" s="98">
        <v>8872.9534303</v>
      </c>
      <c r="G12" s="99">
        <v>2.700982E-2</v>
      </c>
      <c r="H12" s="89" t="s">
        <v>140</v>
      </c>
    </row>
    <row r="13" spans="1:9" x14ac:dyDescent="0.2">
      <c r="A13" s="95">
        <v>7</v>
      </c>
      <c r="B13" s="96" t="s">
        <v>342</v>
      </c>
      <c r="C13" s="96" t="s">
        <v>343</v>
      </c>
      <c r="D13" s="96" t="s">
        <v>261</v>
      </c>
      <c r="E13" s="97">
        <v>569587</v>
      </c>
      <c r="F13" s="98">
        <v>8812.6500639999995</v>
      </c>
      <c r="G13" s="99">
        <v>2.6826260000000001E-2</v>
      </c>
      <c r="H13" s="89" t="s">
        <v>140</v>
      </c>
    </row>
    <row r="14" spans="1:9" x14ac:dyDescent="0.2">
      <c r="A14" s="95">
        <v>8</v>
      </c>
      <c r="B14" s="96" t="s">
        <v>377</v>
      </c>
      <c r="C14" s="96" t="s">
        <v>378</v>
      </c>
      <c r="D14" s="96" t="s">
        <v>199</v>
      </c>
      <c r="E14" s="97">
        <v>1434521</v>
      </c>
      <c r="F14" s="98">
        <v>8780.7030410000007</v>
      </c>
      <c r="G14" s="99">
        <v>2.6729010000000001E-2</v>
      </c>
      <c r="H14" s="89" t="s">
        <v>140</v>
      </c>
    </row>
    <row r="15" spans="1:9" x14ac:dyDescent="0.2">
      <c r="A15" s="95">
        <v>9</v>
      </c>
      <c r="B15" s="96" t="s">
        <v>365</v>
      </c>
      <c r="C15" s="96" t="s">
        <v>366</v>
      </c>
      <c r="D15" s="96" t="s">
        <v>71</v>
      </c>
      <c r="E15" s="97">
        <v>431921</v>
      </c>
      <c r="F15" s="98">
        <v>8776.2027990000006</v>
      </c>
      <c r="G15" s="99">
        <v>2.6715309999999999E-2</v>
      </c>
      <c r="H15" s="89" t="s">
        <v>140</v>
      </c>
    </row>
    <row r="16" spans="1:9" x14ac:dyDescent="0.2">
      <c r="A16" s="95">
        <v>10</v>
      </c>
      <c r="B16" s="96" t="s">
        <v>397</v>
      </c>
      <c r="C16" s="96" t="s">
        <v>398</v>
      </c>
      <c r="D16" s="96" t="s">
        <v>182</v>
      </c>
      <c r="E16" s="97">
        <v>992680</v>
      </c>
      <c r="F16" s="98">
        <v>8163.8003200000003</v>
      </c>
      <c r="G16" s="99">
        <v>2.4851120000000001E-2</v>
      </c>
      <c r="H16" s="89" t="s">
        <v>140</v>
      </c>
    </row>
    <row r="17" spans="1:8" x14ac:dyDescent="0.2">
      <c r="A17" s="95">
        <v>11</v>
      </c>
      <c r="B17" s="96" t="s">
        <v>321</v>
      </c>
      <c r="C17" s="96" t="s">
        <v>322</v>
      </c>
      <c r="D17" s="96" t="s">
        <v>31</v>
      </c>
      <c r="E17" s="97">
        <v>546776</v>
      </c>
      <c r="F17" s="98">
        <v>7493.0183040000002</v>
      </c>
      <c r="G17" s="99">
        <v>2.280921E-2</v>
      </c>
      <c r="H17" s="89" t="s">
        <v>140</v>
      </c>
    </row>
    <row r="18" spans="1:8" x14ac:dyDescent="0.2">
      <c r="A18" s="95">
        <v>12</v>
      </c>
      <c r="B18" s="96" t="s">
        <v>361</v>
      </c>
      <c r="C18" s="96" t="s">
        <v>362</v>
      </c>
      <c r="D18" s="96" t="s">
        <v>31</v>
      </c>
      <c r="E18" s="97">
        <v>10959519</v>
      </c>
      <c r="F18" s="98">
        <v>7164.2375702999998</v>
      </c>
      <c r="G18" s="99">
        <v>2.180839E-2</v>
      </c>
      <c r="H18" s="89" t="s">
        <v>140</v>
      </c>
    </row>
    <row r="19" spans="1:8" x14ac:dyDescent="0.2">
      <c r="A19" s="95">
        <v>13</v>
      </c>
      <c r="B19" s="96" t="s">
        <v>393</v>
      </c>
      <c r="C19" s="96" t="s">
        <v>394</v>
      </c>
      <c r="D19" s="96" t="s">
        <v>182</v>
      </c>
      <c r="E19" s="97">
        <v>395668</v>
      </c>
      <c r="F19" s="98">
        <v>6545.5357240000003</v>
      </c>
      <c r="G19" s="99">
        <v>1.9925020000000002E-2</v>
      </c>
      <c r="H19" s="89" t="s">
        <v>140</v>
      </c>
    </row>
    <row r="20" spans="1:8" x14ac:dyDescent="0.2">
      <c r="A20" s="95">
        <v>14</v>
      </c>
      <c r="B20" s="96" t="s">
        <v>344</v>
      </c>
      <c r="C20" s="96" t="s">
        <v>345</v>
      </c>
      <c r="D20" s="96" t="s">
        <v>304</v>
      </c>
      <c r="E20" s="97">
        <v>2214978</v>
      </c>
      <c r="F20" s="98">
        <v>6060.1798079999999</v>
      </c>
      <c r="G20" s="99">
        <v>1.844757E-2</v>
      </c>
      <c r="H20" s="89" t="s">
        <v>140</v>
      </c>
    </row>
    <row r="21" spans="1:8" ht="25.5" x14ac:dyDescent="0.2">
      <c r="A21" s="95">
        <v>15</v>
      </c>
      <c r="B21" s="96" t="s">
        <v>461</v>
      </c>
      <c r="C21" s="96" t="s">
        <v>462</v>
      </c>
      <c r="D21" s="96" t="s">
        <v>216</v>
      </c>
      <c r="E21" s="97">
        <v>44855</v>
      </c>
      <c r="F21" s="98">
        <v>5943.7360500000004</v>
      </c>
      <c r="G21" s="99">
        <v>1.8093100000000001E-2</v>
      </c>
      <c r="H21" s="89" t="s">
        <v>140</v>
      </c>
    </row>
    <row r="22" spans="1:8" x14ac:dyDescent="0.2">
      <c r="A22" s="95">
        <v>16</v>
      </c>
      <c r="B22" s="96" t="s">
        <v>271</v>
      </c>
      <c r="C22" s="96" t="s">
        <v>272</v>
      </c>
      <c r="D22" s="96" t="s">
        <v>221</v>
      </c>
      <c r="E22" s="97">
        <v>669376</v>
      </c>
      <c r="F22" s="98">
        <v>5831.6037120000001</v>
      </c>
      <c r="G22" s="99">
        <v>1.775177E-2</v>
      </c>
      <c r="H22" s="89" t="s">
        <v>140</v>
      </c>
    </row>
    <row r="23" spans="1:8" x14ac:dyDescent="0.2">
      <c r="A23" s="95">
        <v>17</v>
      </c>
      <c r="B23" s="96" t="s">
        <v>367</v>
      </c>
      <c r="C23" s="96" t="s">
        <v>368</v>
      </c>
      <c r="D23" s="96" t="s">
        <v>31</v>
      </c>
      <c r="E23" s="97">
        <v>8067261</v>
      </c>
      <c r="F23" s="98">
        <v>5655.9566870999997</v>
      </c>
      <c r="G23" s="99">
        <v>1.7217079999999999E-2</v>
      </c>
      <c r="H23" s="89" t="s">
        <v>140</v>
      </c>
    </row>
    <row r="24" spans="1:8" ht="25.5" x14ac:dyDescent="0.2">
      <c r="A24" s="95">
        <v>18</v>
      </c>
      <c r="B24" s="96" t="s">
        <v>55</v>
      </c>
      <c r="C24" s="96" t="s">
        <v>56</v>
      </c>
      <c r="D24" s="96" t="s">
        <v>57</v>
      </c>
      <c r="E24" s="97">
        <v>390188</v>
      </c>
      <c r="F24" s="98">
        <v>5539.8892239999996</v>
      </c>
      <c r="G24" s="99">
        <v>1.686377E-2</v>
      </c>
      <c r="H24" s="89" t="s">
        <v>140</v>
      </c>
    </row>
    <row r="25" spans="1:8" x14ac:dyDescent="0.2">
      <c r="A25" s="95">
        <v>19</v>
      </c>
      <c r="B25" s="96" t="s">
        <v>373</v>
      </c>
      <c r="C25" s="96" t="s">
        <v>374</v>
      </c>
      <c r="D25" s="96" t="s">
        <v>194</v>
      </c>
      <c r="E25" s="97">
        <v>210968</v>
      </c>
      <c r="F25" s="98">
        <v>5360.4859120000001</v>
      </c>
      <c r="G25" s="99">
        <v>1.631765E-2</v>
      </c>
      <c r="H25" s="89" t="s">
        <v>140</v>
      </c>
    </row>
    <row r="26" spans="1:8" x14ac:dyDescent="0.2">
      <c r="A26" s="95">
        <v>20</v>
      </c>
      <c r="B26" s="96" t="s">
        <v>363</v>
      </c>
      <c r="C26" s="96" t="s">
        <v>364</v>
      </c>
      <c r="D26" s="96" t="s">
        <v>31</v>
      </c>
      <c r="E26" s="97">
        <v>1197993</v>
      </c>
      <c r="F26" s="98">
        <v>5247.8083365000002</v>
      </c>
      <c r="G26" s="99">
        <v>1.5974660000000002E-2</v>
      </c>
      <c r="H26" s="89" t="s">
        <v>140</v>
      </c>
    </row>
    <row r="27" spans="1:8" x14ac:dyDescent="0.2">
      <c r="A27" s="95">
        <v>21</v>
      </c>
      <c r="B27" s="96" t="s">
        <v>305</v>
      </c>
      <c r="C27" s="96" t="s">
        <v>306</v>
      </c>
      <c r="D27" s="96" t="s">
        <v>304</v>
      </c>
      <c r="E27" s="97">
        <v>410201</v>
      </c>
      <c r="F27" s="98">
        <v>5125.0512939999999</v>
      </c>
      <c r="G27" s="99">
        <v>1.560098E-2</v>
      </c>
      <c r="H27" s="89" t="s">
        <v>140</v>
      </c>
    </row>
    <row r="28" spans="1:8" x14ac:dyDescent="0.2">
      <c r="A28" s="95">
        <v>22</v>
      </c>
      <c r="B28" s="96" t="s">
        <v>87</v>
      </c>
      <c r="C28" s="96" t="s">
        <v>88</v>
      </c>
      <c r="D28" s="96" t="s">
        <v>60</v>
      </c>
      <c r="E28" s="97">
        <v>718629</v>
      </c>
      <c r="F28" s="98">
        <v>5089.3305780000001</v>
      </c>
      <c r="G28" s="99">
        <v>1.5492239999999999E-2</v>
      </c>
      <c r="H28" s="89" t="s">
        <v>140</v>
      </c>
    </row>
    <row r="29" spans="1:8" ht="25.5" x14ac:dyDescent="0.2">
      <c r="A29" s="95">
        <v>23</v>
      </c>
      <c r="B29" s="96" t="s">
        <v>401</v>
      </c>
      <c r="C29" s="96" t="s">
        <v>402</v>
      </c>
      <c r="D29" s="96" t="s">
        <v>216</v>
      </c>
      <c r="E29" s="97">
        <v>603569</v>
      </c>
      <c r="F29" s="98">
        <v>5045.2332710000001</v>
      </c>
      <c r="G29" s="99">
        <v>1.5358E-2</v>
      </c>
      <c r="H29" s="89" t="s">
        <v>140</v>
      </c>
    </row>
    <row r="30" spans="1:8" ht="25.5" x14ac:dyDescent="0.2">
      <c r="A30" s="95">
        <v>24</v>
      </c>
      <c r="B30" s="96" t="s">
        <v>463</v>
      </c>
      <c r="C30" s="96" t="s">
        <v>464</v>
      </c>
      <c r="D30" s="96" t="s">
        <v>202</v>
      </c>
      <c r="E30" s="97">
        <v>1184520</v>
      </c>
      <c r="F30" s="98">
        <v>4979.1298200000001</v>
      </c>
      <c r="G30" s="99">
        <v>1.515678E-2</v>
      </c>
      <c r="H30" s="89" t="s">
        <v>140</v>
      </c>
    </row>
    <row r="31" spans="1:8" ht="25.5" x14ac:dyDescent="0.2">
      <c r="A31" s="95">
        <v>25</v>
      </c>
      <c r="B31" s="96" t="s">
        <v>465</v>
      </c>
      <c r="C31" s="96" t="s">
        <v>466</v>
      </c>
      <c r="D31" s="96" t="s">
        <v>216</v>
      </c>
      <c r="E31" s="97">
        <v>115943</v>
      </c>
      <c r="F31" s="98">
        <v>4923.8673239999998</v>
      </c>
      <c r="G31" s="99">
        <v>1.498856E-2</v>
      </c>
      <c r="H31" s="89" t="s">
        <v>140</v>
      </c>
    </row>
    <row r="32" spans="1:8" x14ac:dyDescent="0.2">
      <c r="A32" s="95">
        <v>26</v>
      </c>
      <c r="B32" s="96" t="s">
        <v>369</v>
      </c>
      <c r="C32" s="96" t="s">
        <v>370</v>
      </c>
      <c r="D32" s="96" t="s">
        <v>71</v>
      </c>
      <c r="E32" s="97">
        <v>2131826</v>
      </c>
      <c r="F32" s="98">
        <v>4883.8001833999997</v>
      </c>
      <c r="G32" s="99">
        <v>1.4866590000000001E-2</v>
      </c>
      <c r="H32" s="89" t="s">
        <v>140</v>
      </c>
    </row>
    <row r="33" spans="1:8" x14ac:dyDescent="0.2">
      <c r="A33" s="95">
        <v>27</v>
      </c>
      <c r="B33" s="96" t="s">
        <v>395</v>
      </c>
      <c r="C33" s="96" t="s">
        <v>396</v>
      </c>
      <c r="D33" s="96" t="s">
        <v>60</v>
      </c>
      <c r="E33" s="97">
        <v>1083376</v>
      </c>
      <c r="F33" s="98">
        <v>4822.1065760000001</v>
      </c>
      <c r="G33" s="99">
        <v>1.4678790000000001E-2</v>
      </c>
      <c r="H33" s="89" t="s">
        <v>140</v>
      </c>
    </row>
    <row r="34" spans="1:8" x14ac:dyDescent="0.2">
      <c r="A34" s="95">
        <v>28</v>
      </c>
      <c r="B34" s="96" t="s">
        <v>53</v>
      </c>
      <c r="C34" s="96" t="s">
        <v>54</v>
      </c>
      <c r="D34" s="96" t="s">
        <v>40</v>
      </c>
      <c r="E34" s="97">
        <v>31615</v>
      </c>
      <c r="F34" s="98">
        <v>4738.7723500000002</v>
      </c>
      <c r="G34" s="99">
        <v>1.442512E-2</v>
      </c>
      <c r="H34" s="89" t="s">
        <v>140</v>
      </c>
    </row>
    <row r="35" spans="1:8" x14ac:dyDescent="0.2">
      <c r="A35" s="95">
        <v>29</v>
      </c>
      <c r="B35" s="96" t="s">
        <v>11</v>
      </c>
      <c r="C35" s="96" t="s">
        <v>12</v>
      </c>
      <c r="D35" s="96" t="s">
        <v>13</v>
      </c>
      <c r="E35" s="97">
        <v>119155</v>
      </c>
      <c r="F35" s="98">
        <v>4685.5320650000003</v>
      </c>
      <c r="G35" s="99">
        <v>1.4263049999999999E-2</v>
      </c>
      <c r="H35" s="89" t="s">
        <v>140</v>
      </c>
    </row>
    <row r="36" spans="1:8" x14ac:dyDescent="0.2">
      <c r="A36" s="95">
        <v>30</v>
      </c>
      <c r="B36" s="96" t="s">
        <v>101</v>
      </c>
      <c r="C36" s="96" t="s">
        <v>102</v>
      </c>
      <c r="D36" s="96" t="s">
        <v>98</v>
      </c>
      <c r="E36" s="97">
        <v>587660</v>
      </c>
      <c r="F36" s="98">
        <v>4420.6723499999998</v>
      </c>
      <c r="G36" s="99">
        <v>1.34568E-2</v>
      </c>
      <c r="H36" s="89" t="s">
        <v>140</v>
      </c>
    </row>
    <row r="37" spans="1:8" x14ac:dyDescent="0.2">
      <c r="A37" s="95">
        <v>31</v>
      </c>
      <c r="B37" s="96" t="s">
        <v>467</v>
      </c>
      <c r="C37" s="96" t="s">
        <v>468</v>
      </c>
      <c r="D37" s="96" t="s">
        <v>109</v>
      </c>
      <c r="E37" s="97">
        <v>75317</v>
      </c>
      <c r="F37" s="98">
        <v>4087.0393465000002</v>
      </c>
      <c r="G37" s="99">
        <v>1.2441199999999999E-2</v>
      </c>
      <c r="H37" s="89" t="s">
        <v>140</v>
      </c>
    </row>
    <row r="38" spans="1:8" x14ac:dyDescent="0.2">
      <c r="A38" s="95">
        <v>32</v>
      </c>
      <c r="B38" s="96" t="s">
        <v>69</v>
      </c>
      <c r="C38" s="96" t="s">
        <v>70</v>
      </c>
      <c r="D38" s="96" t="s">
        <v>71</v>
      </c>
      <c r="E38" s="97">
        <v>69080</v>
      </c>
      <c r="F38" s="98">
        <v>3948.6127999999999</v>
      </c>
      <c r="G38" s="99">
        <v>1.2019820000000001E-2</v>
      </c>
      <c r="H38" s="89" t="s">
        <v>140</v>
      </c>
    </row>
    <row r="39" spans="1:8" x14ac:dyDescent="0.2">
      <c r="A39" s="95">
        <v>33</v>
      </c>
      <c r="B39" s="96" t="s">
        <v>469</v>
      </c>
      <c r="C39" s="96" t="s">
        <v>470</v>
      </c>
      <c r="D39" s="96" t="s">
        <v>266</v>
      </c>
      <c r="E39" s="97">
        <v>978092</v>
      </c>
      <c r="F39" s="98">
        <v>3900.6308960000001</v>
      </c>
      <c r="G39" s="99">
        <v>1.1873760000000001E-2</v>
      </c>
      <c r="H39" s="89" t="s">
        <v>140</v>
      </c>
    </row>
    <row r="40" spans="1:8" x14ac:dyDescent="0.2">
      <c r="A40" s="95">
        <v>34</v>
      </c>
      <c r="B40" s="96" t="s">
        <v>471</v>
      </c>
      <c r="C40" s="96" t="s">
        <v>472</v>
      </c>
      <c r="D40" s="96" t="s">
        <v>473</v>
      </c>
      <c r="E40" s="97">
        <v>1099116</v>
      </c>
      <c r="F40" s="98">
        <v>3893.0688719999998</v>
      </c>
      <c r="G40" s="99">
        <v>1.185074E-2</v>
      </c>
      <c r="H40" s="89" t="s">
        <v>140</v>
      </c>
    </row>
    <row r="41" spans="1:8" x14ac:dyDescent="0.2">
      <c r="A41" s="95">
        <v>35</v>
      </c>
      <c r="B41" s="96" t="s">
        <v>474</v>
      </c>
      <c r="C41" s="96" t="s">
        <v>475</v>
      </c>
      <c r="D41" s="96" t="s">
        <v>40</v>
      </c>
      <c r="E41" s="97">
        <v>103292</v>
      </c>
      <c r="F41" s="98">
        <v>3885.6384560000001</v>
      </c>
      <c r="G41" s="99">
        <v>1.1828129999999999E-2</v>
      </c>
      <c r="H41" s="89" t="s">
        <v>140</v>
      </c>
    </row>
    <row r="42" spans="1:8" ht="25.5" x14ac:dyDescent="0.2">
      <c r="A42" s="95">
        <v>36</v>
      </c>
      <c r="B42" s="96" t="s">
        <v>413</v>
      </c>
      <c r="C42" s="96" t="s">
        <v>414</v>
      </c>
      <c r="D42" s="96" t="s">
        <v>277</v>
      </c>
      <c r="E42" s="97">
        <v>317000</v>
      </c>
      <c r="F42" s="98">
        <v>3856.3049999999998</v>
      </c>
      <c r="G42" s="99">
        <v>1.173883E-2</v>
      </c>
      <c r="H42" s="89" t="s">
        <v>140</v>
      </c>
    </row>
    <row r="43" spans="1:8" x14ac:dyDescent="0.2">
      <c r="A43" s="95">
        <v>37</v>
      </c>
      <c r="B43" s="96" t="s">
        <v>44</v>
      </c>
      <c r="C43" s="96" t="s">
        <v>45</v>
      </c>
      <c r="D43" s="96" t="s">
        <v>13</v>
      </c>
      <c r="E43" s="97">
        <v>337012</v>
      </c>
      <c r="F43" s="98">
        <v>3855.4172800000001</v>
      </c>
      <c r="G43" s="99">
        <v>1.1736130000000001E-2</v>
      </c>
      <c r="H43" s="89" t="s">
        <v>140</v>
      </c>
    </row>
    <row r="44" spans="1:8" x14ac:dyDescent="0.2">
      <c r="A44" s="95">
        <v>38</v>
      </c>
      <c r="B44" s="96" t="s">
        <v>403</v>
      </c>
      <c r="C44" s="96" t="s">
        <v>404</v>
      </c>
      <c r="D44" s="96" t="s">
        <v>261</v>
      </c>
      <c r="E44" s="97">
        <v>1007525</v>
      </c>
      <c r="F44" s="98">
        <v>3823.0536124999999</v>
      </c>
      <c r="G44" s="99">
        <v>1.163761E-2</v>
      </c>
      <c r="H44" s="89" t="s">
        <v>140</v>
      </c>
    </row>
    <row r="45" spans="1:8" ht="25.5" x14ac:dyDescent="0.2">
      <c r="A45" s="95">
        <v>39</v>
      </c>
      <c r="B45" s="96" t="s">
        <v>476</v>
      </c>
      <c r="C45" s="96" t="s">
        <v>477</v>
      </c>
      <c r="D45" s="96" t="s">
        <v>135</v>
      </c>
      <c r="E45" s="97">
        <v>221768</v>
      </c>
      <c r="F45" s="98">
        <v>3775.6001999999999</v>
      </c>
      <c r="G45" s="99">
        <v>1.1493160000000001E-2</v>
      </c>
      <c r="H45" s="89" t="s">
        <v>140</v>
      </c>
    </row>
    <row r="46" spans="1:8" x14ac:dyDescent="0.2">
      <c r="A46" s="95">
        <v>40</v>
      </c>
      <c r="B46" s="96" t="s">
        <v>288</v>
      </c>
      <c r="C46" s="96" t="s">
        <v>289</v>
      </c>
      <c r="D46" s="96" t="s">
        <v>91</v>
      </c>
      <c r="E46" s="97">
        <v>1234878</v>
      </c>
      <c r="F46" s="98">
        <v>3761.438388</v>
      </c>
      <c r="G46" s="99">
        <v>1.145005E-2</v>
      </c>
      <c r="H46" s="89" t="s">
        <v>140</v>
      </c>
    </row>
    <row r="47" spans="1:8" ht="25.5" x14ac:dyDescent="0.2">
      <c r="A47" s="95">
        <v>41</v>
      </c>
      <c r="B47" s="96" t="s">
        <v>275</v>
      </c>
      <c r="C47" s="96" t="s">
        <v>276</v>
      </c>
      <c r="D47" s="96" t="s">
        <v>277</v>
      </c>
      <c r="E47" s="97">
        <v>227105</v>
      </c>
      <c r="F47" s="98">
        <v>3730.1996250000002</v>
      </c>
      <c r="G47" s="99">
        <v>1.1354960000000001E-2</v>
      </c>
      <c r="H47" s="89" t="s">
        <v>140</v>
      </c>
    </row>
    <row r="48" spans="1:8" x14ac:dyDescent="0.2">
      <c r="A48" s="95">
        <v>42</v>
      </c>
      <c r="B48" s="96" t="s">
        <v>478</v>
      </c>
      <c r="C48" s="96" t="s">
        <v>479</v>
      </c>
      <c r="D48" s="96" t="s">
        <v>261</v>
      </c>
      <c r="E48" s="97">
        <v>314897</v>
      </c>
      <c r="F48" s="98">
        <v>3583.8427569999999</v>
      </c>
      <c r="G48" s="99">
        <v>1.0909439999999999E-2</v>
      </c>
      <c r="H48" s="89" t="s">
        <v>140</v>
      </c>
    </row>
    <row r="49" spans="1:8" x14ac:dyDescent="0.2">
      <c r="A49" s="95">
        <v>43</v>
      </c>
      <c r="B49" s="96" t="s">
        <v>411</v>
      </c>
      <c r="C49" s="96" t="s">
        <v>412</v>
      </c>
      <c r="D49" s="96" t="s">
        <v>221</v>
      </c>
      <c r="E49" s="97">
        <v>724141</v>
      </c>
      <c r="F49" s="98">
        <v>3571.1013415000002</v>
      </c>
      <c r="G49" s="99">
        <v>1.0870660000000001E-2</v>
      </c>
      <c r="H49" s="89" t="s">
        <v>140</v>
      </c>
    </row>
    <row r="50" spans="1:8" x14ac:dyDescent="0.2">
      <c r="A50" s="95">
        <v>44</v>
      </c>
      <c r="B50" s="96" t="s">
        <v>480</v>
      </c>
      <c r="C50" s="96" t="s">
        <v>481</v>
      </c>
      <c r="D50" s="96" t="s">
        <v>71</v>
      </c>
      <c r="E50" s="97">
        <v>1125412</v>
      </c>
      <c r="F50" s="98">
        <v>3462.3300180000001</v>
      </c>
      <c r="G50" s="99">
        <v>1.053955E-2</v>
      </c>
      <c r="H50" s="89" t="s">
        <v>140</v>
      </c>
    </row>
    <row r="51" spans="1:8" ht="25.5" x14ac:dyDescent="0.2">
      <c r="A51" s="95">
        <v>45</v>
      </c>
      <c r="B51" s="96" t="s">
        <v>446</v>
      </c>
      <c r="C51" s="96" t="s">
        <v>447</v>
      </c>
      <c r="D51" s="96" t="s">
        <v>25</v>
      </c>
      <c r="E51" s="97">
        <v>323581</v>
      </c>
      <c r="F51" s="98">
        <v>3416.3681980000001</v>
      </c>
      <c r="G51" s="99">
        <v>1.039964E-2</v>
      </c>
      <c r="H51" s="89" t="s">
        <v>140</v>
      </c>
    </row>
    <row r="52" spans="1:8" x14ac:dyDescent="0.2">
      <c r="A52" s="95">
        <v>46</v>
      </c>
      <c r="B52" s="96" t="s">
        <v>482</v>
      </c>
      <c r="C52" s="96" t="s">
        <v>483</v>
      </c>
      <c r="D52" s="96" t="s">
        <v>194</v>
      </c>
      <c r="E52" s="97">
        <v>142505</v>
      </c>
      <c r="F52" s="98">
        <v>3415.7023450000002</v>
      </c>
      <c r="G52" s="99">
        <v>1.039761E-2</v>
      </c>
      <c r="H52" s="89" t="s">
        <v>140</v>
      </c>
    </row>
    <row r="53" spans="1:8" x14ac:dyDescent="0.2">
      <c r="A53" s="95">
        <v>47</v>
      </c>
      <c r="B53" s="96" t="s">
        <v>484</v>
      </c>
      <c r="C53" s="96" t="s">
        <v>485</v>
      </c>
      <c r="D53" s="96" t="s">
        <v>182</v>
      </c>
      <c r="E53" s="97">
        <v>231660</v>
      </c>
      <c r="F53" s="98">
        <v>3385.2475800000002</v>
      </c>
      <c r="G53" s="99">
        <v>1.0304900000000001E-2</v>
      </c>
      <c r="H53" s="89" t="s">
        <v>140</v>
      </c>
    </row>
    <row r="54" spans="1:8" x14ac:dyDescent="0.2">
      <c r="A54" s="95">
        <v>48</v>
      </c>
      <c r="B54" s="96" t="s">
        <v>418</v>
      </c>
      <c r="C54" s="96" t="s">
        <v>419</v>
      </c>
      <c r="D54" s="96" t="s">
        <v>60</v>
      </c>
      <c r="E54" s="97">
        <v>322756</v>
      </c>
      <c r="F54" s="98">
        <v>3305.344196</v>
      </c>
      <c r="G54" s="99">
        <v>1.006167E-2</v>
      </c>
      <c r="H54" s="89" t="s">
        <v>140</v>
      </c>
    </row>
    <row r="55" spans="1:8" x14ac:dyDescent="0.2">
      <c r="A55" s="95">
        <v>49</v>
      </c>
      <c r="B55" s="96" t="s">
        <v>257</v>
      </c>
      <c r="C55" s="96" t="s">
        <v>258</v>
      </c>
      <c r="D55" s="96" t="s">
        <v>248</v>
      </c>
      <c r="E55" s="97">
        <v>675223</v>
      </c>
      <c r="F55" s="98">
        <v>3266.7288739999999</v>
      </c>
      <c r="G55" s="99">
        <v>9.9441300000000007E-3</v>
      </c>
      <c r="H55" s="89" t="s">
        <v>140</v>
      </c>
    </row>
    <row r="56" spans="1:8" x14ac:dyDescent="0.2">
      <c r="A56" s="95">
        <v>50</v>
      </c>
      <c r="B56" s="96" t="s">
        <v>409</v>
      </c>
      <c r="C56" s="96" t="s">
        <v>410</v>
      </c>
      <c r="D56" s="96" t="s">
        <v>60</v>
      </c>
      <c r="E56" s="97">
        <v>735807</v>
      </c>
      <c r="F56" s="98">
        <v>3127.5476534999998</v>
      </c>
      <c r="G56" s="99">
        <v>9.5204499999999997E-3</v>
      </c>
      <c r="H56" s="89" t="s">
        <v>140</v>
      </c>
    </row>
    <row r="57" spans="1:8" x14ac:dyDescent="0.2">
      <c r="A57" s="95">
        <v>51</v>
      </c>
      <c r="B57" s="96" t="s">
        <v>486</v>
      </c>
      <c r="C57" s="96" t="s">
        <v>487</v>
      </c>
      <c r="D57" s="96" t="s">
        <v>194</v>
      </c>
      <c r="E57" s="97">
        <v>298340</v>
      </c>
      <c r="F57" s="98">
        <v>2901.95318</v>
      </c>
      <c r="G57" s="99">
        <v>8.8337299999999997E-3</v>
      </c>
      <c r="H57" s="89" t="s">
        <v>140</v>
      </c>
    </row>
    <row r="58" spans="1:8" x14ac:dyDescent="0.2">
      <c r="A58" s="95">
        <v>52</v>
      </c>
      <c r="B58" s="96" t="s">
        <v>58</v>
      </c>
      <c r="C58" s="96" t="s">
        <v>59</v>
      </c>
      <c r="D58" s="96" t="s">
        <v>60</v>
      </c>
      <c r="E58" s="97">
        <v>52052</v>
      </c>
      <c r="F58" s="98">
        <v>2900.5976999999998</v>
      </c>
      <c r="G58" s="99">
        <v>8.8295999999999999E-3</v>
      </c>
      <c r="H58" s="89" t="s">
        <v>140</v>
      </c>
    </row>
    <row r="59" spans="1:8" x14ac:dyDescent="0.2">
      <c r="A59" s="95">
        <v>53</v>
      </c>
      <c r="B59" s="96" t="s">
        <v>488</v>
      </c>
      <c r="C59" s="96" t="s">
        <v>489</v>
      </c>
      <c r="D59" s="96" t="s">
        <v>71</v>
      </c>
      <c r="E59" s="97">
        <v>1603225</v>
      </c>
      <c r="F59" s="98">
        <v>2877.7888750000002</v>
      </c>
      <c r="G59" s="99">
        <v>8.7601699999999994E-3</v>
      </c>
      <c r="H59" s="89" t="s">
        <v>140</v>
      </c>
    </row>
    <row r="60" spans="1:8" x14ac:dyDescent="0.2">
      <c r="A60" s="95">
        <v>54</v>
      </c>
      <c r="B60" s="96" t="s">
        <v>78</v>
      </c>
      <c r="C60" s="96" t="s">
        <v>79</v>
      </c>
      <c r="D60" s="96" t="s">
        <v>43</v>
      </c>
      <c r="E60" s="97">
        <v>384142</v>
      </c>
      <c r="F60" s="98">
        <v>2802.3158899999999</v>
      </c>
      <c r="G60" s="99">
        <v>8.5304200000000004E-3</v>
      </c>
      <c r="H60" s="89" t="s">
        <v>140</v>
      </c>
    </row>
    <row r="61" spans="1:8" ht="25.5" x14ac:dyDescent="0.2">
      <c r="A61" s="95">
        <v>55</v>
      </c>
      <c r="B61" s="96" t="s">
        <v>391</v>
      </c>
      <c r="C61" s="96" t="s">
        <v>392</v>
      </c>
      <c r="D61" s="96" t="s">
        <v>216</v>
      </c>
      <c r="E61" s="97">
        <v>149333</v>
      </c>
      <c r="F61" s="98">
        <v>2791.7804350000001</v>
      </c>
      <c r="G61" s="99">
        <v>8.49835E-3</v>
      </c>
      <c r="H61" s="89" t="s">
        <v>140</v>
      </c>
    </row>
    <row r="62" spans="1:8" x14ac:dyDescent="0.2">
      <c r="A62" s="95">
        <v>56</v>
      </c>
      <c r="B62" s="96" t="s">
        <v>490</v>
      </c>
      <c r="C62" s="96" t="s">
        <v>491</v>
      </c>
      <c r="D62" s="96" t="s">
        <v>424</v>
      </c>
      <c r="E62" s="97">
        <v>318890</v>
      </c>
      <c r="F62" s="98">
        <v>2772.907995</v>
      </c>
      <c r="G62" s="99">
        <v>8.4409099999999994E-3</v>
      </c>
      <c r="H62" s="89" t="s">
        <v>140</v>
      </c>
    </row>
    <row r="63" spans="1:8" x14ac:dyDescent="0.2">
      <c r="A63" s="95">
        <v>57</v>
      </c>
      <c r="B63" s="96" t="s">
        <v>96</v>
      </c>
      <c r="C63" s="96" t="s">
        <v>97</v>
      </c>
      <c r="D63" s="96" t="s">
        <v>98</v>
      </c>
      <c r="E63" s="97">
        <v>179724</v>
      </c>
      <c r="F63" s="98">
        <v>2606.3574480000002</v>
      </c>
      <c r="G63" s="99">
        <v>7.9339100000000006E-3</v>
      </c>
      <c r="H63" s="89" t="s">
        <v>140</v>
      </c>
    </row>
    <row r="64" spans="1:8" x14ac:dyDescent="0.2">
      <c r="A64" s="95">
        <v>58</v>
      </c>
      <c r="B64" s="96" t="s">
        <v>385</v>
      </c>
      <c r="C64" s="96" t="s">
        <v>386</v>
      </c>
      <c r="D64" s="96" t="s">
        <v>387</v>
      </c>
      <c r="E64" s="97">
        <v>251030</v>
      </c>
      <c r="F64" s="98">
        <v>2447.0404400000002</v>
      </c>
      <c r="G64" s="99">
        <v>7.4489400000000002E-3</v>
      </c>
      <c r="H64" s="89" t="s">
        <v>140</v>
      </c>
    </row>
    <row r="65" spans="1:8" x14ac:dyDescent="0.2">
      <c r="A65" s="95">
        <v>59</v>
      </c>
      <c r="B65" s="96" t="s">
        <v>492</v>
      </c>
      <c r="C65" s="96" t="s">
        <v>493</v>
      </c>
      <c r="D65" s="96" t="s">
        <v>60</v>
      </c>
      <c r="E65" s="97">
        <v>87107</v>
      </c>
      <c r="F65" s="98">
        <v>2370.0943630000002</v>
      </c>
      <c r="G65" s="99">
        <v>7.21472E-3</v>
      </c>
      <c r="H65" s="89" t="s">
        <v>140</v>
      </c>
    </row>
    <row r="66" spans="1:8" x14ac:dyDescent="0.2">
      <c r="A66" s="95">
        <v>60</v>
      </c>
      <c r="B66" s="96" t="s">
        <v>494</v>
      </c>
      <c r="C66" s="96" t="s">
        <v>495</v>
      </c>
      <c r="D66" s="96" t="s">
        <v>304</v>
      </c>
      <c r="E66" s="97">
        <v>2588670</v>
      </c>
      <c r="F66" s="98">
        <v>2359.572705</v>
      </c>
      <c r="G66" s="99">
        <v>7.1826900000000003E-3</v>
      </c>
      <c r="H66" s="89" t="s">
        <v>140</v>
      </c>
    </row>
    <row r="67" spans="1:8" x14ac:dyDescent="0.2">
      <c r="A67" s="95">
        <v>61</v>
      </c>
      <c r="B67" s="96" t="s">
        <v>425</v>
      </c>
      <c r="C67" s="96" t="s">
        <v>426</v>
      </c>
      <c r="D67" s="96" t="s">
        <v>60</v>
      </c>
      <c r="E67" s="97">
        <v>275772</v>
      </c>
      <c r="F67" s="98">
        <v>2173.77279</v>
      </c>
      <c r="G67" s="99">
        <v>6.6170999999999999E-3</v>
      </c>
      <c r="H67" s="89" t="s">
        <v>140</v>
      </c>
    </row>
    <row r="68" spans="1:8" x14ac:dyDescent="0.2">
      <c r="A68" s="95">
        <v>62</v>
      </c>
      <c r="B68" s="96" t="s">
        <v>192</v>
      </c>
      <c r="C68" s="96" t="s">
        <v>193</v>
      </c>
      <c r="D68" s="96" t="s">
        <v>194</v>
      </c>
      <c r="E68" s="97">
        <v>72622</v>
      </c>
      <c r="F68" s="98">
        <v>2031.2373399999999</v>
      </c>
      <c r="G68" s="99">
        <v>6.1832099999999997E-3</v>
      </c>
      <c r="H68" s="89" t="s">
        <v>140</v>
      </c>
    </row>
    <row r="69" spans="1:8" x14ac:dyDescent="0.2">
      <c r="A69" s="95">
        <v>63</v>
      </c>
      <c r="B69" s="96" t="s">
        <v>422</v>
      </c>
      <c r="C69" s="96" t="s">
        <v>423</v>
      </c>
      <c r="D69" s="96" t="s">
        <v>424</v>
      </c>
      <c r="E69" s="97">
        <v>277133</v>
      </c>
      <c r="F69" s="98">
        <v>1898.9153160000001</v>
      </c>
      <c r="G69" s="99">
        <v>5.7804199999999997E-3</v>
      </c>
      <c r="H69" s="89" t="s">
        <v>140</v>
      </c>
    </row>
    <row r="70" spans="1:8" x14ac:dyDescent="0.2">
      <c r="A70" s="95">
        <v>64</v>
      </c>
      <c r="B70" s="96" t="s">
        <v>399</v>
      </c>
      <c r="C70" s="96" t="s">
        <v>400</v>
      </c>
      <c r="D70" s="96" t="s">
        <v>199</v>
      </c>
      <c r="E70" s="97">
        <v>410447</v>
      </c>
      <c r="F70" s="98">
        <v>1715.8736835</v>
      </c>
      <c r="G70" s="99">
        <v>5.2232299999999997E-3</v>
      </c>
      <c r="H70" s="89" t="s">
        <v>140</v>
      </c>
    </row>
    <row r="71" spans="1:8" ht="25.5" x14ac:dyDescent="0.2">
      <c r="A71" s="95">
        <v>65</v>
      </c>
      <c r="B71" s="96" t="s">
        <v>383</v>
      </c>
      <c r="C71" s="96" t="s">
        <v>384</v>
      </c>
      <c r="D71" s="96" t="s">
        <v>277</v>
      </c>
      <c r="E71" s="97">
        <v>22992</v>
      </c>
      <c r="F71" s="98">
        <v>1402.28208</v>
      </c>
      <c r="G71" s="99">
        <v>4.2686299999999998E-3</v>
      </c>
      <c r="H71" s="89" t="s">
        <v>140</v>
      </c>
    </row>
    <row r="72" spans="1:8" x14ac:dyDescent="0.2">
      <c r="A72" s="95">
        <v>66</v>
      </c>
      <c r="B72" s="96" t="s">
        <v>67</v>
      </c>
      <c r="C72" s="96" t="s">
        <v>68</v>
      </c>
      <c r="D72" s="96" t="s">
        <v>60</v>
      </c>
      <c r="E72" s="97">
        <v>13384</v>
      </c>
      <c r="F72" s="98">
        <v>538.18402400000002</v>
      </c>
      <c r="G72" s="99">
        <v>1.63827E-3</v>
      </c>
      <c r="H72" s="89" t="s">
        <v>140</v>
      </c>
    </row>
    <row r="73" spans="1:8" x14ac:dyDescent="0.2">
      <c r="A73" s="100"/>
      <c r="B73" s="100"/>
      <c r="C73" s="101" t="s">
        <v>139</v>
      </c>
      <c r="D73" s="100"/>
      <c r="E73" s="100" t="s">
        <v>140</v>
      </c>
      <c r="F73" s="102">
        <f>SUM(F7:F72)</f>
        <v>312910.21882910019</v>
      </c>
      <c r="G73" s="103">
        <f>SUM(G7:G72)</f>
        <v>0.9525182000000002</v>
      </c>
      <c r="H73" s="89" t="s">
        <v>140</v>
      </c>
    </row>
    <row r="74" spans="1:8" x14ac:dyDescent="0.2">
      <c r="A74" s="100"/>
      <c r="B74" s="100"/>
      <c r="C74" s="104"/>
      <c r="D74" s="100"/>
      <c r="E74" s="100"/>
      <c r="F74" s="105"/>
      <c r="G74" s="105"/>
      <c r="H74" s="89" t="s">
        <v>140</v>
      </c>
    </row>
    <row r="75" spans="1:8" x14ac:dyDescent="0.2">
      <c r="A75" s="100"/>
      <c r="B75" s="100"/>
      <c r="C75" s="101" t="s">
        <v>141</v>
      </c>
      <c r="D75" s="100"/>
      <c r="E75" s="100"/>
      <c r="F75" s="100"/>
      <c r="G75" s="100"/>
      <c r="H75" s="89" t="s">
        <v>140</v>
      </c>
    </row>
    <row r="76" spans="1:8" x14ac:dyDescent="0.2">
      <c r="A76" s="100"/>
      <c r="B76" s="100"/>
      <c r="C76" s="101" t="s">
        <v>139</v>
      </c>
      <c r="D76" s="100"/>
      <c r="E76" s="100" t="s">
        <v>140</v>
      </c>
      <c r="F76" s="106" t="s">
        <v>142</v>
      </c>
      <c r="G76" s="103">
        <v>0</v>
      </c>
      <c r="H76" s="89" t="s">
        <v>140</v>
      </c>
    </row>
    <row r="77" spans="1:8" x14ac:dyDescent="0.2">
      <c r="A77" s="100"/>
      <c r="B77" s="100"/>
      <c r="C77" s="104"/>
      <c r="D77" s="100"/>
      <c r="E77" s="100"/>
      <c r="F77" s="105"/>
      <c r="G77" s="105"/>
      <c r="H77" s="89" t="s">
        <v>140</v>
      </c>
    </row>
    <row r="78" spans="1:8" x14ac:dyDescent="0.2">
      <c r="A78" s="100"/>
      <c r="B78" s="100"/>
      <c r="C78" s="101" t="s">
        <v>143</v>
      </c>
      <c r="D78" s="100"/>
      <c r="E78" s="100"/>
      <c r="F78" s="100"/>
      <c r="G78" s="100"/>
      <c r="H78" s="89" t="s">
        <v>140</v>
      </c>
    </row>
    <row r="79" spans="1:8" x14ac:dyDescent="0.2">
      <c r="A79" s="95">
        <v>1</v>
      </c>
      <c r="B79" s="96" t="s">
        <v>136</v>
      </c>
      <c r="C79" s="91" t="s">
        <v>983</v>
      </c>
      <c r="D79" s="96" t="s">
        <v>137</v>
      </c>
      <c r="E79" s="97">
        <v>375961</v>
      </c>
      <c r="F79" s="98">
        <v>7.5190000000000003E-6</v>
      </c>
      <c r="G79" s="107" t="s">
        <v>138</v>
      </c>
      <c r="H79" s="89" t="s">
        <v>140</v>
      </c>
    </row>
    <row r="80" spans="1:8" x14ac:dyDescent="0.2">
      <c r="A80" s="100"/>
      <c r="B80" s="100"/>
      <c r="C80" s="101" t="s">
        <v>139</v>
      </c>
      <c r="D80" s="100"/>
      <c r="E80" s="100" t="s">
        <v>140</v>
      </c>
      <c r="F80" s="106" t="s">
        <v>142</v>
      </c>
      <c r="G80" s="103">
        <v>0</v>
      </c>
      <c r="H80" s="89" t="s">
        <v>140</v>
      </c>
    </row>
    <row r="81" spans="1:8" x14ac:dyDescent="0.2">
      <c r="A81" s="100"/>
      <c r="B81" s="100"/>
      <c r="C81" s="104"/>
      <c r="D81" s="100"/>
      <c r="E81" s="100"/>
      <c r="F81" s="105"/>
      <c r="G81" s="105"/>
      <c r="H81" s="89" t="s">
        <v>140</v>
      </c>
    </row>
    <row r="82" spans="1:8" x14ac:dyDescent="0.2">
      <c r="A82" s="100"/>
      <c r="B82" s="100"/>
      <c r="C82" s="101" t="s">
        <v>144</v>
      </c>
      <c r="D82" s="100"/>
      <c r="E82" s="100"/>
      <c r="F82" s="100"/>
      <c r="G82" s="100"/>
      <c r="H82" s="89" t="s">
        <v>140</v>
      </c>
    </row>
    <row r="83" spans="1:8" x14ac:dyDescent="0.2">
      <c r="A83" s="100"/>
      <c r="B83" s="100"/>
      <c r="C83" s="101" t="s">
        <v>139</v>
      </c>
      <c r="D83" s="100"/>
      <c r="E83" s="100" t="s">
        <v>140</v>
      </c>
      <c r="F83" s="106" t="s">
        <v>142</v>
      </c>
      <c r="G83" s="103">
        <v>0</v>
      </c>
      <c r="H83" s="89" t="s">
        <v>140</v>
      </c>
    </row>
    <row r="84" spans="1:8" x14ac:dyDescent="0.2">
      <c r="A84" s="100"/>
      <c r="B84" s="100"/>
      <c r="C84" s="104"/>
      <c r="D84" s="100"/>
      <c r="E84" s="100"/>
      <c r="F84" s="105"/>
      <c r="G84" s="105"/>
      <c r="H84" s="89" t="s">
        <v>140</v>
      </c>
    </row>
    <row r="85" spans="1:8" x14ac:dyDescent="0.2">
      <c r="A85" s="100"/>
      <c r="B85" s="100"/>
      <c r="C85" s="101" t="s">
        <v>145</v>
      </c>
      <c r="D85" s="100"/>
      <c r="E85" s="100"/>
      <c r="F85" s="105"/>
      <c r="G85" s="105"/>
      <c r="H85" s="89" t="s">
        <v>140</v>
      </c>
    </row>
    <row r="86" spans="1:8" x14ac:dyDescent="0.2">
      <c r="A86" s="100"/>
      <c r="B86" s="100"/>
      <c r="C86" s="101" t="s">
        <v>139</v>
      </c>
      <c r="D86" s="100"/>
      <c r="E86" s="100" t="s">
        <v>140</v>
      </c>
      <c r="F86" s="106" t="s">
        <v>142</v>
      </c>
      <c r="G86" s="103">
        <v>0</v>
      </c>
      <c r="H86" s="89" t="s">
        <v>140</v>
      </c>
    </row>
    <row r="87" spans="1:8" x14ac:dyDescent="0.2">
      <c r="A87" s="100"/>
      <c r="B87" s="100"/>
      <c r="C87" s="104"/>
      <c r="D87" s="100"/>
      <c r="E87" s="100"/>
      <c r="F87" s="105"/>
      <c r="G87" s="105"/>
      <c r="H87" s="89" t="s">
        <v>140</v>
      </c>
    </row>
    <row r="88" spans="1:8" x14ac:dyDescent="0.2">
      <c r="A88" s="100"/>
      <c r="B88" s="100"/>
      <c r="C88" s="101" t="s">
        <v>146</v>
      </c>
      <c r="D88" s="100"/>
      <c r="E88" s="100"/>
      <c r="F88" s="105"/>
      <c r="G88" s="105"/>
      <c r="H88" s="89" t="s">
        <v>140</v>
      </c>
    </row>
    <row r="89" spans="1:8" x14ac:dyDescent="0.2">
      <c r="A89" s="95">
        <v>1</v>
      </c>
      <c r="B89" s="96"/>
      <c r="C89" s="96" t="s">
        <v>1011</v>
      </c>
      <c r="D89" s="96" t="s">
        <v>356</v>
      </c>
      <c r="E89" s="97">
        <v>25025</v>
      </c>
      <c r="F89" s="98">
        <v>996.3954</v>
      </c>
      <c r="G89" s="99">
        <v>3.03309E-3</v>
      </c>
      <c r="H89" s="89" t="s">
        <v>140</v>
      </c>
    </row>
    <row r="90" spans="1:8" x14ac:dyDescent="0.2">
      <c r="A90" s="100"/>
      <c r="B90" s="100"/>
      <c r="C90" s="101" t="s">
        <v>139</v>
      </c>
      <c r="D90" s="100"/>
      <c r="E90" s="100" t="s">
        <v>140</v>
      </c>
      <c r="F90" s="102">
        <v>996.3954</v>
      </c>
      <c r="G90" s="103">
        <v>3.03309E-3</v>
      </c>
      <c r="H90" s="89" t="s">
        <v>140</v>
      </c>
    </row>
    <row r="91" spans="1:8" x14ac:dyDescent="0.2">
      <c r="A91" s="100"/>
      <c r="B91" s="100"/>
      <c r="C91" s="104"/>
      <c r="D91" s="100"/>
      <c r="E91" s="100"/>
      <c r="F91" s="105"/>
      <c r="G91" s="105"/>
      <c r="H91" s="89" t="s">
        <v>140</v>
      </c>
    </row>
    <row r="92" spans="1:8" x14ac:dyDescent="0.2">
      <c r="A92" s="100"/>
      <c r="B92" s="100"/>
      <c r="C92" s="101" t="s">
        <v>147</v>
      </c>
      <c r="D92" s="100"/>
      <c r="E92" s="100"/>
      <c r="F92" s="102">
        <f>F90+F73</f>
        <v>313906.61422910017</v>
      </c>
      <c r="G92" s="103">
        <f>G90+G73</f>
        <v>0.95555129000000016</v>
      </c>
      <c r="H92" s="89" t="s">
        <v>140</v>
      </c>
    </row>
    <row r="93" spans="1:8" x14ac:dyDescent="0.2">
      <c r="A93" s="100"/>
      <c r="B93" s="100"/>
      <c r="C93" s="104"/>
      <c r="D93" s="100"/>
      <c r="E93" s="100"/>
      <c r="F93" s="105"/>
      <c r="G93" s="105"/>
      <c r="H93" s="89" t="s">
        <v>140</v>
      </c>
    </row>
    <row r="94" spans="1:8" x14ac:dyDescent="0.2">
      <c r="A94" s="100"/>
      <c r="B94" s="100"/>
      <c r="C94" s="101" t="s">
        <v>148</v>
      </c>
      <c r="D94" s="100"/>
      <c r="E94" s="100"/>
      <c r="F94" s="105"/>
      <c r="G94" s="105"/>
      <c r="H94" s="89" t="s">
        <v>140</v>
      </c>
    </row>
    <row r="95" spans="1:8" x14ac:dyDescent="0.2">
      <c r="A95" s="100"/>
      <c r="B95" s="100"/>
      <c r="C95" s="101" t="s">
        <v>10</v>
      </c>
      <c r="D95" s="100"/>
      <c r="E95" s="100"/>
      <c r="F95" s="105"/>
      <c r="G95" s="105"/>
      <c r="H95" s="89" t="s">
        <v>140</v>
      </c>
    </row>
    <row r="96" spans="1:8" x14ac:dyDescent="0.2">
      <c r="A96" s="100"/>
      <c r="B96" s="100"/>
      <c r="C96" s="101" t="s">
        <v>139</v>
      </c>
      <c r="D96" s="100"/>
      <c r="E96" s="100" t="s">
        <v>140</v>
      </c>
      <c r="F96" s="106" t="s">
        <v>142</v>
      </c>
      <c r="G96" s="103">
        <v>0</v>
      </c>
      <c r="H96" s="89" t="s">
        <v>140</v>
      </c>
    </row>
    <row r="97" spans="1:8" x14ac:dyDescent="0.2">
      <c r="A97" s="100"/>
      <c r="B97" s="100"/>
      <c r="C97" s="104"/>
      <c r="D97" s="100"/>
      <c r="E97" s="100"/>
      <c r="F97" s="105"/>
      <c r="G97" s="105"/>
      <c r="H97" s="89" t="s">
        <v>140</v>
      </c>
    </row>
    <row r="98" spans="1:8" x14ac:dyDescent="0.2">
      <c r="A98" s="100"/>
      <c r="B98" s="100"/>
      <c r="C98" s="101" t="s">
        <v>149</v>
      </c>
      <c r="D98" s="100"/>
      <c r="E98" s="100"/>
      <c r="F98" s="100"/>
      <c r="G98" s="100"/>
      <c r="H98" s="89" t="s">
        <v>140</v>
      </c>
    </row>
    <row r="99" spans="1:8" x14ac:dyDescent="0.2">
      <c r="A99" s="100"/>
      <c r="B99" s="100"/>
      <c r="C99" s="101" t="s">
        <v>139</v>
      </c>
      <c r="D99" s="100"/>
      <c r="E99" s="100" t="s">
        <v>140</v>
      </c>
      <c r="F99" s="106" t="s">
        <v>142</v>
      </c>
      <c r="G99" s="103">
        <v>0</v>
      </c>
      <c r="H99" s="89" t="s">
        <v>140</v>
      </c>
    </row>
    <row r="100" spans="1:8" x14ac:dyDescent="0.2">
      <c r="A100" s="100"/>
      <c r="B100" s="100"/>
      <c r="C100" s="104"/>
      <c r="D100" s="100"/>
      <c r="E100" s="100"/>
      <c r="F100" s="105"/>
      <c r="G100" s="105"/>
      <c r="H100" s="89" t="s">
        <v>140</v>
      </c>
    </row>
    <row r="101" spans="1:8" x14ac:dyDescent="0.2">
      <c r="A101" s="100"/>
      <c r="B101" s="100"/>
      <c r="C101" s="101" t="s">
        <v>150</v>
      </c>
      <c r="D101" s="100"/>
      <c r="E101" s="100"/>
      <c r="F101" s="100"/>
      <c r="G101" s="100"/>
      <c r="H101" s="89" t="s">
        <v>140</v>
      </c>
    </row>
    <row r="102" spans="1:8" x14ac:dyDescent="0.2">
      <c r="A102" s="100"/>
      <c r="B102" s="100"/>
      <c r="C102" s="101" t="s">
        <v>139</v>
      </c>
      <c r="D102" s="100"/>
      <c r="E102" s="100" t="s">
        <v>140</v>
      </c>
      <c r="F102" s="106" t="s">
        <v>142</v>
      </c>
      <c r="G102" s="103">
        <v>0</v>
      </c>
      <c r="H102" s="89" t="s">
        <v>140</v>
      </c>
    </row>
    <row r="103" spans="1:8" x14ac:dyDescent="0.2">
      <c r="A103" s="100"/>
      <c r="B103" s="100"/>
      <c r="C103" s="104"/>
      <c r="D103" s="100"/>
      <c r="E103" s="100"/>
      <c r="F103" s="105"/>
      <c r="G103" s="105"/>
      <c r="H103" s="89" t="s">
        <v>140</v>
      </c>
    </row>
    <row r="104" spans="1:8" x14ac:dyDescent="0.2">
      <c r="A104" s="100"/>
      <c r="B104" s="100"/>
      <c r="C104" s="101" t="s">
        <v>151</v>
      </c>
      <c r="D104" s="100"/>
      <c r="E104" s="100"/>
      <c r="F104" s="105"/>
      <c r="G104" s="105"/>
      <c r="H104" s="89" t="s">
        <v>140</v>
      </c>
    </row>
    <row r="105" spans="1:8" x14ac:dyDescent="0.2">
      <c r="A105" s="100"/>
      <c r="B105" s="100"/>
      <c r="C105" s="101" t="s">
        <v>139</v>
      </c>
      <c r="D105" s="100"/>
      <c r="E105" s="100" t="s">
        <v>140</v>
      </c>
      <c r="F105" s="106" t="s">
        <v>142</v>
      </c>
      <c r="G105" s="103">
        <v>0</v>
      </c>
      <c r="H105" s="89" t="s">
        <v>140</v>
      </c>
    </row>
    <row r="106" spans="1:8" x14ac:dyDescent="0.2">
      <c r="A106" s="100"/>
      <c r="B106" s="100"/>
      <c r="C106" s="104"/>
      <c r="D106" s="100"/>
      <c r="E106" s="100"/>
      <c r="F106" s="105"/>
      <c r="G106" s="105"/>
      <c r="H106" s="89" t="s">
        <v>140</v>
      </c>
    </row>
    <row r="107" spans="1:8" x14ac:dyDescent="0.2">
      <c r="A107" s="100"/>
      <c r="B107" s="100"/>
      <c r="C107" s="101" t="s">
        <v>152</v>
      </c>
      <c r="D107" s="100"/>
      <c r="E107" s="100"/>
      <c r="F107" s="102">
        <v>0</v>
      </c>
      <c r="G107" s="103">
        <v>0</v>
      </c>
      <c r="H107" s="89" t="s">
        <v>140</v>
      </c>
    </row>
    <row r="108" spans="1:8" x14ac:dyDescent="0.2">
      <c r="A108" s="100"/>
      <c r="B108" s="100"/>
      <c r="C108" s="104"/>
      <c r="D108" s="100"/>
      <c r="E108" s="100"/>
      <c r="F108" s="105"/>
      <c r="G108" s="105"/>
      <c r="H108" s="89" t="s">
        <v>140</v>
      </c>
    </row>
    <row r="109" spans="1:8" x14ac:dyDescent="0.2">
      <c r="A109" s="100"/>
      <c r="B109" s="100"/>
      <c r="C109" s="101" t="s">
        <v>153</v>
      </c>
      <c r="D109" s="100"/>
      <c r="E109" s="100"/>
      <c r="F109" s="105"/>
      <c r="G109" s="105"/>
      <c r="H109" s="89" t="s">
        <v>140</v>
      </c>
    </row>
    <row r="110" spans="1:8" x14ac:dyDescent="0.2">
      <c r="A110" s="100"/>
      <c r="B110" s="100"/>
      <c r="C110" s="101" t="s">
        <v>154</v>
      </c>
      <c r="D110" s="100"/>
      <c r="E110" s="100"/>
      <c r="F110" s="105"/>
      <c r="G110" s="105"/>
      <c r="H110" s="89" t="s">
        <v>140</v>
      </c>
    </row>
    <row r="111" spans="1:8" x14ac:dyDescent="0.2">
      <c r="A111" s="100"/>
      <c r="B111" s="100"/>
      <c r="C111" s="101" t="s">
        <v>139</v>
      </c>
      <c r="D111" s="100"/>
      <c r="E111" s="100" t="s">
        <v>140</v>
      </c>
      <c r="F111" s="106" t="s">
        <v>142</v>
      </c>
      <c r="G111" s="103">
        <v>0</v>
      </c>
      <c r="H111" s="89" t="s">
        <v>140</v>
      </c>
    </row>
    <row r="112" spans="1:8" x14ac:dyDescent="0.2">
      <c r="A112" s="100"/>
      <c r="B112" s="100"/>
      <c r="C112" s="104"/>
      <c r="D112" s="100"/>
      <c r="E112" s="100"/>
      <c r="F112" s="105"/>
      <c r="G112" s="105"/>
      <c r="H112" s="89" t="s">
        <v>140</v>
      </c>
    </row>
    <row r="113" spans="1:8" x14ac:dyDescent="0.2">
      <c r="A113" s="100"/>
      <c r="B113" s="100"/>
      <c r="C113" s="101" t="s">
        <v>155</v>
      </c>
      <c r="D113" s="100"/>
      <c r="E113" s="100"/>
      <c r="F113" s="105"/>
      <c r="G113" s="105"/>
      <c r="H113" s="89" t="s">
        <v>140</v>
      </c>
    </row>
    <row r="114" spans="1:8" x14ac:dyDescent="0.2">
      <c r="A114" s="100"/>
      <c r="B114" s="100"/>
      <c r="C114" s="101" t="s">
        <v>139</v>
      </c>
      <c r="D114" s="100"/>
      <c r="E114" s="100" t="s">
        <v>140</v>
      </c>
      <c r="F114" s="106" t="s">
        <v>142</v>
      </c>
      <c r="G114" s="103">
        <v>0</v>
      </c>
      <c r="H114" s="89" t="s">
        <v>140</v>
      </c>
    </row>
    <row r="115" spans="1:8" x14ac:dyDescent="0.2">
      <c r="A115" s="100"/>
      <c r="B115" s="100"/>
      <c r="C115" s="104"/>
      <c r="D115" s="100"/>
      <c r="E115" s="100"/>
      <c r="F115" s="105"/>
      <c r="G115" s="105"/>
      <c r="H115" s="89" t="s">
        <v>140</v>
      </c>
    </row>
    <row r="116" spans="1:8" x14ac:dyDescent="0.2">
      <c r="A116" s="100"/>
      <c r="B116" s="100"/>
      <c r="C116" s="101" t="s">
        <v>156</v>
      </c>
      <c r="D116" s="100"/>
      <c r="E116" s="100"/>
      <c r="F116" s="105"/>
      <c r="G116" s="105"/>
      <c r="H116" s="89" t="s">
        <v>140</v>
      </c>
    </row>
    <row r="117" spans="1:8" x14ac:dyDescent="0.2">
      <c r="A117" s="100"/>
      <c r="B117" s="100"/>
      <c r="C117" s="101" t="s">
        <v>139</v>
      </c>
      <c r="D117" s="100"/>
      <c r="E117" s="100" t="s">
        <v>140</v>
      </c>
      <c r="F117" s="106" t="s">
        <v>142</v>
      </c>
      <c r="G117" s="103">
        <v>0</v>
      </c>
      <c r="H117" s="89" t="s">
        <v>140</v>
      </c>
    </row>
    <row r="118" spans="1:8" x14ac:dyDescent="0.2">
      <c r="A118" s="100"/>
      <c r="B118" s="100"/>
      <c r="C118" s="104"/>
      <c r="D118" s="100"/>
      <c r="E118" s="100"/>
      <c r="F118" s="105"/>
      <c r="G118" s="105"/>
      <c r="H118" s="89" t="s">
        <v>140</v>
      </c>
    </row>
    <row r="119" spans="1:8" x14ac:dyDescent="0.2">
      <c r="A119" s="100"/>
      <c r="B119" s="100"/>
      <c r="C119" s="101" t="s">
        <v>157</v>
      </c>
      <c r="D119" s="100"/>
      <c r="E119" s="100"/>
      <c r="F119" s="105"/>
      <c r="G119" s="105"/>
      <c r="H119" s="89" t="s">
        <v>140</v>
      </c>
    </row>
    <row r="120" spans="1:8" x14ac:dyDescent="0.2">
      <c r="A120" s="95">
        <v>1</v>
      </c>
      <c r="B120" s="96"/>
      <c r="C120" s="96" t="s">
        <v>158</v>
      </c>
      <c r="D120" s="96"/>
      <c r="E120" s="107"/>
      <c r="F120" s="98">
        <v>11110.142316384001</v>
      </c>
      <c r="G120" s="99">
        <v>3.3819969999999998E-2</v>
      </c>
      <c r="H120" s="89">
        <v>5.2</v>
      </c>
    </row>
    <row r="121" spans="1:8" x14ac:dyDescent="0.2">
      <c r="A121" s="100"/>
      <c r="B121" s="100"/>
      <c r="C121" s="101" t="s">
        <v>139</v>
      </c>
      <c r="D121" s="100"/>
      <c r="E121" s="100" t="s">
        <v>140</v>
      </c>
      <c r="F121" s="102">
        <v>11110.142316384001</v>
      </c>
      <c r="G121" s="103">
        <v>3.3819969999999998E-2</v>
      </c>
      <c r="H121" s="89" t="s">
        <v>140</v>
      </c>
    </row>
    <row r="122" spans="1:8" x14ac:dyDescent="0.2">
      <c r="A122" s="100"/>
      <c r="B122" s="100"/>
      <c r="C122" s="104"/>
      <c r="D122" s="100"/>
      <c r="E122" s="100"/>
      <c r="F122" s="105"/>
      <c r="G122" s="105"/>
      <c r="H122" s="89" t="s">
        <v>140</v>
      </c>
    </row>
    <row r="123" spans="1:8" x14ac:dyDescent="0.2">
      <c r="A123" s="100"/>
      <c r="B123" s="100"/>
      <c r="C123" s="101" t="s">
        <v>159</v>
      </c>
      <c r="D123" s="100"/>
      <c r="E123" s="100"/>
      <c r="F123" s="102">
        <v>11110.142316384001</v>
      </c>
      <c r="G123" s="103">
        <v>3.3819969999999998E-2</v>
      </c>
      <c r="H123" s="89" t="s">
        <v>140</v>
      </c>
    </row>
    <row r="124" spans="1:8" x14ac:dyDescent="0.2">
      <c r="A124" s="100"/>
      <c r="B124" s="100"/>
      <c r="C124" s="105"/>
      <c r="D124" s="100"/>
      <c r="E124" s="100"/>
      <c r="F124" s="100"/>
      <c r="G124" s="100"/>
      <c r="H124" s="89" t="s">
        <v>140</v>
      </c>
    </row>
    <row r="125" spans="1:8" x14ac:dyDescent="0.2">
      <c r="A125" s="100"/>
      <c r="B125" s="100"/>
      <c r="C125" s="101" t="s">
        <v>160</v>
      </c>
      <c r="D125" s="100"/>
      <c r="E125" s="100"/>
      <c r="F125" s="100"/>
      <c r="G125" s="100"/>
      <c r="H125" s="89" t="s">
        <v>140</v>
      </c>
    </row>
    <row r="126" spans="1:8" x14ac:dyDescent="0.2">
      <c r="A126" s="100"/>
      <c r="B126" s="100"/>
      <c r="C126" s="101" t="s">
        <v>161</v>
      </c>
      <c r="D126" s="100"/>
      <c r="E126" s="100"/>
      <c r="F126" s="100"/>
      <c r="G126" s="100"/>
      <c r="H126" s="89" t="s">
        <v>140</v>
      </c>
    </row>
    <row r="127" spans="1:8" x14ac:dyDescent="0.2">
      <c r="A127" s="95">
        <v>1</v>
      </c>
      <c r="B127" s="96" t="s">
        <v>496</v>
      </c>
      <c r="C127" s="96" t="s">
        <v>1181</v>
      </c>
      <c r="D127" s="96"/>
      <c r="E127" s="141">
        <v>13395446.6942</v>
      </c>
      <c r="F127" s="98">
        <v>2095.7846125410001</v>
      </c>
      <c r="G127" s="99">
        <v>6.3797000000000003E-3</v>
      </c>
      <c r="H127" s="89" t="s">
        <v>140</v>
      </c>
    </row>
    <row r="128" spans="1:8" x14ac:dyDescent="0.2">
      <c r="A128" s="100"/>
      <c r="B128" s="100"/>
      <c r="C128" s="101" t="s">
        <v>139</v>
      </c>
      <c r="D128" s="100"/>
      <c r="E128" s="100" t="s">
        <v>140</v>
      </c>
      <c r="F128" s="102">
        <v>2095.7846125410001</v>
      </c>
      <c r="G128" s="103">
        <v>6.3797000000000003E-3</v>
      </c>
      <c r="H128" s="89" t="s">
        <v>140</v>
      </c>
    </row>
    <row r="129" spans="1:17" x14ac:dyDescent="0.2">
      <c r="A129" s="100"/>
      <c r="B129" s="100"/>
      <c r="C129" s="104"/>
      <c r="D129" s="100"/>
      <c r="E129" s="100"/>
      <c r="F129" s="105"/>
      <c r="G129" s="105"/>
      <c r="H129" s="89" t="s">
        <v>140</v>
      </c>
    </row>
    <row r="130" spans="1:17" x14ac:dyDescent="0.2">
      <c r="A130" s="100"/>
      <c r="B130" s="100"/>
      <c r="C130" s="101" t="s">
        <v>162</v>
      </c>
      <c r="D130" s="100"/>
      <c r="E130" s="100"/>
      <c r="F130" s="100"/>
      <c r="G130" s="100"/>
      <c r="H130" s="89" t="s">
        <v>140</v>
      </c>
    </row>
    <row r="131" spans="1:17" x14ac:dyDescent="0.2">
      <c r="A131" s="100"/>
      <c r="B131" s="100"/>
      <c r="C131" s="101" t="s">
        <v>163</v>
      </c>
      <c r="D131" s="100"/>
      <c r="E131" s="100"/>
      <c r="F131" s="100"/>
      <c r="G131" s="100"/>
      <c r="H131" s="89" t="s">
        <v>140</v>
      </c>
    </row>
    <row r="132" spans="1:17" x14ac:dyDescent="0.2">
      <c r="A132" s="100"/>
      <c r="B132" s="100"/>
      <c r="C132" s="101" t="s">
        <v>139</v>
      </c>
      <c r="D132" s="100"/>
      <c r="E132" s="100" t="s">
        <v>140</v>
      </c>
      <c r="F132" s="106" t="s">
        <v>142</v>
      </c>
      <c r="G132" s="103">
        <v>0</v>
      </c>
      <c r="H132" s="89" t="s">
        <v>140</v>
      </c>
    </row>
    <row r="133" spans="1:17" x14ac:dyDescent="0.2">
      <c r="A133" s="100"/>
      <c r="B133" s="100"/>
      <c r="C133" s="104"/>
      <c r="D133" s="100"/>
      <c r="E133" s="100"/>
      <c r="F133" s="105"/>
      <c r="G133" s="105"/>
      <c r="H133" s="89" t="s">
        <v>140</v>
      </c>
    </row>
    <row r="134" spans="1:17" x14ac:dyDescent="0.2">
      <c r="A134" s="100"/>
      <c r="B134" s="100"/>
      <c r="C134" s="101" t="s">
        <v>164</v>
      </c>
      <c r="D134" s="100"/>
      <c r="E134" s="100"/>
      <c r="F134" s="105"/>
      <c r="G134" s="105"/>
      <c r="H134" s="89" t="s">
        <v>140</v>
      </c>
    </row>
    <row r="135" spans="1:17" x14ac:dyDescent="0.2">
      <c r="A135" s="100"/>
      <c r="B135" s="100"/>
      <c r="C135" s="101" t="s">
        <v>139</v>
      </c>
      <c r="D135" s="100"/>
      <c r="E135" s="100" t="s">
        <v>140</v>
      </c>
      <c r="F135" s="106" t="s">
        <v>142</v>
      </c>
      <c r="G135" s="103">
        <v>0</v>
      </c>
      <c r="H135" s="89" t="s">
        <v>140</v>
      </c>
    </row>
    <row r="136" spans="1:17" x14ac:dyDescent="0.2">
      <c r="A136" s="100"/>
      <c r="B136" s="100"/>
      <c r="C136" s="104"/>
      <c r="D136" s="100"/>
      <c r="E136" s="100"/>
      <c r="F136" s="105"/>
      <c r="G136" s="105"/>
      <c r="H136" s="89" t="s">
        <v>140</v>
      </c>
    </row>
    <row r="137" spans="1:17" x14ac:dyDescent="0.2">
      <c r="A137" s="107"/>
      <c r="B137" s="96"/>
      <c r="C137" s="96" t="s">
        <v>357</v>
      </c>
      <c r="D137" s="96"/>
      <c r="E137" s="107"/>
      <c r="F137" s="98">
        <v>2025.0000001999999</v>
      </c>
      <c r="G137" s="99">
        <v>6.1642299999999997E-3</v>
      </c>
      <c r="H137" s="89" t="s">
        <v>140</v>
      </c>
    </row>
    <row r="138" spans="1:17" x14ac:dyDescent="0.2">
      <c r="A138" s="107"/>
      <c r="B138" s="96"/>
      <c r="C138" s="96" t="s">
        <v>165</v>
      </c>
      <c r="D138" s="96"/>
      <c r="E138" s="107"/>
      <c r="F138" s="98">
        <v>-629.15146095</v>
      </c>
      <c r="G138" s="99">
        <v>-1.9151800000000001E-3</v>
      </c>
      <c r="H138" s="89" t="s">
        <v>140</v>
      </c>
    </row>
    <row r="139" spans="1:17" x14ac:dyDescent="0.2">
      <c r="A139" s="104"/>
      <c r="B139" s="104"/>
      <c r="C139" s="101" t="s">
        <v>166</v>
      </c>
      <c r="D139" s="105"/>
      <c r="E139" s="105"/>
      <c r="F139" s="102">
        <f>F138+F137+F128+F123+F107+F92</f>
        <v>328508.38969727518</v>
      </c>
      <c r="G139" s="108">
        <f>G138+G137+G128+G123+G107+G92</f>
        <v>1.0000000100000002</v>
      </c>
      <c r="H139" s="89" t="s">
        <v>140</v>
      </c>
    </row>
    <row r="140" spans="1:17" ht="12.75" customHeight="1" x14ac:dyDescent="0.2">
      <c r="A140" s="109"/>
      <c r="B140" s="109"/>
      <c r="C140" s="110"/>
      <c r="D140" s="111"/>
      <c r="E140" s="111"/>
      <c r="F140" s="112"/>
      <c r="G140" s="113"/>
      <c r="H140" s="114"/>
    </row>
    <row r="141" spans="1:17" x14ac:dyDescent="0.2">
      <c r="A141" s="109"/>
      <c r="B141" s="230" t="s">
        <v>984</v>
      </c>
      <c r="C141" s="230"/>
      <c r="D141" s="230"/>
      <c r="E141" s="230"/>
      <c r="F141" s="230"/>
      <c r="G141" s="230"/>
      <c r="H141" s="230"/>
      <c r="J141" s="116"/>
    </row>
    <row r="142" spans="1:17" x14ac:dyDescent="0.2">
      <c r="A142" s="109"/>
      <c r="B142" s="230" t="s">
        <v>985</v>
      </c>
      <c r="C142" s="230"/>
      <c r="D142" s="230"/>
      <c r="E142" s="230"/>
      <c r="F142" s="230"/>
      <c r="G142" s="230"/>
      <c r="H142" s="230"/>
      <c r="J142" s="116"/>
    </row>
    <row r="143" spans="1:17" x14ac:dyDescent="0.2">
      <c r="A143" s="109"/>
      <c r="B143" s="230" t="s">
        <v>986</v>
      </c>
      <c r="C143" s="230"/>
      <c r="D143" s="230"/>
      <c r="E143" s="230"/>
      <c r="F143" s="230"/>
      <c r="G143" s="230"/>
      <c r="H143" s="230"/>
      <c r="J143" s="116"/>
    </row>
    <row r="144" spans="1:17" s="118" customFormat="1" ht="66.75" customHeight="1" x14ac:dyDescent="0.25">
      <c r="A144" s="117"/>
      <c r="B144" s="231" t="s">
        <v>987</v>
      </c>
      <c r="C144" s="231"/>
      <c r="D144" s="231"/>
      <c r="E144" s="231"/>
      <c r="F144" s="231"/>
      <c r="G144" s="231"/>
      <c r="H144" s="231"/>
      <c r="I144"/>
      <c r="J144" s="116"/>
      <c r="K144"/>
      <c r="L144"/>
      <c r="M144"/>
      <c r="N144"/>
      <c r="O144"/>
      <c r="P144"/>
      <c r="Q144"/>
    </row>
    <row r="145" spans="1:10" x14ac:dyDescent="0.2">
      <c r="A145" s="109"/>
      <c r="B145" s="230" t="s">
        <v>988</v>
      </c>
      <c r="C145" s="230"/>
      <c r="D145" s="230"/>
      <c r="E145" s="230"/>
      <c r="F145" s="230"/>
      <c r="G145" s="230"/>
      <c r="H145" s="230"/>
      <c r="J145" s="116"/>
    </row>
    <row r="146" spans="1:10" x14ac:dyDescent="0.2">
      <c r="A146" s="109"/>
      <c r="B146" s="109"/>
      <c r="C146" s="109"/>
      <c r="D146" s="111"/>
      <c r="E146" s="111"/>
      <c r="F146" s="111"/>
      <c r="G146" s="111"/>
    </row>
    <row r="147" spans="1:10" x14ac:dyDescent="0.2">
      <c r="A147" s="109"/>
      <c r="B147" s="232" t="s">
        <v>167</v>
      </c>
      <c r="C147" s="233"/>
      <c r="D147" s="234"/>
      <c r="E147" s="119"/>
      <c r="F147" s="111"/>
      <c r="G147" s="111"/>
    </row>
    <row r="148" spans="1:10" ht="27.75" customHeight="1" x14ac:dyDescent="0.2">
      <c r="A148" s="109"/>
      <c r="B148" s="235" t="s">
        <v>168</v>
      </c>
      <c r="C148" s="236"/>
      <c r="D148" s="88" t="s">
        <v>169</v>
      </c>
      <c r="E148" s="119"/>
      <c r="F148" s="111"/>
      <c r="G148" s="111"/>
    </row>
    <row r="149" spans="1:10" ht="12.75" customHeight="1" x14ac:dyDescent="0.2">
      <c r="A149" s="109"/>
      <c r="B149" s="235" t="s">
        <v>989</v>
      </c>
      <c r="C149" s="236"/>
      <c r="D149" s="88" t="str">
        <f>"Rs. "&amp;TEXT(F80,"0.00")&amp;" lacs/ #"</f>
        <v>Rs. 0.00 lacs/ #</v>
      </c>
      <c r="E149" s="119"/>
      <c r="F149" s="111"/>
      <c r="G149" s="111"/>
    </row>
    <row r="150" spans="1:10" x14ac:dyDescent="0.2">
      <c r="A150" s="109"/>
      <c r="B150" s="235" t="s">
        <v>170</v>
      </c>
      <c r="C150" s="236"/>
      <c r="D150" s="120" t="s">
        <v>140</v>
      </c>
      <c r="E150" s="119"/>
      <c r="F150" s="111"/>
      <c r="G150" s="111"/>
    </row>
    <row r="151" spans="1:10" x14ac:dyDescent="0.2">
      <c r="A151" s="121"/>
      <c r="B151" s="122" t="s">
        <v>140</v>
      </c>
      <c r="C151" s="122" t="s">
        <v>990</v>
      </c>
      <c r="D151" s="122" t="s">
        <v>171</v>
      </c>
      <c r="E151" s="121"/>
      <c r="F151" s="121"/>
      <c r="G151" s="121"/>
      <c r="H151" s="121"/>
      <c r="J151" s="116"/>
    </row>
    <row r="152" spans="1:10" x14ac:dyDescent="0.2">
      <c r="A152" s="121"/>
      <c r="B152" s="123" t="s">
        <v>172</v>
      </c>
      <c r="C152" s="124">
        <v>46022</v>
      </c>
      <c r="D152" s="124">
        <v>46053</v>
      </c>
      <c r="E152" s="121"/>
      <c r="F152" s="121"/>
      <c r="G152" s="121"/>
      <c r="J152" s="116"/>
    </row>
    <row r="153" spans="1:10" x14ac:dyDescent="0.2">
      <c r="A153" s="125"/>
      <c r="B153" s="96" t="s">
        <v>173</v>
      </c>
      <c r="C153" s="126">
        <v>288.81110000000001</v>
      </c>
      <c r="D153" s="126">
        <v>279.37259999999998</v>
      </c>
      <c r="E153" s="125"/>
      <c r="F153" s="127"/>
      <c r="G153" s="128"/>
    </row>
    <row r="154" spans="1:10" x14ac:dyDescent="0.2">
      <c r="A154" s="125"/>
      <c r="B154" s="96" t="s">
        <v>1106</v>
      </c>
      <c r="C154" s="126">
        <v>37.9529</v>
      </c>
      <c r="D154" s="126">
        <v>36.712600000000002</v>
      </c>
      <c r="E154" s="125"/>
      <c r="F154" s="127"/>
      <c r="G154" s="128"/>
    </row>
    <row r="155" spans="1:10" x14ac:dyDescent="0.2">
      <c r="A155" s="125"/>
      <c r="B155" s="96" t="s">
        <v>174</v>
      </c>
      <c r="C155" s="126">
        <v>259.613</v>
      </c>
      <c r="D155" s="126">
        <v>250.8921</v>
      </c>
      <c r="E155" s="125"/>
      <c r="F155" s="127"/>
      <c r="G155" s="128"/>
    </row>
    <row r="156" spans="1:10" x14ac:dyDescent="0.2">
      <c r="A156" s="125"/>
      <c r="B156" s="96" t="s">
        <v>1107</v>
      </c>
      <c r="C156" s="126">
        <v>33.188800000000001</v>
      </c>
      <c r="D156" s="126">
        <v>32.073900000000002</v>
      </c>
      <c r="E156" s="125"/>
      <c r="F156" s="127"/>
      <c r="G156" s="128"/>
    </row>
    <row r="157" spans="1:10" x14ac:dyDescent="0.2">
      <c r="A157" s="125"/>
      <c r="B157" s="125"/>
      <c r="C157" s="125"/>
      <c r="D157" s="125"/>
      <c r="E157" s="125"/>
      <c r="F157" s="125"/>
      <c r="G157" s="125"/>
    </row>
    <row r="158" spans="1:10" x14ac:dyDescent="0.2">
      <c r="A158" s="121"/>
      <c r="B158" s="235" t="s">
        <v>991</v>
      </c>
      <c r="C158" s="236"/>
      <c r="D158" s="88" t="s">
        <v>169</v>
      </c>
      <c r="E158" s="121"/>
      <c r="F158" s="121"/>
      <c r="G158" s="121"/>
    </row>
    <row r="159" spans="1:10" x14ac:dyDescent="0.2">
      <c r="A159" s="121"/>
      <c r="B159" s="209"/>
      <c r="C159" s="209"/>
      <c r="D159" s="210"/>
      <c r="E159" s="121"/>
      <c r="F159" s="115"/>
      <c r="G159" s="133"/>
    </row>
    <row r="160" spans="1:10" x14ac:dyDescent="0.2">
      <c r="A160" s="121"/>
      <c r="B160" s="235" t="s">
        <v>175</v>
      </c>
      <c r="C160" s="236"/>
      <c r="D160" s="88" t="s">
        <v>1012</v>
      </c>
      <c r="E160" s="131"/>
      <c r="F160" s="121"/>
      <c r="G160" s="121"/>
    </row>
    <row r="161" spans="1:7" x14ac:dyDescent="0.2">
      <c r="A161" s="121"/>
      <c r="B161" s="235" t="s">
        <v>176</v>
      </c>
      <c r="C161" s="236"/>
      <c r="D161" s="88" t="s">
        <v>169</v>
      </c>
      <c r="E161" s="131"/>
      <c r="F161" s="121"/>
      <c r="G161" s="121"/>
    </row>
    <row r="162" spans="1:7" x14ac:dyDescent="0.2">
      <c r="A162" s="121"/>
      <c r="B162" s="235" t="s">
        <v>177</v>
      </c>
      <c r="C162" s="236"/>
      <c r="D162" s="88" t="s">
        <v>169</v>
      </c>
      <c r="E162" s="131"/>
      <c r="F162" s="121"/>
      <c r="G162" s="121"/>
    </row>
    <row r="163" spans="1:7" x14ac:dyDescent="0.2">
      <c r="A163" s="121"/>
      <c r="B163" s="235" t="s">
        <v>178</v>
      </c>
      <c r="C163" s="236"/>
      <c r="D163" s="132">
        <v>0.49631249644831998</v>
      </c>
      <c r="E163" s="121"/>
      <c r="F163" s="115"/>
      <c r="G163" s="133"/>
    </row>
    <row r="165" spans="1:7" x14ac:dyDescent="0.2">
      <c r="B165" s="237" t="s">
        <v>992</v>
      </c>
      <c r="C165" s="237"/>
    </row>
    <row r="167" spans="1:7" ht="153.75" customHeight="1" x14ac:dyDescent="0.2"/>
    <row r="170" spans="1:7" x14ac:dyDescent="0.2">
      <c r="B170" s="134" t="s">
        <v>993</v>
      </c>
      <c r="C170" s="135"/>
      <c r="D170" s="134" t="s">
        <v>998</v>
      </c>
    </row>
    <row r="171" spans="1:7" x14ac:dyDescent="0.2">
      <c r="B171" s="134" t="s">
        <v>1013</v>
      </c>
      <c r="D171" s="134" t="s">
        <v>1014</v>
      </c>
    </row>
    <row r="172" spans="1:7" ht="165" customHeight="1" x14ac:dyDescent="0.2"/>
    <row r="174" spans="1:7" ht="12.75" customHeight="1" x14ac:dyDescent="0.2"/>
    <row r="175" spans="1:7" ht="12.75" customHeight="1" x14ac:dyDescent="0.2"/>
    <row r="176" spans="1:7" ht="12.75" customHeight="1" x14ac:dyDescent="0.2"/>
  </sheetData>
  <mergeCells count="18">
    <mergeCell ref="B149:C149"/>
    <mergeCell ref="B150:C150"/>
    <mergeCell ref="B165:C165"/>
    <mergeCell ref="B158:C158"/>
    <mergeCell ref="B162:C162"/>
    <mergeCell ref="B163:C163"/>
    <mergeCell ref="B160:C160"/>
    <mergeCell ref="B161:C161"/>
    <mergeCell ref="B143:H143"/>
    <mergeCell ref="B144:H144"/>
    <mergeCell ref="B145:H145"/>
    <mergeCell ref="B147:D147"/>
    <mergeCell ref="B148:C148"/>
    <mergeCell ref="A1:H1"/>
    <mergeCell ref="A2:H2"/>
    <mergeCell ref="A3:H3"/>
    <mergeCell ref="B141:H141"/>
    <mergeCell ref="B142:H142"/>
  </mergeCells>
  <hyperlinks>
    <hyperlink ref="I1" location="Index!B2" display="Index" xr:uid="{D629043E-EA1E-46F8-B867-7E46331D7051}"/>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272C8-CE6C-4DD4-9847-790627AAF196}">
  <sheetPr>
    <outlinePr summaryBelow="0" summaryRight="0"/>
  </sheetPr>
  <dimension ref="A1:Q274"/>
  <sheetViews>
    <sheetView showGridLines="0" workbookViewId="0">
      <selection sqref="A1:I1"/>
    </sheetView>
  </sheetViews>
  <sheetFormatPr defaultRowHeight="12.75" x14ac:dyDescent="0.2"/>
  <cols>
    <col min="1" max="1" width="5.85546875" bestFit="1" customWidth="1"/>
    <col min="2" max="2" width="19.5703125" bestFit="1" customWidth="1"/>
    <col min="3" max="3" width="46.85546875" customWidth="1"/>
    <col min="4" max="4" width="17.7109375" bestFit="1" customWidth="1"/>
    <col min="5" max="5" width="13.5703125" bestFit="1" customWidth="1"/>
    <col min="6" max="6" width="10.140625" bestFit="1" customWidth="1"/>
    <col min="7" max="7" width="14" bestFit="1" customWidth="1"/>
    <col min="8" max="8" width="11" customWidth="1"/>
    <col min="9" max="9" width="8.7109375" customWidth="1"/>
    <col min="10" max="10" width="10.28515625" customWidth="1"/>
  </cols>
  <sheetData>
    <row r="1" spans="1:10" ht="15" customHeight="1" x14ac:dyDescent="0.2">
      <c r="A1" s="248" t="s">
        <v>0</v>
      </c>
      <c r="B1" s="248"/>
      <c r="C1" s="248"/>
      <c r="D1" s="248"/>
      <c r="E1" s="248"/>
      <c r="F1" s="248"/>
      <c r="G1" s="248"/>
      <c r="H1" s="248"/>
      <c r="I1" s="248"/>
      <c r="J1" s="1" t="s">
        <v>981</v>
      </c>
    </row>
    <row r="2" spans="1:10" ht="15" customHeight="1" x14ac:dyDescent="0.2">
      <c r="A2" s="248" t="s">
        <v>498</v>
      </c>
      <c r="B2" s="248"/>
      <c r="C2" s="248"/>
      <c r="D2" s="248"/>
      <c r="E2" s="248"/>
      <c r="F2" s="248"/>
      <c r="G2" s="248"/>
      <c r="H2" s="248"/>
      <c r="I2" s="248"/>
    </row>
    <row r="3" spans="1:10" ht="15" customHeight="1" x14ac:dyDescent="0.2">
      <c r="A3" s="248" t="s">
        <v>982</v>
      </c>
      <c r="B3" s="248"/>
      <c r="C3" s="248"/>
      <c r="D3" s="248"/>
      <c r="E3" s="248"/>
      <c r="F3" s="248"/>
      <c r="G3" s="248"/>
      <c r="H3" s="248"/>
      <c r="I3" s="248"/>
    </row>
    <row r="4" spans="1:10" s="86" customFormat="1" ht="45" x14ac:dyDescent="0.2">
      <c r="A4" s="136" t="s">
        <v>2</v>
      </c>
      <c r="B4" s="136" t="s">
        <v>3</v>
      </c>
      <c r="C4" s="136" t="s">
        <v>4</v>
      </c>
      <c r="D4" s="136" t="s">
        <v>5</v>
      </c>
      <c r="E4" s="136" t="s">
        <v>6</v>
      </c>
      <c r="F4" s="136" t="s">
        <v>7</v>
      </c>
      <c r="G4" s="136" t="s">
        <v>8</v>
      </c>
      <c r="H4" s="136" t="s">
        <v>1191</v>
      </c>
      <c r="I4" s="136" t="s">
        <v>1025</v>
      </c>
    </row>
    <row r="5" spans="1:10" x14ac:dyDescent="0.2">
      <c r="A5" s="193"/>
      <c r="B5" s="193"/>
      <c r="C5" s="194" t="s">
        <v>9</v>
      </c>
      <c r="D5" s="193"/>
      <c r="E5" s="193"/>
      <c r="F5" s="193"/>
      <c r="G5" s="193"/>
      <c r="H5" s="195" t="s">
        <v>140</v>
      </c>
      <c r="I5" s="195" t="s">
        <v>140</v>
      </c>
    </row>
    <row r="6" spans="1:10" x14ac:dyDescent="0.2">
      <c r="A6" s="90"/>
      <c r="B6" s="91"/>
      <c r="C6" s="91" t="s">
        <v>10</v>
      </c>
      <c r="D6" s="91"/>
      <c r="E6" s="92"/>
      <c r="F6" s="93"/>
      <c r="G6" s="94"/>
      <c r="H6" s="89" t="s">
        <v>140</v>
      </c>
      <c r="I6" s="195" t="s">
        <v>140</v>
      </c>
    </row>
    <row r="7" spans="1:10" x14ac:dyDescent="0.2">
      <c r="A7" s="95">
        <v>1</v>
      </c>
      <c r="B7" s="96" t="s">
        <v>319</v>
      </c>
      <c r="C7" s="96" t="s">
        <v>320</v>
      </c>
      <c r="D7" s="96" t="s">
        <v>31</v>
      </c>
      <c r="E7" s="97">
        <v>6197559</v>
      </c>
      <c r="F7" s="98">
        <v>57590.817007500002</v>
      </c>
      <c r="G7" s="99">
        <v>7.2590909999999995E-2</v>
      </c>
      <c r="H7" s="89" t="s">
        <v>140</v>
      </c>
      <c r="I7" s="195" t="s">
        <v>140</v>
      </c>
    </row>
    <row r="8" spans="1:10" x14ac:dyDescent="0.2">
      <c r="A8" s="95">
        <v>2</v>
      </c>
      <c r="B8" s="96" t="s">
        <v>36</v>
      </c>
      <c r="C8" s="96" t="s">
        <v>37</v>
      </c>
      <c r="D8" s="96" t="s">
        <v>31</v>
      </c>
      <c r="E8" s="97">
        <v>2822546</v>
      </c>
      <c r="F8" s="98">
        <v>38245.498299999999</v>
      </c>
      <c r="G8" s="99">
        <v>4.820692E-2</v>
      </c>
      <c r="H8" s="89" t="s">
        <v>140</v>
      </c>
      <c r="I8" s="195" t="s">
        <v>140</v>
      </c>
    </row>
    <row r="9" spans="1:10" x14ac:dyDescent="0.2">
      <c r="A9" s="95">
        <v>3</v>
      </c>
      <c r="B9" s="96" t="s">
        <v>17</v>
      </c>
      <c r="C9" s="96" t="s">
        <v>18</v>
      </c>
      <c r="D9" s="96" t="s">
        <v>19</v>
      </c>
      <c r="E9" s="97">
        <v>2136955</v>
      </c>
      <c r="F9" s="98">
        <v>29819.070070000002</v>
      </c>
      <c r="G9" s="99">
        <v>3.7585739999999999E-2</v>
      </c>
      <c r="H9" s="89" t="s">
        <v>140</v>
      </c>
      <c r="I9" s="195" t="s">
        <v>140</v>
      </c>
    </row>
    <row r="10" spans="1:10" x14ac:dyDescent="0.2">
      <c r="A10" s="95">
        <v>4</v>
      </c>
      <c r="B10" s="96" t="s">
        <v>14</v>
      </c>
      <c r="C10" s="96" t="s">
        <v>15</v>
      </c>
      <c r="D10" s="96" t="s">
        <v>16</v>
      </c>
      <c r="E10" s="97">
        <v>1474255</v>
      </c>
      <c r="F10" s="98">
        <v>29023.658185</v>
      </c>
      <c r="G10" s="99">
        <v>3.6583160000000003E-2</v>
      </c>
      <c r="H10" s="89" t="s">
        <v>140</v>
      </c>
      <c r="I10" s="195" t="s">
        <v>140</v>
      </c>
    </row>
    <row r="11" spans="1:10" x14ac:dyDescent="0.2">
      <c r="A11" s="95">
        <v>5</v>
      </c>
      <c r="B11" s="96" t="s">
        <v>11</v>
      </c>
      <c r="C11" s="96" t="s">
        <v>12</v>
      </c>
      <c r="D11" s="96" t="s">
        <v>13</v>
      </c>
      <c r="E11" s="97">
        <v>694760</v>
      </c>
      <c r="F11" s="98">
        <v>27320.047480000001</v>
      </c>
      <c r="G11" s="99">
        <v>3.4435819999999999E-2</v>
      </c>
      <c r="H11" s="89" t="s">
        <v>140</v>
      </c>
      <c r="I11" s="195" t="s">
        <v>140</v>
      </c>
    </row>
    <row r="12" spans="1:10" x14ac:dyDescent="0.2">
      <c r="A12" s="95">
        <v>6</v>
      </c>
      <c r="B12" s="96" t="s">
        <v>331</v>
      </c>
      <c r="C12" s="96" t="s">
        <v>332</v>
      </c>
      <c r="D12" s="96" t="s">
        <v>228</v>
      </c>
      <c r="E12" s="97">
        <v>640198</v>
      </c>
      <c r="F12" s="98">
        <v>21970.314964000001</v>
      </c>
      <c r="G12" s="99">
        <v>2.7692700000000001E-2</v>
      </c>
      <c r="H12" s="89" t="s">
        <v>140</v>
      </c>
      <c r="I12" s="195" t="s">
        <v>140</v>
      </c>
    </row>
    <row r="13" spans="1:10" x14ac:dyDescent="0.2">
      <c r="A13" s="95">
        <v>7</v>
      </c>
      <c r="B13" s="96" t="s">
        <v>325</v>
      </c>
      <c r="C13" s="96" t="s">
        <v>326</v>
      </c>
      <c r="D13" s="96" t="s">
        <v>31</v>
      </c>
      <c r="E13" s="97">
        <v>5005485</v>
      </c>
      <c r="F13" s="98">
        <v>20422.378799999999</v>
      </c>
      <c r="G13" s="99">
        <v>2.5741590000000002E-2</v>
      </c>
      <c r="H13" s="89" t="s">
        <v>140</v>
      </c>
      <c r="I13" s="195" t="s">
        <v>140</v>
      </c>
    </row>
    <row r="14" spans="1:10" x14ac:dyDescent="0.2">
      <c r="A14" s="95">
        <v>8</v>
      </c>
      <c r="B14" s="96" t="s">
        <v>335</v>
      </c>
      <c r="C14" s="96" t="s">
        <v>336</v>
      </c>
      <c r="D14" s="96" t="s">
        <v>182</v>
      </c>
      <c r="E14" s="97">
        <v>1803880</v>
      </c>
      <c r="F14" s="98">
        <v>16773.37818</v>
      </c>
      <c r="G14" s="99">
        <v>2.1142169999999998E-2</v>
      </c>
      <c r="H14" s="89" t="s">
        <v>140</v>
      </c>
      <c r="I14" s="195" t="s">
        <v>140</v>
      </c>
    </row>
    <row r="15" spans="1:10" x14ac:dyDescent="0.2">
      <c r="A15" s="95">
        <v>9</v>
      </c>
      <c r="B15" s="96" t="s">
        <v>431</v>
      </c>
      <c r="C15" s="96" t="s">
        <v>432</v>
      </c>
      <c r="D15" s="96" t="s">
        <v>199</v>
      </c>
      <c r="E15" s="97">
        <v>974451</v>
      </c>
      <c r="F15" s="98">
        <v>16522.791155999999</v>
      </c>
      <c r="G15" s="99">
        <v>2.0826319999999999E-2</v>
      </c>
      <c r="H15" s="89" t="s">
        <v>140</v>
      </c>
      <c r="I15" s="195" t="s">
        <v>140</v>
      </c>
    </row>
    <row r="16" spans="1:10" x14ac:dyDescent="0.2">
      <c r="A16" s="95">
        <v>10</v>
      </c>
      <c r="B16" s="96" t="s">
        <v>29</v>
      </c>
      <c r="C16" s="96" t="s">
        <v>30</v>
      </c>
      <c r="D16" s="96" t="s">
        <v>31</v>
      </c>
      <c r="E16" s="97">
        <v>1320130</v>
      </c>
      <c r="F16" s="98">
        <v>14219.780295</v>
      </c>
      <c r="G16" s="99">
        <v>1.7923459999999999E-2</v>
      </c>
      <c r="H16" s="89" t="s">
        <v>140</v>
      </c>
      <c r="I16" s="195" t="s">
        <v>140</v>
      </c>
    </row>
    <row r="17" spans="1:9" x14ac:dyDescent="0.2">
      <c r="A17" s="95">
        <v>11</v>
      </c>
      <c r="B17" s="96" t="s">
        <v>26</v>
      </c>
      <c r="C17" s="96" t="s">
        <v>27</v>
      </c>
      <c r="D17" s="96" t="s">
        <v>28</v>
      </c>
      <c r="E17" s="97">
        <v>3138519</v>
      </c>
      <c r="F17" s="98">
        <v>14091.95031</v>
      </c>
      <c r="G17" s="99">
        <v>1.7762340000000001E-2</v>
      </c>
      <c r="H17" s="89" t="s">
        <v>140</v>
      </c>
      <c r="I17" s="195" t="s">
        <v>140</v>
      </c>
    </row>
    <row r="18" spans="1:9" x14ac:dyDescent="0.2">
      <c r="A18" s="95">
        <v>12</v>
      </c>
      <c r="B18" s="96" t="s">
        <v>340</v>
      </c>
      <c r="C18" s="96" t="s">
        <v>341</v>
      </c>
      <c r="D18" s="96" t="s">
        <v>182</v>
      </c>
      <c r="E18" s="97">
        <v>824049</v>
      </c>
      <c r="F18" s="98">
        <v>13445.183483999999</v>
      </c>
      <c r="G18" s="99">
        <v>1.6947110000000001E-2</v>
      </c>
      <c r="H18" s="89" t="s">
        <v>140</v>
      </c>
      <c r="I18" s="195" t="s">
        <v>140</v>
      </c>
    </row>
    <row r="19" spans="1:9" x14ac:dyDescent="0.2">
      <c r="A19" s="95">
        <v>13</v>
      </c>
      <c r="B19" s="96" t="s">
        <v>448</v>
      </c>
      <c r="C19" s="96" t="s">
        <v>449</v>
      </c>
      <c r="D19" s="96" t="s">
        <v>435</v>
      </c>
      <c r="E19" s="97">
        <v>537438</v>
      </c>
      <c r="F19" s="98">
        <v>12753.40374</v>
      </c>
      <c r="G19" s="99">
        <v>1.607515E-2</v>
      </c>
      <c r="H19" s="89" t="s">
        <v>140</v>
      </c>
      <c r="I19" s="195" t="s">
        <v>140</v>
      </c>
    </row>
    <row r="20" spans="1:9" ht="25.5" x14ac:dyDescent="0.2">
      <c r="A20" s="95">
        <v>14</v>
      </c>
      <c r="B20" s="96" t="s">
        <v>183</v>
      </c>
      <c r="C20" s="96" t="s">
        <v>184</v>
      </c>
      <c r="D20" s="96" t="s">
        <v>185</v>
      </c>
      <c r="E20" s="97">
        <v>541425</v>
      </c>
      <c r="F20" s="98">
        <v>12358.56705</v>
      </c>
      <c r="G20" s="99">
        <v>1.5577479999999999E-2</v>
      </c>
      <c r="H20" s="89" t="s">
        <v>140</v>
      </c>
      <c r="I20" s="195" t="s">
        <v>140</v>
      </c>
    </row>
    <row r="21" spans="1:9" x14ac:dyDescent="0.2">
      <c r="A21" s="90">
        <v>15</v>
      </c>
      <c r="B21" s="91" t="s">
        <v>1015</v>
      </c>
      <c r="C21" s="91" t="s">
        <v>1016</v>
      </c>
      <c r="D21" s="91" t="s">
        <v>98</v>
      </c>
      <c r="E21" s="92">
        <v>2539384</v>
      </c>
      <c r="F21" s="93">
        <v>11027.529</v>
      </c>
      <c r="G21" s="169">
        <f>F21/F189</f>
        <v>1.3899757720023286E-2</v>
      </c>
      <c r="H21" s="89" t="s">
        <v>140</v>
      </c>
      <c r="I21" s="195" t="s">
        <v>140</v>
      </c>
    </row>
    <row r="22" spans="1:9" ht="25.5" x14ac:dyDescent="0.2">
      <c r="A22" s="95">
        <v>16</v>
      </c>
      <c r="B22" s="96" t="s">
        <v>205</v>
      </c>
      <c r="C22" s="96" t="s">
        <v>206</v>
      </c>
      <c r="D22" s="96" t="s">
        <v>207</v>
      </c>
      <c r="E22" s="97">
        <v>651385</v>
      </c>
      <c r="F22" s="98">
        <v>10777.164825</v>
      </c>
      <c r="G22" s="99">
        <v>1.358418E-2</v>
      </c>
      <c r="H22" s="89" t="s">
        <v>140</v>
      </c>
      <c r="I22" s="195" t="s">
        <v>140</v>
      </c>
    </row>
    <row r="23" spans="1:9" x14ac:dyDescent="0.2">
      <c r="A23" s="95">
        <v>17</v>
      </c>
      <c r="B23" s="96" t="s">
        <v>61</v>
      </c>
      <c r="C23" s="96" t="s">
        <v>62</v>
      </c>
      <c r="D23" s="96" t="s">
        <v>60</v>
      </c>
      <c r="E23" s="97">
        <v>251520</v>
      </c>
      <c r="F23" s="98">
        <v>10343.76</v>
      </c>
      <c r="G23" s="99">
        <v>1.303789E-2</v>
      </c>
      <c r="H23" s="89" t="s">
        <v>140</v>
      </c>
      <c r="I23" s="195" t="s">
        <v>140</v>
      </c>
    </row>
    <row r="24" spans="1:9" x14ac:dyDescent="0.2">
      <c r="A24" s="95">
        <v>18</v>
      </c>
      <c r="B24" s="96" t="s">
        <v>499</v>
      </c>
      <c r="C24" s="96" t="s">
        <v>500</v>
      </c>
      <c r="D24" s="96" t="s">
        <v>182</v>
      </c>
      <c r="E24" s="97">
        <v>2690071</v>
      </c>
      <c r="F24" s="98">
        <v>10204.7843385</v>
      </c>
      <c r="G24" s="99">
        <v>1.2862719999999999E-2</v>
      </c>
      <c r="H24" s="89" t="s">
        <v>140</v>
      </c>
      <c r="I24" s="195" t="s">
        <v>140</v>
      </c>
    </row>
    <row r="25" spans="1:9" x14ac:dyDescent="0.2">
      <c r="A25" s="95">
        <v>19</v>
      </c>
      <c r="B25" s="96" t="s">
        <v>323</v>
      </c>
      <c r="C25" s="96" t="s">
        <v>324</v>
      </c>
      <c r="D25" s="96" t="s">
        <v>199</v>
      </c>
      <c r="E25" s="97">
        <v>616916</v>
      </c>
      <c r="F25" s="98">
        <v>10123.591560000001</v>
      </c>
      <c r="G25" s="99">
        <v>1.276038E-2</v>
      </c>
      <c r="H25" s="89" t="s">
        <v>140</v>
      </c>
      <c r="I25" s="195" t="s">
        <v>140</v>
      </c>
    </row>
    <row r="26" spans="1:9" x14ac:dyDescent="0.2">
      <c r="A26" s="95">
        <v>20</v>
      </c>
      <c r="B26" s="96" t="s">
        <v>226</v>
      </c>
      <c r="C26" s="96" t="s">
        <v>227</v>
      </c>
      <c r="D26" s="96" t="s">
        <v>228</v>
      </c>
      <c r="E26" s="97">
        <v>261305</v>
      </c>
      <c r="F26" s="98">
        <v>9609.2300699999996</v>
      </c>
      <c r="G26" s="99">
        <v>1.2112049999999999E-2</v>
      </c>
      <c r="H26" s="89" t="s">
        <v>140</v>
      </c>
      <c r="I26" s="195" t="s">
        <v>140</v>
      </c>
    </row>
    <row r="27" spans="1:9" x14ac:dyDescent="0.2">
      <c r="A27" s="95">
        <v>21</v>
      </c>
      <c r="B27" s="96" t="s">
        <v>192</v>
      </c>
      <c r="C27" s="96" t="s">
        <v>193</v>
      </c>
      <c r="D27" s="96" t="s">
        <v>194</v>
      </c>
      <c r="E27" s="97">
        <v>334040</v>
      </c>
      <c r="F27" s="98">
        <v>9343.0987999999998</v>
      </c>
      <c r="G27" s="99">
        <v>1.17766E-2</v>
      </c>
      <c r="H27" s="89" t="s">
        <v>140</v>
      </c>
      <c r="I27" s="195" t="s">
        <v>140</v>
      </c>
    </row>
    <row r="28" spans="1:9" ht="25.5" x14ac:dyDescent="0.2">
      <c r="A28" s="95">
        <v>22</v>
      </c>
      <c r="B28" s="96" t="s">
        <v>23</v>
      </c>
      <c r="C28" s="96" t="s">
        <v>24</v>
      </c>
      <c r="D28" s="96" t="s">
        <v>25</v>
      </c>
      <c r="E28" s="97">
        <v>72990</v>
      </c>
      <c r="F28" s="98">
        <v>9265.3505999999998</v>
      </c>
      <c r="G28" s="99">
        <v>1.1678600000000001E-2</v>
      </c>
      <c r="H28" s="89" t="s">
        <v>140</v>
      </c>
      <c r="I28" s="195" t="s">
        <v>140</v>
      </c>
    </row>
    <row r="29" spans="1:9" x14ac:dyDescent="0.2">
      <c r="A29" s="95">
        <v>23</v>
      </c>
      <c r="B29" s="96" t="s">
        <v>32</v>
      </c>
      <c r="C29" s="96" t="s">
        <v>33</v>
      </c>
      <c r="D29" s="96" t="s">
        <v>19</v>
      </c>
      <c r="E29" s="97">
        <v>2445869</v>
      </c>
      <c r="F29" s="98">
        <v>8915.1925050000009</v>
      </c>
      <c r="G29" s="99">
        <v>1.1237240000000001E-2</v>
      </c>
      <c r="H29" s="89" t="s">
        <v>140</v>
      </c>
      <c r="I29" s="195" t="s">
        <v>140</v>
      </c>
    </row>
    <row r="30" spans="1:9" x14ac:dyDescent="0.2">
      <c r="A30" s="95">
        <v>24</v>
      </c>
      <c r="B30" s="96" t="s">
        <v>219</v>
      </c>
      <c r="C30" s="96" t="s">
        <v>220</v>
      </c>
      <c r="D30" s="96" t="s">
        <v>221</v>
      </c>
      <c r="E30" s="97">
        <v>1792608</v>
      </c>
      <c r="F30" s="98">
        <v>8910.1580639999993</v>
      </c>
      <c r="G30" s="99">
        <v>1.12309E-2</v>
      </c>
      <c r="H30" s="89" t="s">
        <v>140</v>
      </c>
      <c r="I30" s="195" t="s">
        <v>140</v>
      </c>
    </row>
    <row r="31" spans="1:9" x14ac:dyDescent="0.2">
      <c r="A31" s="95">
        <v>25</v>
      </c>
      <c r="B31" s="96" t="s">
        <v>80</v>
      </c>
      <c r="C31" s="96" t="s">
        <v>81</v>
      </c>
      <c r="D31" s="96" t="s">
        <v>82</v>
      </c>
      <c r="E31" s="97">
        <v>179055</v>
      </c>
      <c r="F31" s="98">
        <v>8230.2630750000008</v>
      </c>
      <c r="G31" s="99">
        <v>1.037392E-2</v>
      </c>
      <c r="H31" s="89" t="s">
        <v>140</v>
      </c>
      <c r="I31" s="195" t="s">
        <v>140</v>
      </c>
    </row>
    <row r="32" spans="1:9" ht="25.5" x14ac:dyDescent="0.2">
      <c r="A32" s="95">
        <v>26</v>
      </c>
      <c r="B32" s="96" t="s">
        <v>440</v>
      </c>
      <c r="C32" s="96" t="s">
        <v>441</v>
      </c>
      <c r="D32" s="96" t="s">
        <v>202</v>
      </c>
      <c r="E32" s="97">
        <v>715440</v>
      </c>
      <c r="F32" s="98">
        <v>8112.3741600000003</v>
      </c>
      <c r="G32" s="99">
        <v>1.022532E-2</v>
      </c>
      <c r="H32" s="89" t="s">
        <v>140</v>
      </c>
      <c r="I32" s="195" t="s">
        <v>140</v>
      </c>
    </row>
    <row r="33" spans="1:9" x14ac:dyDescent="0.2">
      <c r="A33" s="95">
        <v>27</v>
      </c>
      <c r="B33" s="96" t="s">
        <v>501</v>
      </c>
      <c r="C33" s="96" t="s">
        <v>502</v>
      </c>
      <c r="D33" s="96" t="s">
        <v>40</v>
      </c>
      <c r="E33" s="97">
        <v>909044</v>
      </c>
      <c r="F33" s="98">
        <v>7630.5153360000004</v>
      </c>
      <c r="G33" s="99">
        <v>9.6179600000000001E-3</v>
      </c>
      <c r="H33" s="89" t="s">
        <v>140</v>
      </c>
      <c r="I33" s="195" t="s">
        <v>140</v>
      </c>
    </row>
    <row r="34" spans="1:9" x14ac:dyDescent="0.2">
      <c r="A34" s="95">
        <v>28</v>
      </c>
      <c r="B34" s="96" t="s">
        <v>69</v>
      </c>
      <c r="C34" s="96" t="s">
        <v>70</v>
      </c>
      <c r="D34" s="96" t="s">
        <v>71</v>
      </c>
      <c r="E34" s="97">
        <v>123336</v>
      </c>
      <c r="F34" s="98">
        <v>7049.8857600000001</v>
      </c>
      <c r="G34" s="99">
        <v>8.8860999999999992E-3</v>
      </c>
      <c r="H34" s="89" t="s">
        <v>140</v>
      </c>
      <c r="I34" s="195" t="s">
        <v>140</v>
      </c>
    </row>
    <row r="35" spans="1:9" x14ac:dyDescent="0.2">
      <c r="A35" s="95">
        <v>29</v>
      </c>
      <c r="B35" s="96" t="s">
        <v>46</v>
      </c>
      <c r="C35" s="96" t="s">
        <v>47</v>
      </c>
      <c r="D35" s="96" t="s">
        <v>22</v>
      </c>
      <c r="E35" s="97">
        <v>1873016</v>
      </c>
      <c r="F35" s="98">
        <v>6860.8576080000003</v>
      </c>
      <c r="G35" s="99">
        <v>8.6478400000000004E-3</v>
      </c>
      <c r="H35" s="89" t="s">
        <v>140</v>
      </c>
      <c r="I35" s="195" t="s">
        <v>140</v>
      </c>
    </row>
    <row r="36" spans="1:9" x14ac:dyDescent="0.2">
      <c r="A36" s="95">
        <v>30</v>
      </c>
      <c r="B36" s="96" t="s">
        <v>503</v>
      </c>
      <c r="C36" s="96" t="s">
        <v>504</v>
      </c>
      <c r="D36" s="96" t="s">
        <v>228</v>
      </c>
      <c r="E36" s="97">
        <v>44485</v>
      </c>
      <c r="F36" s="98">
        <v>6494.3651499999996</v>
      </c>
      <c r="G36" s="99">
        <v>8.1858899999999995E-3</v>
      </c>
      <c r="H36" s="89" t="s">
        <v>140</v>
      </c>
      <c r="I36" s="195" t="s">
        <v>140</v>
      </c>
    </row>
    <row r="37" spans="1:9" ht="25.5" x14ac:dyDescent="0.2">
      <c r="A37" s="95">
        <v>31</v>
      </c>
      <c r="B37" s="96" t="s">
        <v>278</v>
      </c>
      <c r="C37" s="96" t="s">
        <v>279</v>
      </c>
      <c r="D37" s="96" t="s">
        <v>216</v>
      </c>
      <c r="E37" s="97">
        <v>302320</v>
      </c>
      <c r="F37" s="98">
        <v>6421.2767999999996</v>
      </c>
      <c r="G37" s="99">
        <v>8.0937600000000002E-3</v>
      </c>
      <c r="H37" s="89" t="s">
        <v>140</v>
      </c>
      <c r="I37" s="195" t="s">
        <v>140</v>
      </c>
    </row>
    <row r="38" spans="1:9" x14ac:dyDescent="0.2">
      <c r="A38" s="95">
        <v>32</v>
      </c>
      <c r="B38" s="96" t="s">
        <v>505</v>
      </c>
      <c r="C38" s="96" t="s">
        <v>506</v>
      </c>
      <c r="D38" s="96" t="s">
        <v>182</v>
      </c>
      <c r="E38" s="97">
        <v>529997</v>
      </c>
      <c r="F38" s="98">
        <v>6247.0746390000004</v>
      </c>
      <c r="G38" s="99">
        <v>7.8741899999999997E-3</v>
      </c>
      <c r="H38" s="89" t="s">
        <v>140</v>
      </c>
      <c r="I38" s="195" t="s">
        <v>140</v>
      </c>
    </row>
    <row r="39" spans="1:9" ht="25.5" x14ac:dyDescent="0.2">
      <c r="A39" s="95">
        <v>33</v>
      </c>
      <c r="B39" s="96" t="s">
        <v>83</v>
      </c>
      <c r="C39" s="96" t="s">
        <v>84</v>
      </c>
      <c r="D39" s="96" t="s">
        <v>25</v>
      </c>
      <c r="E39" s="97">
        <v>110705</v>
      </c>
      <c r="F39" s="98">
        <v>6114.7906750000002</v>
      </c>
      <c r="G39" s="99">
        <v>7.7074500000000002E-3</v>
      </c>
      <c r="H39" s="89" t="s">
        <v>140</v>
      </c>
      <c r="I39" s="195" t="s">
        <v>140</v>
      </c>
    </row>
    <row r="40" spans="1:9" x14ac:dyDescent="0.2">
      <c r="A40" s="95">
        <v>34</v>
      </c>
      <c r="B40" s="96" t="s">
        <v>507</v>
      </c>
      <c r="C40" s="96" t="s">
        <v>508</v>
      </c>
      <c r="D40" s="96" t="s">
        <v>228</v>
      </c>
      <c r="E40" s="97">
        <v>63408</v>
      </c>
      <c r="F40" s="98">
        <v>6085.5828000000001</v>
      </c>
      <c r="G40" s="99">
        <v>7.6706300000000003E-3</v>
      </c>
      <c r="H40" s="89" t="s">
        <v>140</v>
      </c>
      <c r="I40" s="195" t="s">
        <v>140</v>
      </c>
    </row>
    <row r="41" spans="1:9" x14ac:dyDescent="0.2">
      <c r="A41" s="95">
        <v>35</v>
      </c>
      <c r="B41" s="91" t="s">
        <v>1017</v>
      </c>
      <c r="C41" s="91" t="s">
        <v>1018</v>
      </c>
      <c r="D41" s="91" t="s">
        <v>98</v>
      </c>
      <c r="E41" s="92">
        <v>1720474</v>
      </c>
      <c r="F41" s="93">
        <v>6071.8967999999995</v>
      </c>
      <c r="G41" s="169">
        <f>F41/F189</f>
        <v>7.6533822237950747E-3</v>
      </c>
      <c r="H41" s="89" t="s">
        <v>140</v>
      </c>
      <c r="I41" s="195" t="s">
        <v>140</v>
      </c>
    </row>
    <row r="42" spans="1:9" x14ac:dyDescent="0.2">
      <c r="A42" s="95">
        <v>36</v>
      </c>
      <c r="B42" s="96" t="s">
        <v>197</v>
      </c>
      <c r="C42" s="96" t="s">
        <v>198</v>
      </c>
      <c r="D42" s="96" t="s">
        <v>199</v>
      </c>
      <c r="E42" s="97">
        <v>351930</v>
      </c>
      <c r="F42" s="98">
        <v>5820.2183400000004</v>
      </c>
      <c r="G42" s="99">
        <v>7.3361499999999996E-3</v>
      </c>
      <c r="H42" s="89" t="s">
        <v>140</v>
      </c>
      <c r="I42" s="195" t="s">
        <v>140</v>
      </c>
    </row>
    <row r="43" spans="1:9" x14ac:dyDescent="0.2">
      <c r="A43" s="95">
        <v>37</v>
      </c>
      <c r="B43" s="96" t="s">
        <v>269</v>
      </c>
      <c r="C43" s="96" t="s">
        <v>270</v>
      </c>
      <c r="D43" s="96" t="s">
        <v>40</v>
      </c>
      <c r="E43" s="97">
        <v>488939</v>
      </c>
      <c r="F43" s="98">
        <v>5780.7257970000001</v>
      </c>
      <c r="G43" s="99">
        <v>7.2863700000000003E-3</v>
      </c>
      <c r="H43" s="89" t="s">
        <v>140</v>
      </c>
      <c r="I43" s="195" t="s">
        <v>140</v>
      </c>
    </row>
    <row r="44" spans="1:9" x14ac:dyDescent="0.2">
      <c r="A44" s="95">
        <v>38</v>
      </c>
      <c r="B44" s="96" t="s">
        <v>298</v>
      </c>
      <c r="C44" s="96" t="s">
        <v>299</v>
      </c>
      <c r="D44" s="96" t="s">
        <v>182</v>
      </c>
      <c r="E44" s="97">
        <v>119934</v>
      </c>
      <c r="F44" s="98">
        <v>5593.8416939999997</v>
      </c>
      <c r="G44" s="99">
        <v>7.0508100000000002E-3</v>
      </c>
      <c r="H44" s="89" t="s">
        <v>140</v>
      </c>
      <c r="I44" s="195" t="s">
        <v>140</v>
      </c>
    </row>
    <row r="45" spans="1:9" ht="25.5" x14ac:dyDescent="0.2">
      <c r="A45" s="95">
        <v>39</v>
      </c>
      <c r="B45" s="96" t="s">
        <v>346</v>
      </c>
      <c r="C45" s="96" t="s">
        <v>347</v>
      </c>
      <c r="D45" s="96" t="s">
        <v>216</v>
      </c>
      <c r="E45" s="97">
        <v>344610</v>
      </c>
      <c r="F45" s="98">
        <v>5497.56333</v>
      </c>
      <c r="G45" s="99">
        <v>6.9294600000000001E-3</v>
      </c>
      <c r="H45" s="89" t="s">
        <v>140</v>
      </c>
      <c r="I45" s="195" t="s">
        <v>140</v>
      </c>
    </row>
    <row r="46" spans="1:9" x14ac:dyDescent="0.2">
      <c r="A46" s="95">
        <v>40</v>
      </c>
      <c r="B46" s="96" t="s">
        <v>286</v>
      </c>
      <c r="C46" s="96" t="s">
        <v>287</v>
      </c>
      <c r="D46" s="96" t="s">
        <v>194</v>
      </c>
      <c r="E46" s="97">
        <v>2672704</v>
      </c>
      <c r="F46" s="98">
        <v>4731.7551616000001</v>
      </c>
      <c r="G46" s="99">
        <v>5.9641900000000003E-3</v>
      </c>
      <c r="H46" s="89" t="s">
        <v>140</v>
      </c>
      <c r="I46" s="195" t="s">
        <v>140</v>
      </c>
    </row>
    <row r="47" spans="1:9" x14ac:dyDescent="0.2">
      <c r="A47" s="95">
        <v>41</v>
      </c>
      <c r="B47" s="96" t="s">
        <v>482</v>
      </c>
      <c r="C47" s="96" t="s">
        <v>483</v>
      </c>
      <c r="D47" s="96" t="s">
        <v>194</v>
      </c>
      <c r="E47" s="97">
        <v>186504</v>
      </c>
      <c r="F47" s="98">
        <v>4470.3143760000003</v>
      </c>
      <c r="G47" s="99">
        <v>5.6346499999999997E-3</v>
      </c>
      <c r="H47" s="89" t="s">
        <v>140</v>
      </c>
      <c r="I47" s="195" t="s">
        <v>140</v>
      </c>
    </row>
    <row r="48" spans="1:9" x14ac:dyDescent="0.2">
      <c r="A48" s="95">
        <v>42</v>
      </c>
      <c r="B48" s="96" t="s">
        <v>509</v>
      </c>
      <c r="C48" s="96" t="s">
        <v>510</v>
      </c>
      <c r="D48" s="96" t="s">
        <v>241</v>
      </c>
      <c r="E48" s="97">
        <v>326435</v>
      </c>
      <c r="F48" s="98">
        <v>4448.0033100000001</v>
      </c>
      <c r="G48" s="99">
        <v>5.6065300000000002E-3</v>
      </c>
      <c r="H48" s="89" t="s">
        <v>140</v>
      </c>
      <c r="I48" s="195" t="s">
        <v>140</v>
      </c>
    </row>
    <row r="49" spans="1:9" ht="25.5" x14ac:dyDescent="0.2">
      <c r="A49" s="95">
        <v>43</v>
      </c>
      <c r="B49" s="96" t="s">
        <v>511</v>
      </c>
      <c r="C49" s="96" t="s">
        <v>512</v>
      </c>
      <c r="D49" s="96" t="s">
        <v>277</v>
      </c>
      <c r="E49" s="97">
        <v>310170</v>
      </c>
      <c r="F49" s="98">
        <v>4438.8428700000004</v>
      </c>
      <c r="G49" s="99">
        <v>5.5949800000000003E-3</v>
      </c>
      <c r="H49" s="89" t="s">
        <v>140</v>
      </c>
      <c r="I49" s="195" t="s">
        <v>140</v>
      </c>
    </row>
    <row r="50" spans="1:9" x14ac:dyDescent="0.2">
      <c r="A50" s="95">
        <v>44</v>
      </c>
      <c r="B50" s="96" t="s">
        <v>513</v>
      </c>
      <c r="C50" s="96" t="s">
        <v>514</v>
      </c>
      <c r="D50" s="96" t="s">
        <v>91</v>
      </c>
      <c r="E50" s="97">
        <v>2485155</v>
      </c>
      <c r="F50" s="98">
        <v>4420.8422295</v>
      </c>
      <c r="G50" s="99">
        <v>5.5722899999999997E-3</v>
      </c>
      <c r="H50" s="89" t="s">
        <v>140</v>
      </c>
      <c r="I50" s="195" t="s">
        <v>140</v>
      </c>
    </row>
    <row r="51" spans="1:9" x14ac:dyDescent="0.2">
      <c r="A51" s="95">
        <v>45</v>
      </c>
      <c r="B51" s="96" t="s">
        <v>251</v>
      </c>
      <c r="C51" s="96" t="s">
        <v>252</v>
      </c>
      <c r="D51" s="96" t="s">
        <v>98</v>
      </c>
      <c r="E51" s="97">
        <v>286365</v>
      </c>
      <c r="F51" s="98">
        <v>4185.224475</v>
      </c>
      <c r="G51" s="99">
        <v>5.2753100000000001E-3</v>
      </c>
      <c r="H51" s="89" t="s">
        <v>140</v>
      </c>
      <c r="I51" s="195" t="s">
        <v>140</v>
      </c>
    </row>
    <row r="52" spans="1:9" x14ac:dyDescent="0.2">
      <c r="A52" s="95">
        <v>46</v>
      </c>
      <c r="B52" s="96" t="s">
        <v>333</v>
      </c>
      <c r="C52" s="96" t="s">
        <v>334</v>
      </c>
      <c r="D52" s="96" t="s">
        <v>28</v>
      </c>
      <c r="E52" s="97">
        <v>81615</v>
      </c>
      <c r="F52" s="98">
        <v>3770.1233099999999</v>
      </c>
      <c r="G52" s="99">
        <v>4.7520899999999996E-3</v>
      </c>
      <c r="H52" s="89" t="s">
        <v>140</v>
      </c>
      <c r="I52" s="195" t="s">
        <v>140</v>
      </c>
    </row>
    <row r="53" spans="1:9" x14ac:dyDescent="0.2">
      <c r="A53" s="95">
        <v>47</v>
      </c>
      <c r="B53" s="96" t="s">
        <v>300</v>
      </c>
      <c r="C53" s="96" t="s">
        <v>301</v>
      </c>
      <c r="D53" s="96" t="s">
        <v>109</v>
      </c>
      <c r="E53" s="97">
        <v>761426</v>
      </c>
      <c r="F53" s="98">
        <v>3673.1190240000001</v>
      </c>
      <c r="G53" s="99">
        <v>4.6298199999999998E-3</v>
      </c>
      <c r="H53" s="89" t="s">
        <v>140</v>
      </c>
      <c r="I53" s="195" t="s">
        <v>140</v>
      </c>
    </row>
    <row r="54" spans="1:9" x14ac:dyDescent="0.2">
      <c r="A54" s="95">
        <v>48</v>
      </c>
      <c r="B54" s="96" t="s">
        <v>89</v>
      </c>
      <c r="C54" s="96" t="s">
        <v>90</v>
      </c>
      <c r="D54" s="96" t="s">
        <v>91</v>
      </c>
      <c r="E54" s="97">
        <v>2069250</v>
      </c>
      <c r="F54" s="98">
        <v>3461.6483250000001</v>
      </c>
      <c r="G54" s="99">
        <v>4.3632699999999998E-3</v>
      </c>
      <c r="H54" s="89" t="s">
        <v>140</v>
      </c>
      <c r="I54" s="195" t="s">
        <v>140</v>
      </c>
    </row>
    <row r="55" spans="1:9" x14ac:dyDescent="0.2">
      <c r="A55" s="95">
        <v>49</v>
      </c>
      <c r="B55" s="96" t="s">
        <v>354</v>
      </c>
      <c r="C55" s="96" t="s">
        <v>355</v>
      </c>
      <c r="D55" s="96" t="s">
        <v>304</v>
      </c>
      <c r="E55" s="97">
        <v>91350</v>
      </c>
      <c r="F55" s="98">
        <v>3458.0542500000001</v>
      </c>
      <c r="G55" s="99">
        <v>4.3587399999999998E-3</v>
      </c>
      <c r="H55" s="89" t="s">
        <v>140</v>
      </c>
      <c r="I55" s="195" t="s">
        <v>140</v>
      </c>
    </row>
    <row r="56" spans="1:9" x14ac:dyDescent="0.2">
      <c r="A56" s="95">
        <v>50</v>
      </c>
      <c r="B56" s="96" t="s">
        <v>352</v>
      </c>
      <c r="C56" s="96" t="s">
        <v>353</v>
      </c>
      <c r="D56" s="96" t="s">
        <v>199</v>
      </c>
      <c r="E56" s="97">
        <v>184372</v>
      </c>
      <c r="F56" s="98">
        <v>3213.7883320000001</v>
      </c>
      <c r="G56" s="99">
        <v>4.0508499999999999E-3</v>
      </c>
      <c r="H56" s="89" t="s">
        <v>140</v>
      </c>
      <c r="I56" s="195" t="s">
        <v>140</v>
      </c>
    </row>
    <row r="57" spans="1:9" x14ac:dyDescent="0.2">
      <c r="A57" s="95">
        <v>51</v>
      </c>
      <c r="B57" s="96" t="s">
        <v>515</v>
      </c>
      <c r="C57" s="96" t="s">
        <v>516</v>
      </c>
      <c r="D57" s="96" t="s">
        <v>221</v>
      </c>
      <c r="E57" s="97">
        <v>300000</v>
      </c>
      <c r="F57" s="98">
        <v>2022.45</v>
      </c>
      <c r="G57" s="99">
        <v>2.54922E-3</v>
      </c>
      <c r="H57" s="89" t="s">
        <v>140</v>
      </c>
      <c r="I57" s="195" t="s">
        <v>140</v>
      </c>
    </row>
    <row r="58" spans="1:9" ht="25.5" x14ac:dyDescent="0.2">
      <c r="A58" s="95">
        <v>52</v>
      </c>
      <c r="B58" s="96" t="s">
        <v>452</v>
      </c>
      <c r="C58" s="96" t="s">
        <v>453</v>
      </c>
      <c r="D58" s="96" t="s">
        <v>390</v>
      </c>
      <c r="E58" s="97">
        <v>488383</v>
      </c>
      <c r="F58" s="98">
        <v>196.32996600000001</v>
      </c>
      <c r="G58" s="99">
        <v>2.4747000000000001E-4</v>
      </c>
      <c r="H58" s="89" t="s">
        <v>140</v>
      </c>
      <c r="I58" s="195" t="s">
        <v>140</v>
      </c>
    </row>
    <row r="59" spans="1:9" x14ac:dyDescent="0.2">
      <c r="A59" s="100"/>
      <c r="B59" s="100"/>
      <c r="C59" s="101" t="s">
        <v>139</v>
      </c>
      <c r="D59" s="100"/>
      <c r="E59" s="100" t="s">
        <v>140</v>
      </c>
      <c r="F59" s="102">
        <f>SUM(F7:F58)</f>
        <v>567578.42637710006</v>
      </c>
      <c r="G59" s="103">
        <f>SUM(G7:G58)</f>
        <v>0.71540982994381863</v>
      </c>
      <c r="H59" s="89" t="s">
        <v>140</v>
      </c>
      <c r="I59" s="195" t="s">
        <v>140</v>
      </c>
    </row>
    <row r="60" spans="1:9" x14ac:dyDescent="0.2">
      <c r="A60" s="100"/>
      <c r="B60" s="100"/>
      <c r="C60" s="104"/>
      <c r="D60" s="100"/>
      <c r="E60" s="100"/>
      <c r="F60" s="105"/>
      <c r="G60" s="105"/>
      <c r="H60" s="89" t="s">
        <v>140</v>
      </c>
      <c r="I60" s="195" t="s">
        <v>140</v>
      </c>
    </row>
    <row r="61" spans="1:9" x14ac:dyDescent="0.2">
      <c r="A61" s="100"/>
      <c r="B61" s="100"/>
      <c r="C61" s="101" t="s">
        <v>141</v>
      </c>
      <c r="D61" s="100"/>
      <c r="E61" s="100"/>
      <c r="F61" s="100"/>
      <c r="G61" s="100"/>
      <c r="H61" s="89" t="s">
        <v>140</v>
      </c>
      <c r="I61" s="195" t="s">
        <v>140</v>
      </c>
    </row>
    <row r="62" spans="1:9" x14ac:dyDescent="0.2">
      <c r="A62" s="100"/>
      <c r="B62" s="100"/>
      <c r="C62" s="101" t="s">
        <v>139</v>
      </c>
      <c r="D62" s="100"/>
      <c r="E62" s="100" t="s">
        <v>140</v>
      </c>
      <c r="F62" s="106" t="s">
        <v>142</v>
      </c>
      <c r="G62" s="103">
        <v>0</v>
      </c>
      <c r="H62" s="89" t="s">
        <v>140</v>
      </c>
      <c r="I62" s="195" t="s">
        <v>140</v>
      </c>
    </row>
    <row r="63" spans="1:9" x14ac:dyDescent="0.2">
      <c r="A63" s="100"/>
      <c r="B63" s="100"/>
      <c r="C63" s="104"/>
      <c r="D63" s="100"/>
      <c r="E63" s="100"/>
      <c r="F63" s="105"/>
      <c r="G63" s="105"/>
      <c r="H63" s="89" t="s">
        <v>140</v>
      </c>
      <c r="I63" s="195" t="s">
        <v>140</v>
      </c>
    </row>
    <row r="64" spans="1:9" x14ac:dyDescent="0.2">
      <c r="A64" s="100"/>
      <c r="B64" s="100"/>
      <c r="C64" s="101" t="s">
        <v>143</v>
      </c>
      <c r="D64" s="100"/>
      <c r="E64" s="100"/>
      <c r="F64" s="100"/>
      <c r="G64" s="100"/>
      <c r="H64" s="89" t="s">
        <v>140</v>
      </c>
      <c r="I64" s="195" t="s">
        <v>140</v>
      </c>
    </row>
    <row r="65" spans="1:9" x14ac:dyDescent="0.2">
      <c r="A65" s="95">
        <v>1</v>
      </c>
      <c r="B65" s="96" t="s">
        <v>517</v>
      </c>
      <c r="C65" s="91" t="s">
        <v>1019</v>
      </c>
      <c r="D65" s="96" t="s">
        <v>221</v>
      </c>
      <c r="E65" s="97">
        <v>30579</v>
      </c>
      <c r="F65" s="98">
        <v>4.4431286999999999</v>
      </c>
      <c r="G65" s="99" t="s">
        <v>138</v>
      </c>
      <c r="H65" s="89" t="s">
        <v>140</v>
      </c>
      <c r="I65" s="195" t="s">
        <v>140</v>
      </c>
    </row>
    <row r="66" spans="1:9" x14ac:dyDescent="0.2">
      <c r="A66" s="100"/>
      <c r="B66" s="100"/>
      <c r="C66" s="101" t="s">
        <v>139</v>
      </c>
      <c r="D66" s="100"/>
      <c r="E66" s="100" t="s">
        <v>140</v>
      </c>
      <c r="F66" s="102">
        <f>SUM(F65)</f>
        <v>4.4431286999999999</v>
      </c>
      <c r="G66" s="103">
        <v>0</v>
      </c>
      <c r="H66" s="89" t="s">
        <v>140</v>
      </c>
      <c r="I66" s="195" t="s">
        <v>140</v>
      </c>
    </row>
    <row r="67" spans="1:9" x14ac:dyDescent="0.2">
      <c r="A67" s="100"/>
      <c r="B67" s="100"/>
      <c r="C67" s="104"/>
      <c r="D67" s="100"/>
      <c r="E67" s="100"/>
      <c r="F67" s="105"/>
      <c r="G67" s="105"/>
      <c r="H67" s="89" t="s">
        <v>140</v>
      </c>
      <c r="I67" s="195" t="s">
        <v>140</v>
      </c>
    </row>
    <row r="68" spans="1:9" x14ac:dyDescent="0.2">
      <c r="A68" s="100"/>
      <c r="B68" s="100"/>
      <c r="C68" s="101" t="s">
        <v>144</v>
      </c>
      <c r="D68" s="100"/>
      <c r="E68" s="100"/>
      <c r="F68" s="100"/>
      <c r="G68" s="100"/>
      <c r="H68" s="89" t="s">
        <v>140</v>
      </c>
      <c r="I68" s="195" t="s">
        <v>140</v>
      </c>
    </row>
    <row r="69" spans="1:9" x14ac:dyDescent="0.2">
      <c r="A69" s="100"/>
      <c r="B69" s="100"/>
      <c r="C69" s="101" t="s">
        <v>139</v>
      </c>
      <c r="D69" s="100"/>
      <c r="E69" s="100" t="s">
        <v>140</v>
      </c>
      <c r="F69" s="106" t="s">
        <v>142</v>
      </c>
      <c r="G69" s="103">
        <v>0</v>
      </c>
      <c r="H69" s="89" t="s">
        <v>140</v>
      </c>
      <c r="I69" s="195" t="s">
        <v>140</v>
      </c>
    </row>
    <row r="70" spans="1:9" x14ac:dyDescent="0.2">
      <c r="A70" s="100"/>
      <c r="B70" s="100"/>
      <c r="C70" s="104"/>
      <c r="D70" s="100"/>
      <c r="E70" s="100"/>
      <c r="F70" s="105"/>
      <c r="G70" s="105"/>
      <c r="H70" s="89" t="s">
        <v>140</v>
      </c>
      <c r="I70" s="195" t="s">
        <v>140</v>
      </c>
    </row>
    <row r="71" spans="1:9" x14ac:dyDescent="0.2">
      <c r="A71" s="100"/>
      <c r="B71" s="100"/>
      <c r="C71" s="101" t="s">
        <v>145</v>
      </c>
      <c r="D71" s="100"/>
      <c r="E71" s="100"/>
      <c r="F71" s="105"/>
      <c r="G71" s="105"/>
      <c r="H71" s="89" t="s">
        <v>140</v>
      </c>
      <c r="I71" s="195" t="s">
        <v>140</v>
      </c>
    </row>
    <row r="72" spans="1:9" x14ac:dyDescent="0.2">
      <c r="A72" s="100"/>
      <c r="B72" s="100"/>
      <c r="C72" s="101" t="s">
        <v>139</v>
      </c>
      <c r="D72" s="100"/>
      <c r="E72" s="100" t="s">
        <v>140</v>
      </c>
      <c r="F72" s="106" t="s">
        <v>142</v>
      </c>
      <c r="G72" s="103">
        <v>0</v>
      </c>
      <c r="H72" s="89" t="s">
        <v>140</v>
      </c>
      <c r="I72" s="195" t="s">
        <v>140</v>
      </c>
    </row>
    <row r="73" spans="1:9" x14ac:dyDescent="0.2">
      <c r="A73" s="87"/>
      <c r="B73" s="87"/>
      <c r="C73" s="88"/>
      <c r="D73" s="87"/>
      <c r="E73" s="87"/>
      <c r="F73" s="155"/>
      <c r="G73" s="140"/>
      <c r="H73" s="89" t="s">
        <v>140</v>
      </c>
      <c r="I73" s="195" t="s">
        <v>140</v>
      </c>
    </row>
    <row r="74" spans="1:9" x14ac:dyDescent="0.2">
      <c r="A74" s="87"/>
      <c r="B74" s="87"/>
      <c r="C74" s="88" t="s">
        <v>1020</v>
      </c>
      <c r="D74" s="87"/>
      <c r="E74" s="87"/>
      <c r="F74" s="87"/>
      <c r="G74" s="87"/>
      <c r="H74" s="89" t="s">
        <v>140</v>
      </c>
      <c r="I74" s="195" t="s">
        <v>140</v>
      </c>
    </row>
    <row r="75" spans="1:9" ht="25.5" x14ac:dyDescent="0.2">
      <c r="A75" s="90">
        <v>1</v>
      </c>
      <c r="B75" s="91" t="s">
        <v>1021</v>
      </c>
      <c r="C75" s="91" t="s">
        <v>1022</v>
      </c>
      <c r="D75" s="91" t="s">
        <v>1023</v>
      </c>
      <c r="E75" s="92">
        <v>1750</v>
      </c>
      <c r="F75" s="93">
        <v>2039.9227000000001</v>
      </c>
      <c r="G75" s="94">
        <f>F75/F189</f>
        <v>2.5712406920512967E-3</v>
      </c>
      <c r="H75" s="89">
        <v>7.96</v>
      </c>
      <c r="I75" s="195" t="s">
        <v>140</v>
      </c>
    </row>
    <row r="76" spans="1:9" x14ac:dyDescent="0.2">
      <c r="A76" s="87"/>
      <c r="B76" s="87"/>
      <c r="C76" s="88" t="s">
        <v>139</v>
      </c>
      <c r="D76" s="87"/>
      <c r="E76" s="87" t="s">
        <v>140</v>
      </c>
      <c r="F76" s="139">
        <f>SUM(F75)</f>
        <v>2039.9227000000001</v>
      </c>
      <c r="G76" s="140">
        <f>SUM(G75)</f>
        <v>2.5712406920512967E-3</v>
      </c>
      <c r="H76" s="89" t="s">
        <v>140</v>
      </c>
      <c r="I76" s="195" t="s">
        <v>140</v>
      </c>
    </row>
    <row r="77" spans="1:9" x14ac:dyDescent="0.2">
      <c r="A77" s="100"/>
      <c r="B77" s="100"/>
      <c r="C77" s="104"/>
      <c r="D77" s="100"/>
      <c r="E77" s="100"/>
      <c r="F77" s="105"/>
      <c r="G77" s="105"/>
      <c r="H77" s="89" t="s">
        <v>140</v>
      </c>
      <c r="I77" s="195" t="s">
        <v>140</v>
      </c>
    </row>
    <row r="78" spans="1:9" x14ac:dyDescent="0.2">
      <c r="A78" s="100"/>
      <c r="B78" s="100"/>
      <c r="C78" s="101" t="s">
        <v>146</v>
      </c>
      <c r="D78" s="100"/>
      <c r="E78" s="100"/>
      <c r="F78" s="105"/>
      <c r="G78" s="105"/>
      <c r="H78" s="89" t="s">
        <v>140</v>
      </c>
      <c r="I78" s="195" t="s">
        <v>140</v>
      </c>
    </row>
    <row r="79" spans="1:9" x14ac:dyDescent="0.2">
      <c r="A79" s="95">
        <v>1</v>
      </c>
      <c r="B79" s="96"/>
      <c r="C79" s="96" t="s">
        <v>1024</v>
      </c>
      <c r="D79" s="96" t="s">
        <v>356</v>
      </c>
      <c r="E79" s="97">
        <v>-558000</v>
      </c>
      <c r="F79" s="98">
        <v>-5205.3029999999999</v>
      </c>
      <c r="G79" s="99">
        <f>F79/F189</f>
        <v>-6.5610755192129049E-3</v>
      </c>
      <c r="H79" s="89" t="s">
        <v>140</v>
      </c>
      <c r="I79" s="195" t="s">
        <v>140</v>
      </c>
    </row>
    <row r="80" spans="1:9" x14ac:dyDescent="0.2">
      <c r="A80" s="100"/>
      <c r="B80" s="100"/>
      <c r="C80" s="101" t="s">
        <v>139</v>
      </c>
      <c r="D80" s="100"/>
      <c r="E80" s="100" t="s">
        <v>140</v>
      </c>
      <c r="F80" s="102">
        <v>-5205.3029999999999</v>
      </c>
      <c r="G80" s="103">
        <v>-6.5610800000000004E-3</v>
      </c>
      <c r="H80" s="89" t="s">
        <v>140</v>
      </c>
      <c r="I80" s="195" t="s">
        <v>140</v>
      </c>
    </row>
    <row r="81" spans="1:9" x14ac:dyDescent="0.2">
      <c r="A81" s="100"/>
      <c r="B81" s="100"/>
      <c r="C81" s="104"/>
      <c r="D81" s="100"/>
      <c r="E81" s="100"/>
      <c r="F81" s="105"/>
      <c r="G81" s="105"/>
      <c r="H81" s="89" t="s">
        <v>140</v>
      </c>
      <c r="I81" s="195" t="s">
        <v>140</v>
      </c>
    </row>
    <row r="82" spans="1:9" x14ac:dyDescent="0.2">
      <c r="A82" s="100"/>
      <c r="B82" s="100"/>
      <c r="C82" s="101" t="s">
        <v>147</v>
      </c>
      <c r="D82" s="100"/>
      <c r="E82" s="100"/>
      <c r="F82" s="102">
        <f>F76+F66+F59</f>
        <v>569622.79220580007</v>
      </c>
      <c r="G82" s="103">
        <f>G76+G66+G59</f>
        <v>0.71798107063586991</v>
      </c>
      <c r="H82" s="89" t="s">
        <v>140</v>
      </c>
      <c r="I82" s="195" t="s">
        <v>140</v>
      </c>
    </row>
    <row r="83" spans="1:9" x14ac:dyDescent="0.2">
      <c r="A83" s="100"/>
      <c r="B83" s="100"/>
      <c r="C83" s="104"/>
      <c r="D83" s="100"/>
      <c r="E83" s="100"/>
      <c r="F83" s="105"/>
      <c r="G83" s="105"/>
      <c r="H83" s="89" t="s">
        <v>140</v>
      </c>
      <c r="I83" s="195" t="s">
        <v>140</v>
      </c>
    </row>
    <row r="84" spans="1:9" x14ac:dyDescent="0.2">
      <c r="A84" s="100"/>
      <c r="B84" s="100"/>
      <c r="C84" s="101" t="s">
        <v>148</v>
      </c>
      <c r="D84" s="100"/>
      <c r="E84" s="100"/>
      <c r="F84" s="105"/>
      <c r="G84" s="105"/>
      <c r="H84" s="89" t="s">
        <v>140</v>
      </c>
      <c r="I84" s="195" t="s">
        <v>140</v>
      </c>
    </row>
    <row r="85" spans="1:9" x14ac:dyDescent="0.2">
      <c r="A85" s="100"/>
      <c r="B85" s="100"/>
      <c r="C85" s="101" t="s">
        <v>10</v>
      </c>
      <c r="D85" s="100"/>
      <c r="E85" s="100"/>
      <c r="F85" s="105"/>
      <c r="G85" s="105"/>
      <c r="H85" s="89" t="s">
        <v>140</v>
      </c>
      <c r="I85" s="195" t="s">
        <v>140</v>
      </c>
    </row>
    <row r="86" spans="1:9" ht="25.5" x14ac:dyDescent="0.2">
      <c r="A86" s="95">
        <v>1</v>
      </c>
      <c r="B86" s="96" t="s">
        <v>518</v>
      </c>
      <c r="C86" s="96" t="s">
        <v>519</v>
      </c>
      <c r="D86" s="96" t="s">
        <v>520</v>
      </c>
      <c r="E86" s="97">
        <v>8500</v>
      </c>
      <c r="F86" s="98">
        <v>8557.0264999999999</v>
      </c>
      <c r="G86" s="99">
        <v>1.078579E-2</v>
      </c>
      <c r="H86" s="89">
        <v>7.1642999999999999</v>
      </c>
      <c r="I86" s="195" t="s">
        <v>140</v>
      </c>
    </row>
    <row r="87" spans="1:9" ht="25.5" x14ac:dyDescent="0.2">
      <c r="A87" s="95">
        <v>2</v>
      </c>
      <c r="B87" s="96" t="s">
        <v>521</v>
      </c>
      <c r="C87" s="96" t="s">
        <v>522</v>
      </c>
      <c r="D87" s="96" t="s">
        <v>523</v>
      </c>
      <c r="E87" s="97">
        <v>5000</v>
      </c>
      <c r="F87" s="98">
        <v>5031.6949999999997</v>
      </c>
      <c r="G87" s="99">
        <v>6.3422499999999998E-3</v>
      </c>
      <c r="H87" s="89">
        <v>7.1795999999999998</v>
      </c>
      <c r="I87" s="195" t="s">
        <v>140</v>
      </c>
    </row>
    <row r="88" spans="1:9" x14ac:dyDescent="0.2">
      <c r="A88" s="95">
        <v>3</v>
      </c>
      <c r="B88" s="96" t="s">
        <v>524</v>
      </c>
      <c r="C88" s="96" t="s">
        <v>525</v>
      </c>
      <c r="D88" s="96" t="s">
        <v>523</v>
      </c>
      <c r="E88" s="97">
        <v>3500</v>
      </c>
      <c r="F88" s="98">
        <v>3472.3429999999998</v>
      </c>
      <c r="G88" s="99">
        <v>4.3767500000000004E-3</v>
      </c>
      <c r="H88" s="89">
        <v>7.7050000000000001</v>
      </c>
      <c r="I88" s="195" t="s">
        <v>140</v>
      </c>
    </row>
    <row r="89" spans="1:9" ht="25.5" x14ac:dyDescent="0.2">
      <c r="A89" s="95">
        <v>4</v>
      </c>
      <c r="B89" s="96" t="s">
        <v>526</v>
      </c>
      <c r="C89" s="96" t="s">
        <v>527</v>
      </c>
      <c r="D89" s="96" t="s">
        <v>520</v>
      </c>
      <c r="E89" s="97">
        <v>3500</v>
      </c>
      <c r="F89" s="98">
        <v>3450.9859999999999</v>
      </c>
      <c r="G89" s="99">
        <v>4.3498299999999998E-3</v>
      </c>
      <c r="H89" s="89">
        <v>7.23</v>
      </c>
      <c r="I89" s="195" t="s">
        <v>140</v>
      </c>
    </row>
    <row r="90" spans="1:9" ht="25.5" x14ac:dyDescent="0.2">
      <c r="A90" s="95">
        <v>5</v>
      </c>
      <c r="B90" s="96" t="s">
        <v>528</v>
      </c>
      <c r="C90" s="96" t="s">
        <v>529</v>
      </c>
      <c r="D90" s="96" t="s">
        <v>530</v>
      </c>
      <c r="E90" s="97">
        <v>3000</v>
      </c>
      <c r="F90" s="98">
        <v>3057.9209999999998</v>
      </c>
      <c r="G90" s="99">
        <v>3.8543900000000001E-3</v>
      </c>
      <c r="H90" s="89">
        <v>7.8150000000000004</v>
      </c>
      <c r="I90" s="195" t="s">
        <v>140</v>
      </c>
    </row>
    <row r="91" spans="1:9" x14ac:dyDescent="0.2">
      <c r="A91" s="95">
        <v>6</v>
      </c>
      <c r="B91" s="96" t="s">
        <v>531</v>
      </c>
      <c r="C91" s="96" t="s">
        <v>532</v>
      </c>
      <c r="D91" s="96" t="s">
        <v>523</v>
      </c>
      <c r="E91" s="97">
        <v>3000</v>
      </c>
      <c r="F91" s="98">
        <v>3020.8589999999999</v>
      </c>
      <c r="G91" s="99">
        <v>3.80767E-3</v>
      </c>
      <c r="H91" s="89">
        <v>7.7</v>
      </c>
      <c r="I91" s="195" t="s">
        <v>140</v>
      </c>
    </row>
    <row r="92" spans="1:9" x14ac:dyDescent="0.2">
      <c r="A92" s="95">
        <v>7</v>
      </c>
      <c r="B92" s="96" t="s">
        <v>533</v>
      </c>
      <c r="C92" s="96" t="s">
        <v>534</v>
      </c>
      <c r="D92" s="96" t="s">
        <v>520</v>
      </c>
      <c r="E92" s="97">
        <v>2500</v>
      </c>
      <c r="F92" s="98">
        <v>2568.52</v>
      </c>
      <c r="G92" s="99">
        <v>3.2375199999999998E-3</v>
      </c>
      <c r="H92" s="89">
        <v>7.4649999999999999</v>
      </c>
      <c r="I92" s="195" t="s">
        <v>140</v>
      </c>
    </row>
    <row r="93" spans="1:9" x14ac:dyDescent="0.2">
      <c r="A93" s="95">
        <v>8</v>
      </c>
      <c r="B93" s="96" t="s">
        <v>535</v>
      </c>
      <c r="C93" s="96" t="s">
        <v>536</v>
      </c>
      <c r="D93" s="96" t="s">
        <v>523</v>
      </c>
      <c r="E93" s="97">
        <v>250</v>
      </c>
      <c r="F93" s="98">
        <v>2567.1275000000001</v>
      </c>
      <c r="G93" s="99">
        <v>3.2357599999999999E-3</v>
      </c>
      <c r="H93" s="89">
        <v>7.5187999999999997</v>
      </c>
      <c r="I93" s="195" t="s">
        <v>140</v>
      </c>
    </row>
    <row r="94" spans="1:9" x14ac:dyDescent="0.2">
      <c r="A94" s="95">
        <v>9</v>
      </c>
      <c r="B94" s="96" t="s">
        <v>537</v>
      </c>
      <c r="C94" s="96" t="s">
        <v>538</v>
      </c>
      <c r="D94" s="96" t="s">
        <v>523</v>
      </c>
      <c r="E94" s="97">
        <v>2500</v>
      </c>
      <c r="F94" s="98">
        <v>2535.06</v>
      </c>
      <c r="G94" s="99">
        <v>3.1953400000000001E-3</v>
      </c>
      <c r="H94" s="89">
        <v>7.73</v>
      </c>
      <c r="I94" s="195" t="s">
        <v>140</v>
      </c>
    </row>
    <row r="95" spans="1:9" x14ac:dyDescent="0.2">
      <c r="A95" s="95">
        <v>10</v>
      </c>
      <c r="B95" s="96" t="s">
        <v>539</v>
      </c>
      <c r="C95" s="96" t="s">
        <v>540</v>
      </c>
      <c r="D95" s="96" t="s">
        <v>520</v>
      </c>
      <c r="E95" s="97">
        <v>2500</v>
      </c>
      <c r="F95" s="98">
        <v>2528.1525000000001</v>
      </c>
      <c r="G95" s="99">
        <v>3.1866400000000001E-3</v>
      </c>
      <c r="H95" s="89">
        <v>7.1966999999999999</v>
      </c>
      <c r="I95" s="195" t="s">
        <v>140</v>
      </c>
    </row>
    <row r="96" spans="1:9" x14ac:dyDescent="0.2">
      <c r="A96" s="95">
        <v>11</v>
      </c>
      <c r="B96" s="96" t="s">
        <v>541</v>
      </c>
      <c r="C96" s="96" t="s">
        <v>542</v>
      </c>
      <c r="D96" s="96" t="s">
        <v>520</v>
      </c>
      <c r="E96" s="97">
        <v>2500</v>
      </c>
      <c r="F96" s="98">
        <v>2521.6525000000001</v>
      </c>
      <c r="G96" s="99">
        <v>3.1784399999999998E-3</v>
      </c>
      <c r="H96" s="89">
        <v>7.2481</v>
      </c>
      <c r="I96" s="195" t="s">
        <v>140</v>
      </c>
    </row>
    <row r="97" spans="1:9" ht="25.5" x14ac:dyDescent="0.2">
      <c r="A97" s="95">
        <v>12</v>
      </c>
      <c r="B97" s="96" t="s">
        <v>543</v>
      </c>
      <c r="C97" s="96" t="s">
        <v>544</v>
      </c>
      <c r="D97" s="96" t="s">
        <v>520</v>
      </c>
      <c r="E97" s="97">
        <v>2500</v>
      </c>
      <c r="F97" s="98">
        <v>2519.6774999999998</v>
      </c>
      <c r="G97" s="99">
        <v>3.1759499999999999E-3</v>
      </c>
      <c r="H97" s="89">
        <v>7.1715</v>
      </c>
      <c r="I97" s="195" t="s">
        <v>140</v>
      </c>
    </row>
    <row r="98" spans="1:9" x14ac:dyDescent="0.2">
      <c r="A98" s="95">
        <v>13</v>
      </c>
      <c r="B98" s="96" t="s">
        <v>545</v>
      </c>
      <c r="C98" s="96" t="s">
        <v>546</v>
      </c>
      <c r="D98" s="96" t="s">
        <v>523</v>
      </c>
      <c r="E98" s="97">
        <v>2500</v>
      </c>
      <c r="F98" s="98">
        <v>2519</v>
      </c>
      <c r="G98" s="99">
        <v>3.1751000000000001E-3</v>
      </c>
      <c r="H98" s="89">
        <v>7.22</v>
      </c>
      <c r="I98" s="195" t="s">
        <v>140</v>
      </c>
    </row>
    <row r="99" spans="1:9" ht="25.5" x14ac:dyDescent="0.2">
      <c r="A99" s="95">
        <v>14</v>
      </c>
      <c r="B99" s="96" t="s">
        <v>547</v>
      </c>
      <c r="C99" s="96" t="s">
        <v>548</v>
      </c>
      <c r="D99" s="96" t="s">
        <v>523</v>
      </c>
      <c r="E99" s="97">
        <v>2500</v>
      </c>
      <c r="F99" s="98">
        <v>2517.0549999999998</v>
      </c>
      <c r="G99" s="99">
        <v>3.1726499999999999E-3</v>
      </c>
      <c r="H99" s="89">
        <v>7.24</v>
      </c>
      <c r="I99" s="195" t="s">
        <v>140</v>
      </c>
    </row>
    <row r="100" spans="1:9" x14ac:dyDescent="0.2">
      <c r="A100" s="95">
        <v>15</v>
      </c>
      <c r="B100" s="96" t="s">
        <v>549</v>
      </c>
      <c r="C100" s="96" t="s">
        <v>550</v>
      </c>
      <c r="D100" s="96" t="s">
        <v>520</v>
      </c>
      <c r="E100" s="97">
        <v>2500</v>
      </c>
      <c r="F100" s="98">
        <v>2512.85</v>
      </c>
      <c r="G100" s="99">
        <v>3.1673500000000002E-3</v>
      </c>
      <c r="H100" s="89">
        <v>7.16</v>
      </c>
      <c r="I100" s="195" t="s">
        <v>140</v>
      </c>
    </row>
    <row r="101" spans="1:9" x14ac:dyDescent="0.2">
      <c r="A101" s="95">
        <v>16</v>
      </c>
      <c r="B101" s="96" t="s">
        <v>551</v>
      </c>
      <c r="C101" s="96" t="s">
        <v>552</v>
      </c>
      <c r="D101" s="96" t="s">
        <v>553</v>
      </c>
      <c r="E101" s="97">
        <v>2500</v>
      </c>
      <c r="F101" s="98">
        <v>2510.6125000000002</v>
      </c>
      <c r="G101" s="99">
        <v>3.16453E-3</v>
      </c>
      <c r="H101" s="89">
        <v>7.6071999999999997</v>
      </c>
      <c r="I101" s="195" t="s">
        <v>140</v>
      </c>
    </row>
    <row r="102" spans="1:9" ht="25.5" x14ac:dyDescent="0.2">
      <c r="A102" s="95">
        <v>17</v>
      </c>
      <c r="B102" s="96" t="s">
        <v>554</v>
      </c>
      <c r="C102" s="96" t="s">
        <v>555</v>
      </c>
      <c r="D102" s="96" t="s">
        <v>523</v>
      </c>
      <c r="E102" s="97">
        <v>2500</v>
      </c>
      <c r="F102" s="98">
        <v>2510.13</v>
      </c>
      <c r="G102" s="99">
        <v>3.1639200000000002E-3</v>
      </c>
      <c r="H102" s="89">
        <v>7.3169000000000004</v>
      </c>
      <c r="I102" s="195" t="s">
        <v>140</v>
      </c>
    </row>
    <row r="103" spans="1:9" x14ac:dyDescent="0.2">
      <c r="A103" s="95">
        <v>18</v>
      </c>
      <c r="B103" s="96" t="s">
        <v>556</v>
      </c>
      <c r="C103" s="96" t="s">
        <v>557</v>
      </c>
      <c r="D103" s="96" t="s">
        <v>553</v>
      </c>
      <c r="E103" s="97">
        <v>2500</v>
      </c>
      <c r="F103" s="98">
        <v>2500.4625000000001</v>
      </c>
      <c r="G103" s="99">
        <v>3.1517300000000002E-3</v>
      </c>
      <c r="H103" s="89">
        <v>8.01</v>
      </c>
      <c r="I103" s="195" t="s">
        <v>140</v>
      </c>
    </row>
    <row r="104" spans="1:9" ht="25.5" x14ac:dyDescent="0.2">
      <c r="A104" s="95">
        <v>19</v>
      </c>
      <c r="B104" s="96" t="s">
        <v>558</v>
      </c>
      <c r="C104" s="96" t="s">
        <v>1026</v>
      </c>
      <c r="D104" s="96" t="s">
        <v>520</v>
      </c>
      <c r="E104" s="97">
        <v>25</v>
      </c>
      <c r="F104" s="98">
        <v>2474.7350000000001</v>
      </c>
      <c r="G104" s="99">
        <v>3.1193000000000002E-3</v>
      </c>
      <c r="H104" s="89">
        <v>7.0716999999999999</v>
      </c>
      <c r="I104" s="195">
        <v>6.9</v>
      </c>
    </row>
    <row r="105" spans="1:9" ht="25.5" x14ac:dyDescent="0.2">
      <c r="A105" s="95">
        <v>20</v>
      </c>
      <c r="B105" s="96" t="s">
        <v>559</v>
      </c>
      <c r="C105" s="96" t="s">
        <v>560</v>
      </c>
      <c r="D105" s="96" t="s">
        <v>520</v>
      </c>
      <c r="E105" s="97">
        <v>2000</v>
      </c>
      <c r="F105" s="98">
        <v>2005.5340000000001</v>
      </c>
      <c r="G105" s="99">
        <v>2.5279E-3</v>
      </c>
      <c r="H105" s="89">
        <v>7.2750000000000004</v>
      </c>
      <c r="I105" s="195" t="s">
        <v>140</v>
      </c>
    </row>
    <row r="106" spans="1:9" x14ac:dyDescent="0.2">
      <c r="A106" s="95">
        <v>21</v>
      </c>
      <c r="B106" s="96" t="s">
        <v>561</v>
      </c>
      <c r="C106" s="96" t="s">
        <v>562</v>
      </c>
      <c r="D106" s="96" t="s">
        <v>523</v>
      </c>
      <c r="E106" s="97">
        <v>2000</v>
      </c>
      <c r="F106" s="98">
        <v>2003.654</v>
      </c>
      <c r="G106" s="99">
        <v>2.5255299999999998E-3</v>
      </c>
      <c r="H106" s="89">
        <v>7.2750000000000004</v>
      </c>
      <c r="I106" s="195" t="s">
        <v>140</v>
      </c>
    </row>
    <row r="107" spans="1:9" ht="25.5" x14ac:dyDescent="0.2">
      <c r="A107" s="95">
        <v>22</v>
      </c>
      <c r="B107" s="96" t="s">
        <v>563</v>
      </c>
      <c r="C107" s="96" t="s">
        <v>564</v>
      </c>
      <c r="D107" s="96" t="s">
        <v>520</v>
      </c>
      <c r="E107" s="97">
        <v>1500</v>
      </c>
      <c r="F107" s="98">
        <v>1532.4614999999999</v>
      </c>
      <c r="G107" s="99">
        <v>1.9316100000000001E-3</v>
      </c>
      <c r="H107" s="89">
        <v>7.46</v>
      </c>
      <c r="I107" s="195" t="s">
        <v>140</v>
      </c>
    </row>
    <row r="108" spans="1:9" x14ac:dyDescent="0.2">
      <c r="A108" s="95">
        <v>23</v>
      </c>
      <c r="B108" s="96" t="s">
        <v>565</v>
      </c>
      <c r="C108" s="96" t="s">
        <v>566</v>
      </c>
      <c r="D108" s="96" t="s">
        <v>520</v>
      </c>
      <c r="E108" s="97">
        <v>1500</v>
      </c>
      <c r="F108" s="98">
        <v>1519.1025</v>
      </c>
      <c r="G108" s="99">
        <v>1.9147700000000001E-3</v>
      </c>
      <c r="H108" s="89">
        <v>7.1106999999999996</v>
      </c>
      <c r="I108" s="195" t="s">
        <v>140</v>
      </c>
    </row>
    <row r="109" spans="1:9" x14ac:dyDescent="0.2">
      <c r="A109" s="95">
        <v>24</v>
      </c>
      <c r="B109" s="96" t="s">
        <v>567</v>
      </c>
      <c r="C109" s="96" t="s">
        <v>568</v>
      </c>
      <c r="D109" s="96" t="s">
        <v>530</v>
      </c>
      <c r="E109" s="97">
        <v>1500</v>
      </c>
      <c r="F109" s="98">
        <v>1512.7425000000001</v>
      </c>
      <c r="G109" s="99">
        <v>1.90675E-3</v>
      </c>
      <c r="H109" s="89">
        <v>7.9863</v>
      </c>
      <c r="I109" s="195" t="s">
        <v>140</v>
      </c>
    </row>
    <row r="110" spans="1:9" x14ac:dyDescent="0.2">
      <c r="A110" s="95">
        <v>25</v>
      </c>
      <c r="B110" s="96" t="s">
        <v>569</v>
      </c>
      <c r="C110" s="96" t="s">
        <v>570</v>
      </c>
      <c r="D110" s="96" t="s">
        <v>520</v>
      </c>
      <c r="E110" s="97">
        <v>1500</v>
      </c>
      <c r="F110" s="98">
        <v>1503.1095</v>
      </c>
      <c r="G110" s="99">
        <v>1.8946099999999999E-3</v>
      </c>
      <c r="H110" s="89">
        <v>7.3605</v>
      </c>
      <c r="I110" s="195" t="s">
        <v>140</v>
      </c>
    </row>
    <row r="111" spans="1:9" ht="25.5" x14ac:dyDescent="0.2">
      <c r="A111" s="95">
        <v>26</v>
      </c>
      <c r="B111" s="96" t="s">
        <v>571</v>
      </c>
      <c r="C111" s="96" t="s">
        <v>572</v>
      </c>
      <c r="D111" s="96" t="s">
        <v>523</v>
      </c>
      <c r="E111" s="97">
        <v>1500</v>
      </c>
      <c r="F111" s="98">
        <v>1502.0445</v>
      </c>
      <c r="G111" s="99">
        <v>1.8932700000000001E-3</v>
      </c>
      <c r="H111" s="89">
        <v>7.2858999999999998</v>
      </c>
      <c r="I111" s="195" t="s">
        <v>140</v>
      </c>
    </row>
    <row r="112" spans="1:9" x14ac:dyDescent="0.2">
      <c r="A112" s="95">
        <v>27</v>
      </c>
      <c r="B112" s="96" t="s">
        <v>573</v>
      </c>
      <c r="C112" s="96" t="s">
        <v>574</v>
      </c>
      <c r="D112" s="96" t="s">
        <v>523</v>
      </c>
      <c r="E112" s="97">
        <v>1500</v>
      </c>
      <c r="F112" s="98">
        <v>1489.3515</v>
      </c>
      <c r="G112" s="99">
        <v>1.8772699999999999E-3</v>
      </c>
      <c r="H112" s="89">
        <v>7.1607000000000003</v>
      </c>
      <c r="I112" s="195" t="s">
        <v>140</v>
      </c>
    </row>
    <row r="113" spans="1:9" x14ac:dyDescent="0.2">
      <c r="A113" s="95">
        <v>28</v>
      </c>
      <c r="B113" s="96" t="s">
        <v>575</v>
      </c>
      <c r="C113" s="96" t="s">
        <v>576</v>
      </c>
      <c r="D113" s="96" t="s">
        <v>523</v>
      </c>
      <c r="E113" s="97">
        <v>150</v>
      </c>
      <c r="F113" s="98">
        <v>1487.2260000000001</v>
      </c>
      <c r="G113" s="99">
        <v>1.87459E-3</v>
      </c>
      <c r="H113" s="89">
        <v>7.4950000000000001</v>
      </c>
      <c r="I113" s="195" t="s">
        <v>140</v>
      </c>
    </row>
    <row r="114" spans="1:9" x14ac:dyDescent="0.2">
      <c r="A114" s="95">
        <v>29</v>
      </c>
      <c r="B114" s="96" t="s">
        <v>577</v>
      </c>
      <c r="C114" s="96" t="s">
        <v>578</v>
      </c>
      <c r="D114" s="96" t="s">
        <v>523</v>
      </c>
      <c r="E114" s="97">
        <v>1500</v>
      </c>
      <c r="F114" s="98">
        <v>1485.7919999999999</v>
      </c>
      <c r="G114" s="99">
        <v>1.8727800000000001E-3</v>
      </c>
      <c r="H114" s="89">
        <v>7.52</v>
      </c>
      <c r="I114" s="195" t="s">
        <v>140</v>
      </c>
    </row>
    <row r="115" spans="1:9" x14ac:dyDescent="0.2">
      <c r="A115" s="95">
        <v>30</v>
      </c>
      <c r="B115" s="96" t="s">
        <v>579</v>
      </c>
      <c r="C115" s="96" t="s">
        <v>580</v>
      </c>
      <c r="D115" s="96" t="s">
        <v>581</v>
      </c>
      <c r="E115" s="97">
        <v>1400</v>
      </c>
      <c r="F115" s="98">
        <v>1393.1987999999999</v>
      </c>
      <c r="G115" s="99">
        <v>1.75607E-3</v>
      </c>
      <c r="H115" s="89">
        <v>7.5284000000000004</v>
      </c>
      <c r="I115" s="195" t="s">
        <v>140</v>
      </c>
    </row>
    <row r="116" spans="1:9" x14ac:dyDescent="0.2">
      <c r="A116" s="95">
        <v>31</v>
      </c>
      <c r="B116" s="96" t="s">
        <v>582</v>
      </c>
      <c r="C116" s="96" t="s">
        <v>583</v>
      </c>
      <c r="D116" s="96" t="s">
        <v>523</v>
      </c>
      <c r="E116" s="97">
        <v>2500</v>
      </c>
      <c r="F116" s="98">
        <v>1309.8599999999999</v>
      </c>
      <c r="G116" s="99">
        <v>1.6510299999999999E-3</v>
      </c>
      <c r="H116" s="89">
        <v>6.7964000000000002</v>
      </c>
      <c r="I116" s="195" t="s">
        <v>140</v>
      </c>
    </row>
    <row r="117" spans="1:9" x14ac:dyDescent="0.2">
      <c r="A117" s="95">
        <v>32</v>
      </c>
      <c r="B117" s="96" t="s">
        <v>584</v>
      </c>
      <c r="C117" s="96" t="s">
        <v>585</v>
      </c>
      <c r="D117" s="96" t="s">
        <v>581</v>
      </c>
      <c r="E117" s="97">
        <v>1000</v>
      </c>
      <c r="F117" s="98">
        <v>1008.265</v>
      </c>
      <c r="G117" s="99">
        <v>1.2708800000000001E-3</v>
      </c>
      <c r="H117" s="89">
        <v>7.4884000000000004</v>
      </c>
      <c r="I117" s="195" t="s">
        <v>140</v>
      </c>
    </row>
    <row r="118" spans="1:9" ht="25.5" x14ac:dyDescent="0.2">
      <c r="A118" s="95">
        <v>33</v>
      </c>
      <c r="B118" s="96" t="s">
        <v>586</v>
      </c>
      <c r="C118" s="96" t="s">
        <v>587</v>
      </c>
      <c r="D118" s="96" t="s">
        <v>523</v>
      </c>
      <c r="E118" s="97">
        <v>1000</v>
      </c>
      <c r="F118" s="98">
        <v>1006.357</v>
      </c>
      <c r="G118" s="99">
        <v>1.2684700000000001E-3</v>
      </c>
      <c r="H118" s="89">
        <v>7.24</v>
      </c>
      <c r="I118" s="195" t="s">
        <v>140</v>
      </c>
    </row>
    <row r="119" spans="1:9" x14ac:dyDescent="0.2">
      <c r="A119" s="95">
        <v>34</v>
      </c>
      <c r="B119" s="96" t="s">
        <v>588</v>
      </c>
      <c r="C119" s="96" t="s">
        <v>589</v>
      </c>
      <c r="D119" s="96" t="s">
        <v>520</v>
      </c>
      <c r="E119" s="97">
        <v>1000</v>
      </c>
      <c r="F119" s="98">
        <v>1005.611</v>
      </c>
      <c r="G119" s="99">
        <v>1.26753E-3</v>
      </c>
      <c r="H119" s="89">
        <v>7.3949999999999996</v>
      </c>
      <c r="I119" s="195" t="s">
        <v>140</v>
      </c>
    </row>
    <row r="120" spans="1:9" x14ac:dyDescent="0.2">
      <c r="A120" s="95">
        <v>35</v>
      </c>
      <c r="B120" s="96" t="s">
        <v>590</v>
      </c>
      <c r="C120" s="96" t="s">
        <v>591</v>
      </c>
      <c r="D120" s="96" t="s">
        <v>523</v>
      </c>
      <c r="E120" s="97">
        <v>100</v>
      </c>
      <c r="F120" s="98">
        <v>999.9</v>
      </c>
      <c r="G120" s="99">
        <v>1.26033E-3</v>
      </c>
      <c r="H120" s="89">
        <v>7.5362</v>
      </c>
      <c r="I120" s="195" t="s">
        <v>140</v>
      </c>
    </row>
    <row r="121" spans="1:9" x14ac:dyDescent="0.2">
      <c r="A121" s="95">
        <v>36</v>
      </c>
      <c r="B121" s="96" t="s">
        <v>592</v>
      </c>
      <c r="C121" s="96" t="s">
        <v>593</v>
      </c>
      <c r="D121" s="96" t="s">
        <v>520</v>
      </c>
      <c r="E121" s="97">
        <v>1000</v>
      </c>
      <c r="F121" s="98">
        <v>999.49599999999998</v>
      </c>
      <c r="G121" s="99">
        <v>1.25983E-3</v>
      </c>
      <c r="H121" s="89">
        <v>7.33</v>
      </c>
      <c r="I121" s="195" t="s">
        <v>140</v>
      </c>
    </row>
    <row r="122" spans="1:9" x14ac:dyDescent="0.2">
      <c r="A122" s="95">
        <v>37</v>
      </c>
      <c r="B122" s="96" t="s">
        <v>594</v>
      </c>
      <c r="C122" s="96" t="s">
        <v>595</v>
      </c>
      <c r="D122" s="96" t="s">
        <v>520</v>
      </c>
      <c r="E122" s="97">
        <v>1000</v>
      </c>
      <c r="F122" s="98">
        <v>999.40599999999995</v>
      </c>
      <c r="G122" s="99">
        <v>1.25971E-3</v>
      </c>
      <c r="H122" s="89">
        <v>7.3550000000000004</v>
      </c>
      <c r="I122" s="195" t="s">
        <v>140</v>
      </c>
    </row>
    <row r="123" spans="1:9" x14ac:dyDescent="0.2">
      <c r="A123" s="95">
        <v>38</v>
      </c>
      <c r="B123" s="96" t="s">
        <v>596</v>
      </c>
      <c r="C123" s="96" t="s">
        <v>597</v>
      </c>
      <c r="D123" s="96" t="s">
        <v>523</v>
      </c>
      <c r="E123" s="97">
        <v>1000</v>
      </c>
      <c r="F123" s="98">
        <v>996.42100000000005</v>
      </c>
      <c r="G123" s="99">
        <v>1.25595E-3</v>
      </c>
      <c r="H123" s="89">
        <v>7.55</v>
      </c>
      <c r="I123" s="195" t="s">
        <v>140</v>
      </c>
    </row>
    <row r="124" spans="1:9" ht="25.5" x14ac:dyDescent="0.2">
      <c r="A124" s="95">
        <v>39</v>
      </c>
      <c r="B124" s="96" t="s">
        <v>598</v>
      </c>
      <c r="C124" s="96" t="s">
        <v>599</v>
      </c>
      <c r="D124" s="96" t="s">
        <v>530</v>
      </c>
      <c r="E124" s="97">
        <v>1000</v>
      </c>
      <c r="F124" s="98">
        <v>995.71600000000001</v>
      </c>
      <c r="G124" s="99">
        <v>1.2550599999999999E-3</v>
      </c>
      <c r="H124" s="89">
        <v>7.6849999999999996</v>
      </c>
      <c r="I124" s="195" t="s">
        <v>140</v>
      </c>
    </row>
    <row r="125" spans="1:9" x14ac:dyDescent="0.2">
      <c r="A125" s="95">
        <v>40</v>
      </c>
      <c r="B125" s="96" t="s">
        <v>600</v>
      </c>
      <c r="C125" s="96" t="s">
        <v>601</v>
      </c>
      <c r="D125" s="96" t="s">
        <v>523</v>
      </c>
      <c r="E125" s="97">
        <v>1000</v>
      </c>
      <c r="F125" s="98">
        <v>971.64200000000005</v>
      </c>
      <c r="G125" s="99">
        <v>1.2247200000000001E-3</v>
      </c>
      <c r="H125" s="89">
        <v>7.3204000000000002</v>
      </c>
      <c r="I125" s="195" t="s">
        <v>140</v>
      </c>
    </row>
    <row r="126" spans="1:9" x14ac:dyDescent="0.2">
      <c r="A126" s="100"/>
      <c r="B126" s="100"/>
      <c r="C126" s="101" t="s">
        <v>139</v>
      </c>
      <c r="D126" s="100"/>
      <c r="E126" s="100" t="s">
        <v>140</v>
      </c>
      <c r="F126" s="102">
        <v>87102.756299999994</v>
      </c>
      <c r="G126" s="103">
        <v>0.10978957</v>
      </c>
      <c r="H126" s="89" t="s">
        <v>140</v>
      </c>
      <c r="I126" s="195" t="s">
        <v>140</v>
      </c>
    </row>
    <row r="127" spans="1:9" x14ac:dyDescent="0.2">
      <c r="A127" s="100"/>
      <c r="B127" s="100"/>
      <c r="C127" s="104"/>
      <c r="D127" s="100"/>
      <c r="E127" s="100"/>
      <c r="F127" s="105"/>
      <c r="G127" s="105"/>
      <c r="H127" s="89" t="s">
        <v>140</v>
      </c>
      <c r="I127" s="195" t="s">
        <v>140</v>
      </c>
    </row>
    <row r="128" spans="1:9" x14ac:dyDescent="0.2">
      <c r="A128" s="100"/>
      <c r="B128" s="100"/>
      <c r="C128" s="101" t="s">
        <v>149</v>
      </c>
      <c r="D128" s="100"/>
      <c r="E128" s="100"/>
      <c r="F128" s="100"/>
      <c r="G128" s="100"/>
      <c r="H128" s="89" t="s">
        <v>140</v>
      </c>
      <c r="I128" s="195" t="s">
        <v>140</v>
      </c>
    </row>
    <row r="129" spans="1:9" x14ac:dyDescent="0.2">
      <c r="A129" s="100"/>
      <c r="B129" s="100"/>
      <c r="C129" s="101" t="s">
        <v>139</v>
      </c>
      <c r="D129" s="100"/>
      <c r="E129" s="100" t="s">
        <v>140</v>
      </c>
      <c r="F129" s="106" t="s">
        <v>142</v>
      </c>
      <c r="G129" s="103">
        <v>0</v>
      </c>
      <c r="H129" s="89" t="s">
        <v>140</v>
      </c>
      <c r="I129" s="195" t="s">
        <v>140</v>
      </c>
    </row>
    <row r="130" spans="1:9" x14ac:dyDescent="0.2">
      <c r="A130" s="100"/>
      <c r="B130" s="100"/>
      <c r="C130" s="104"/>
      <c r="D130" s="100"/>
      <c r="E130" s="100"/>
      <c r="F130" s="105"/>
      <c r="G130" s="105"/>
      <c r="H130" s="89" t="s">
        <v>140</v>
      </c>
      <c r="I130" s="195" t="s">
        <v>140</v>
      </c>
    </row>
    <row r="131" spans="1:9" x14ac:dyDescent="0.2">
      <c r="A131" s="100"/>
      <c r="B131" s="100"/>
      <c r="C131" s="101" t="s">
        <v>150</v>
      </c>
      <c r="D131" s="100"/>
      <c r="E131" s="100"/>
      <c r="F131" s="100"/>
      <c r="G131" s="100"/>
      <c r="H131" s="89" t="s">
        <v>140</v>
      </c>
      <c r="I131" s="195" t="s">
        <v>140</v>
      </c>
    </row>
    <row r="132" spans="1:9" x14ac:dyDescent="0.2">
      <c r="A132" s="95">
        <v>1</v>
      </c>
      <c r="B132" s="96" t="s">
        <v>602</v>
      </c>
      <c r="C132" s="96" t="s">
        <v>1184</v>
      </c>
      <c r="D132" s="96" t="s">
        <v>604</v>
      </c>
      <c r="E132" s="97">
        <v>25000000</v>
      </c>
      <c r="F132" s="98">
        <v>25562.224999999999</v>
      </c>
      <c r="G132" s="99">
        <v>3.2220159999999998E-2</v>
      </c>
      <c r="H132" s="89">
        <v>6.8493000000000004</v>
      </c>
      <c r="I132" s="195" t="s">
        <v>140</v>
      </c>
    </row>
    <row r="133" spans="1:9" x14ac:dyDescent="0.2">
      <c r="A133" s="95">
        <v>2</v>
      </c>
      <c r="B133" s="96" t="s">
        <v>605</v>
      </c>
      <c r="C133" s="96" t="s">
        <v>606</v>
      </c>
      <c r="D133" s="96" t="s">
        <v>604</v>
      </c>
      <c r="E133" s="97">
        <v>12900000</v>
      </c>
      <c r="F133" s="98">
        <v>12702.965399999999</v>
      </c>
      <c r="G133" s="99">
        <v>1.6011580000000001E-2</v>
      </c>
      <c r="H133" s="89">
        <v>6.8072999999999997</v>
      </c>
      <c r="I133" s="195" t="s">
        <v>140</v>
      </c>
    </row>
    <row r="134" spans="1:9" x14ac:dyDescent="0.2">
      <c r="A134" s="95">
        <v>3</v>
      </c>
      <c r="B134" s="96" t="s">
        <v>607</v>
      </c>
      <c r="C134" s="96" t="s">
        <v>1183</v>
      </c>
      <c r="D134" s="96" t="s">
        <v>604</v>
      </c>
      <c r="E134" s="97">
        <v>5000000</v>
      </c>
      <c r="F134" s="98">
        <v>5073.625</v>
      </c>
      <c r="G134" s="99">
        <v>6.3950999999999999E-3</v>
      </c>
      <c r="H134" s="89">
        <v>7.1795</v>
      </c>
      <c r="I134" s="195" t="s">
        <v>140</v>
      </c>
    </row>
    <row r="135" spans="1:9" x14ac:dyDescent="0.2">
      <c r="A135" s="95">
        <v>4</v>
      </c>
      <c r="B135" s="96" t="s">
        <v>608</v>
      </c>
      <c r="C135" s="96" t="s">
        <v>609</v>
      </c>
      <c r="D135" s="96" t="s">
        <v>604</v>
      </c>
      <c r="E135" s="97">
        <v>5000000</v>
      </c>
      <c r="F135" s="98">
        <v>5017.5</v>
      </c>
      <c r="G135" s="99">
        <v>6.3243600000000002E-3</v>
      </c>
      <c r="H135" s="89">
        <v>6.8475000000000001</v>
      </c>
      <c r="I135" s="195" t="s">
        <v>140</v>
      </c>
    </row>
    <row r="136" spans="1:9" x14ac:dyDescent="0.2">
      <c r="A136" s="95">
        <v>5</v>
      </c>
      <c r="B136" s="96" t="s">
        <v>610</v>
      </c>
      <c r="C136" s="96" t="s">
        <v>611</v>
      </c>
      <c r="D136" s="96" t="s">
        <v>604</v>
      </c>
      <c r="E136" s="97">
        <v>3000000</v>
      </c>
      <c r="F136" s="98">
        <v>3058.509</v>
      </c>
      <c r="G136" s="99">
        <v>3.85513E-3</v>
      </c>
      <c r="H136" s="89">
        <v>7.0507</v>
      </c>
      <c r="I136" s="195" t="s">
        <v>140</v>
      </c>
    </row>
    <row r="137" spans="1:9" x14ac:dyDescent="0.2">
      <c r="A137" s="95">
        <v>6</v>
      </c>
      <c r="B137" s="96" t="s">
        <v>612</v>
      </c>
      <c r="C137" s="96" t="s">
        <v>1182</v>
      </c>
      <c r="D137" s="96" t="s">
        <v>604</v>
      </c>
      <c r="E137" s="97">
        <v>2500000</v>
      </c>
      <c r="F137" s="98">
        <v>2575.125</v>
      </c>
      <c r="G137" s="99">
        <v>3.2458399999999998E-3</v>
      </c>
      <c r="H137" s="89">
        <v>6.1441999999999997</v>
      </c>
      <c r="I137" s="195" t="s">
        <v>140</v>
      </c>
    </row>
    <row r="138" spans="1:9" x14ac:dyDescent="0.2">
      <c r="A138" s="95">
        <v>7</v>
      </c>
      <c r="B138" s="96" t="s">
        <v>613</v>
      </c>
      <c r="C138" s="96" t="s">
        <v>614</v>
      </c>
      <c r="D138" s="96" t="s">
        <v>604</v>
      </c>
      <c r="E138" s="97">
        <v>2500000</v>
      </c>
      <c r="F138" s="98">
        <v>2482.6975000000002</v>
      </c>
      <c r="G138" s="99">
        <v>3.12934E-3</v>
      </c>
      <c r="H138" s="89">
        <v>7.4935</v>
      </c>
      <c r="I138" s="195" t="s">
        <v>140</v>
      </c>
    </row>
    <row r="139" spans="1:9" x14ac:dyDescent="0.2">
      <c r="A139" s="95">
        <v>8</v>
      </c>
      <c r="B139" s="96" t="s">
        <v>615</v>
      </c>
      <c r="C139" s="96" t="s">
        <v>616</v>
      </c>
      <c r="D139" s="96" t="s">
        <v>604</v>
      </c>
      <c r="E139" s="97">
        <v>2500000</v>
      </c>
      <c r="F139" s="98">
        <v>2472.0050000000001</v>
      </c>
      <c r="G139" s="99">
        <v>3.1158599999999998E-3</v>
      </c>
      <c r="H139" s="89">
        <v>7.5651999999999999</v>
      </c>
      <c r="I139" s="195" t="s">
        <v>140</v>
      </c>
    </row>
    <row r="140" spans="1:9" x14ac:dyDescent="0.2">
      <c r="A140" s="95">
        <v>9</v>
      </c>
      <c r="B140" s="96" t="s">
        <v>617</v>
      </c>
      <c r="C140" s="96" t="s">
        <v>618</v>
      </c>
      <c r="D140" s="96" t="s">
        <v>604</v>
      </c>
      <c r="E140" s="97">
        <v>1500000</v>
      </c>
      <c r="F140" s="98">
        <v>1533.1410000000001</v>
      </c>
      <c r="G140" s="99">
        <v>1.93246E-3</v>
      </c>
      <c r="H140" s="89">
        <v>6.6306000000000003</v>
      </c>
      <c r="I140" s="195" t="s">
        <v>140</v>
      </c>
    </row>
    <row r="141" spans="1:9" ht="25.5" x14ac:dyDescent="0.2">
      <c r="A141" s="95">
        <v>10</v>
      </c>
      <c r="B141" s="96" t="s">
        <v>619</v>
      </c>
      <c r="C141" s="91" t="s">
        <v>1027</v>
      </c>
      <c r="D141" s="96" t="s">
        <v>604</v>
      </c>
      <c r="E141" s="97">
        <v>1500000</v>
      </c>
      <c r="F141" s="98">
        <v>1513.086</v>
      </c>
      <c r="G141" s="99">
        <v>1.9071800000000001E-3</v>
      </c>
      <c r="H141" s="89">
        <v>6.0450619521662601</v>
      </c>
      <c r="I141" s="195" t="s">
        <v>140</v>
      </c>
    </row>
    <row r="142" spans="1:9" ht="25.5" x14ac:dyDescent="0.2">
      <c r="A142" s="95">
        <v>11</v>
      </c>
      <c r="B142" s="96" t="s">
        <v>620</v>
      </c>
      <c r="C142" s="96" t="s">
        <v>621</v>
      </c>
      <c r="D142" s="96" t="s">
        <v>604</v>
      </c>
      <c r="E142" s="97">
        <v>1270000</v>
      </c>
      <c r="F142" s="98">
        <v>1277.5069699999999</v>
      </c>
      <c r="G142" s="99">
        <v>1.6102499999999999E-3</v>
      </c>
      <c r="H142" s="89">
        <v>7.4748000000000001</v>
      </c>
      <c r="I142" s="195" t="s">
        <v>140</v>
      </c>
    </row>
    <row r="143" spans="1:9" ht="25.5" x14ac:dyDescent="0.2">
      <c r="A143" s="95">
        <v>12</v>
      </c>
      <c r="B143" s="96" t="s">
        <v>622</v>
      </c>
      <c r="C143" s="96" t="s">
        <v>623</v>
      </c>
      <c r="D143" s="96" t="s">
        <v>604</v>
      </c>
      <c r="E143" s="97">
        <v>1000000</v>
      </c>
      <c r="F143" s="98">
        <v>1019.925</v>
      </c>
      <c r="G143" s="99">
        <v>1.2855799999999999E-3</v>
      </c>
      <c r="H143" s="89">
        <v>7.5670000000000002</v>
      </c>
      <c r="I143" s="195" t="s">
        <v>140</v>
      </c>
    </row>
    <row r="144" spans="1:9" x14ac:dyDescent="0.2">
      <c r="A144" s="100"/>
      <c r="B144" s="100"/>
      <c r="C144" s="101" t="s">
        <v>139</v>
      </c>
      <c r="D144" s="100"/>
      <c r="E144" s="100" t="s">
        <v>140</v>
      </c>
      <c r="F144" s="102">
        <v>64288.310870000001</v>
      </c>
      <c r="G144" s="103">
        <v>8.1032839999999995E-2</v>
      </c>
      <c r="H144" s="89" t="s">
        <v>140</v>
      </c>
      <c r="I144" s="195" t="s">
        <v>140</v>
      </c>
    </row>
    <row r="145" spans="1:9" x14ac:dyDescent="0.2">
      <c r="A145" s="100"/>
      <c r="B145" s="100"/>
      <c r="C145" s="104"/>
      <c r="D145" s="100"/>
      <c r="E145" s="100"/>
      <c r="F145" s="105"/>
      <c r="G145" s="105"/>
      <c r="H145" s="89" t="s">
        <v>140</v>
      </c>
      <c r="I145" s="195" t="s">
        <v>140</v>
      </c>
    </row>
    <row r="146" spans="1:9" x14ac:dyDescent="0.2">
      <c r="A146" s="100"/>
      <c r="B146" s="100"/>
      <c r="C146" s="101" t="s">
        <v>151</v>
      </c>
      <c r="D146" s="100"/>
      <c r="E146" s="100"/>
      <c r="F146" s="105"/>
      <c r="G146" s="105"/>
      <c r="H146" s="89" t="s">
        <v>140</v>
      </c>
      <c r="I146" s="195" t="s">
        <v>140</v>
      </c>
    </row>
    <row r="147" spans="1:9" x14ac:dyDescent="0.2">
      <c r="A147" s="100"/>
      <c r="B147" s="100"/>
      <c r="C147" s="101" t="s">
        <v>139</v>
      </c>
      <c r="D147" s="100"/>
      <c r="E147" s="100" t="s">
        <v>140</v>
      </c>
      <c r="F147" s="106" t="s">
        <v>142</v>
      </c>
      <c r="G147" s="103">
        <v>0</v>
      </c>
      <c r="H147" s="89" t="s">
        <v>140</v>
      </c>
      <c r="I147" s="195" t="s">
        <v>140</v>
      </c>
    </row>
    <row r="148" spans="1:9" x14ac:dyDescent="0.2">
      <c r="A148" s="100"/>
      <c r="B148" s="100"/>
      <c r="C148" s="104"/>
      <c r="D148" s="100"/>
      <c r="E148" s="100"/>
      <c r="F148" s="105"/>
      <c r="G148" s="105"/>
      <c r="H148" s="89" t="s">
        <v>140</v>
      </c>
      <c r="I148" s="195" t="s">
        <v>140</v>
      </c>
    </row>
    <row r="149" spans="1:9" x14ac:dyDescent="0.2">
      <c r="A149" s="100"/>
      <c r="B149" s="100"/>
      <c r="C149" s="101" t="s">
        <v>152</v>
      </c>
      <c r="D149" s="100"/>
      <c r="E149" s="100"/>
      <c r="F149" s="102">
        <v>151391.06716999999</v>
      </c>
      <c r="G149" s="103">
        <v>0.19082241</v>
      </c>
      <c r="H149" s="89" t="s">
        <v>140</v>
      </c>
      <c r="I149" s="195" t="s">
        <v>140</v>
      </c>
    </row>
    <row r="150" spans="1:9" x14ac:dyDescent="0.2">
      <c r="A150" s="100"/>
      <c r="B150" s="100"/>
      <c r="C150" s="104"/>
      <c r="D150" s="100"/>
      <c r="E150" s="100"/>
      <c r="F150" s="105"/>
      <c r="G150" s="105"/>
      <c r="H150" s="89" t="s">
        <v>140</v>
      </c>
      <c r="I150" s="195" t="s">
        <v>140</v>
      </c>
    </row>
    <row r="151" spans="1:9" x14ac:dyDescent="0.2">
      <c r="A151" s="100"/>
      <c r="B151" s="100"/>
      <c r="C151" s="101" t="s">
        <v>153</v>
      </c>
      <c r="D151" s="100"/>
      <c r="E151" s="100"/>
      <c r="F151" s="105"/>
      <c r="G151" s="105"/>
      <c r="H151" s="89" t="s">
        <v>140</v>
      </c>
      <c r="I151" s="195" t="s">
        <v>140</v>
      </c>
    </row>
    <row r="152" spans="1:9" x14ac:dyDescent="0.2">
      <c r="A152" s="100"/>
      <c r="B152" s="100"/>
      <c r="C152" s="101" t="s">
        <v>154</v>
      </c>
      <c r="D152" s="100"/>
      <c r="E152" s="100"/>
      <c r="F152" s="105"/>
      <c r="G152" s="105"/>
      <c r="H152" s="89" t="s">
        <v>140</v>
      </c>
      <c r="I152" s="195" t="s">
        <v>140</v>
      </c>
    </row>
    <row r="153" spans="1:9" ht="25.5" x14ac:dyDescent="0.2">
      <c r="A153" s="95">
        <v>1</v>
      </c>
      <c r="B153" s="96" t="s">
        <v>624</v>
      </c>
      <c r="C153" s="96" t="s">
        <v>625</v>
      </c>
      <c r="D153" s="96" t="s">
        <v>626</v>
      </c>
      <c r="E153" s="97">
        <v>1000</v>
      </c>
      <c r="F153" s="98">
        <v>4997.335</v>
      </c>
      <c r="G153" s="99">
        <v>6.2989400000000003E-3</v>
      </c>
      <c r="H153" s="89">
        <v>6.5004999999999997</v>
      </c>
      <c r="I153" s="195" t="s">
        <v>140</v>
      </c>
    </row>
    <row r="154" spans="1:9" x14ac:dyDescent="0.2">
      <c r="A154" s="95">
        <v>2</v>
      </c>
      <c r="B154" s="96" t="s">
        <v>627</v>
      </c>
      <c r="C154" s="96" t="s">
        <v>628</v>
      </c>
      <c r="D154" s="96" t="s">
        <v>626</v>
      </c>
      <c r="E154" s="97">
        <v>1000</v>
      </c>
      <c r="F154" s="98">
        <v>4971.71</v>
      </c>
      <c r="G154" s="99">
        <v>6.2666400000000004E-3</v>
      </c>
      <c r="H154" s="89">
        <v>6.6999000000000004</v>
      </c>
      <c r="I154" s="195" t="s">
        <v>140</v>
      </c>
    </row>
    <row r="155" spans="1:9" x14ac:dyDescent="0.2">
      <c r="A155" s="95">
        <v>3</v>
      </c>
      <c r="B155" s="96" t="s">
        <v>629</v>
      </c>
      <c r="C155" s="96" t="s">
        <v>630</v>
      </c>
      <c r="D155" s="96" t="s">
        <v>626</v>
      </c>
      <c r="E155" s="97">
        <v>1000</v>
      </c>
      <c r="F155" s="98">
        <v>4963.7150000000001</v>
      </c>
      <c r="G155" s="99">
        <v>6.2565600000000004E-3</v>
      </c>
      <c r="H155" s="89">
        <v>6.6702000000000004</v>
      </c>
      <c r="I155" s="195" t="s">
        <v>140</v>
      </c>
    </row>
    <row r="156" spans="1:9" x14ac:dyDescent="0.2">
      <c r="A156" s="95">
        <v>4</v>
      </c>
      <c r="B156" s="96" t="s">
        <v>631</v>
      </c>
      <c r="C156" s="96" t="s">
        <v>632</v>
      </c>
      <c r="D156" s="96" t="s">
        <v>626</v>
      </c>
      <c r="E156" s="97">
        <v>500</v>
      </c>
      <c r="F156" s="98">
        <v>2439.9274999999998</v>
      </c>
      <c r="G156" s="99">
        <v>3.0754300000000001E-3</v>
      </c>
      <c r="H156" s="89">
        <v>7.2472000000000003</v>
      </c>
      <c r="I156" s="195" t="s">
        <v>140</v>
      </c>
    </row>
    <row r="157" spans="1:9" x14ac:dyDescent="0.2">
      <c r="A157" s="95">
        <v>5</v>
      </c>
      <c r="B157" s="96" t="s">
        <v>633</v>
      </c>
      <c r="C157" s="96" t="s">
        <v>634</v>
      </c>
      <c r="D157" s="96" t="s">
        <v>626</v>
      </c>
      <c r="E157" s="97">
        <v>100</v>
      </c>
      <c r="F157" s="98">
        <v>499.73500000000001</v>
      </c>
      <c r="G157" s="99">
        <v>6.2989999999999997E-4</v>
      </c>
      <c r="H157" s="89">
        <v>6.46</v>
      </c>
      <c r="I157" s="195" t="s">
        <v>140</v>
      </c>
    </row>
    <row r="158" spans="1:9" x14ac:dyDescent="0.2">
      <c r="A158" s="100"/>
      <c r="B158" s="100"/>
      <c r="C158" s="101" t="s">
        <v>139</v>
      </c>
      <c r="D158" s="100"/>
      <c r="E158" s="100" t="s">
        <v>140</v>
      </c>
      <c r="F158" s="102">
        <v>17872.422500000001</v>
      </c>
      <c r="G158" s="103">
        <v>2.2527470000000001E-2</v>
      </c>
      <c r="H158" s="89" t="s">
        <v>140</v>
      </c>
      <c r="I158" s="195" t="s">
        <v>140</v>
      </c>
    </row>
    <row r="159" spans="1:9" x14ac:dyDescent="0.2">
      <c r="A159" s="100"/>
      <c r="B159" s="100"/>
      <c r="C159" s="104"/>
      <c r="D159" s="100"/>
      <c r="E159" s="100"/>
      <c r="F159" s="105"/>
      <c r="G159" s="105"/>
      <c r="H159" s="89" t="s">
        <v>140</v>
      </c>
      <c r="I159" s="195" t="s">
        <v>140</v>
      </c>
    </row>
    <row r="160" spans="1:9" x14ac:dyDescent="0.2">
      <c r="A160" s="100"/>
      <c r="B160" s="100"/>
      <c r="C160" s="101" t="s">
        <v>155</v>
      </c>
      <c r="D160" s="100"/>
      <c r="E160" s="100"/>
      <c r="F160" s="105"/>
      <c r="G160" s="105"/>
      <c r="H160" s="89" t="s">
        <v>140</v>
      </c>
      <c r="I160" s="195" t="s">
        <v>140</v>
      </c>
    </row>
    <row r="161" spans="1:9" x14ac:dyDescent="0.2">
      <c r="A161" s="95">
        <v>1</v>
      </c>
      <c r="B161" s="96" t="s">
        <v>635</v>
      </c>
      <c r="C161" s="96" t="s">
        <v>636</v>
      </c>
      <c r="D161" s="96" t="s">
        <v>626</v>
      </c>
      <c r="E161" s="97">
        <v>1000</v>
      </c>
      <c r="F161" s="98">
        <v>4984.16</v>
      </c>
      <c r="G161" s="99">
        <v>6.28233E-3</v>
      </c>
      <c r="H161" s="89">
        <v>7.2500999999999998</v>
      </c>
      <c r="I161" s="195" t="s">
        <v>140</v>
      </c>
    </row>
    <row r="162" spans="1:9" x14ac:dyDescent="0.2">
      <c r="A162" s="95">
        <v>2</v>
      </c>
      <c r="B162" s="96" t="s">
        <v>637</v>
      </c>
      <c r="C162" s="96" t="s">
        <v>638</v>
      </c>
      <c r="D162" s="96" t="s">
        <v>626</v>
      </c>
      <c r="E162" s="97">
        <v>500</v>
      </c>
      <c r="F162" s="98">
        <v>2478.1849999999999</v>
      </c>
      <c r="G162" s="99">
        <v>3.12365E-3</v>
      </c>
      <c r="H162" s="89">
        <v>7.1398999999999999</v>
      </c>
      <c r="I162" s="195" t="s">
        <v>140</v>
      </c>
    </row>
    <row r="163" spans="1:9" ht="25.5" x14ac:dyDescent="0.2">
      <c r="A163" s="95">
        <v>3</v>
      </c>
      <c r="B163" s="96" t="s">
        <v>639</v>
      </c>
      <c r="C163" s="96" t="s">
        <v>640</v>
      </c>
      <c r="D163" s="96" t="s">
        <v>626</v>
      </c>
      <c r="E163" s="97">
        <v>500</v>
      </c>
      <c r="F163" s="98">
        <v>2440.5725000000002</v>
      </c>
      <c r="G163" s="99">
        <v>3.0762400000000001E-3</v>
      </c>
      <c r="H163" s="89">
        <v>7.2851999999999997</v>
      </c>
      <c r="I163" s="195" t="s">
        <v>140</v>
      </c>
    </row>
    <row r="164" spans="1:9" x14ac:dyDescent="0.2">
      <c r="A164" s="100"/>
      <c r="B164" s="100"/>
      <c r="C164" s="101" t="s">
        <v>139</v>
      </c>
      <c r="D164" s="100"/>
      <c r="E164" s="100" t="s">
        <v>140</v>
      </c>
      <c r="F164" s="102">
        <v>9902.9174999999996</v>
      </c>
      <c r="G164" s="103">
        <v>1.248222E-2</v>
      </c>
      <c r="H164" s="89" t="s">
        <v>140</v>
      </c>
      <c r="I164" s="195" t="s">
        <v>140</v>
      </c>
    </row>
    <row r="165" spans="1:9" x14ac:dyDescent="0.2">
      <c r="A165" s="100"/>
      <c r="B165" s="100"/>
      <c r="C165" s="104"/>
      <c r="D165" s="100"/>
      <c r="E165" s="100"/>
      <c r="F165" s="105"/>
      <c r="G165" s="105"/>
      <c r="H165" s="89" t="s">
        <v>140</v>
      </c>
      <c r="I165" s="195" t="s">
        <v>140</v>
      </c>
    </row>
    <row r="166" spans="1:9" x14ac:dyDescent="0.2">
      <c r="A166" s="100"/>
      <c r="B166" s="100"/>
      <c r="C166" s="101" t="s">
        <v>156</v>
      </c>
      <c r="D166" s="100"/>
      <c r="E166" s="100"/>
      <c r="F166" s="105"/>
      <c r="G166" s="105"/>
      <c r="H166" s="89" t="s">
        <v>140</v>
      </c>
      <c r="I166" s="195" t="s">
        <v>140</v>
      </c>
    </row>
    <row r="167" spans="1:9" x14ac:dyDescent="0.2">
      <c r="A167" s="100"/>
      <c r="B167" s="100"/>
      <c r="C167" s="101" t="s">
        <v>139</v>
      </c>
      <c r="D167" s="100"/>
      <c r="E167" s="100" t="s">
        <v>140</v>
      </c>
      <c r="F167" s="106" t="s">
        <v>142</v>
      </c>
      <c r="G167" s="103">
        <v>0</v>
      </c>
      <c r="H167" s="89" t="s">
        <v>140</v>
      </c>
      <c r="I167" s="195" t="s">
        <v>140</v>
      </c>
    </row>
    <row r="168" spans="1:9" x14ac:dyDescent="0.2">
      <c r="A168" s="100"/>
      <c r="B168" s="100"/>
      <c r="C168" s="104"/>
      <c r="D168" s="100"/>
      <c r="E168" s="100"/>
      <c r="F168" s="105"/>
      <c r="G168" s="105"/>
      <c r="H168" s="89" t="s">
        <v>140</v>
      </c>
      <c r="I168" s="195" t="s">
        <v>140</v>
      </c>
    </row>
    <row r="169" spans="1:9" x14ac:dyDescent="0.2">
      <c r="A169" s="100"/>
      <c r="B169" s="100"/>
      <c r="C169" s="101" t="s">
        <v>157</v>
      </c>
      <c r="D169" s="100"/>
      <c r="E169" s="100"/>
      <c r="F169" s="105"/>
      <c r="G169" s="105"/>
      <c r="H169" s="89" t="s">
        <v>140</v>
      </c>
      <c r="I169" s="195" t="s">
        <v>140</v>
      </c>
    </row>
    <row r="170" spans="1:9" x14ac:dyDescent="0.2">
      <c r="A170" s="95">
        <v>1</v>
      </c>
      <c r="B170" s="96"/>
      <c r="C170" s="96" t="s">
        <v>158</v>
      </c>
      <c r="D170" s="96"/>
      <c r="E170" s="107"/>
      <c r="F170" s="98">
        <v>30131.329379563998</v>
      </c>
      <c r="G170" s="99">
        <v>3.7979329999999999E-2</v>
      </c>
      <c r="H170" s="89">
        <v>5.2</v>
      </c>
      <c r="I170" s="195" t="s">
        <v>140</v>
      </c>
    </row>
    <row r="171" spans="1:9" x14ac:dyDescent="0.2">
      <c r="A171" s="100"/>
      <c r="B171" s="100"/>
      <c r="C171" s="101" t="s">
        <v>139</v>
      </c>
      <c r="D171" s="100"/>
      <c r="E171" s="100" t="s">
        <v>140</v>
      </c>
      <c r="F171" s="102">
        <v>30131.329379563998</v>
      </c>
      <c r="G171" s="103">
        <v>3.7979329999999999E-2</v>
      </c>
      <c r="H171" s="89" t="s">
        <v>140</v>
      </c>
      <c r="I171" s="195" t="s">
        <v>140</v>
      </c>
    </row>
    <row r="172" spans="1:9" x14ac:dyDescent="0.2">
      <c r="A172" s="100"/>
      <c r="B172" s="100"/>
      <c r="C172" s="104"/>
      <c r="D172" s="100"/>
      <c r="E172" s="100"/>
      <c r="F172" s="105"/>
      <c r="G172" s="105"/>
      <c r="H172" s="89" t="s">
        <v>140</v>
      </c>
      <c r="I172" s="195" t="s">
        <v>140</v>
      </c>
    </row>
    <row r="173" spans="1:9" x14ac:dyDescent="0.2">
      <c r="A173" s="100"/>
      <c r="B173" s="100"/>
      <c r="C173" s="101" t="s">
        <v>159</v>
      </c>
      <c r="D173" s="100"/>
      <c r="E173" s="100"/>
      <c r="F173" s="102">
        <v>57906.669379564002</v>
      </c>
      <c r="G173" s="103">
        <v>7.2989020000000002E-2</v>
      </c>
      <c r="H173" s="89" t="s">
        <v>140</v>
      </c>
      <c r="I173" s="195" t="s">
        <v>140</v>
      </c>
    </row>
    <row r="174" spans="1:9" x14ac:dyDescent="0.2">
      <c r="A174" s="100"/>
      <c r="B174" s="100"/>
      <c r="C174" s="105"/>
      <c r="D174" s="100"/>
      <c r="E174" s="100"/>
      <c r="F174" s="100"/>
      <c r="G174" s="100"/>
      <c r="H174" s="89" t="s">
        <v>140</v>
      </c>
      <c r="I174" s="195" t="s">
        <v>140</v>
      </c>
    </row>
    <row r="175" spans="1:9" x14ac:dyDescent="0.2">
      <c r="A175" s="100"/>
      <c r="B175" s="100"/>
      <c r="C175" s="101" t="s">
        <v>160</v>
      </c>
      <c r="D175" s="100"/>
      <c r="E175" s="100"/>
      <c r="F175" s="100"/>
      <c r="G175" s="100"/>
      <c r="H175" s="89" t="s">
        <v>140</v>
      </c>
      <c r="I175" s="195" t="s">
        <v>140</v>
      </c>
    </row>
    <row r="176" spans="1:9" x14ac:dyDescent="0.2">
      <c r="A176" s="100"/>
      <c r="B176" s="100"/>
      <c r="C176" s="101" t="s">
        <v>161</v>
      </c>
      <c r="D176" s="100"/>
      <c r="E176" s="100"/>
      <c r="F176" s="100"/>
      <c r="G176" s="100"/>
      <c r="H176" s="89" t="s">
        <v>140</v>
      </c>
      <c r="I176" s="195" t="s">
        <v>140</v>
      </c>
    </row>
    <row r="177" spans="1:10" x14ac:dyDescent="0.2">
      <c r="A177" s="95">
        <v>1</v>
      </c>
      <c r="B177" s="96" t="s">
        <v>496</v>
      </c>
      <c r="C177" s="96" t="s">
        <v>497</v>
      </c>
      <c r="D177" s="96"/>
      <c r="E177" s="141">
        <v>69857221.264300004</v>
      </c>
      <c r="F177" s="98">
        <v>10929.511552906</v>
      </c>
      <c r="G177" s="99">
        <v>1.3776210000000001E-2</v>
      </c>
      <c r="H177" s="89" t="s">
        <v>140</v>
      </c>
      <c r="I177" s="195" t="s">
        <v>140</v>
      </c>
    </row>
    <row r="178" spans="1:10" x14ac:dyDescent="0.2">
      <c r="A178" s="100"/>
      <c r="B178" s="100"/>
      <c r="C178" s="101" t="s">
        <v>139</v>
      </c>
      <c r="D178" s="100"/>
      <c r="E178" s="100" t="s">
        <v>140</v>
      </c>
      <c r="F178" s="102">
        <v>10929.511552906</v>
      </c>
      <c r="G178" s="103">
        <v>1.3776210000000001E-2</v>
      </c>
      <c r="H178" s="89" t="s">
        <v>140</v>
      </c>
      <c r="I178" s="195" t="s">
        <v>140</v>
      </c>
    </row>
    <row r="179" spans="1:10" x14ac:dyDescent="0.2">
      <c r="A179" s="100"/>
      <c r="B179" s="100"/>
      <c r="C179" s="104"/>
      <c r="D179" s="100"/>
      <c r="E179" s="100"/>
      <c r="F179" s="105"/>
      <c r="G179" s="105"/>
      <c r="H179" s="89" t="s">
        <v>140</v>
      </c>
      <c r="I179" s="195" t="s">
        <v>140</v>
      </c>
    </row>
    <row r="180" spans="1:10" x14ac:dyDescent="0.2">
      <c r="A180" s="100"/>
      <c r="B180" s="100"/>
      <c r="C180" s="101" t="s">
        <v>162</v>
      </c>
      <c r="D180" s="100"/>
      <c r="E180" s="100"/>
      <c r="F180" s="100"/>
      <c r="G180" s="100"/>
      <c r="H180" s="89" t="s">
        <v>140</v>
      </c>
      <c r="I180" s="195" t="s">
        <v>140</v>
      </c>
    </row>
    <row r="181" spans="1:10" x14ac:dyDescent="0.2">
      <c r="A181" s="100"/>
      <c r="B181" s="100"/>
      <c r="C181" s="101" t="s">
        <v>163</v>
      </c>
      <c r="D181" s="100"/>
      <c r="E181" s="100"/>
      <c r="F181" s="100"/>
      <c r="G181" s="100"/>
      <c r="H181" s="89" t="s">
        <v>140</v>
      </c>
      <c r="I181" s="195" t="s">
        <v>140</v>
      </c>
    </row>
    <row r="182" spans="1:10" x14ac:dyDescent="0.2">
      <c r="A182" s="100"/>
      <c r="B182" s="100"/>
      <c r="C182" s="101" t="s">
        <v>139</v>
      </c>
      <c r="D182" s="100"/>
      <c r="E182" s="100" t="s">
        <v>140</v>
      </c>
      <c r="F182" s="106" t="s">
        <v>142</v>
      </c>
      <c r="G182" s="103">
        <v>0</v>
      </c>
      <c r="H182" s="89" t="s">
        <v>140</v>
      </c>
      <c r="I182" s="195" t="s">
        <v>140</v>
      </c>
    </row>
    <row r="183" spans="1:10" x14ac:dyDescent="0.2">
      <c r="A183" s="100"/>
      <c r="B183" s="100"/>
      <c r="C183" s="104"/>
      <c r="D183" s="100"/>
      <c r="E183" s="100"/>
      <c r="F183" s="105"/>
      <c r="G183" s="105"/>
      <c r="H183" s="89" t="s">
        <v>140</v>
      </c>
      <c r="I183" s="195" t="s">
        <v>140</v>
      </c>
    </row>
    <row r="184" spans="1:10" x14ac:dyDescent="0.2">
      <c r="A184" s="100"/>
      <c r="B184" s="100"/>
      <c r="C184" s="101" t="s">
        <v>164</v>
      </c>
      <c r="D184" s="100"/>
      <c r="E184" s="100"/>
      <c r="F184" s="105"/>
      <c r="G184" s="105"/>
      <c r="H184" s="89" t="s">
        <v>140</v>
      </c>
      <c r="I184" s="195" t="s">
        <v>140</v>
      </c>
    </row>
    <row r="185" spans="1:10" x14ac:dyDescent="0.2">
      <c r="A185" s="100"/>
      <c r="B185" s="100"/>
      <c r="C185" s="101" t="s">
        <v>139</v>
      </c>
      <c r="D185" s="100"/>
      <c r="E185" s="100" t="s">
        <v>140</v>
      </c>
      <c r="F185" s="106" t="s">
        <v>142</v>
      </c>
      <c r="G185" s="103">
        <v>0</v>
      </c>
      <c r="H185" s="89" t="s">
        <v>140</v>
      </c>
      <c r="I185" s="195" t="s">
        <v>140</v>
      </c>
    </row>
    <row r="186" spans="1:10" x14ac:dyDescent="0.2">
      <c r="A186" s="100"/>
      <c r="B186" s="100"/>
      <c r="C186" s="104"/>
      <c r="D186" s="100"/>
      <c r="E186" s="100"/>
      <c r="F186" s="105"/>
      <c r="G186" s="105"/>
      <c r="H186" s="89" t="s">
        <v>140</v>
      </c>
      <c r="I186" s="195" t="s">
        <v>140</v>
      </c>
    </row>
    <row r="187" spans="1:10" x14ac:dyDescent="0.2">
      <c r="A187" s="107"/>
      <c r="B187" s="96"/>
      <c r="C187" s="96" t="s">
        <v>357</v>
      </c>
      <c r="D187" s="96"/>
      <c r="E187" s="107"/>
      <c r="F187" s="98">
        <v>25</v>
      </c>
      <c r="G187" s="99">
        <v>3.1510000000000002E-5</v>
      </c>
      <c r="H187" s="89" t="s">
        <v>140</v>
      </c>
      <c r="I187" s="195" t="s">
        <v>140</v>
      </c>
    </row>
    <row r="188" spans="1:10" x14ac:dyDescent="0.2">
      <c r="A188" s="107"/>
      <c r="B188" s="96"/>
      <c r="C188" s="91" t="s">
        <v>1002</v>
      </c>
      <c r="D188" s="96"/>
      <c r="E188" s="107"/>
      <c r="F188" s="98">
        <f>8691.50121996+F80</f>
        <v>3486.1982199600006</v>
      </c>
      <c r="G188" s="99">
        <f>F188/F189</f>
        <v>4.3942129394010619E-3</v>
      </c>
      <c r="H188" s="89" t="s">
        <v>140</v>
      </c>
      <c r="I188" s="195" t="s">
        <v>140</v>
      </c>
    </row>
    <row r="189" spans="1:10" x14ac:dyDescent="0.2">
      <c r="A189" s="104"/>
      <c r="B189" s="104"/>
      <c r="C189" s="101" t="s">
        <v>166</v>
      </c>
      <c r="D189" s="105"/>
      <c r="E189" s="105"/>
      <c r="F189" s="102">
        <f>F188+F187+F178+F173+F149+F82</f>
        <v>793361.23852822999</v>
      </c>
      <c r="G189" s="108">
        <f>G188+G187+G178+G173+G149+G82</f>
        <v>0.99999443357527096</v>
      </c>
      <c r="H189" s="89" t="s">
        <v>140</v>
      </c>
      <c r="I189" s="195" t="s">
        <v>140</v>
      </c>
    </row>
    <row r="190" spans="1:10" ht="12.75" customHeight="1" x14ac:dyDescent="0.2">
      <c r="A190" s="109"/>
      <c r="B190" s="109"/>
      <c r="C190" s="110"/>
      <c r="D190" s="111"/>
      <c r="E190" s="111"/>
      <c r="F190" s="112"/>
      <c r="G190" s="113"/>
      <c r="H190" s="114"/>
    </row>
    <row r="191" spans="1:10" x14ac:dyDescent="0.2">
      <c r="A191" s="109"/>
      <c r="B191" s="230" t="s">
        <v>984</v>
      </c>
      <c r="C191" s="230"/>
      <c r="D191" s="230"/>
      <c r="E191" s="230"/>
      <c r="F191" s="230"/>
      <c r="G191" s="230"/>
      <c r="H191" s="230"/>
      <c r="J191" s="116"/>
    </row>
    <row r="192" spans="1:10" x14ac:dyDescent="0.2">
      <c r="A192" s="109"/>
      <c r="B192" s="230" t="s">
        <v>985</v>
      </c>
      <c r="C192" s="230"/>
      <c r="D192" s="230"/>
      <c r="E192" s="230"/>
      <c r="F192" s="230"/>
      <c r="G192" s="230"/>
      <c r="H192" s="230"/>
      <c r="J192" s="116"/>
    </row>
    <row r="193" spans="1:17" x14ac:dyDescent="0.2">
      <c r="A193" s="109"/>
      <c r="B193" s="230" t="s">
        <v>986</v>
      </c>
      <c r="C193" s="230"/>
      <c r="D193" s="230"/>
      <c r="E193" s="230"/>
      <c r="F193" s="230"/>
      <c r="G193" s="230"/>
      <c r="H193" s="230"/>
      <c r="J193" s="116"/>
    </row>
    <row r="194" spans="1:17" s="118" customFormat="1" ht="66.75" customHeight="1" x14ac:dyDescent="0.25">
      <c r="A194" s="117"/>
      <c r="B194" s="231" t="s">
        <v>987</v>
      </c>
      <c r="C194" s="231"/>
      <c r="D194" s="231"/>
      <c r="E194" s="231"/>
      <c r="F194" s="231"/>
      <c r="G194" s="231"/>
      <c r="H194" s="231"/>
      <c r="I194"/>
      <c r="J194" s="116"/>
      <c r="K194"/>
      <c r="L194"/>
      <c r="M194"/>
      <c r="N194"/>
      <c r="O194"/>
      <c r="P194"/>
      <c r="Q194"/>
    </row>
    <row r="195" spans="1:17" x14ac:dyDescent="0.2">
      <c r="A195" s="109"/>
      <c r="B195" s="230" t="s">
        <v>988</v>
      </c>
      <c r="C195" s="230"/>
      <c r="D195" s="230"/>
      <c r="E195" s="230"/>
      <c r="F195" s="230"/>
      <c r="G195" s="230"/>
      <c r="H195" s="230"/>
      <c r="J195" s="116"/>
    </row>
    <row r="196" spans="1:17" x14ac:dyDescent="0.2">
      <c r="A196" s="109"/>
      <c r="B196" s="109"/>
      <c r="C196" s="109"/>
      <c r="D196" s="111"/>
      <c r="E196" s="111"/>
      <c r="F196" s="111"/>
      <c r="G196" s="111"/>
    </row>
    <row r="197" spans="1:17" x14ac:dyDescent="0.2">
      <c r="A197" s="109"/>
      <c r="B197" s="232" t="s">
        <v>167</v>
      </c>
      <c r="C197" s="233"/>
      <c r="D197" s="234"/>
      <c r="E197" s="119"/>
      <c r="F197" s="111"/>
      <c r="G197" s="111"/>
    </row>
    <row r="198" spans="1:17" ht="27.75" customHeight="1" x14ac:dyDescent="0.2">
      <c r="A198" s="109"/>
      <c r="B198" s="235" t="s">
        <v>168</v>
      </c>
      <c r="C198" s="236"/>
      <c r="D198" s="88" t="s">
        <v>1028</v>
      </c>
      <c r="E198" s="119"/>
      <c r="F198" s="111"/>
      <c r="G198" s="111"/>
    </row>
    <row r="199" spans="1:17" ht="12.75" customHeight="1" x14ac:dyDescent="0.2">
      <c r="A199" s="109"/>
      <c r="B199" s="235" t="s">
        <v>989</v>
      </c>
      <c r="C199" s="236"/>
      <c r="D199" s="88" t="str">
        <f>"Rs. "&amp;TEXT(F66,"0.00")&amp;" lacs/ #"</f>
        <v>Rs. 4.44 lacs/ #</v>
      </c>
      <c r="E199" s="119"/>
      <c r="F199" s="111"/>
      <c r="G199" s="111"/>
    </row>
    <row r="200" spans="1:17" x14ac:dyDescent="0.2">
      <c r="A200" s="109"/>
      <c r="B200" s="235" t="s">
        <v>170</v>
      </c>
      <c r="C200" s="236"/>
      <c r="D200" s="120" t="s">
        <v>140</v>
      </c>
      <c r="E200" s="119"/>
      <c r="F200" s="111"/>
      <c r="G200" s="111"/>
    </row>
    <row r="201" spans="1:17" x14ac:dyDescent="0.2">
      <c r="A201" s="121"/>
      <c r="B201" s="122" t="s">
        <v>140</v>
      </c>
      <c r="C201" s="122" t="s">
        <v>990</v>
      </c>
      <c r="D201" s="122" t="s">
        <v>171</v>
      </c>
      <c r="E201" s="121"/>
      <c r="F201" s="121"/>
      <c r="G201" s="121"/>
      <c r="H201" s="121"/>
      <c r="J201" s="116"/>
    </row>
    <row r="202" spans="1:17" x14ac:dyDescent="0.2">
      <c r="A202" s="121"/>
      <c r="B202" s="123" t="s">
        <v>172</v>
      </c>
      <c r="C202" s="124">
        <v>46022</v>
      </c>
      <c r="D202" s="124">
        <v>46053</v>
      </c>
      <c r="E202" s="121"/>
      <c r="F202" s="121"/>
      <c r="G202" s="121"/>
      <c r="J202" s="116"/>
    </row>
    <row r="203" spans="1:17" x14ac:dyDescent="0.2">
      <c r="A203" s="125"/>
      <c r="B203" s="96" t="s">
        <v>173</v>
      </c>
      <c r="C203" s="126">
        <v>190.32259999999999</v>
      </c>
      <c r="D203" s="126">
        <v>186.38480000000001</v>
      </c>
      <c r="E203" s="125"/>
      <c r="F203" s="127"/>
      <c r="G203" s="128"/>
    </row>
    <row r="204" spans="1:17" ht="25.5" x14ac:dyDescent="0.2">
      <c r="A204" s="125"/>
      <c r="B204" s="96" t="s">
        <v>1029</v>
      </c>
      <c r="C204" s="126">
        <v>42.4009</v>
      </c>
      <c r="D204" s="126">
        <v>41.177</v>
      </c>
      <c r="E204" s="125"/>
      <c r="F204" s="127"/>
      <c r="G204" s="128"/>
    </row>
    <row r="205" spans="1:17" x14ac:dyDescent="0.2">
      <c r="A205" s="125"/>
      <c r="B205" s="96" t="s">
        <v>174</v>
      </c>
      <c r="C205" s="126">
        <v>165.2157</v>
      </c>
      <c r="D205" s="126">
        <v>161.6558</v>
      </c>
      <c r="E205" s="125"/>
      <c r="F205" s="127"/>
      <c r="G205" s="128"/>
    </row>
    <row r="206" spans="1:17" ht="25.5" x14ac:dyDescent="0.2">
      <c r="A206" s="125"/>
      <c r="B206" s="96" t="s">
        <v>1030</v>
      </c>
      <c r="C206" s="126">
        <v>27.3003</v>
      </c>
      <c r="D206" s="126">
        <v>26.464500000000001</v>
      </c>
      <c r="E206" s="125"/>
      <c r="F206" s="127"/>
      <c r="G206" s="128"/>
    </row>
    <row r="207" spans="1:17" x14ac:dyDescent="0.2">
      <c r="A207" s="125"/>
      <c r="B207" s="125"/>
      <c r="C207" s="125"/>
      <c r="D207" s="125"/>
      <c r="E207" s="125"/>
      <c r="F207" s="125"/>
      <c r="G207" s="125"/>
    </row>
    <row r="208" spans="1:17" x14ac:dyDescent="0.2">
      <c r="A208" s="125"/>
      <c r="B208" s="238" t="s">
        <v>991</v>
      </c>
      <c r="C208" s="239"/>
      <c r="D208" s="101" t="s">
        <v>140</v>
      </c>
      <c r="E208" s="125"/>
      <c r="F208" s="125"/>
      <c r="G208" s="125"/>
    </row>
    <row r="209" spans="1:17" x14ac:dyDescent="0.2">
      <c r="A209" s="125"/>
      <c r="B209" s="150" t="s">
        <v>172</v>
      </c>
      <c r="C209" s="151" t="s">
        <v>641</v>
      </c>
      <c r="D209" s="151" t="s">
        <v>642</v>
      </c>
      <c r="E209" s="125"/>
      <c r="F209" s="125"/>
      <c r="G209" s="125"/>
    </row>
    <row r="210" spans="1:17" ht="25.5" x14ac:dyDescent="0.2">
      <c r="A210" s="125"/>
      <c r="B210" s="96" t="s">
        <v>1029</v>
      </c>
      <c r="C210" s="152">
        <v>0.35</v>
      </c>
      <c r="D210" s="152">
        <v>0.35</v>
      </c>
      <c r="E210" s="125"/>
      <c r="F210" s="127"/>
      <c r="G210" s="128"/>
    </row>
    <row r="211" spans="1:17" ht="25.5" x14ac:dyDescent="0.2">
      <c r="A211" s="125"/>
      <c r="B211" s="96" t="s">
        <v>1030</v>
      </c>
      <c r="C211" s="152">
        <v>0.25</v>
      </c>
      <c r="D211" s="152">
        <v>0.25</v>
      </c>
      <c r="E211" s="125"/>
      <c r="F211" s="127"/>
      <c r="G211" s="128"/>
    </row>
    <row r="212" spans="1:17" x14ac:dyDescent="0.2">
      <c r="A212" s="125"/>
      <c r="B212" s="129"/>
      <c r="C212" s="129"/>
      <c r="D212" s="130"/>
      <c r="E212" s="125"/>
      <c r="F212" s="127"/>
      <c r="G212" s="128"/>
    </row>
    <row r="213" spans="1:17" x14ac:dyDescent="0.2">
      <c r="A213" s="121"/>
      <c r="B213" s="235" t="s">
        <v>175</v>
      </c>
      <c r="C213" s="236"/>
      <c r="D213" s="88" t="s">
        <v>1012</v>
      </c>
      <c r="E213" s="131"/>
      <c r="F213" s="121"/>
      <c r="G213" s="121"/>
    </row>
    <row r="214" spans="1:17" x14ac:dyDescent="0.2">
      <c r="A214" s="121"/>
      <c r="B214" s="235" t="s">
        <v>176</v>
      </c>
      <c r="C214" s="236"/>
      <c r="D214" s="88" t="s">
        <v>169</v>
      </c>
      <c r="E214" s="131"/>
      <c r="F214" s="121"/>
      <c r="G214" s="121"/>
    </row>
    <row r="215" spans="1:17" x14ac:dyDescent="0.2">
      <c r="A215" s="121"/>
      <c r="B215" s="235" t="s">
        <v>177</v>
      </c>
      <c r="C215" s="236"/>
      <c r="D215" s="88" t="s">
        <v>169</v>
      </c>
      <c r="E215" s="131"/>
      <c r="F215" s="121"/>
      <c r="G215" s="121"/>
    </row>
    <row r="216" spans="1:17" x14ac:dyDescent="0.2">
      <c r="A216" s="121"/>
      <c r="B216" s="235" t="s">
        <v>178</v>
      </c>
      <c r="C216" s="236"/>
      <c r="D216" s="132">
        <v>1.6471381295099949</v>
      </c>
      <c r="E216" s="121"/>
      <c r="F216" s="115"/>
      <c r="G216" s="133"/>
    </row>
    <row r="218" spans="1:17" s="170" customFormat="1" x14ac:dyDescent="0.2">
      <c r="B218" s="196" t="s">
        <v>1194</v>
      </c>
      <c r="C218" s="187"/>
      <c r="D218" s="187"/>
      <c r="E218" s="187"/>
      <c r="F218" s="187"/>
      <c r="G218" s="187"/>
      <c r="J218"/>
      <c r="K218"/>
      <c r="L218"/>
      <c r="M218"/>
      <c r="N218"/>
      <c r="O218"/>
      <c r="P218"/>
    </row>
    <row r="219" spans="1:17" ht="13.5" customHeight="1" x14ac:dyDescent="0.2">
      <c r="B219" s="268" t="s">
        <v>1031</v>
      </c>
      <c r="C219" s="268" t="s">
        <v>1032</v>
      </c>
      <c r="D219" s="271" t="s">
        <v>1033</v>
      </c>
      <c r="E219" s="272"/>
      <c r="F219" s="273"/>
      <c r="G219" s="274" t="s">
        <v>1034</v>
      </c>
      <c r="H219" s="275"/>
      <c r="I219" s="275"/>
      <c r="J219" s="276"/>
      <c r="K219" s="180"/>
      <c r="L219" s="180"/>
      <c r="M219" s="180"/>
      <c r="N219" s="180"/>
      <c r="O219" s="180"/>
      <c r="P219" s="180"/>
    </row>
    <row r="220" spans="1:17" ht="46.5" customHeight="1" x14ac:dyDescent="0.2">
      <c r="B220" s="269"/>
      <c r="C220" s="269"/>
      <c r="D220" s="277" t="s">
        <v>1035</v>
      </c>
      <c r="E220" s="277" t="s">
        <v>1036</v>
      </c>
      <c r="F220" s="277" t="s">
        <v>1037</v>
      </c>
      <c r="G220" s="279" t="s">
        <v>1038</v>
      </c>
      <c r="H220" s="280"/>
      <c r="I220" s="197"/>
      <c r="J220" s="277" t="s">
        <v>1039</v>
      </c>
      <c r="K220" s="180"/>
      <c r="L220" s="180"/>
      <c r="M220" s="180"/>
      <c r="N220" s="180"/>
      <c r="O220" s="180"/>
      <c r="P220" s="180"/>
    </row>
    <row r="221" spans="1:17" ht="21" customHeight="1" x14ac:dyDescent="0.2">
      <c r="B221" s="270"/>
      <c r="C221" s="270"/>
      <c r="D221" s="278"/>
      <c r="E221" s="278"/>
      <c r="F221" s="278"/>
      <c r="G221" s="182" t="s">
        <v>1040</v>
      </c>
      <c r="H221" s="182" t="s">
        <v>1041</v>
      </c>
      <c r="I221" s="181"/>
      <c r="J221" s="278"/>
      <c r="K221" s="180"/>
      <c r="L221" s="180"/>
      <c r="M221" s="180"/>
      <c r="N221" s="180"/>
      <c r="O221" s="180"/>
      <c r="P221" s="180"/>
    </row>
    <row r="222" spans="1:17" ht="13.5" x14ac:dyDescent="0.25">
      <c r="B222" s="183" t="s">
        <v>1042</v>
      </c>
      <c r="C222" s="184" t="s">
        <v>1043</v>
      </c>
      <c r="D222" s="185">
        <v>977.7</v>
      </c>
      <c r="E222" s="2">
        <v>22.3</v>
      </c>
      <c r="F222" s="186">
        <f>D222+E222</f>
        <v>1000</v>
      </c>
      <c r="G222" s="3">
        <v>42.319693431000005</v>
      </c>
      <c r="H222" s="3">
        <v>26.66</v>
      </c>
      <c r="I222" s="3"/>
      <c r="J222" s="3">
        <f>G222+H222</f>
        <v>68.979693431000001</v>
      </c>
      <c r="K222" s="180"/>
      <c r="L222" s="180"/>
      <c r="M222" s="180"/>
      <c r="N222" s="180"/>
      <c r="O222" s="180"/>
      <c r="P222" s="180"/>
    </row>
    <row r="223" spans="1:17" ht="42" customHeight="1" x14ac:dyDescent="0.2">
      <c r="B223" s="265" t="s">
        <v>1044</v>
      </c>
      <c r="C223" s="265"/>
      <c r="D223" s="265"/>
      <c r="E223" s="265"/>
      <c r="F223" s="265"/>
      <c r="G223" s="265"/>
      <c r="H223" s="265"/>
      <c r="I223" s="265"/>
      <c r="J223" s="265"/>
      <c r="K223" s="191"/>
      <c r="L223" s="180"/>
      <c r="M223" s="180"/>
      <c r="N223" s="180"/>
      <c r="O223" s="180"/>
      <c r="P223" s="180"/>
    </row>
    <row r="224" spans="1:17" ht="13.5" x14ac:dyDescent="0.25">
      <c r="B224" s="192" t="s">
        <v>1045</v>
      </c>
      <c r="J224" s="180"/>
      <c r="K224" s="86"/>
      <c r="L224" s="180"/>
      <c r="M224" s="180"/>
      <c r="N224" s="180"/>
      <c r="O224" s="180"/>
      <c r="P224" s="180"/>
      <c r="Q224" s="180"/>
    </row>
    <row r="225" spans="2:16" x14ac:dyDescent="0.2">
      <c r="B225" s="4" t="s">
        <v>1046</v>
      </c>
      <c r="K225" s="86"/>
      <c r="L225" s="180"/>
      <c r="M225" s="180"/>
      <c r="N225" s="180"/>
      <c r="O225" s="180"/>
      <c r="P225" s="180"/>
    </row>
    <row r="226" spans="2:16" x14ac:dyDescent="0.2">
      <c r="B226" s="4"/>
      <c r="K226" s="86"/>
      <c r="L226" s="180"/>
      <c r="M226" s="180"/>
      <c r="N226" s="180"/>
      <c r="O226" s="180"/>
      <c r="P226" s="180"/>
    </row>
    <row r="227" spans="2:16" x14ac:dyDescent="0.2">
      <c r="B227" s="4" t="s">
        <v>1047</v>
      </c>
      <c r="K227" s="86"/>
      <c r="L227" s="180"/>
      <c r="M227" s="180"/>
      <c r="N227" s="180"/>
      <c r="O227" s="180"/>
      <c r="P227" s="180"/>
    </row>
    <row r="228" spans="2:16" x14ac:dyDescent="0.2">
      <c r="B228" s="4"/>
      <c r="K228" s="86"/>
      <c r="L228" s="180"/>
      <c r="M228" s="180"/>
      <c r="N228" s="180"/>
      <c r="O228" s="180"/>
      <c r="P228" s="180"/>
    </row>
    <row r="229" spans="2:16" x14ac:dyDescent="0.2">
      <c r="B229" s="4" t="s">
        <v>1048</v>
      </c>
      <c r="K229" s="86"/>
    </row>
    <row r="230" spans="2:16" s="170" customFormat="1" x14ac:dyDescent="0.2">
      <c r="B230" s="196"/>
      <c r="C230" s="187"/>
      <c r="D230" s="187"/>
      <c r="E230" s="187"/>
      <c r="F230" s="187"/>
      <c r="G230" s="187"/>
      <c r="J230"/>
      <c r="K230"/>
      <c r="L230"/>
      <c r="M230"/>
      <c r="N230"/>
      <c r="O230"/>
      <c r="P230"/>
    </row>
    <row r="231" spans="2:16" s="170" customFormat="1" x14ac:dyDescent="0.2">
      <c r="B231" s="198" t="s">
        <v>1031</v>
      </c>
      <c r="C231" s="198" t="s">
        <v>1032</v>
      </c>
      <c r="D231" s="266" t="s">
        <v>1049</v>
      </c>
      <c r="E231" s="267"/>
      <c r="F231" s="264" t="s">
        <v>1050</v>
      </c>
      <c r="G231" s="264"/>
      <c r="J231"/>
      <c r="K231"/>
      <c r="L231"/>
      <c r="M231"/>
      <c r="N231"/>
      <c r="O231"/>
      <c r="P231"/>
    </row>
    <row r="232" spans="2:16" s="170" customFormat="1" ht="25.5" x14ac:dyDescent="0.2">
      <c r="B232" s="199" t="s">
        <v>1051</v>
      </c>
      <c r="C232" s="200" t="s">
        <v>1052</v>
      </c>
      <c r="D232" s="259">
        <v>0</v>
      </c>
      <c r="E232" s="260"/>
      <c r="F232" s="259">
        <v>0</v>
      </c>
      <c r="G232" s="260"/>
      <c r="J232"/>
      <c r="K232"/>
      <c r="L232"/>
      <c r="M232"/>
      <c r="N232"/>
      <c r="O232"/>
      <c r="P232"/>
    </row>
    <row r="233" spans="2:16" s="170" customFormat="1" x14ac:dyDescent="0.2">
      <c r="B233" s="261" t="s">
        <v>1053</v>
      </c>
      <c r="C233" s="262"/>
      <c r="D233" s="262"/>
      <c r="E233" s="262"/>
      <c r="F233" s="262"/>
      <c r="G233" s="263"/>
      <c r="J233"/>
      <c r="K233"/>
      <c r="L233"/>
      <c r="M233"/>
      <c r="N233"/>
      <c r="O233"/>
      <c r="P233"/>
    </row>
    <row r="234" spans="2:16" s="170" customFormat="1" x14ac:dyDescent="0.2">
      <c r="B234" s="264" t="s">
        <v>1031</v>
      </c>
      <c r="C234" s="264" t="s">
        <v>1032</v>
      </c>
      <c r="D234" s="261" t="s">
        <v>1054</v>
      </c>
      <c r="E234" s="262"/>
      <c r="F234" s="263"/>
      <c r="G234" s="199"/>
      <c r="J234"/>
      <c r="K234"/>
      <c r="L234"/>
      <c r="M234"/>
      <c r="N234"/>
      <c r="O234"/>
      <c r="P234"/>
    </row>
    <row r="235" spans="2:16" s="170" customFormat="1" ht="51" x14ac:dyDescent="0.2">
      <c r="B235" s="264"/>
      <c r="C235" s="264"/>
      <c r="D235" s="201" t="s">
        <v>1055</v>
      </c>
      <c r="E235" s="201" t="s">
        <v>1056</v>
      </c>
      <c r="F235" s="201" t="s">
        <v>1057</v>
      </c>
      <c r="G235" s="201" t="s">
        <v>1195</v>
      </c>
      <c r="H235" s="202"/>
      <c r="I235" s="202"/>
      <c r="J235"/>
      <c r="K235"/>
      <c r="L235"/>
      <c r="M235"/>
      <c r="N235"/>
      <c r="O235"/>
      <c r="P235"/>
    </row>
    <row r="236" spans="2:16" s="170" customFormat="1" ht="25.5" x14ac:dyDescent="0.2">
      <c r="B236" s="203" t="s">
        <v>1051</v>
      </c>
      <c r="C236" s="200" t="s">
        <v>1052</v>
      </c>
      <c r="D236" s="204">
        <v>700</v>
      </c>
      <c r="E236" s="204">
        <v>24.098357999999998</v>
      </c>
      <c r="F236" s="205">
        <v>724.09835799999996</v>
      </c>
      <c r="G236" s="206">
        <f>F236/F189</f>
        <v>9.1269691892596099E-4</v>
      </c>
      <c r="H236" s="207"/>
      <c r="I236" s="207"/>
      <c r="J236"/>
      <c r="K236"/>
      <c r="L236"/>
      <c r="M236"/>
      <c r="N236"/>
      <c r="O236"/>
      <c r="P236"/>
    </row>
    <row r="237" spans="2:16" s="170" customFormat="1" ht="29.25" customHeight="1" x14ac:dyDescent="0.2">
      <c r="B237" s="253" t="s">
        <v>1058</v>
      </c>
      <c r="C237" s="254"/>
      <c r="D237" s="254"/>
      <c r="E237" s="254"/>
      <c r="F237" s="254"/>
      <c r="G237" s="255"/>
      <c r="J237"/>
      <c r="K237"/>
      <c r="L237"/>
      <c r="M237"/>
      <c r="N237"/>
      <c r="O237"/>
      <c r="P237"/>
    </row>
    <row r="238" spans="2:16" s="170" customFormat="1" x14ac:dyDescent="0.2">
      <c r="J238"/>
      <c r="K238"/>
      <c r="L238"/>
      <c r="M238"/>
      <c r="N238"/>
      <c r="O238"/>
      <c r="P238"/>
    </row>
    <row r="239" spans="2:16" s="170" customFormat="1" x14ac:dyDescent="0.2">
      <c r="B239" s="256" t="s">
        <v>1059</v>
      </c>
      <c r="C239" s="257"/>
      <c r="D239" s="258"/>
      <c r="J239"/>
      <c r="K239"/>
      <c r="L239"/>
      <c r="M239"/>
      <c r="N239"/>
      <c r="O239"/>
      <c r="P239"/>
    </row>
    <row r="240" spans="2:16" s="170" customFormat="1" ht="38.25" x14ac:dyDescent="0.2">
      <c r="B240" s="249" t="s">
        <v>1060</v>
      </c>
      <c r="C240" s="249"/>
      <c r="D240" s="168" t="s">
        <v>498</v>
      </c>
      <c r="J240"/>
      <c r="K240"/>
      <c r="L240"/>
      <c r="M240"/>
      <c r="N240"/>
      <c r="O240"/>
      <c r="P240"/>
    </row>
    <row r="241" spans="2:16" s="170" customFormat="1" x14ac:dyDescent="0.2">
      <c r="B241" s="249" t="s">
        <v>1061</v>
      </c>
      <c r="C241" s="249"/>
      <c r="D241" s="168"/>
      <c r="J241"/>
      <c r="K241"/>
      <c r="L241"/>
      <c r="M241"/>
      <c r="N241"/>
      <c r="O241"/>
      <c r="P241"/>
    </row>
    <row r="242" spans="2:16" s="170" customFormat="1" x14ac:dyDescent="0.2">
      <c r="B242" s="250"/>
      <c r="C242" s="252"/>
      <c r="D242" s="144"/>
      <c r="J242"/>
      <c r="K242"/>
      <c r="L242"/>
      <c r="M242"/>
      <c r="N242"/>
      <c r="O242"/>
      <c r="P242"/>
    </row>
    <row r="243" spans="2:16" s="170" customFormat="1" x14ac:dyDescent="0.2">
      <c r="B243" s="249" t="s">
        <v>1062</v>
      </c>
      <c r="C243" s="249"/>
      <c r="D243" s="145">
        <v>6.5646412442327353</v>
      </c>
      <c r="J243"/>
      <c r="K243"/>
      <c r="L243"/>
      <c r="M243"/>
      <c r="N243"/>
      <c r="O243"/>
      <c r="P243"/>
    </row>
    <row r="244" spans="2:16" s="170" customFormat="1" x14ac:dyDescent="0.2">
      <c r="B244" s="250"/>
      <c r="C244" s="252"/>
      <c r="D244" s="208"/>
      <c r="J244"/>
      <c r="K244"/>
      <c r="L244"/>
      <c r="M244"/>
      <c r="N244"/>
      <c r="O244"/>
      <c r="P244"/>
    </row>
    <row r="245" spans="2:16" s="170" customFormat="1" x14ac:dyDescent="0.2">
      <c r="B245" s="249" t="s">
        <v>1063</v>
      </c>
      <c r="C245" s="249"/>
      <c r="D245" s="145">
        <v>3.1157699674451318</v>
      </c>
      <c r="J245"/>
      <c r="K245"/>
      <c r="L245"/>
      <c r="M245"/>
      <c r="N245"/>
      <c r="O245"/>
      <c r="P245"/>
    </row>
    <row r="246" spans="2:16" s="170" customFormat="1" x14ac:dyDescent="0.2">
      <c r="B246" s="249" t="s">
        <v>1064</v>
      </c>
      <c r="C246" s="249"/>
      <c r="D246" s="145">
        <v>4.4181417079741667</v>
      </c>
      <c r="J246"/>
      <c r="K246"/>
      <c r="L246"/>
      <c r="M246"/>
      <c r="N246"/>
      <c r="O246"/>
      <c r="P246"/>
    </row>
    <row r="247" spans="2:16" s="170" customFormat="1" x14ac:dyDescent="0.2">
      <c r="B247" s="250"/>
      <c r="C247" s="252"/>
      <c r="D247" s="144"/>
      <c r="J247"/>
      <c r="K247"/>
      <c r="L247"/>
      <c r="M247"/>
      <c r="N247"/>
      <c r="O247"/>
      <c r="P247"/>
    </row>
    <row r="248" spans="2:16" s="170" customFormat="1" x14ac:dyDescent="0.2">
      <c r="B248" s="249" t="s">
        <v>1065</v>
      </c>
      <c r="C248" s="249"/>
      <c r="D248" s="146" t="s">
        <v>1196</v>
      </c>
      <c r="J248"/>
      <c r="K248"/>
      <c r="L248"/>
      <c r="M248"/>
      <c r="N248"/>
      <c r="O248"/>
      <c r="P248"/>
    </row>
    <row r="249" spans="2:16" s="170" customFormat="1" x14ac:dyDescent="0.2">
      <c r="B249" s="250" t="s">
        <v>1066</v>
      </c>
      <c r="C249" s="251"/>
      <c r="D249" s="252"/>
      <c r="J249"/>
      <c r="K249"/>
      <c r="L249"/>
      <c r="M249"/>
      <c r="N249"/>
      <c r="O249"/>
      <c r="P249"/>
    </row>
    <row r="251" spans="2:16" x14ac:dyDescent="0.2">
      <c r="B251" s="237" t="s">
        <v>992</v>
      </c>
      <c r="C251" s="237"/>
    </row>
    <row r="253" spans="2:16" ht="153.75" customHeight="1" x14ac:dyDescent="0.2"/>
    <row r="256" spans="2:16" x14ac:dyDescent="0.2">
      <c r="B256" s="134" t="s">
        <v>993</v>
      </c>
      <c r="C256" s="135"/>
      <c r="D256" s="134"/>
    </row>
    <row r="257" spans="2:4" x14ac:dyDescent="0.2">
      <c r="B257" s="134" t="s">
        <v>1067</v>
      </c>
      <c r="D257" s="134"/>
    </row>
    <row r="258" spans="2:4" ht="165" customHeight="1" x14ac:dyDescent="0.2"/>
    <row r="260" spans="2:4" ht="12.75" customHeight="1" x14ac:dyDescent="0.2"/>
    <row r="261" spans="2:4" ht="12.75" customHeight="1" x14ac:dyDescent="0.2"/>
    <row r="262" spans="2:4" ht="12.75" customHeight="1" x14ac:dyDescent="0.2"/>
    <row r="263" spans="2:4" ht="12.75" customHeight="1" x14ac:dyDescent="0.2"/>
    <row r="264" spans="2:4" ht="12.75" customHeight="1" x14ac:dyDescent="0.2"/>
    <row r="273" customFormat="1" x14ac:dyDescent="0.2"/>
    <row r="274" customFormat="1" x14ac:dyDescent="0.2"/>
  </sheetData>
  <mergeCells count="48">
    <mergeCell ref="A2:I2"/>
    <mergeCell ref="A1:I1"/>
    <mergeCell ref="B208:C208"/>
    <mergeCell ref="B214:C214"/>
    <mergeCell ref="B215:C215"/>
    <mergeCell ref="B197:D197"/>
    <mergeCell ref="B198:C198"/>
    <mergeCell ref="B199:C199"/>
    <mergeCell ref="B200:C200"/>
    <mergeCell ref="A3:I3"/>
    <mergeCell ref="B191:H191"/>
    <mergeCell ref="B192:H192"/>
    <mergeCell ref="B193:H193"/>
    <mergeCell ref="B194:H194"/>
    <mergeCell ref="B195:H195"/>
    <mergeCell ref="B216:C216"/>
    <mergeCell ref="B213:C213"/>
    <mergeCell ref="B223:J223"/>
    <mergeCell ref="D231:E231"/>
    <mergeCell ref="F231:G231"/>
    <mergeCell ref="B219:B221"/>
    <mergeCell ref="C219:C221"/>
    <mergeCell ref="D219:F219"/>
    <mergeCell ref="G219:J219"/>
    <mergeCell ref="D220:D221"/>
    <mergeCell ref="E220:E221"/>
    <mergeCell ref="F220:F221"/>
    <mergeCell ref="G220:H220"/>
    <mergeCell ref="J220:J221"/>
    <mergeCell ref="D232:E232"/>
    <mergeCell ref="F232:G232"/>
    <mergeCell ref="B233:G233"/>
    <mergeCell ref="B234:B235"/>
    <mergeCell ref="C234:C235"/>
    <mergeCell ref="D234:F234"/>
    <mergeCell ref="B237:G237"/>
    <mergeCell ref="B239:D239"/>
    <mergeCell ref="B240:C240"/>
    <mergeCell ref="B241:C241"/>
    <mergeCell ref="B242:C242"/>
    <mergeCell ref="B243:C243"/>
    <mergeCell ref="B249:D249"/>
    <mergeCell ref="B251:C251"/>
    <mergeCell ref="B244:C244"/>
    <mergeCell ref="B245:C245"/>
    <mergeCell ref="B246:C246"/>
    <mergeCell ref="B247:C247"/>
    <mergeCell ref="B248:C248"/>
  </mergeCells>
  <hyperlinks>
    <hyperlink ref="J1" location="Index!B2" display="Index" xr:uid="{CA1633D3-0EB4-4BA9-AC0D-49571D2FF2AA}"/>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99358-DC88-4098-86A0-81B98748F0FF}">
  <sheetPr>
    <outlinePr summaryBelow="0" summaryRight="0"/>
  </sheetPr>
  <dimension ref="A1:Q214"/>
  <sheetViews>
    <sheetView showGridLines="0" workbookViewId="0">
      <selection sqref="A1:H1"/>
    </sheetView>
  </sheetViews>
  <sheetFormatPr defaultRowHeight="12.75" x14ac:dyDescent="0.2"/>
  <cols>
    <col min="1" max="1" width="5.85546875" bestFit="1" customWidth="1"/>
    <col min="2" max="2" width="19.7109375" bestFit="1" customWidth="1"/>
    <col min="3" max="3" width="46.85546875" customWidth="1"/>
    <col min="4" max="4" width="17.7109375" bestFit="1" customWidth="1"/>
    <col min="5" max="5" width="13.5703125" bestFit="1" customWidth="1"/>
    <col min="6" max="6" width="10.140625" bestFit="1" customWidth="1"/>
    <col min="7" max="7" width="14" bestFit="1" customWidth="1"/>
    <col min="8" max="8" width="10.42578125" customWidth="1"/>
    <col min="9" max="9" width="10.5703125" customWidth="1"/>
  </cols>
  <sheetData>
    <row r="1" spans="1:9" ht="15" x14ac:dyDescent="0.2">
      <c r="A1" s="248" t="s">
        <v>0</v>
      </c>
      <c r="B1" s="248"/>
      <c r="C1" s="248"/>
      <c r="D1" s="248"/>
      <c r="E1" s="248"/>
      <c r="F1" s="248"/>
      <c r="G1" s="248"/>
      <c r="H1" s="248"/>
      <c r="I1" s="1" t="s">
        <v>981</v>
      </c>
    </row>
    <row r="2" spans="1:9" ht="15" x14ac:dyDescent="0.2">
      <c r="A2" s="248" t="s">
        <v>643</v>
      </c>
      <c r="B2" s="248"/>
      <c r="C2" s="248"/>
      <c r="D2" s="248"/>
      <c r="E2" s="248"/>
      <c r="F2" s="248"/>
      <c r="G2" s="248"/>
      <c r="H2" s="248"/>
    </row>
    <row r="3" spans="1:9" ht="15" x14ac:dyDescent="0.2">
      <c r="A3" s="248" t="s">
        <v>982</v>
      </c>
      <c r="B3" s="248"/>
      <c r="C3" s="248"/>
      <c r="D3" s="248"/>
      <c r="E3" s="248"/>
      <c r="F3" s="248"/>
      <c r="G3" s="248"/>
      <c r="H3" s="248"/>
    </row>
    <row r="4" spans="1:9" s="86" customFormat="1" ht="30" x14ac:dyDescent="0.2">
      <c r="A4" s="84" t="s">
        <v>2</v>
      </c>
      <c r="B4" s="84" t="s">
        <v>3</v>
      </c>
      <c r="C4" s="84" t="s">
        <v>4</v>
      </c>
      <c r="D4" s="84" t="s">
        <v>5</v>
      </c>
      <c r="E4" s="84" t="s">
        <v>6</v>
      </c>
      <c r="F4" s="84" t="s">
        <v>7</v>
      </c>
      <c r="G4" s="84" t="s">
        <v>8</v>
      </c>
      <c r="H4" s="85" t="s">
        <v>1191</v>
      </c>
    </row>
    <row r="5" spans="1:9" x14ac:dyDescent="0.2">
      <c r="A5" s="87"/>
      <c r="B5" s="87"/>
      <c r="C5" s="88" t="s">
        <v>9</v>
      </c>
      <c r="D5" s="87"/>
      <c r="E5" s="87"/>
      <c r="F5" s="87"/>
      <c r="G5" s="87"/>
      <c r="H5" s="89" t="s">
        <v>140</v>
      </c>
    </row>
    <row r="6" spans="1:9" x14ac:dyDescent="0.2">
      <c r="A6" s="90"/>
      <c r="B6" s="91"/>
      <c r="C6" s="91" t="s">
        <v>10</v>
      </c>
      <c r="D6" s="91"/>
      <c r="E6" s="92"/>
      <c r="F6" s="93"/>
      <c r="G6" s="94"/>
      <c r="H6" s="89" t="s">
        <v>140</v>
      </c>
    </row>
    <row r="7" spans="1:9" x14ac:dyDescent="0.2">
      <c r="A7" s="95">
        <v>1</v>
      </c>
      <c r="B7" s="96" t="s">
        <v>17</v>
      </c>
      <c r="C7" s="96" t="s">
        <v>18</v>
      </c>
      <c r="D7" s="96" t="s">
        <v>19</v>
      </c>
      <c r="E7" s="97">
        <v>186500</v>
      </c>
      <c r="F7" s="98">
        <v>2602.4209999999998</v>
      </c>
      <c r="G7" s="99">
        <v>7.3403289999999996E-2</v>
      </c>
      <c r="H7" s="89" t="s">
        <v>140</v>
      </c>
    </row>
    <row r="8" spans="1:9" x14ac:dyDescent="0.2">
      <c r="A8" s="95">
        <v>2</v>
      </c>
      <c r="B8" s="96" t="s">
        <v>36</v>
      </c>
      <c r="C8" s="96" t="s">
        <v>37</v>
      </c>
      <c r="D8" s="96" t="s">
        <v>31</v>
      </c>
      <c r="E8" s="97">
        <v>175000</v>
      </c>
      <c r="F8" s="98">
        <v>2371.25</v>
      </c>
      <c r="G8" s="99">
        <v>6.6882940000000002E-2</v>
      </c>
      <c r="H8" s="89" t="s">
        <v>140</v>
      </c>
    </row>
    <row r="9" spans="1:9" x14ac:dyDescent="0.2">
      <c r="A9" s="95">
        <v>3</v>
      </c>
      <c r="B9" s="96" t="s">
        <v>282</v>
      </c>
      <c r="C9" s="96" t="s">
        <v>283</v>
      </c>
      <c r="D9" s="96" t="s">
        <v>22</v>
      </c>
      <c r="E9" s="97">
        <v>1952000</v>
      </c>
      <c r="F9" s="98">
        <v>1526.4639999999999</v>
      </c>
      <c r="G9" s="99">
        <v>4.3055099999999999E-2</v>
      </c>
      <c r="H9" s="89" t="s">
        <v>140</v>
      </c>
    </row>
    <row r="10" spans="1:9" x14ac:dyDescent="0.2">
      <c r="A10" s="95">
        <v>4</v>
      </c>
      <c r="B10" s="96" t="s">
        <v>321</v>
      </c>
      <c r="C10" s="96" t="s">
        <v>322</v>
      </c>
      <c r="D10" s="96" t="s">
        <v>31</v>
      </c>
      <c r="E10" s="97">
        <v>108125</v>
      </c>
      <c r="F10" s="98">
        <v>1481.7449999999999</v>
      </c>
      <c r="G10" s="99">
        <v>4.1793759999999999E-2</v>
      </c>
      <c r="H10" s="89" t="s">
        <v>140</v>
      </c>
    </row>
    <row r="11" spans="1:9" x14ac:dyDescent="0.2">
      <c r="A11" s="95">
        <v>5</v>
      </c>
      <c r="B11" s="96" t="s">
        <v>319</v>
      </c>
      <c r="C11" s="96" t="s">
        <v>320</v>
      </c>
      <c r="D11" s="96" t="s">
        <v>31</v>
      </c>
      <c r="E11" s="97">
        <v>143550</v>
      </c>
      <c r="F11" s="98">
        <v>1333.938375</v>
      </c>
      <c r="G11" s="99">
        <v>3.762476E-2</v>
      </c>
      <c r="H11" s="89" t="s">
        <v>140</v>
      </c>
    </row>
    <row r="12" spans="1:9" x14ac:dyDescent="0.2">
      <c r="A12" s="95">
        <v>6</v>
      </c>
      <c r="B12" s="96" t="s">
        <v>29</v>
      </c>
      <c r="C12" s="96" t="s">
        <v>30</v>
      </c>
      <c r="D12" s="96" t="s">
        <v>31</v>
      </c>
      <c r="E12" s="97">
        <v>114750</v>
      </c>
      <c r="F12" s="98">
        <v>1236.0296249999999</v>
      </c>
      <c r="G12" s="99">
        <v>3.4863169999999999E-2</v>
      </c>
      <c r="H12" s="89" t="s">
        <v>140</v>
      </c>
    </row>
    <row r="13" spans="1:9" x14ac:dyDescent="0.2">
      <c r="A13" s="95">
        <v>7</v>
      </c>
      <c r="B13" s="96" t="s">
        <v>335</v>
      </c>
      <c r="C13" s="96" t="s">
        <v>336</v>
      </c>
      <c r="D13" s="96" t="s">
        <v>182</v>
      </c>
      <c r="E13" s="97">
        <v>125250</v>
      </c>
      <c r="F13" s="98">
        <v>1164.637125</v>
      </c>
      <c r="G13" s="99">
        <v>3.2849490000000002E-2</v>
      </c>
      <c r="H13" s="89" t="s">
        <v>140</v>
      </c>
    </row>
    <row r="14" spans="1:9" x14ac:dyDescent="0.2">
      <c r="A14" s="95">
        <v>8</v>
      </c>
      <c r="B14" s="96" t="s">
        <v>644</v>
      </c>
      <c r="C14" s="96" t="s">
        <v>645</v>
      </c>
      <c r="D14" s="96" t="s">
        <v>182</v>
      </c>
      <c r="E14" s="97">
        <v>319200</v>
      </c>
      <c r="F14" s="98">
        <v>1162.2072000000001</v>
      </c>
      <c r="G14" s="99">
        <v>3.2780950000000003E-2</v>
      </c>
      <c r="H14" s="89" t="s">
        <v>140</v>
      </c>
    </row>
    <row r="15" spans="1:9" x14ac:dyDescent="0.2">
      <c r="A15" s="95">
        <v>9</v>
      </c>
      <c r="B15" s="96" t="s">
        <v>433</v>
      </c>
      <c r="C15" s="96" t="s">
        <v>434</v>
      </c>
      <c r="D15" s="96" t="s">
        <v>435</v>
      </c>
      <c r="E15" s="97">
        <v>337600</v>
      </c>
      <c r="F15" s="98">
        <v>1087.5784000000001</v>
      </c>
      <c r="G15" s="99">
        <v>3.067599E-2</v>
      </c>
      <c r="H15" s="89" t="s">
        <v>140</v>
      </c>
    </row>
    <row r="16" spans="1:9" x14ac:dyDescent="0.2">
      <c r="A16" s="95">
        <v>10</v>
      </c>
      <c r="B16" s="96" t="s">
        <v>646</v>
      </c>
      <c r="C16" s="96" t="s">
        <v>647</v>
      </c>
      <c r="D16" s="96" t="s">
        <v>648</v>
      </c>
      <c r="E16" s="97">
        <v>240000</v>
      </c>
      <c r="F16" s="98">
        <v>925.08</v>
      </c>
      <c r="G16" s="99">
        <v>2.6092600000000001E-2</v>
      </c>
      <c r="H16" s="89" t="s">
        <v>140</v>
      </c>
    </row>
    <row r="17" spans="1:8" x14ac:dyDescent="0.2">
      <c r="A17" s="95">
        <v>11</v>
      </c>
      <c r="B17" s="96" t="s">
        <v>325</v>
      </c>
      <c r="C17" s="96" t="s">
        <v>326</v>
      </c>
      <c r="D17" s="96" t="s">
        <v>31</v>
      </c>
      <c r="E17" s="97">
        <v>214000</v>
      </c>
      <c r="F17" s="98">
        <v>873.12</v>
      </c>
      <c r="G17" s="99">
        <v>2.4627019999999999E-2</v>
      </c>
      <c r="H17" s="89" t="s">
        <v>140</v>
      </c>
    </row>
    <row r="18" spans="1:8" x14ac:dyDescent="0.2">
      <c r="A18" s="95">
        <v>12</v>
      </c>
      <c r="B18" s="96" t="s">
        <v>649</v>
      </c>
      <c r="C18" s="96" t="s">
        <v>650</v>
      </c>
      <c r="D18" s="96" t="s">
        <v>50</v>
      </c>
      <c r="E18" s="97">
        <v>170800</v>
      </c>
      <c r="F18" s="98">
        <v>871.16539999999998</v>
      </c>
      <c r="G18" s="99">
        <v>2.4571889999999999E-2</v>
      </c>
      <c r="H18" s="89" t="s">
        <v>140</v>
      </c>
    </row>
    <row r="19" spans="1:8" x14ac:dyDescent="0.2">
      <c r="A19" s="95">
        <v>13</v>
      </c>
      <c r="B19" s="96" t="s">
        <v>651</v>
      </c>
      <c r="C19" s="96" t="s">
        <v>652</v>
      </c>
      <c r="D19" s="96" t="s">
        <v>648</v>
      </c>
      <c r="E19" s="97">
        <v>81200</v>
      </c>
      <c r="F19" s="98">
        <v>781.63120000000004</v>
      </c>
      <c r="G19" s="99">
        <v>2.2046509999999998E-2</v>
      </c>
      <c r="H19" s="89" t="s">
        <v>140</v>
      </c>
    </row>
    <row r="20" spans="1:8" x14ac:dyDescent="0.2">
      <c r="A20" s="95">
        <v>14</v>
      </c>
      <c r="B20" s="96" t="s">
        <v>11</v>
      </c>
      <c r="C20" s="96" t="s">
        <v>12</v>
      </c>
      <c r="D20" s="96" t="s">
        <v>13</v>
      </c>
      <c r="E20" s="97">
        <v>19775</v>
      </c>
      <c r="F20" s="98">
        <v>777.61232500000006</v>
      </c>
      <c r="G20" s="99">
        <v>2.193316E-2</v>
      </c>
      <c r="H20" s="89" t="s">
        <v>140</v>
      </c>
    </row>
    <row r="21" spans="1:8" ht="25.5" x14ac:dyDescent="0.2">
      <c r="A21" s="95">
        <v>15</v>
      </c>
      <c r="B21" s="96" t="s">
        <v>200</v>
      </c>
      <c r="C21" s="96" t="s">
        <v>201</v>
      </c>
      <c r="D21" s="96" t="s">
        <v>202</v>
      </c>
      <c r="E21" s="97">
        <v>104400</v>
      </c>
      <c r="F21" s="98">
        <v>761.91120000000001</v>
      </c>
      <c r="G21" s="99">
        <v>2.1490289999999999E-2</v>
      </c>
      <c r="H21" s="89" t="s">
        <v>140</v>
      </c>
    </row>
    <row r="22" spans="1:8" ht="25.5" x14ac:dyDescent="0.2">
      <c r="A22" s="95">
        <v>16</v>
      </c>
      <c r="B22" s="96" t="s">
        <v>103</v>
      </c>
      <c r="C22" s="96" t="s">
        <v>104</v>
      </c>
      <c r="D22" s="96" t="s">
        <v>25</v>
      </c>
      <c r="E22" s="97">
        <v>115500</v>
      </c>
      <c r="F22" s="98">
        <v>589.22325000000001</v>
      </c>
      <c r="G22" s="99">
        <v>1.6619499999999999E-2</v>
      </c>
      <c r="H22" s="89" t="s">
        <v>140</v>
      </c>
    </row>
    <row r="23" spans="1:8" x14ac:dyDescent="0.2">
      <c r="A23" s="95">
        <v>17</v>
      </c>
      <c r="B23" s="96" t="s">
        <v>34</v>
      </c>
      <c r="C23" s="96" t="s">
        <v>35</v>
      </c>
      <c r="D23" s="96" t="s">
        <v>22</v>
      </c>
      <c r="E23" s="97">
        <v>214700</v>
      </c>
      <c r="F23" s="98">
        <v>550.70550000000003</v>
      </c>
      <c r="G23" s="99">
        <v>1.553307E-2</v>
      </c>
      <c r="H23" s="89" t="s">
        <v>140</v>
      </c>
    </row>
    <row r="24" spans="1:8" x14ac:dyDescent="0.2">
      <c r="A24" s="95">
        <v>18</v>
      </c>
      <c r="B24" s="96" t="s">
        <v>264</v>
      </c>
      <c r="C24" s="96" t="s">
        <v>265</v>
      </c>
      <c r="D24" s="96" t="s">
        <v>266</v>
      </c>
      <c r="E24" s="97">
        <v>30400</v>
      </c>
      <c r="F24" s="98">
        <v>490.53440000000001</v>
      </c>
      <c r="G24" s="99">
        <v>1.38359E-2</v>
      </c>
      <c r="H24" s="89" t="s">
        <v>140</v>
      </c>
    </row>
    <row r="25" spans="1:8" x14ac:dyDescent="0.2">
      <c r="A25" s="95">
        <v>19</v>
      </c>
      <c r="B25" s="96" t="s">
        <v>14</v>
      </c>
      <c r="C25" s="96" t="s">
        <v>15</v>
      </c>
      <c r="D25" s="96" t="s">
        <v>16</v>
      </c>
      <c r="E25" s="97">
        <v>23750</v>
      </c>
      <c r="F25" s="98">
        <v>467.56625000000003</v>
      </c>
      <c r="G25" s="99">
        <v>1.318807E-2</v>
      </c>
      <c r="H25" s="89" t="s">
        <v>140</v>
      </c>
    </row>
    <row r="26" spans="1:8" x14ac:dyDescent="0.2">
      <c r="A26" s="95">
        <v>20</v>
      </c>
      <c r="B26" s="96" t="s">
        <v>344</v>
      </c>
      <c r="C26" s="96" t="s">
        <v>345</v>
      </c>
      <c r="D26" s="96" t="s">
        <v>304</v>
      </c>
      <c r="E26" s="97">
        <v>157625</v>
      </c>
      <c r="F26" s="98">
        <v>431.262</v>
      </c>
      <c r="G26" s="99">
        <v>1.2164080000000001E-2</v>
      </c>
      <c r="H26" s="89" t="s">
        <v>140</v>
      </c>
    </row>
    <row r="27" spans="1:8" x14ac:dyDescent="0.2">
      <c r="A27" s="95">
        <v>21</v>
      </c>
      <c r="B27" s="96" t="s">
        <v>89</v>
      </c>
      <c r="C27" s="96" t="s">
        <v>90</v>
      </c>
      <c r="D27" s="96" t="s">
        <v>91</v>
      </c>
      <c r="E27" s="97">
        <v>252000</v>
      </c>
      <c r="F27" s="98">
        <v>421.57080000000002</v>
      </c>
      <c r="G27" s="99">
        <v>1.189073E-2</v>
      </c>
      <c r="H27" s="89" t="s">
        <v>140</v>
      </c>
    </row>
    <row r="28" spans="1:8" x14ac:dyDescent="0.2">
      <c r="A28" s="95">
        <v>22</v>
      </c>
      <c r="B28" s="96" t="s">
        <v>515</v>
      </c>
      <c r="C28" s="96" t="s">
        <v>516</v>
      </c>
      <c r="D28" s="96" t="s">
        <v>221</v>
      </c>
      <c r="E28" s="97">
        <v>58000</v>
      </c>
      <c r="F28" s="98">
        <v>391.00700000000001</v>
      </c>
      <c r="G28" s="99">
        <v>1.1028649999999999E-2</v>
      </c>
      <c r="H28" s="89" t="s">
        <v>140</v>
      </c>
    </row>
    <row r="29" spans="1:8" x14ac:dyDescent="0.2">
      <c r="A29" s="95">
        <v>23</v>
      </c>
      <c r="B29" s="96" t="s">
        <v>69</v>
      </c>
      <c r="C29" s="96" t="s">
        <v>70</v>
      </c>
      <c r="D29" s="96" t="s">
        <v>71</v>
      </c>
      <c r="E29" s="97">
        <v>6000</v>
      </c>
      <c r="F29" s="98">
        <v>342.96</v>
      </c>
      <c r="G29" s="99">
        <v>9.6734500000000001E-3</v>
      </c>
      <c r="H29" s="89" t="s">
        <v>140</v>
      </c>
    </row>
    <row r="30" spans="1:8" x14ac:dyDescent="0.2">
      <c r="A30" s="95">
        <v>24</v>
      </c>
      <c r="B30" s="96" t="s">
        <v>329</v>
      </c>
      <c r="C30" s="96" t="s">
        <v>330</v>
      </c>
      <c r="D30" s="96" t="s">
        <v>31</v>
      </c>
      <c r="E30" s="97">
        <v>102375</v>
      </c>
      <c r="F30" s="98">
        <v>306.51074999999997</v>
      </c>
      <c r="G30" s="99">
        <v>8.6453699999999994E-3</v>
      </c>
      <c r="H30" s="89" t="s">
        <v>140</v>
      </c>
    </row>
    <row r="31" spans="1:8" x14ac:dyDescent="0.2">
      <c r="A31" s="95">
        <v>25</v>
      </c>
      <c r="B31" s="96" t="s">
        <v>331</v>
      </c>
      <c r="C31" s="96" t="s">
        <v>332</v>
      </c>
      <c r="D31" s="96" t="s">
        <v>228</v>
      </c>
      <c r="E31" s="97">
        <v>6800</v>
      </c>
      <c r="F31" s="98">
        <v>233.36240000000001</v>
      </c>
      <c r="G31" s="99">
        <v>6.58217E-3</v>
      </c>
      <c r="H31" s="89" t="s">
        <v>140</v>
      </c>
    </row>
    <row r="32" spans="1:8" x14ac:dyDescent="0.2">
      <c r="A32" s="95">
        <v>26</v>
      </c>
      <c r="B32" s="96" t="s">
        <v>354</v>
      </c>
      <c r="C32" s="96" t="s">
        <v>355</v>
      </c>
      <c r="D32" s="96" t="s">
        <v>304</v>
      </c>
      <c r="E32" s="97">
        <v>6000</v>
      </c>
      <c r="F32" s="98">
        <v>227.13</v>
      </c>
      <c r="G32" s="99">
        <v>6.4063799999999997E-3</v>
      </c>
      <c r="H32" s="89" t="s">
        <v>140</v>
      </c>
    </row>
    <row r="33" spans="1:8" ht="25.5" x14ac:dyDescent="0.2">
      <c r="A33" s="95">
        <v>27</v>
      </c>
      <c r="B33" s="96" t="s">
        <v>444</v>
      </c>
      <c r="C33" s="96" t="s">
        <v>445</v>
      </c>
      <c r="D33" s="96" t="s">
        <v>216</v>
      </c>
      <c r="E33" s="97">
        <v>15750</v>
      </c>
      <c r="F33" s="98">
        <v>208.53</v>
      </c>
      <c r="G33" s="99">
        <v>5.8817499999999998E-3</v>
      </c>
      <c r="H33" s="89" t="s">
        <v>140</v>
      </c>
    </row>
    <row r="34" spans="1:8" x14ac:dyDescent="0.2">
      <c r="A34" s="95">
        <v>28</v>
      </c>
      <c r="B34" s="96" t="s">
        <v>503</v>
      </c>
      <c r="C34" s="96" t="s">
        <v>504</v>
      </c>
      <c r="D34" s="96" t="s">
        <v>228</v>
      </c>
      <c r="E34" s="97">
        <v>1400</v>
      </c>
      <c r="F34" s="98">
        <v>204.386</v>
      </c>
      <c r="G34" s="99">
        <v>5.7648700000000001E-3</v>
      </c>
      <c r="H34" s="89" t="s">
        <v>140</v>
      </c>
    </row>
    <row r="35" spans="1:8" ht="25.5" x14ac:dyDescent="0.2">
      <c r="A35" s="95">
        <v>29</v>
      </c>
      <c r="B35" s="96" t="s">
        <v>440</v>
      </c>
      <c r="C35" s="96" t="s">
        <v>441</v>
      </c>
      <c r="D35" s="96" t="s">
        <v>202</v>
      </c>
      <c r="E35" s="97">
        <v>17050</v>
      </c>
      <c r="F35" s="98">
        <v>193.32995</v>
      </c>
      <c r="G35" s="99">
        <v>5.4530200000000003E-3</v>
      </c>
      <c r="H35" s="89" t="s">
        <v>140</v>
      </c>
    </row>
    <row r="36" spans="1:8" x14ac:dyDescent="0.2">
      <c r="A36" s="95">
        <v>30</v>
      </c>
      <c r="B36" s="96" t="s">
        <v>80</v>
      </c>
      <c r="C36" s="96" t="s">
        <v>81</v>
      </c>
      <c r="D36" s="96" t="s">
        <v>82</v>
      </c>
      <c r="E36" s="97">
        <v>4200</v>
      </c>
      <c r="F36" s="98">
        <v>193.053</v>
      </c>
      <c r="G36" s="99">
        <v>5.4452099999999998E-3</v>
      </c>
      <c r="H36" s="89" t="s">
        <v>140</v>
      </c>
    </row>
    <row r="37" spans="1:8" x14ac:dyDescent="0.2">
      <c r="A37" s="95">
        <v>31</v>
      </c>
      <c r="B37" s="96" t="s">
        <v>653</v>
      </c>
      <c r="C37" s="96" t="s">
        <v>654</v>
      </c>
      <c r="D37" s="96" t="s">
        <v>71</v>
      </c>
      <c r="E37" s="97">
        <v>15000</v>
      </c>
      <c r="F37" s="98">
        <v>192.75</v>
      </c>
      <c r="G37" s="99">
        <v>5.4366600000000003E-3</v>
      </c>
      <c r="H37" s="89" t="s">
        <v>140</v>
      </c>
    </row>
    <row r="38" spans="1:8" x14ac:dyDescent="0.2">
      <c r="A38" s="95">
        <v>32</v>
      </c>
      <c r="B38" s="96" t="s">
        <v>655</v>
      </c>
      <c r="C38" s="96" t="s">
        <v>656</v>
      </c>
      <c r="D38" s="96" t="s">
        <v>417</v>
      </c>
      <c r="E38" s="97">
        <v>3125</v>
      </c>
      <c r="F38" s="98">
        <v>183.140625</v>
      </c>
      <c r="G38" s="99">
        <v>5.1656200000000001E-3</v>
      </c>
      <c r="H38" s="89" t="s">
        <v>140</v>
      </c>
    </row>
    <row r="39" spans="1:8" x14ac:dyDescent="0.2">
      <c r="A39" s="95">
        <v>33</v>
      </c>
      <c r="B39" s="96" t="s">
        <v>657</v>
      </c>
      <c r="C39" s="96" t="s">
        <v>658</v>
      </c>
      <c r="D39" s="96" t="s">
        <v>98</v>
      </c>
      <c r="E39" s="97">
        <v>11550</v>
      </c>
      <c r="F39" s="98">
        <v>73.429124999999999</v>
      </c>
      <c r="G39" s="99">
        <v>2.07113E-3</v>
      </c>
      <c r="H39" s="89" t="s">
        <v>140</v>
      </c>
    </row>
    <row r="40" spans="1:8" x14ac:dyDescent="0.2">
      <c r="A40" s="95">
        <v>34</v>
      </c>
      <c r="B40" s="96" t="s">
        <v>192</v>
      </c>
      <c r="C40" s="96" t="s">
        <v>193</v>
      </c>
      <c r="D40" s="96" t="s">
        <v>194</v>
      </c>
      <c r="E40" s="97">
        <v>2625</v>
      </c>
      <c r="F40" s="98">
        <v>73.421250000000001</v>
      </c>
      <c r="G40" s="99">
        <v>2.0709000000000001E-3</v>
      </c>
      <c r="H40" s="89" t="s">
        <v>140</v>
      </c>
    </row>
    <row r="41" spans="1:8" x14ac:dyDescent="0.2">
      <c r="A41" s="95">
        <v>35</v>
      </c>
      <c r="B41" s="96" t="s">
        <v>659</v>
      </c>
      <c r="C41" s="96" t="s">
        <v>660</v>
      </c>
      <c r="D41" s="96" t="s">
        <v>182</v>
      </c>
      <c r="E41" s="97">
        <v>250</v>
      </c>
      <c r="F41" s="98">
        <v>4.8815</v>
      </c>
      <c r="G41" s="99">
        <v>1.3768999999999999E-4</v>
      </c>
      <c r="H41" s="89" t="s">
        <v>140</v>
      </c>
    </row>
    <row r="42" spans="1:8" x14ac:dyDescent="0.2">
      <c r="A42" s="100"/>
      <c r="B42" s="100"/>
      <c r="C42" s="101" t="s">
        <v>139</v>
      </c>
      <c r="D42" s="100"/>
      <c r="E42" s="100" t="s">
        <v>140</v>
      </c>
      <c r="F42" s="102">
        <v>24735.54465</v>
      </c>
      <c r="G42" s="103">
        <v>0.69768514000000004</v>
      </c>
      <c r="H42" s="89" t="s">
        <v>140</v>
      </c>
    </row>
    <row r="43" spans="1:8" x14ac:dyDescent="0.2">
      <c r="A43" s="100"/>
      <c r="B43" s="100"/>
      <c r="C43" s="104"/>
      <c r="D43" s="100"/>
      <c r="E43" s="100"/>
      <c r="F43" s="105"/>
      <c r="G43" s="105"/>
      <c r="H43" s="89" t="s">
        <v>140</v>
      </c>
    </row>
    <row r="44" spans="1:8" x14ac:dyDescent="0.2">
      <c r="A44" s="100"/>
      <c r="B44" s="100"/>
      <c r="C44" s="101" t="s">
        <v>141</v>
      </c>
      <c r="D44" s="100"/>
      <c r="E44" s="100"/>
      <c r="F44" s="100"/>
      <c r="G44" s="100"/>
      <c r="H44" s="89" t="s">
        <v>140</v>
      </c>
    </row>
    <row r="45" spans="1:8" x14ac:dyDescent="0.2">
      <c r="A45" s="100"/>
      <c r="B45" s="100"/>
      <c r="C45" s="101" t="s">
        <v>139</v>
      </c>
      <c r="D45" s="100"/>
      <c r="E45" s="100" t="s">
        <v>140</v>
      </c>
      <c r="F45" s="106" t="s">
        <v>142</v>
      </c>
      <c r="G45" s="103">
        <v>0</v>
      </c>
      <c r="H45" s="89" t="s">
        <v>140</v>
      </c>
    </row>
    <row r="46" spans="1:8" x14ac:dyDescent="0.2">
      <c r="A46" s="100"/>
      <c r="B46" s="100"/>
      <c r="C46" s="104"/>
      <c r="D46" s="100"/>
      <c r="E46" s="100"/>
      <c r="F46" s="105"/>
      <c r="G46" s="105"/>
      <c r="H46" s="89" t="s">
        <v>140</v>
      </c>
    </row>
    <row r="47" spans="1:8" x14ac:dyDescent="0.2">
      <c r="A47" s="100"/>
      <c r="B47" s="100"/>
      <c r="C47" s="101" t="s">
        <v>143</v>
      </c>
      <c r="D47" s="100"/>
      <c r="E47" s="100"/>
      <c r="F47" s="100"/>
      <c r="G47" s="100"/>
      <c r="H47" s="89" t="s">
        <v>140</v>
      </c>
    </row>
    <row r="48" spans="1:8" x14ac:dyDescent="0.2">
      <c r="A48" s="100"/>
      <c r="B48" s="100"/>
      <c r="C48" s="101" t="s">
        <v>139</v>
      </c>
      <c r="D48" s="100"/>
      <c r="E48" s="100" t="s">
        <v>140</v>
      </c>
      <c r="F48" s="106" t="s">
        <v>142</v>
      </c>
      <c r="G48" s="103">
        <v>0</v>
      </c>
      <c r="H48" s="89" t="s">
        <v>140</v>
      </c>
    </row>
    <row r="49" spans="1:8" x14ac:dyDescent="0.2">
      <c r="A49" s="100"/>
      <c r="B49" s="100"/>
      <c r="C49" s="104"/>
      <c r="D49" s="100"/>
      <c r="E49" s="100"/>
      <c r="F49" s="105"/>
      <c r="G49" s="105"/>
      <c r="H49" s="89" t="s">
        <v>140</v>
      </c>
    </row>
    <row r="50" spans="1:8" x14ac:dyDescent="0.2">
      <c r="A50" s="100"/>
      <c r="B50" s="100"/>
      <c r="C50" s="101" t="s">
        <v>144</v>
      </c>
      <c r="D50" s="100"/>
      <c r="E50" s="100"/>
      <c r="F50" s="100"/>
      <c r="G50" s="100"/>
      <c r="H50" s="89" t="s">
        <v>140</v>
      </c>
    </row>
    <row r="51" spans="1:8" x14ac:dyDescent="0.2">
      <c r="A51" s="100"/>
      <c r="B51" s="100"/>
      <c r="C51" s="101" t="s">
        <v>139</v>
      </c>
      <c r="D51" s="100"/>
      <c r="E51" s="100" t="s">
        <v>140</v>
      </c>
      <c r="F51" s="106" t="s">
        <v>142</v>
      </c>
      <c r="G51" s="103">
        <v>0</v>
      </c>
      <c r="H51" s="89" t="s">
        <v>140</v>
      </c>
    </row>
    <row r="52" spans="1:8" x14ac:dyDescent="0.2">
      <c r="A52" s="100"/>
      <c r="B52" s="100"/>
      <c r="C52" s="104"/>
      <c r="D52" s="100"/>
      <c r="E52" s="100"/>
      <c r="F52" s="105"/>
      <c r="G52" s="105"/>
      <c r="H52" s="89" t="s">
        <v>140</v>
      </c>
    </row>
    <row r="53" spans="1:8" x14ac:dyDescent="0.2">
      <c r="A53" s="100"/>
      <c r="B53" s="100"/>
      <c r="C53" s="101" t="s">
        <v>145</v>
      </c>
      <c r="D53" s="100"/>
      <c r="E53" s="100"/>
      <c r="F53" s="105"/>
      <c r="G53" s="105"/>
      <c r="H53" s="89" t="s">
        <v>140</v>
      </c>
    </row>
    <row r="54" spans="1:8" x14ac:dyDescent="0.2">
      <c r="A54" s="100"/>
      <c r="B54" s="100"/>
      <c r="C54" s="101" t="s">
        <v>139</v>
      </c>
      <c r="D54" s="100"/>
      <c r="E54" s="100" t="s">
        <v>140</v>
      </c>
      <c r="F54" s="106" t="s">
        <v>142</v>
      </c>
      <c r="G54" s="103">
        <v>0</v>
      </c>
      <c r="H54" s="89" t="s">
        <v>140</v>
      </c>
    </row>
    <row r="55" spans="1:8" x14ac:dyDescent="0.2">
      <c r="A55" s="100"/>
      <c r="B55" s="100"/>
      <c r="C55" s="104"/>
      <c r="D55" s="100"/>
      <c r="E55" s="100"/>
      <c r="F55" s="105"/>
      <c r="G55" s="105"/>
      <c r="H55" s="89" t="s">
        <v>140</v>
      </c>
    </row>
    <row r="56" spans="1:8" x14ac:dyDescent="0.2">
      <c r="A56" s="100"/>
      <c r="B56" s="100"/>
      <c r="C56" s="101" t="s">
        <v>146</v>
      </c>
      <c r="D56" s="100"/>
      <c r="E56" s="100"/>
      <c r="F56" s="105"/>
      <c r="G56" s="105"/>
      <c r="H56" s="89" t="s">
        <v>140</v>
      </c>
    </row>
    <row r="57" spans="1:8" x14ac:dyDescent="0.2">
      <c r="A57" s="95">
        <v>1</v>
      </c>
      <c r="B57" s="96"/>
      <c r="C57" s="96" t="s">
        <v>661</v>
      </c>
      <c r="D57" s="96" t="s">
        <v>356</v>
      </c>
      <c r="E57" s="97">
        <v>-250</v>
      </c>
      <c r="F57" s="98">
        <v>-4.8914999999999997</v>
      </c>
      <c r="G57" s="99">
        <f>F57/$F$148</f>
        <v>-1.379685305658217E-4</v>
      </c>
      <c r="H57" s="89" t="s">
        <v>140</v>
      </c>
    </row>
    <row r="58" spans="1:8" x14ac:dyDescent="0.2">
      <c r="A58" s="95">
        <v>2</v>
      </c>
      <c r="B58" s="96"/>
      <c r="C58" s="96" t="s">
        <v>662</v>
      </c>
      <c r="D58" s="96" t="s">
        <v>356</v>
      </c>
      <c r="E58" s="97">
        <v>-2625</v>
      </c>
      <c r="F58" s="98">
        <v>-73.460624999999993</v>
      </c>
      <c r="G58" s="99">
        <f t="shared" ref="G58:G91" si="0">F58/$F$148</f>
        <v>-2.0720135920876755E-3</v>
      </c>
      <c r="H58" s="89" t="s">
        <v>140</v>
      </c>
    </row>
    <row r="59" spans="1:8" x14ac:dyDescent="0.2">
      <c r="A59" s="95">
        <v>3</v>
      </c>
      <c r="B59" s="96"/>
      <c r="C59" s="96" t="s">
        <v>663</v>
      </c>
      <c r="D59" s="96" t="s">
        <v>356</v>
      </c>
      <c r="E59" s="97">
        <v>-11550</v>
      </c>
      <c r="F59" s="98">
        <v>-73.567724999999996</v>
      </c>
      <c r="G59" s="99">
        <f t="shared" si="0"/>
        <v>-2.0750344301994203E-3</v>
      </c>
      <c r="H59" s="89" t="s">
        <v>140</v>
      </c>
    </row>
    <row r="60" spans="1:8" x14ac:dyDescent="0.2">
      <c r="A60" s="95">
        <v>4</v>
      </c>
      <c r="B60" s="96"/>
      <c r="C60" s="96" t="s">
        <v>664</v>
      </c>
      <c r="D60" s="96" t="s">
        <v>356</v>
      </c>
      <c r="E60" s="97">
        <v>-3125</v>
      </c>
      <c r="F60" s="98">
        <v>-183.5625</v>
      </c>
      <c r="G60" s="99">
        <f t="shared" si="0"/>
        <v>-5.1775219037081977E-3</v>
      </c>
      <c r="H60" s="89" t="s">
        <v>140</v>
      </c>
    </row>
    <row r="61" spans="1:8" x14ac:dyDescent="0.2">
      <c r="A61" s="95">
        <v>5</v>
      </c>
      <c r="B61" s="96"/>
      <c r="C61" s="96" t="s">
        <v>665</v>
      </c>
      <c r="D61" s="96" t="s">
        <v>356</v>
      </c>
      <c r="E61" s="97">
        <v>-15000</v>
      </c>
      <c r="F61" s="98">
        <v>-193.74</v>
      </c>
      <c r="G61" s="99">
        <f t="shared" si="0"/>
        <v>-5.4645861416380047E-3</v>
      </c>
      <c r="H61" s="89" t="s">
        <v>140</v>
      </c>
    </row>
    <row r="62" spans="1:8" x14ac:dyDescent="0.2">
      <c r="A62" s="95">
        <v>6</v>
      </c>
      <c r="B62" s="96"/>
      <c r="C62" s="96" t="s">
        <v>666</v>
      </c>
      <c r="D62" s="96" t="s">
        <v>356</v>
      </c>
      <c r="E62" s="97">
        <v>-4200</v>
      </c>
      <c r="F62" s="98">
        <v>-194.06100000000001</v>
      </c>
      <c r="G62" s="99">
        <f t="shared" si="0"/>
        <v>-5.4736401942418337E-3</v>
      </c>
      <c r="H62" s="89" t="s">
        <v>140</v>
      </c>
    </row>
    <row r="63" spans="1:8" x14ac:dyDescent="0.2">
      <c r="A63" s="95">
        <v>7</v>
      </c>
      <c r="B63" s="96"/>
      <c r="C63" s="96" t="s">
        <v>667</v>
      </c>
      <c r="D63" s="96" t="s">
        <v>356</v>
      </c>
      <c r="E63" s="97">
        <v>-17050</v>
      </c>
      <c r="F63" s="98">
        <v>-194.26769999999999</v>
      </c>
      <c r="G63" s="99">
        <f t="shared" si="0"/>
        <v>-5.4794703271801859E-3</v>
      </c>
      <c r="H63" s="89" t="s">
        <v>140</v>
      </c>
    </row>
    <row r="64" spans="1:8" x14ac:dyDescent="0.2">
      <c r="A64" s="95">
        <v>8</v>
      </c>
      <c r="B64" s="96"/>
      <c r="C64" s="96" t="s">
        <v>668</v>
      </c>
      <c r="D64" s="96" t="s">
        <v>356</v>
      </c>
      <c r="E64" s="97">
        <v>-1400</v>
      </c>
      <c r="F64" s="98">
        <v>-205.352</v>
      </c>
      <c r="G64" s="99">
        <f t="shared" si="0"/>
        <v>-5.7921115585715258E-3</v>
      </c>
      <c r="H64" s="89" t="s">
        <v>140</v>
      </c>
    </row>
    <row r="65" spans="1:8" x14ac:dyDescent="0.2">
      <c r="A65" s="95">
        <v>9</v>
      </c>
      <c r="B65" s="96"/>
      <c r="C65" s="96" t="s">
        <v>669</v>
      </c>
      <c r="D65" s="96" t="s">
        <v>356</v>
      </c>
      <c r="E65" s="97">
        <v>-15750</v>
      </c>
      <c r="F65" s="98">
        <v>-209.45925</v>
      </c>
      <c r="G65" s="99">
        <f t="shared" si="0"/>
        <v>-5.9079597129549407E-3</v>
      </c>
      <c r="H65" s="89" t="s">
        <v>140</v>
      </c>
    </row>
    <row r="66" spans="1:8" x14ac:dyDescent="0.2">
      <c r="A66" s="95">
        <v>10</v>
      </c>
      <c r="B66" s="96"/>
      <c r="C66" s="96" t="s">
        <v>670</v>
      </c>
      <c r="D66" s="96" t="s">
        <v>356</v>
      </c>
      <c r="E66" s="97">
        <v>-6000</v>
      </c>
      <c r="F66" s="98">
        <v>-227.34</v>
      </c>
      <c r="G66" s="99">
        <f t="shared" si="0"/>
        <v>-6.4123000590481259E-3</v>
      </c>
      <c r="H66" s="89" t="s">
        <v>140</v>
      </c>
    </row>
    <row r="67" spans="1:8" x14ac:dyDescent="0.2">
      <c r="A67" s="95">
        <v>11</v>
      </c>
      <c r="B67" s="96"/>
      <c r="C67" s="96" t="s">
        <v>671</v>
      </c>
      <c r="D67" s="96" t="s">
        <v>356</v>
      </c>
      <c r="E67" s="97">
        <v>-6800</v>
      </c>
      <c r="F67" s="98">
        <v>-235.96</v>
      </c>
      <c r="G67" s="99">
        <f t="shared" si="0"/>
        <v>-6.6554338080979849E-3</v>
      </c>
      <c r="H67" s="89" t="s">
        <v>140</v>
      </c>
    </row>
    <row r="68" spans="1:8" x14ac:dyDescent="0.2">
      <c r="A68" s="95">
        <v>12</v>
      </c>
      <c r="B68" s="96"/>
      <c r="C68" s="96" t="s">
        <v>672</v>
      </c>
      <c r="D68" s="96" t="s">
        <v>356</v>
      </c>
      <c r="E68" s="97">
        <v>-102375</v>
      </c>
      <c r="F68" s="98">
        <v>-307.58568750000001</v>
      </c>
      <c r="G68" s="99">
        <f t="shared" si="0"/>
        <v>-8.6756915726163824E-3</v>
      </c>
      <c r="H68" s="89" t="s">
        <v>140</v>
      </c>
    </row>
    <row r="69" spans="1:8" x14ac:dyDescent="0.2">
      <c r="A69" s="95">
        <v>13</v>
      </c>
      <c r="B69" s="96"/>
      <c r="C69" s="96" t="s">
        <v>673</v>
      </c>
      <c r="D69" s="96" t="s">
        <v>356</v>
      </c>
      <c r="E69" s="97">
        <v>-6000</v>
      </c>
      <c r="F69" s="98">
        <v>-344.82</v>
      </c>
      <c r="G69" s="99">
        <f t="shared" si="0"/>
        <v>-9.7259140774213718E-3</v>
      </c>
      <c r="H69" s="89" t="s">
        <v>140</v>
      </c>
    </row>
    <row r="70" spans="1:8" x14ac:dyDescent="0.2">
      <c r="A70" s="95">
        <v>14</v>
      </c>
      <c r="B70" s="96"/>
      <c r="C70" s="96" t="s">
        <v>674</v>
      </c>
      <c r="D70" s="96" t="s">
        <v>356</v>
      </c>
      <c r="E70" s="97">
        <v>-58000</v>
      </c>
      <c r="F70" s="98">
        <v>-391.81900000000002</v>
      </c>
      <c r="G70" s="99">
        <f t="shared" si="0"/>
        <v>-1.1051557125170131E-2</v>
      </c>
      <c r="H70" s="89" t="s">
        <v>140</v>
      </c>
    </row>
    <row r="71" spans="1:8" x14ac:dyDescent="0.2">
      <c r="A71" s="95">
        <v>15</v>
      </c>
      <c r="B71" s="96"/>
      <c r="C71" s="96" t="s">
        <v>675</v>
      </c>
      <c r="D71" s="96" t="s">
        <v>356</v>
      </c>
      <c r="E71" s="97">
        <v>-252000</v>
      </c>
      <c r="F71" s="98">
        <v>-423.108</v>
      </c>
      <c r="G71" s="99">
        <f t="shared" si="0"/>
        <v>-1.1934087504986955E-2</v>
      </c>
      <c r="H71" s="89" t="s">
        <v>140</v>
      </c>
    </row>
    <row r="72" spans="1:8" x14ac:dyDescent="0.2">
      <c r="A72" s="95">
        <v>16</v>
      </c>
      <c r="B72" s="96"/>
      <c r="C72" s="96" t="s">
        <v>676</v>
      </c>
      <c r="D72" s="96" t="s">
        <v>356</v>
      </c>
      <c r="E72" s="97">
        <v>-157625</v>
      </c>
      <c r="F72" s="98">
        <v>-432.2865625</v>
      </c>
      <c r="G72" s="99">
        <f t="shared" si="0"/>
        <v>-1.2192975940197331E-2</v>
      </c>
      <c r="H72" s="89" t="s">
        <v>140</v>
      </c>
    </row>
    <row r="73" spans="1:8" x14ac:dyDescent="0.2">
      <c r="A73" s="95">
        <v>17</v>
      </c>
      <c r="B73" s="96"/>
      <c r="C73" s="96" t="s">
        <v>677</v>
      </c>
      <c r="D73" s="96" t="s">
        <v>356</v>
      </c>
      <c r="E73" s="97">
        <v>-23750</v>
      </c>
      <c r="F73" s="98">
        <v>-468.92</v>
      </c>
      <c r="G73" s="99">
        <f t="shared" si="0"/>
        <v>-1.3226250302141494E-2</v>
      </c>
      <c r="H73" s="89" t="s">
        <v>140</v>
      </c>
    </row>
    <row r="74" spans="1:8" x14ac:dyDescent="0.2">
      <c r="A74" s="95">
        <v>18</v>
      </c>
      <c r="B74" s="96"/>
      <c r="C74" s="96" t="s">
        <v>678</v>
      </c>
      <c r="D74" s="96" t="s">
        <v>356</v>
      </c>
      <c r="E74" s="97">
        <v>-30400</v>
      </c>
      <c r="F74" s="98">
        <v>-491.68959999999998</v>
      </c>
      <c r="G74" s="99">
        <f t="shared" si="0"/>
        <v>-1.3868484433506419E-2</v>
      </c>
      <c r="H74" s="89" t="s">
        <v>140</v>
      </c>
    </row>
    <row r="75" spans="1:8" x14ac:dyDescent="0.2">
      <c r="A75" s="95">
        <v>19</v>
      </c>
      <c r="B75" s="96"/>
      <c r="C75" s="96" t="s">
        <v>679</v>
      </c>
      <c r="D75" s="96" t="s">
        <v>356</v>
      </c>
      <c r="E75" s="97">
        <v>-214700</v>
      </c>
      <c r="F75" s="98">
        <v>-546.51885000000004</v>
      </c>
      <c r="G75" s="99">
        <f t="shared" si="0"/>
        <v>-1.5414985722380198E-2</v>
      </c>
      <c r="H75" s="89" t="s">
        <v>140</v>
      </c>
    </row>
    <row r="76" spans="1:8" x14ac:dyDescent="0.2">
      <c r="A76" s="95">
        <v>20</v>
      </c>
      <c r="B76" s="96"/>
      <c r="C76" s="96" t="s">
        <v>680</v>
      </c>
      <c r="D76" s="96" t="s">
        <v>356</v>
      </c>
      <c r="E76" s="97">
        <v>-115500</v>
      </c>
      <c r="F76" s="98">
        <v>-590.84024999999997</v>
      </c>
      <c r="G76" s="99">
        <f t="shared" si="0"/>
        <v>-1.66651049967582E-2</v>
      </c>
      <c r="H76" s="89" t="s">
        <v>140</v>
      </c>
    </row>
    <row r="77" spans="1:8" x14ac:dyDescent="0.2">
      <c r="A77" s="95">
        <v>21</v>
      </c>
      <c r="B77" s="96"/>
      <c r="C77" s="96" t="s">
        <v>681</v>
      </c>
      <c r="D77" s="96" t="s">
        <v>356</v>
      </c>
      <c r="E77" s="97">
        <v>-104400</v>
      </c>
      <c r="F77" s="98">
        <v>-765.87840000000006</v>
      </c>
      <c r="G77" s="99">
        <f t="shared" si="0"/>
        <v>-2.1602191033446311E-2</v>
      </c>
      <c r="H77" s="89" t="s">
        <v>140</v>
      </c>
    </row>
    <row r="78" spans="1:8" x14ac:dyDescent="0.2">
      <c r="A78" s="95">
        <v>22</v>
      </c>
      <c r="B78" s="96"/>
      <c r="C78" s="96" t="s">
        <v>682</v>
      </c>
      <c r="D78" s="96" t="s">
        <v>356</v>
      </c>
      <c r="E78" s="97">
        <v>-81200</v>
      </c>
      <c r="F78" s="98">
        <v>-783.37699999999995</v>
      </c>
      <c r="G78" s="99">
        <f t="shared" si="0"/>
        <v>-2.2095752544017522E-2</v>
      </c>
      <c r="H78" s="89" t="s">
        <v>140</v>
      </c>
    </row>
    <row r="79" spans="1:8" x14ac:dyDescent="0.2">
      <c r="A79" s="95">
        <v>23</v>
      </c>
      <c r="B79" s="96"/>
      <c r="C79" s="96" t="s">
        <v>683</v>
      </c>
      <c r="D79" s="96" t="s">
        <v>356</v>
      </c>
      <c r="E79" s="97">
        <v>-19775</v>
      </c>
      <c r="F79" s="98">
        <v>-784.23694999999998</v>
      </c>
      <c r="G79" s="99">
        <f t="shared" si="0"/>
        <v>-2.2120008097091238E-2</v>
      </c>
      <c r="H79" s="89" t="s">
        <v>140</v>
      </c>
    </row>
    <row r="80" spans="1:8" x14ac:dyDescent="0.2">
      <c r="A80" s="95">
        <v>24</v>
      </c>
      <c r="B80" s="96"/>
      <c r="C80" s="96" t="s">
        <v>684</v>
      </c>
      <c r="D80" s="96" t="s">
        <v>356</v>
      </c>
      <c r="E80" s="97">
        <v>-170800</v>
      </c>
      <c r="F80" s="98">
        <v>-858.61159999999995</v>
      </c>
      <c r="G80" s="99">
        <f t="shared" si="0"/>
        <v>-2.4217802469338461E-2</v>
      </c>
      <c r="H80" s="89" t="s">
        <v>140</v>
      </c>
    </row>
    <row r="81" spans="1:8" x14ac:dyDescent="0.2">
      <c r="A81" s="95">
        <v>25</v>
      </c>
      <c r="B81" s="96"/>
      <c r="C81" s="96" t="s">
        <v>685</v>
      </c>
      <c r="D81" s="96" t="s">
        <v>356</v>
      </c>
      <c r="E81" s="97">
        <v>-214000</v>
      </c>
      <c r="F81" s="98">
        <v>-877.4</v>
      </c>
      <c r="G81" s="99">
        <f t="shared" si="0"/>
        <v>-2.4747743783798827E-2</v>
      </c>
      <c r="H81" s="89" t="s">
        <v>140</v>
      </c>
    </row>
    <row r="82" spans="1:8" x14ac:dyDescent="0.2">
      <c r="A82" s="95">
        <v>26</v>
      </c>
      <c r="B82" s="96"/>
      <c r="C82" s="96" t="s">
        <v>686</v>
      </c>
      <c r="D82" s="96" t="s">
        <v>356</v>
      </c>
      <c r="E82" s="97">
        <v>-240000</v>
      </c>
      <c r="F82" s="98">
        <v>-916.68</v>
      </c>
      <c r="G82" s="99">
        <f t="shared" si="0"/>
        <v>-2.5855666482485423E-2</v>
      </c>
      <c r="H82" s="89" t="s">
        <v>140</v>
      </c>
    </row>
    <row r="83" spans="1:8" x14ac:dyDescent="0.2">
      <c r="A83" s="95">
        <v>27</v>
      </c>
      <c r="B83" s="96"/>
      <c r="C83" s="96" t="s">
        <v>687</v>
      </c>
      <c r="D83" s="96" t="s">
        <v>356</v>
      </c>
      <c r="E83" s="97">
        <v>-337600</v>
      </c>
      <c r="F83" s="98">
        <v>-1093.3176000000001</v>
      </c>
      <c r="G83" s="99">
        <f t="shared" si="0"/>
        <v>-3.0837866240161677E-2</v>
      </c>
      <c r="H83" s="89" t="s">
        <v>140</v>
      </c>
    </row>
    <row r="84" spans="1:8" x14ac:dyDescent="0.2">
      <c r="A84" s="95">
        <v>28</v>
      </c>
      <c r="B84" s="96"/>
      <c r="C84" s="96" t="s">
        <v>688</v>
      </c>
      <c r="D84" s="96" t="s">
        <v>356</v>
      </c>
      <c r="E84" s="97">
        <v>-319200</v>
      </c>
      <c r="F84" s="98">
        <v>-1150.3968</v>
      </c>
      <c r="G84" s="99">
        <f t="shared" si="0"/>
        <v>-3.2447829104287743E-2</v>
      </c>
      <c r="H84" s="89" t="s">
        <v>140</v>
      </c>
    </row>
    <row r="85" spans="1:8" x14ac:dyDescent="0.2">
      <c r="A85" s="95">
        <v>29</v>
      </c>
      <c r="B85" s="96"/>
      <c r="C85" s="96" t="s">
        <v>689</v>
      </c>
      <c r="D85" s="96" t="s">
        <v>356</v>
      </c>
      <c r="E85" s="97">
        <v>-125250</v>
      </c>
      <c r="F85" s="98">
        <v>-1176.2853749999999</v>
      </c>
      <c r="G85" s="99">
        <f t="shared" si="0"/>
        <v>-3.3178036331353682E-2</v>
      </c>
      <c r="H85" s="89" t="s">
        <v>140</v>
      </c>
    </row>
    <row r="86" spans="1:8" x14ac:dyDescent="0.2">
      <c r="A86" s="95">
        <v>30</v>
      </c>
      <c r="B86" s="96"/>
      <c r="C86" s="96" t="s">
        <v>690</v>
      </c>
      <c r="D86" s="96" t="s">
        <v>356</v>
      </c>
      <c r="E86" s="97">
        <v>-114750</v>
      </c>
      <c r="F86" s="98">
        <v>-1242.0540000000001</v>
      </c>
      <c r="G86" s="99">
        <f t="shared" si="0"/>
        <v>-3.5033091130205689E-2</v>
      </c>
      <c r="H86" s="89" t="s">
        <v>140</v>
      </c>
    </row>
    <row r="87" spans="1:8" x14ac:dyDescent="0.2">
      <c r="A87" s="95">
        <v>31</v>
      </c>
      <c r="B87" s="96"/>
      <c r="C87" s="96" t="s">
        <v>691</v>
      </c>
      <c r="D87" s="96" t="s">
        <v>356</v>
      </c>
      <c r="E87" s="97">
        <v>-143550</v>
      </c>
      <c r="F87" s="98">
        <v>-1340.5416749999999</v>
      </c>
      <c r="G87" s="99">
        <f t="shared" si="0"/>
        <v>-3.7811011972195711E-2</v>
      </c>
      <c r="H87" s="89" t="s">
        <v>140</v>
      </c>
    </row>
    <row r="88" spans="1:8" x14ac:dyDescent="0.2">
      <c r="A88" s="95">
        <v>32</v>
      </c>
      <c r="B88" s="96"/>
      <c r="C88" s="96" t="s">
        <v>692</v>
      </c>
      <c r="D88" s="96" t="s">
        <v>356</v>
      </c>
      <c r="E88" s="97">
        <v>-108125</v>
      </c>
      <c r="F88" s="98">
        <v>-1484.7725</v>
      </c>
      <c r="G88" s="99">
        <f t="shared" si="0"/>
        <v>-4.1879153643982731E-2</v>
      </c>
      <c r="H88" s="89" t="s">
        <v>140</v>
      </c>
    </row>
    <row r="89" spans="1:8" x14ac:dyDescent="0.2">
      <c r="A89" s="95">
        <v>33</v>
      </c>
      <c r="B89" s="96"/>
      <c r="C89" s="96" t="s">
        <v>693</v>
      </c>
      <c r="D89" s="96" t="s">
        <v>356</v>
      </c>
      <c r="E89" s="97">
        <v>-1952000</v>
      </c>
      <c r="F89" s="98">
        <v>-1515.9232</v>
      </c>
      <c r="G89" s="99">
        <f t="shared" si="0"/>
        <v>-4.2757783165621642E-2</v>
      </c>
      <c r="H89" s="89" t="s">
        <v>140</v>
      </c>
    </row>
    <row r="90" spans="1:8" x14ac:dyDescent="0.2">
      <c r="A90" s="95">
        <v>34</v>
      </c>
      <c r="B90" s="96"/>
      <c r="C90" s="96" t="s">
        <v>694</v>
      </c>
      <c r="D90" s="96" t="s">
        <v>356</v>
      </c>
      <c r="E90" s="97">
        <v>-175000</v>
      </c>
      <c r="F90" s="98">
        <v>-2382.9749999999999</v>
      </c>
      <c r="G90" s="99">
        <f t="shared" si="0"/>
        <v>-6.7213647986320957E-2</v>
      </c>
      <c r="H90" s="89" t="s">
        <v>140</v>
      </c>
    </row>
    <row r="91" spans="1:8" x14ac:dyDescent="0.2">
      <c r="A91" s="95">
        <v>35</v>
      </c>
      <c r="B91" s="96"/>
      <c r="C91" s="96" t="s">
        <v>695</v>
      </c>
      <c r="D91" s="96" t="s">
        <v>356</v>
      </c>
      <c r="E91" s="97">
        <v>-186500</v>
      </c>
      <c r="F91" s="98">
        <v>-2610.0675000000001</v>
      </c>
      <c r="G91" s="99">
        <f t="shared" si="0"/>
        <v>-7.3618967116959602E-2</v>
      </c>
      <c r="H91" s="89" t="s">
        <v>140</v>
      </c>
    </row>
    <row r="92" spans="1:8" x14ac:dyDescent="0.2">
      <c r="A92" s="100"/>
      <c r="B92" s="100"/>
      <c r="C92" s="101" t="s">
        <v>139</v>
      </c>
      <c r="D92" s="100"/>
      <c r="E92" s="100" t="s">
        <v>140</v>
      </c>
      <c r="F92" s="102">
        <f>SUM(F57:F91)</f>
        <v>-24775.76785</v>
      </c>
      <c r="G92" s="103">
        <f>SUM(G57:G91)</f>
        <v>-0.69881964303473931</v>
      </c>
      <c r="H92" s="89" t="s">
        <v>140</v>
      </c>
    </row>
    <row r="93" spans="1:8" x14ac:dyDescent="0.2">
      <c r="A93" s="100"/>
      <c r="B93" s="100"/>
      <c r="C93" s="104"/>
      <c r="D93" s="100"/>
      <c r="E93" s="100"/>
      <c r="F93" s="105"/>
      <c r="G93" s="105"/>
      <c r="H93" s="89" t="s">
        <v>140</v>
      </c>
    </row>
    <row r="94" spans="1:8" x14ac:dyDescent="0.2">
      <c r="A94" s="100"/>
      <c r="B94" s="100"/>
      <c r="C94" s="101" t="s">
        <v>147</v>
      </c>
      <c r="D94" s="100"/>
      <c r="E94" s="100"/>
      <c r="F94" s="102">
        <f>F42</f>
        <v>24735.54465</v>
      </c>
      <c r="G94" s="103">
        <f>G42</f>
        <v>0.69768514000000004</v>
      </c>
      <c r="H94" s="89" t="s">
        <v>140</v>
      </c>
    </row>
    <row r="95" spans="1:8" x14ac:dyDescent="0.2">
      <c r="A95" s="100"/>
      <c r="B95" s="100"/>
      <c r="C95" s="104"/>
      <c r="D95" s="100"/>
      <c r="E95" s="100"/>
      <c r="F95" s="105"/>
      <c r="G95" s="105"/>
      <c r="H95" s="89" t="s">
        <v>140</v>
      </c>
    </row>
    <row r="96" spans="1:8" x14ac:dyDescent="0.2">
      <c r="A96" s="100"/>
      <c r="B96" s="100"/>
      <c r="C96" s="101" t="s">
        <v>148</v>
      </c>
      <c r="D96" s="100"/>
      <c r="E96" s="100"/>
      <c r="F96" s="105"/>
      <c r="G96" s="105"/>
      <c r="H96" s="89" t="s">
        <v>140</v>
      </c>
    </row>
    <row r="97" spans="1:8" x14ac:dyDescent="0.2">
      <c r="A97" s="100"/>
      <c r="B97" s="100"/>
      <c r="C97" s="101" t="s">
        <v>10</v>
      </c>
      <c r="D97" s="100"/>
      <c r="E97" s="100"/>
      <c r="F97" s="105"/>
      <c r="G97" s="105"/>
      <c r="H97" s="89" t="s">
        <v>140</v>
      </c>
    </row>
    <row r="98" spans="1:8" x14ac:dyDescent="0.2">
      <c r="A98" s="100"/>
      <c r="B98" s="100"/>
      <c r="C98" s="101" t="s">
        <v>139</v>
      </c>
      <c r="D98" s="100"/>
      <c r="E98" s="100" t="s">
        <v>140</v>
      </c>
      <c r="F98" s="106" t="s">
        <v>142</v>
      </c>
      <c r="G98" s="103">
        <v>0</v>
      </c>
      <c r="H98" s="89" t="s">
        <v>140</v>
      </c>
    </row>
    <row r="99" spans="1:8" x14ac:dyDescent="0.2">
      <c r="A99" s="100"/>
      <c r="B99" s="100"/>
      <c r="C99" s="104"/>
      <c r="D99" s="100"/>
      <c r="E99" s="100"/>
      <c r="F99" s="105"/>
      <c r="G99" s="105"/>
      <c r="H99" s="89" t="s">
        <v>140</v>
      </c>
    </row>
    <row r="100" spans="1:8" x14ac:dyDescent="0.2">
      <c r="A100" s="100"/>
      <c r="B100" s="100"/>
      <c r="C100" s="101" t="s">
        <v>149</v>
      </c>
      <c r="D100" s="100"/>
      <c r="E100" s="100"/>
      <c r="F100" s="100"/>
      <c r="G100" s="100"/>
      <c r="H100" s="89" t="s">
        <v>140</v>
      </c>
    </row>
    <row r="101" spans="1:8" x14ac:dyDescent="0.2">
      <c r="A101" s="100"/>
      <c r="B101" s="100"/>
      <c r="C101" s="101" t="s">
        <v>139</v>
      </c>
      <c r="D101" s="100"/>
      <c r="E101" s="100" t="s">
        <v>140</v>
      </c>
      <c r="F101" s="106" t="s">
        <v>142</v>
      </c>
      <c r="G101" s="103">
        <v>0</v>
      </c>
      <c r="H101" s="89" t="s">
        <v>140</v>
      </c>
    </row>
    <row r="102" spans="1:8" x14ac:dyDescent="0.2">
      <c r="A102" s="100"/>
      <c r="B102" s="100"/>
      <c r="C102" s="104"/>
      <c r="D102" s="100"/>
      <c r="E102" s="100"/>
      <c r="F102" s="105"/>
      <c r="G102" s="105"/>
      <c r="H102" s="89" t="s">
        <v>140</v>
      </c>
    </row>
    <row r="103" spans="1:8" x14ac:dyDescent="0.2">
      <c r="A103" s="100"/>
      <c r="B103" s="100"/>
      <c r="C103" s="101" t="s">
        <v>150</v>
      </c>
      <c r="D103" s="100"/>
      <c r="E103" s="100"/>
      <c r="F103" s="100"/>
      <c r="G103" s="100"/>
      <c r="H103" s="89" t="s">
        <v>140</v>
      </c>
    </row>
    <row r="104" spans="1:8" x14ac:dyDescent="0.2">
      <c r="A104" s="95">
        <v>1</v>
      </c>
      <c r="B104" s="96" t="s">
        <v>696</v>
      </c>
      <c r="C104" s="96" t="s">
        <v>1185</v>
      </c>
      <c r="D104" s="96" t="s">
        <v>604</v>
      </c>
      <c r="E104" s="97">
        <v>1000000</v>
      </c>
      <c r="F104" s="98">
        <v>1021.991</v>
      </c>
      <c r="G104" s="99">
        <v>2.8826040000000001E-2</v>
      </c>
      <c r="H104" s="89">
        <v>5.7817999999999996</v>
      </c>
    </row>
    <row r="105" spans="1:8" x14ac:dyDescent="0.2">
      <c r="A105" s="100"/>
      <c r="B105" s="100"/>
      <c r="C105" s="101" t="s">
        <v>139</v>
      </c>
      <c r="D105" s="100"/>
      <c r="E105" s="100" t="s">
        <v>140</v>
      </c>
      <c r="F105" s="102">
        <v>1021.991</v>
      </c>
      <c r="G105" s="103">
        <v>2.8826040000000001E-2</v>
      </c>
      <c r="H105" s="89" t="s">
        <v>140</v>
      </c>
    </row>
    <row r="106" spans="1:8" x14ac:dyDescent="0.2">
      <c r="A106" s="100"/>
      <c r="B106" s="100"/>
      <c r="C106" s="104"/>
      <c r="D106" s="100"/>
      <c r="E106" s="100"/>
      <c r="F106" s="105"/>
      <c r="G106" s="105"/>
      <c r="H106" s="89" t="s">
        <v>140</v>
      </c>
    </row>
    <row r="107" spans="1:8" x14ac:dyDescent="0.2">
      <c r="A107" s="100"/>
      <c r="B107" s="100"/>
      <c r="C107" s="101" t="s">
        <v>151</v>
      </c>
      <c r="D107" s="100"/>
      <c r="E107" s="100"/>
      <c r="F107" s="105"/>
      <c r="G107" s="105"/>
      <c r="H107" s="89" t="s">
        <v>140</v>
      </c>
    </row>
    <row r="108" spans="1:8" x14ac:dyDescent="0.2">
      <c r="A108" s="100"/>
      <c r="B108" s="100"/>
      <c r="C108" s="101" t="s">
        <v>139</v>
      </c>
      <c r="D108" s="100"/>
      <c r="E108" s="100" t="s">
        <v>140</v>
      </c>
      <c r="F108" s="106" t="s">
        <v>142</v>
      </c>
      <c r="G108" s="103">
        <v>0</v>
      </c>
      <c r="H108" s="89" t="s">
        <v>140</v>
      </c>
    </row>
    <row r="109" spans="1:8" x14ac:dyDescent="0.2">
      <c r="A109" s="100"/>
      <c r="B109" s="100"/>
      <c r="C109" s="104"/>
      <c r="D109" s="100"/>
      <c r="E109" s="100"/>
      <c r="F109" s="105"/>
      <c r="G109" s="105"/>
      <c r="H109" s="89" t="s">
        <v>140</v>
      </c>
    </row>
    <row r="110" spans="1:8" x14ac:dyDescent="0.2">
      <c r="A110" s="100"/>
      <c r="B110" s="100"/>
      <c r="C110" s="101" t="s">
        <v>152</v>
      </c>
      <c r="D110" s="100"/>
      <c r="E110" s="100"/>
      <c r="F110" s="102">
        <v>1021.991</v>
      </c>
      <c r="G110" s="103">
        <v>2.8826040000000001E-2</v>
      </c>
      <c r="H110" s="89" t="s">
        <v>140</v>
      </c>
    </row>
    <row r="111" spans="1:8" x14ac:dyDescent="0.2">
      <c r="A111" s="100"/>
      <c r="B111" s="100"/>
      <c r="C111" s="104"/>
      <c r="D111" s="100"/>
      <c r="E111" s="100"/>
      <c r="F111" s="105"/>
      <c r="G111" s="105"/>
      <c r="H111" s="89" t="s">
        <v>140</v>
      </c>
    </row>
    <row r="112" spans="1:8" x14ac:dyDescent="0.2">
      <c r="A112" s="100"/>
      <c r="B112" s="100"/>
      <c r="C112" s="101" t="s">
        <v>153</v>
      </c>
      <c r="D112" s="100"/>
      <c r="E112" s="100"/>
      <c r="F112" s="105"/>
      <c r="G112" s="105"/>
      <c r="H112" s="89" t="s">
        <v>140</v>
      </c>
    </row>
    <row r="113" spans="1:8" x14ac:dyDescent="0.2">
      <c r="A113" s="100"/>
      <c r="B113" s="100"/>
      <c r="C113" s="101" t="s">
        <v>154</v>
      </c>
      <c r="D113" s="100"/>
      <c r="E113" s="100"/>
      <c r="F113" s="105"/>
      <c r="G113" s="105"/>
      <c r="H113" s="89" t="s">
        <v>140</v>
      </c>
    </row>
    <row r="114" spans="1:8" x14ac:dyDescent="0.2">
      <c r="A114" s="100"/>
      <c r="B114" s="100"/>
      <c r="C114" s="101" t="s">
        <v>139</v>
      </c>
      <c r="D114" s="100"/>
      <c r="E114" s="100" t="s">
        <v>140</v>
      </c>
      <c r="F114" s="106" t="s">
        <v>142</v>
      </c>
      <c r="G114" s="103">
        <v>0</v>
      </c>
      <c r="H114" s="89" t="s">
        <v>140</v>
      </c>
    </row>
    <row r="115" spans="1:8" x14ac:dyDescent="0.2">
      <c r="A115" s="100"/>
      <c r="B115" s="100"/>
      <c r="C115" s="104"/>
      <c r="D115" s="100"/>
      <c r="E115" s="100"/>
      <c r="F115" s="105"/>
      <c r="G115" s="105"/>
      <c r="H115" s="89" t="s">
        <v>140</v>
      </c>
    </row>
    <row r="116" spans="1:8" x14ac:dyDescent="0.2">
      <c r="A116" s="100"/>
      <c r="B116" s="100"/>
      <c r="C116" s="101" t="s">
        <v>155</v>
      </c>
      <c r="D116" s="100"/>
      <c r="E116" s="100"/>
      <c r="F116" s="105"/>
      <c r="G116" s="105"/>
      <c r="H116" s="89" t="s">
        <v>140</v>
      </c>
    </row>
    <row r="117" spans="1:8" x14ac:dyDescent="0.2">
      <c r="A117" s="95">
        <v>1</v>
      </c>
      <c r="B117" s="96" t="s">
        <v>698</v>
      </c>
      <c r="C117" s="96" t="s">
        <v>699</v>
      </c>
      <c r="D117" s="96" t="s">
        <v>626</v>
      </c>
      <c r="E117" s="97">
        <v>300</v>
      </c>
      <c r="F117" s="98">
        <v>1489.278</v>
      </c>
      <c r="G117" s="99">
        <v>4.200624E-2</v>
      </c>
      <c r="H117" s="89">
        <v>7.3</v>
      </c>
    </row>
    <row r="118" spans="1:8" ht="25.5" x14ac:dyDescent="0.2">
      <c r="A118" s="95">
        <v>2</v>
      </c>
      <c r="B118" s="96" t="s">
        <v>700</v>
      </c>
      <c r="C118" s="96" t="s">
        <v>701</v>
      </c>
      <c r="D118" s="96" t="s">
        <v>626</v>
      </c>
      <c r="E118" s="97">
        <v>200</v>
      </c>
      <c r="F118" s="98">
        <v>922.6</v>
      </c>
      <c r="G118" s="99">
        <v>2.6022650000000001E-2</v>
      </c>
      <c r="H118" s="89">
        <v>8.65</v>
      </c>
    </row>
    <row r="119" spans="1:8" x14ac:dyDescent="0.2">
      <c r="A119" s="100"/>
      <c r="B119" s="100"/>
      <c r="C119" s="101" t="s">
        <v>139</v>
      </c>
      <c r="D119" s="100"/>
      <c r="E119" s="100" t="s">
        <v>140</v>
      </c>
      <c r="F119" s="102">
        <v>2411.8780000000002</v>
      </c>
      <c r="G119" s="103">
        <v>6.8028889999999995E-2</v>
      </c>
      <c r="H119" s="89" t="s">
        <v>140</v>
      </c>
    </row>
    <row r="120" spans="1:8" x14ac:dyDescent="0.2">
      <c r="A120" s="100"/>
      <c r="B120" s="100"/>
      <c r="C120" s="104"/>
      <c r="D120" s="100"/>
      <c r="E120" s="100"/>
      <c r="F120" s="105"/>
      <c r="G120" s="105"/>
      <c r="H120" s="89" t="s">
        <v>140</v>
      </c>
    </row>
    <row r="121" spans="1:8" x14ac:dyDescent="0.2">
      <c r="A121" s="100"/>
      <c r="B121" s="100"/>
      <c r="C121" s="101" t="s">
        <v>156</v>
      </c>
      <c r="D121" s="100"/>
      <c r="E121" s="100"/>
      <c r="F121" s="105"/>
      <c r="G121" s="105"/>
      <c r="H121" s="89" t="s">
        <v>140</v>
      </c>
    </row>
    <row r="122" spans="1:8" x14ac:dyDescent="0.2">
      <c r="A122" s="95">
        <v>1</v>
      </c>
      <c r="B122" s="96" t="s">
        <v>702</v>
      </c>
      <c r="C122" s="96" t="s">
        <v>703</v>
      </c>
      <c r="D122" s="96" t="s">
        <v>604</v>
      </c>
      <c r="E122" s="97">
        <v>500000</v>
      </c>
      <c r="F122" s="98">
        <v>499.72199999999998</v>
      </c>
      <c r="G122" s="99">
        <v>1.409504E-2</v>
      </c>
      <c r="H122" s="89">
        <v>5.0766999999999998</v>
      </c>
    </row>
    <row r="123" spans="1:8" x14ac:dyDescent="0.2">
      <c r="A123" s="95">
        <v>2</v>
      </c>
      <c r="B123" s="96" t="s">
        <v>704</v>
      </c>
      <c r="C123" s="96" t="s">
        <v>1186</v>
      </c>
      <c r="D123" s="96" t="s">
        <v>604</v>
      </c>
      <c r="E123" s="97">
        <v>500000</v>
      </c>
      <c r="F123" s="98">
        <v>498.74549999999999</v>
      </c>
      <c r="G123" s="99">
        <v>1.40675E-2</v>
      </c>
      <c r="H123" s="89">
        <v>5.0999999999999996</v>
      </c>
    </row>
    <row r="124" spans="1:8" x14ac:dyDescent="0.2">
      <c r="A124" s="95">
        <v>3</v>
      </c>
      <c r="B124" s="96" t="s">
        <v>705</v>
      </c>
      <c r="C124" s="96" t="s">
        <v>1187</v>
      </c>
      <c r="D124" s="96" t="s">
        <v>604</v>
      </c>
      <c r="E124" s="97">
        <v>500000</v>
      </c>
      <c r="F124" s="98">
        <v>483.10399999999998</v>
      </c>
      <c r="G124" s="99">
        <v>1.3626320000000001E-2</v>
      </c>
      <c r="H124" s="89">
        <v>5.5990000000000002</v>
      </c>
    </row>
    <row r="125" spans="1:8" x14ac:dyDescent="0.2">
      <c r="A125" s="100"/>
      <c r="B125" s="100"/>
      <c r="C125" s="101" t="s">
        <v>139</v>
      </c>
      <c r="D125" s="100"/>
      <c r="E125" s="100" t="s">
        <v>140</v>
      </c>
      <c r="F125" s="102">
        <v>1481.5715</v>
      </c>
      <c r="G125" s="103">
        <v>4.1788859999999997E-2</v>
      </c>
      <c r="H125" s="89" t="s">
        <v>140</v>
      </c>
    </row>
    <row r="126" spans="1:8" x14ac:dyDescent="0.2">
      <c r="A126" s="100"/>
      <c r="B126" s="100"/>
      <c r="C126" s="104"/>
      <c r="D126" s="100"/>
      <c r="E126" s="100"/>
      <c r="F126" s="105"/>
      <c r="G126" s="105"/>
      <c r="H126" s="89" t="s">
        <v>140</v>
      </c>
    </row>
    <row r="127" spans="1:8" x14ac:dyDescent="0.2">
      <c r="A127" s="100"/>
      <c r="B127" s="100"/>
      <c r="C127" s="101" t="s">
        <v>157</v>
      </c>
      <c r="D127" s="100"/>
      <c r="E127" s="100"/>
      <c r="F127" s="105"/>
      <c r="G127" s="105"/>
      <c r="H127" s="89" t="s">
        <v>140</v>
      </c>
    </row>
    <row r="128" spans="1:8" x14ac:dyDescent="0.2">
      <c r="A128" s="95">
        <v>1</v>
      </c>
      <c r="B128" s="96"/>
      <c r="C128" s="96" t="s">
        <v>158</v>
      </c>
      <c r="D128" s="96"/>
      <c r="E128" s="107"/>
      <c r="F128" s="98">
        <v>155.84340220000001</v>
      </c>
      <c r="G128" s="99">
        <v>4.3956799999999999E-3</v>
      </c>
      <c r="H128" s="89">
        <v>5.2</v>
      </c>
    </row>
    <row r="129" spans="1:8" x14ac:dyDescent="0.2">
      <c r="A129" s="100"/>
      <c r="B129" s="100"/>
      <c r="C129" s="101" t="s">
        <v>139</v>
      </c>
      <c r="D129" s="100"/>
      <c r="E129" s="100" t="s">
        <v>140</v>
      </c>
      <c r="F129" s="102">
        <v>155.84340220000001</v>
      </c>
      <c r="G129" s="103">
        <v>4.3956799999999999E-3</v>
      </c>
      <c r="H129" s="89" t="s">
        <v>140</v>
      </c>
    </row>
    <row r="130" spans="1:8" x14ac:dyDescent="0.2">
      <c r="A130" s="100"/>
      <c r="B130" s="100"/>
      <c r="C130" s="104"/>
      <c r="D130" s="100"/>
      <c r="E130" s="100"/>
      <c r="F130" s="105"/>
      <c r="G130" s="105"/>
      <c r="H130" s="89" t="s">
        <v>140</v>
      </c>
    </row>
    <row r="131" spans="1:8" x14ac:dyDescent="0.2">
      <c r="A131" s="100"/>
      <c r="B131" s="100"/>
      <c r="C131" s="101" t="s">
        <v>159</v>
      </c>
      <c r="D131" s="100"/>
      <c r="E131" s="100"/>
      <c r="F131" s="102">
        <v>4049.2929021999998</v>
      </c>
      <c r="G131" s="103">
        <v>0.11421343</v>
      </c>
      <c r="H131" s="89" t="s">
        <v>140</v>
      </c>
    </row>
    <row r="132" spans="1:8" x14ac:dyDescent="0.2">
      <c r="A132" s="100"/>
      <c r="B132" s="100"/>
      <c r="C132" s="105"/>
      <c r="D132" s="100"/>
      <c r="E132" s="100"/>
      <c r="F132" s="100"/>
      <c r="G132" s="100"/>
      <c r="H132" s="89" t="s">
        <v>140</v>
      </c>
    </row>
    <row r="133" spans="1:8" x14ac:dyDescent="0.2">
      <c r="A133" s="100"/>
      <c r="B133" s="100"/>
      <c r="C133" s="101" t="s">
        <v>160</v>
      </c>
      <c r="D133" s="100"/>
      <c r="E133" s="100"/>
      <c r="F133" s="100"/>
      <c r="G133" s="100"/>
      <c r="H133" s="89" t="s">
        <v>140</v>
      </c>
    </row>
    <row r="134" spans="1:8" x14ac:dyDescent="0.2">
      <c r="A134" s="100"/>
      <c r="B134" s="100"/>
      <c r="C134" s="101" t="s">
        <v>161</v>
      </c>
      <c r="D134" s="100"/>
      <c r="E134" s="100"/>
      <c r="F134" s="100"/>
      <c r="G134" s="100"/>
      <c r="H134" s="89" t="s">
        <v>140</v>
      </c>
    </row>
    <row r="135" spans="1:8" x14ac:dyDescent="0.2">
      <c r="A135" s="95">
        <v>1</v>
      </c>
      <c r="B135" s="96" t="s">
        <v>317</v>
      </c>
      <c r="C135" s="96" t="s">
        <v>997</v>
      </c>
      <c r="D135" s="96"/>
      <c r="E135" s="141">
        <v>121994.35</v>
      </c>
      <c r="F135" s="98">
        <v>2939.742379888</v>
      </c>
      <c r="G135" s="99">
        <v>8.2917699999999997E-2</v>
      </c>
      <c r="H135" s="89" t="s">
        <v>140</v>
      </c>
    </row>
    <row r="136" spans="1:8" x14ac:dyDescent="0.2">
      <c r="A136" s="95">
        <v>2</v>
      </c>
      <c r="B136" s="96" t="s">
        <v>496</v>
      </c>
      <c r="C136" s="96" t="s">
        <v>1181</v>
      </c>
      <c r="D136" s="96"/>
      <c r="E136" s="141">
        <v>16785119.468899999</v>
      </c>
      <c r="F136" s="98">
        <v>2626.1158665070002</v>
      </c>
      <c r="G136" s="99">
        <v>7.4071620000000005E-2</v>
      </c>
      <c r="H136" s="89" t="s">
        <v>140</v>
      </c>
    </row>
    <row r="137" spans="1:8" x14ac:dyDescent="0.2">
      <c r="A137" s="100"/>
      <c r="B137" s="100"/>
      <c r="C137" s="101" t="s">
        <v>139</v>
      </c>
      <c r="D137" s="100"/>
      <c r="E137" s="100" t="s">
        <v>140</v>
      </c>
      <c r="F137" s="102">
        <v>5565.8582463949997</v>
      </c>
      <c r="G137" s="103">
        <v>0.15698931999999999</v>
      </c>
      <c r="H137" s="89" t="s">
        <v>140</v>
      </c>
    </row>
    <row r="138" spans="1:8" x14ac:dyDescent="0.2">
      <c r="A138" s="100"/>
      <c r="B138" s="100"/>
      <c r="C138" s="104"/>
      <c r="D138" s="100"/>
      <c r="E138" s="100"/>
      <c r="F138" s="105"/>
      <c r="G138" s="105"/>
      <c r="H138" s="89" t="s">
        <v>140</v>
      </c>
    </row>
    <row r="139" spans="1:8" x14ac:dyDescent="0.2">
      <c r="A139" s="100"/>
      <c r="B139" s="100"/>
      <c r="C139" s="101" t="s">
        <v>162</v>
      </c>
      <c r="D139" s="100"/>
      <c r="E139" s="100"/>
      <c r="F139" s="100"/>
      <c r="G139" s="100"/>
      <c r="H139" s="89" t="s">
        <v>140</v>
      </c>
    </row>
    <row r="140" spans="1:8" x14ac:dyDescent="0.2">
      <c r="A140" s="100"/>
      <c r="B140" s="100"/>
      <c r="C140" s="101" t="s">
        <v>163</v>
      </c>
      <c r="D140" s="100"/>
      <c r="E140" s="100"/>
      <c r="F140" s="100"/>
      <c r="G140" s="100"/>
      <c r="H140" s="89" t="s">
        <v>140</v>
      </c>
    </row>
    <row r="141" spans="1:8" x14ac:dyDescent="0.2">
      <c r="A141" s="100"/>
      <c r="B141" s="100"/>
      <c r="C141" s="101" t="s">
        <v>139</v>
      </c>
      <c r="D141" s="100"/>
      <c r="E141" s="100" t="s">
        <v>140</v>
      </c>
      <c r="F141" s="106" t="s">
        <v>142</v>
      </c>
      <c r="G141" s="103">
        <v>0</v>
      </c>
      <c r="H141" s="89" t="s">
        <v>140</v>
      </c>
    </row>
    <row r="142" spans="1:8" x14ac:dyDescent="0.2">
      <c r="A142" s="100"/>
      <c r="B142" s="100"/>
      <c r="C142" s="104"/>
      <c r="D142" s="100"/>
      <c r="E142" s="100"/>
      <c r="F142" s="105"/>
      <c r="G142" s="105"/>
      <c r="H142" s="89" t="s">
        <v>140</v>
      </c>
    </row>
    <row r="143" spans="1:8" x14ac:dyDescent="0.2">
      <c r="A143" s="100"/>
      <c r="B143" s="100"/>
      <c r="C143" s="101" t="s">
        <v>164</v>
      </c>
      <c r="D143" s="100"/>
      <c r="E143" s="100"/>
      <c r="F143" s="105"/>
      <c r="G143" s="105"/>
      <c r="H143" s="89" t="s">
        <v>140</v>
      </c>
    </row>
    <row r="144" spans="1:8" x14ac:dyDescent="0.2">
      <c r="A144" s="100"/>
      <c r="B144" s="100"/>
      <c r="C144" s="101" t="s">
        <v>139</v>
      </c>
      <c r="D144" s="100"/>
      <c r="E144" s="100" t="s">
        <v>140</v>
      </c>
      <c r="F144" s="106" t="s">
        <v>142</v>
      </c>
      <c r="G144" s="103">
        <v>0</v>
      </c>
      <c r="H144" s="89" t="s">
        <v>140</v>
      </c>
    </row>
    <row r="145" spans="1:17" x14ac:dyDescent="0.2">
      <c r="A145" s="100"/>
      <c r="B145" s="100"/>
      <c r="C145" s="104"/>
      <c r="D145" s="100"/>
      <c r="E145" s="100"/>
      <c r="F145" s="105"/>
      <c r="G145" s="105"/>
      <c r="H145" s="89" t="s">
        <v>140</v>
      </c>
    </row>
    <row r="146" spans="1:17" x14ac:dyDescent="0.2">
      <c r="A146" s="107"/>
      <c r="B146" s="96"/>
      <c r="C146" s="96" t="s">
        <v>357</v>
      </c>
      <c r="D146" s="96"/>
      <c r="E146" s="107"/>
      <c r="F146" s="98">
        <v>24.9999991</v>
      </c>
      <c r="G146" s="99">
        <v>7.0514000000000004E-4</v>
      </c>
      <c r="H146" s="89" t="s">
        <v>140</v>
      </c>
    </row>
    <row r="147" spans="1:17" x14ac:dyDescent="0.2">
      <c r="A147" s="107"/>
      <c r="B147" s="96"/>
      <c r="C147" s="91" t="s">
        <v>1002</v>
      </c>
      <c r="D147" s="96"/>
      <c r="E147" s="107"/>
      <c r="F147" s="98">
        <f>24831.81807436+F92</f>
        <v>56.050224359998538</v>
      </c>
      <c r="G147" s="99">
        <f>F147/F148</f>
        <v>1.5809398124979296E-3</v>
      </c>
      <c r="H147" s="89" t="s">
        <v>140</v>
      </c>
    </row>
    <row r="148" spans="1:17" x14ac:dyDescent="0.2">
      <c r="A148" s="104"/>
      <c r="B148" s="104"/>
      <c r="C148" s="101" t="s">
        <v>166</v>
      </c>
      <c r="D148" s="105"/>
      <c r="E148" s="105"/>
      <c r="F148" s="102">
        <v>35453.737022055</v>
      </c>
      <c r="G148" s="108">
        <v>1.0000000099999999</v>
      </c>
      <c r="H148" s="89" t="s">
        <v>140</v>
      </c>
    </row>
    <row r="149" spans="1:17" ht="12.75" customHeight="1" x14ac:dyDescent="0.2">
      <c r="A149" s="109"/>
      <c r="B149" s="109"/>
      <c r="C149" s="110"/>
      <c r="D149" s="111"/>
      <c r="E149" s="111"/>
      <c r="F149" s="112"/>
      <c r="G149" s="113"/>
      <c r="H149" s="114"/>
    </row>
    <row r="150" spans="1:17" x14ac:dyDescent="0.2">
      <c r="A150" s="109"/>
      <c r="B150" s="230" t="s">
        <v>984</v>
      </c>
      <c r="C150" s="230"/>
      <c r="D150" s="230"/>
      <c r="E150" s="230"/>
      <c r="F150" s="230"/>
      <c r="G150" s="230"/>
      <c r="H150" s="230"/>
      <c r="J150" s="116"/>
    </row>
    <row r="151" spans="1:17" x14ac:dyDescent="0.2">
      <c r="A151" s="109"/>
      <c r="B151" s="230" t="s">
        <v>985</v>
      </c>
      <c r="C151" s="230"/>
      <c r="D151" s="230"/>
      <c r="E151" s="230"/>
      <c r="F151" s="230"/>
      <c r="G151" s="230"/>
      <c r="H151" s="230"/>
      <c r="J151" s="116"/>
    </row>
    <row r="152" spans="1:17" x14ac:dyDescent="0.2">
      <c r="A152" s="109"/>
      <c r="B152" s="230" t="s">
        <v>986</v>
      </c>
      <c r="C152" s="230"/>
      <c r="D152" s="230"/>
      <c r="E152" s="230"/>
      <c r="F152" s="230"/>
      <c r="G152" s="230"/>
      <c r="H152" s="230"/>
      <c r="J152" s="116"/>
    </row>
    <row r="153" spans="1:17" s="118" customFormat="1" ht="66.75" customHeight="1" x14ac:dyDescent="0.25">
      <c r="A153" s="117"/>
      <c r="B153" s="231" t="s">
        <v>987</v>
      </c>
      <c r="C153" s="231"/>
      <c r="D153" s="231"/>
      <c r="E153" s="231"/>
      <c r="F153" s="231"/>
      <c r="G153" s="231"/>
      <c r="H153" s="231"/>
      <c r="I153"/>
      <c r="J153" s="116"/>
      <c r="K153"/>
      <c r="L153"/>
      <c r="M153"/>
      <c r="N153"/>
      <c r="O153"/>
      <c r="P153"/>
      <c r="Q153"/>
    </row>
    <row r="154" spans="1:17" x14ac:dyDescent="0.2">
      <c r="A154" s="109"/>
      <c r="B154" s="230" t="s">
        <v>988</v>
      </c>
      <c r="C154" s="230"/>
      <c r="D154" s="230"/>
      <c r="E154" s="230"/>
      <c r="F154" s="230"/>
      <c r="G154" s="230"/>
      <c r="H154" s="230"/>
      <c r="J154" s="116"/>
    </row>
    <row r="155" spans="1:17" x14ac:dyDescent="0.2">
      <c r="A155" s="109"/>
      <c r="B155" s="281" t="s">
        <v>1199</v>
      </c>
      <c r="C155" s="230"/>
      <c r="D155" s="230"/>
      <c r="E155" s="230"/>
      <c r="F155" s="230"/>
      <c r="G155" s="230"/>
      <c r="H155" s="230"/>
      <c r="I155" s="177"/>
    </row>
    <row r="156" spans="1:17" x14ac:dyDescent="0.2">
      <c r="A156" s="109"/>
      <c r="B156" s="109"/>
      <c r="C156" s="109"/>
      <c r="D156" s="111"/>
      <c r="E156" s="111"/>
      <c r="F156" s="111"/>
      <c r="G156" s="111"/>
    </row>
    <row r="157" spans="1:17" x14ac:dyDescent="0.2">
      <c r="A157" s="109"/>
      <c r="B157" s="232" t="s">
        <v>167</v>
      </c>
      <c r="C157" s="233"/>
      <c r="D157" s="234"/>
      <c r="E157" s="119"/>
      <c r="F157" s="111"/>
      <c r="G157" s="111"/>
    </row>
    <row r="158" spans="1:17" ht="27.75" customHeight="1" x14ac:dyDescent="0.2">
      <c r="A158" s="109"/>
      <c r="B158" s="235" t="s">
        <v>168</v>
      </c>
      <c r="C158" s="236"/>
      <c r="D158" s="178" t="s">
        <v>1028</v>
      </c>
      <c r="E158" s="119"/>
      <c r="F158" s="111"/>
      <c r="G158" s="111"/>
    </row>
    <row r="159" spans="1:17" ht="12.75" customHeight="1" x14ac:dyDescent="0.2">
      <c r="A159" s="109"/>
      <c r="B159" s="235" t="s">
        <v>989</v>
      </c>
      <c r="C159" s="236"/>
      <c r="D159" s="88" t="s">
        <v>169</v>
      </c>
      <c r="E159" s="119"/>
      <c r="F159" s="111"/>
      <c r="G159" s="111"/>
    </row>
    <row r="160" spans="1:17" x14ac:dyDescent="0.2">
      <c r="A160" s="109"/>
      <c r="B160" s="235" t="s">
        <v>170</v>
      </c>
      <c r="C160" s="236"/>
      <c r="D160" s="120" t="s">
        <v>140</v>
      </c>
      <c r="E160" s="119"/>
      <c r="F160" s="111"/>
      <c r="G160" s="111"/>
    </row>
    <row r="161" spans="1:15" x14ac:dyDescent="0.2">
      <c r="A161" s="121"/>
      <c r="B161" s="122" t="s">
        <v>140</v>
      </c>
      <c r="C161" s="122" t="s">
        <v>990</v>
      </c>
      <c r="D161" s="122" t="s">
        <v>171</v>
      </c>
      <c r="E161" s="121"/>
      <c r="F161" s="121"/>
      <c r="G161" s="121"/>
      <c r="H161" s="121"/>
      <c r="J161" s="116"/>
    </row>
    <row r="162" spans="1:15" x14ac:dyDescent="0.2">
      <c r="A162" s="121"/>
      <c r="B162" s="123" t="s">
        <v>172</v>
      </c>
      <c r="C162" s="124">
        <v>46022</v>
      </c>
      <c r="D162" s="124">
        <v>46053</v>
      </c>
      <c r="E162" s="121"/>
      <c r="F162" s="121"/>
      <c r="G162" s="121"/>
      <c r="J162" s="116"/>
    </row>
    <row r="163" spans="1:15" x14ac:dyDescent="0.2">
      <c r="A163" s="125"/>
      <c r="B163" s="96" t="s">
        <v>173</v>
      </c>
      <c r="C163" s="126">
        <v>15.7239</v>
      </c>
      <c r="D163" s="126">
        <v>15.8188</v>
      </c>
      <c r="E163" s="125"/>
      <c r="F163" s="127"/>
      <c r="G163" s="128"/>
    </row>
    <row r="164" spans="1:15" ht="25.5" x14ac:dyDescent="0.2">
      <c r="A164" s="125"/>
      <c r="B164" s="96" t="s">
        <v>1029</v>
      </c>
      <c r="C164" s="126">
        <v>13.595800000000001</v>
      </c>
      <c r="D164" s="126">
        <v>13.677899999999999</v>
      </c>
      <c r="E164" s="125"/>
      <c r="F164" s="127"/>
      <c r="G164" s="128"/>
    </row>
    <row r="165" spans="1:15" x14ac:dyDescent="0.2">
      <c r="A165" s="125"/>
      <c r="B165" s="96" t="s">
        <v>174</v>
      </c>
      <c r="C165" s="126">
        <v>14.8437</v>
      </c>
      <c r="D165" s="126">
        <v>14.924200000000001</v>
      </c>
      <c r="E165" s="125"/>
      <c r="F165" s="127"/>
      <c r="G165" s="128"/>
    </row>
    <row r="166" spans="1:15" ht="25.5" x14ac:dyDescent="0.2">
      <c r="A166" s="125"/>
      <c r="B166" s="96" t="s">
        <v>1030</v>
      </c>
      <c r="C166" s="126">
        <v>13.050700000000001</v>
      </c>
      <c r="D166" s="126">
        <v>13.121499999999999</v>
      </c>
      <c r="E166" s="125"/>
      <c r="F166" s="127"/>
      <c r="G166" s="128"/>
    </row>
    <row r="167" spans="1:15" x14ac:dyDescent="0.2">
      <c r="A167" s="125"/>
      <c r="B167" s="125"/>
      <c r="C167" s="125"/>
      <c r="D167" s="125"/>
      <c r="E167" s="125"/>
      <c r="F167" s="125"/>
      <c r="G167" s="125"/>
    </row>
    <row r="168" spans="1:15" x14ac:dyDescent="0.2">
      <c r="A168" s="121"/>
      <c r="B168" s="235" t="s">
        <v>991</v>
      </c>
      <c r="C168" s="236"/>
      <c r="D168" s="88" t="s">
        <v>169</v>
      </c>
      <c r="E168" s="121"/>
      <c r="F168" s="121"/>
      <c r="G168" s="121"/>
    </row>
    <row r="169" spans="1:15" x14ac:dyDescent="0.2">
      <c r="A169" s="121"/>
      <c r="B169" s="137"/>
      <c r="C169" s="137"/>
      <c r="D169" s="137"/>
      <c r="E169" s="121"/>
      <c r="F169" s="121"/>
      <c r="G169" s="121"/>
    </row>
    <row r="170" spans="1:15" x14ac:dyDescent="0.2">
      <c r="A170" s="121"/>
      <c r="B170" s="235" t="s">
        <v>175</v>
      </c>
      <c r="C170" s="236"/>
      <c r="D170" s="88" t="s">
        <v>1012</v>
      </c>
      <c r="E170" s="131"/>
      <c r="F170" s="121"/>
      <c r="G170" s="121"/>
    </row>
    <row r="171" spans="1:15" x14ac:dyDescent="0.2">
      <c r="A171" s="121"/>
      <c r="B171" s="235" t="s">
        <v>176</v>
      </c>
      <c r="C171" s="236"/>
      <c r="D171" s="88" t="s">
        <v>169</v>
      </c>
      <c r="E171" s="131"/>
      <c r="F171" s="121"/>
      <c r="G171" s="121"/>
      <c r="I171" s="179"/>
    </row>
    <row r="172" spans="1:15" ht="17.100000000000001" customHeight="1" x14ac:dyDescent="0.2">
      <c r="A172" s="121"/>
      <c r="B172" s="235" t="s">
        <v>177</v>
      </c>
      <c r="C172" s="236"/>
      <c r="D172" s="88" t="s">
        <v>169</v>
      </c>
      <c r="E172" s="131"/>
      <c r="F172" s="121"/>
      <c r="G172" s="121"/>
    </row>
    <row r="173" spans="1:15" x14ac:dyDescent="0.2">
      <c r="A173" s="121"/>
      <c r="B173" s="235" t="s">
        <v>178</v>
      </c>
      <c r="C173" s="236"/>
      <c r="D173" s="132">
        <v>9.6660784739827381</v>
      </c>
      <c r="E173" s="121"/>
      <c r="F173" s="115"/>
      <c r="G173" s="133"/>
    </row>
    <row r="175" spans="1:15" s="170" customFormat="1" x14ac:dyDescent="0.2">
      <c r="B175" s="171" t="s">
        <v>1194</v>
      </c>
      <c r="C175" s="171"/>
      <c r="D175" s="171"/>
      <c r="E175" s="5"/>
      <c r="F175" s="6"/>
      <c r="I175"/>
      <c r="J175"/>
      <c r="K175"/>
      <c r="L175"/>
      <c r="M175"/>
      <c r="N175"/>
    </row>
    <row r="176" spans="1:15" ht="13.5" customHeight="1" x14ac:dyDescent="0.2">
      <c r="B176" s="268" t="s">
        <v>1031</v>
      </c>
      <c r="C176" s="268" t="s">
        <v>1032</v>
      </c>
      <c r="D176" s="271" t="s">
        <v>1033</v>
      </c>
      <c r="E176" s="272"/>
      <c r="F176" s="273"/>
      <c r="G176" s="274" t="s">
        <v>1034</v>
      </c>
      <c r="H176" s="275"/>
      <c r="I176" s="276"/>
      <c r="J176" s="180"/>
      <c r="K176" s="180"/>
      <c r="L176" s="180"/>
      <c r="M176" s="180"/>
      <c r="N176" s="180"/>
      <c r="O176" s="180"/>
    </row>
    <row r="177" spans="2:16" ht="46.5" customHeight="1" x14ac:dyDescent="0.2">
      <c r="B177" s="269"/>
      <c r="C177" s="269"/>
      <c r="D177" s="277" t="s">
        <v>1035</v>
      </c>
      <c r="E177" s="277" t="s">
        <v>1036</v>
      </c>
      <c r="F177" s="277" t="s">
        <v>1037</v>
      </c>
      <c r="G177" s="279" t="s">
        <v>1038</v>
      </c>
      <c r="H177" s="280"/>
      <c r="I177" s="277" t="s">
        <v>1039</v>
      </c>
      <c r="J177" s="180"/>
      <c r="K177" s="180"/>
      <c r="L177" s="180"/>
      <c r="M177" s="180"/>
      <c r="N177" s="180"/>
      <c r="O177" s="180"/>
    </row>
    <row r="178" spans="2:16" ht="21" customHeight="1" x14ac:dyDescent="0.2">
      <c r="B178" s="270"/>
      <c r="C178" s="270"/>
      <c r="D178" s="278"/>
      <c r="E178" s="278"/>
      <c r="F178" s="278"/>
      <c r="G178" s="182" t="s">
        <v>1040</v>
      </c>
      <c r="H178" s="182" t="s">
        <v>1041</v>
      </c>
      <c r="I178" s="278"/>
      <c r="J178" s="180"/>
      <c r="K178" s="180"/>
      <c r="L178" s="180"/>
      <c r="M178" s="180"/>
      <c r="N178" s="180"/>
      <c r="O178" s="180"/>
    </row>
    <row r="179" spans="2:16" ht="13.5" x14ac:dyDescent="0.25">
      <c r="B179" s="183" t="s">
        <v>1042</v>
      </c>
      <c r="C179" s="184" t="s">
        <v>1043</v>
      </c>
      <c r="D179" s="185">
        <v>48.884799999999998</v>
      </c>
      <c r="E179" s="2">
        <v>1.1152</v>
      </c>
      <c r="F179" s="186">
        <f>D179+E179</f>
        <v>50</v>
      </c>
      <c r="G179" s="3">
        <v>2.1270963690000002</v>
      </c>
      <c r="H179" s="3">
        <v>1.34</v>
      </c>
      <c r="I179" s="3">
        <f>G179+H179</f>
        <v>3.4670963690000001</v>
      </c>
      <c r="J179" s="180"/>
      <c r="K179" s="180"/>
      <c r="L179" s="180"/>
      <c r="M179" s="180"/>
      <c r="N179" s="180"/>
      <c r="O179" s="180"/>
    </row>
    <row r="180" spans="2:16" s="170" customFormat="1" x14ac:dyDescent="0.2">
      <c r="B180" s="187"/>
      <c r="C180" s="188"/>
      <c r="D180" s="189"/>
      <c r="E180" s="7"/>
      <c r="F180" s="190"/>
      <c r="G180" s="187"/>
      <c r="I180"/>
      <c r="J180"/>
      <c r="K180"/>
      <c r="L180"/>
      <c r="M180"/>
      <c r="N180"/>
      <c r="O180"/>
    </row>
    <row r="181" spans="2:16" ht="42" customHeight="1" x14ac:dyDescent="0.2">
      <c r="B181" s="265" t="s">
        <v>1044</v>
      </c>
      <c r="C181" s="265"/>
      <c r="D181" s="265"/>
      <c r="E181" s="265"/>
      <c r="F181" s="265"/>
      <c r="G181" s="265"/>
      <c r="H181" s="265"/>
      <c r="I181" s="265"/>
      <c r="J181" s="191"/>
      <c r="K181" s="180"/>
      <c r="L181" s="180"/>
      <c r="M181" s="180"/>
      <c r="N181" s="180"/>
      <c r="O181" s="180"/>
    </row>
    <row r="182" spans="2:16" ht="13.5" x14ac:dyDescent="0.25">
      <c r="B182" s="192" t="s">
        <v>1045</v>
      </c>
      <c r="I182" s="180"/>
      <c r="J182" s="86"/>
      <c r="K182" s="180"/>
      <c r="L182" s="180"/>
      <c r="M182" s="180"/>
      <c r="N182" s="180"/>
      <c r="O182" s="180"/>
      <c r="P182" s="180"/>
    </row>
    <row r="183" spans="2:16" x14ac:dyDescent="0.2">
      <c r="B183" s="4" t="s">
        <v>1046</v>
      </c>
      <c r="J183" s="86"/>
      <c r="K183" s="180"/>
      <c r="L183" s="180"/>
      <c r="M183" s="180"/>
      <c r="N183" s="180"/>
      <c r="O183" s="180"/>
    </row>
    <row r="184" spans="2:16" x14ac:dyDescent="0.2">
      <c r="B184" s="4"/>
      <c r="J184" s="86"/>
      <c r="K184" s="180"/>
      <c r="L184" s="180"/>
      <c r="M184" s="180"/>
      <c r="N184" s="180"/>
      <c r="O184" s="180"/>
    </row>
    <row r="185" spans="2:16" x14ac:dyDescent="0.2">
      <c r="B185" s="4" t="s">
        <v>1047</v>
      </c>
      <c r="J185" s="86"/>
      <c r="K185" s="180"/>
      <c r="L185" s="180"/>
      <c r="M185" s="180"/>
      <c r="N185" s="180"/>
      <c r="O185" s="180"/>
    </row>
    <row r="186" spans="2:16" x14ac:dyDescent="0.2">
      <c r="B186" s="4"/>
      <c r="J186" s="86"/>
      <c r="K186" s="180"/>
      <c r="L186" s="180"/>
      <c r="M186" s="180"/>
      <c r="N186" s="180"/>
      <c r="O186" s="180"/>
    </row>
    <row r="187" spans="2:16" x14ac:dyDescent="0.2">
      <c r="B187" s="4" t="s">
        <v>1048</v>
      </c>
      <c r="J187" s="86"/>
    </row>
    <row r="188" spans="2:16" s="170" customFormat="1" x14ac:dyDescent="0.2">
      <c r="I188"/>
      <c r="J188"/>
      <c r="K188"/>
      <c r="L188"/>
      <c r="M188"/>
      <c r="N188"/>
      <c r="O188"/>
      <c r="P188"/>
    </row>
    <row r="189" spans="2:16" s="170" customFormat="1" x14ac:dyDescent="0.2">
      <c r="B189" s="256" t="s">
        <v>1059</v>
      </c>
      <c r="C189" s="257"/>
      <c r="D189" s="258"/>
      <c r="I189"/>
      <c r="J189"/>
      <c r="K189"/>
      <c r="L189"/>
      <c r="M189"/>
      <c r="N189"/>
      <c r="O189"/>
      <c r="P189"/>
    </row>
    <row r="190" spans="2:16" s="170" customFormat="1" ht="25.5" x14ac:dyDescent="0.2">
      <c r="B190" s="249" t="s">
        <v>1060</v>
      </c>
      <c r="C190" s="249"/>
      <c r="D190" s="168" t="s">
        <v>643</v>
      </c>
      <c r="I190"/>
      <c r="J190"/>
      <c r="K190"/>
      <c r="L190"/>
      <c r="M190"/>
      <c r="N190"/>
      <c r="O190"/>
      <c r="P190"/>
    </row>
    <row r="191" spans="2:16" s="170" customFormat="1" x14ac:dyDescent="0.2">
      <c r="B191" s="249" t="s">
        <v>1061</v>
      </c>
      <c r="C191" s="249"/>
      <c r="D191" s="143"/>
      <c r="I191"/>
      <c r="J191"/>
      <c r="K191"/>
      <c r="L191"/>
      <c r="M191"/>
      <c r="N191"/>
      <c r="O191"/>
      <c r="P191"/>
    </row>
    <row r="192" spans="2:16" s="170" customFormat="1" x14ac:dyDescent="0.2">
      <c r="B192" s="250"/>
      <c r="C192" s="252"/>
      <c r="D192" s="144"/>
      <c r="I192"/>
      <c r="J192"/>
      <c r="K192"/>
      <c r="L192"/>
      <c r="M192"/>
      <c r="N192"/>
      <c r="O192"/>
      <c r="P192"/>
    </row>
    <row r="193" spans="2:16" s="170" customFormat="1" x14ac:dyDescent="0.2">
      <c r="B193" s="249" t="s">
        <v>1062</v>
      </c>
      <c r="C193" s="249"/>
      <c r="D193" s="145">
        <v>5.4510396952971751</v>
      </c>
      <c r="I193"/>
      <c r="J193"/>
      <c r="K193"/>
      <c r="L193"/>
      <c r="M193"/>
      <c r="N193"/>
      <c r="O193"/>
      <c r="P193"/>
    </row>
    <row r="194" spans="2:16" s="170" customFormat="1" x14ac:dyDescent="0.2">
      <c r="B194" s="250"/>
      <c r="C194" s="252"/>
      <c r="D194" s="144"/>
      <c r="I194"/>
      <c r="J194"/>
      <c r="K194"/>
      <c r="L194"/>
      <c r="M194"/>
      <c r="N194"/>
      <c r="O194"/>
      <c r="P194"/>
    </row>
    <row r="195" spans="2:16" s="170" customFormat="1" x14ac:dyDescent="0.2">
      <c r="B195" s="249" t="s">
        <v>1063</v>
      </c>
      <c r="C195" s="249"/>
      <c r="D195" s="145">
        <v>0.62355980195213245</v>
      </c>
      <c r="I195"/>
      <c r="J195"/>
      <c r="K195"/>
      <c r="L195"/>
      <c r="M195"/>
      <c r="N195"/>
      <c r="O195"/>
      <c r="P195"/>
    </row>
    <row r="196" spans="2:16" s="170" customFormat="1" x14ac:dyDescent="0.2">
      <c r="B196" s="249" t="s">
        <v>1064</v>
      </c>
      <c r="C196" s="249"/>
      <c r="D196" s="145">
        <v>0.64085554172169101</v>
      </c>
      <c r="I196"/>
      <c r="J196"/>
      <c r="K196"/>
      <c r="L196"/>
      <c r="M196"/>
      <c r="N196"/>
      <c r="O196"/>
      <c r="P196"/>
    </row>
    <row r="197" spans="2:16" s="170" customFormat="1" x14ac:dyDescent="0.2">
      <c r="B197" s="250"/>
      <c r="C197" s="252"/>
      <c r="D197" s="144"/>
      <c r="I197"/>
      <c r="J197"/>
      <c r="K197"/>
      <c r="L197"/>
      <c r="M197"/>
      <c r="N197"/>
      <c r="O197"/>
      <c r="P197"/>
    </row>
    <row r="198" spans="2:16" s="170" customFormat="1" x14ac:dyDescent="0.2">
      <c r="B198" s="249" t="s">
        <v>1065</v>
      </c>
      <c r="C198" s="249"/>
      <c r="D198" s="146" t="s">
        <v>1196</v>
      </c>
      <c r="I198"/>
      <c r="J198"/>
      <c r="K198"/>
      <c r="L198"/>
      <c r="M198"/>
      <c r="N198"/>
      <c r="O198"/>
      <c r="P198"/>
    </row>
    <row r="199" spans="2:16" s="170" customFormat="1" x14ac:dyDescent="0.2">
      <c r="B199" s="250" t="s">
        <v>1066</v>
      </c>
      <c r="C199" s="251"/>
      <c r="D199" s="252"/>
      <c r="I199"/>
      <c r="J199"/>
      <c r="K199"/>
      <c r="L199"/>
      <c r="M199"/>
      <c r="N199"/>
      <c r="O199"/>
      <c r="P199"/>
    </row>
    <row r="201" spans="2:16" x14ac:dyDescent="0.2">
      <c r="B201" s="237" t="s">
        <v>992</v>
      </c>
      <c r="C201" s="237"/>
    </row>
    <row r="203" spans="2:16" ht="153.75" customHeight="1" x14ac:dyDescent="0.2"/>
    <row r="206" spans="2:16" x14ac:dyDescent="0.2">
      <c r="B206" s="134" t="s">
        <v>993</v>
      </c>
      <c r="C206" s="135"/>
      <c r="D206" s="134"/>
    </row>
    <row r="207" spans="2:16" x14ac:dyDescent="0.2">
      <c r="B207" s="134" t="s">
        <v>1080</v>
      </c>
      <c r="D207" s="134"/>
    </row>
    <row r="208" spans="2:16" ht="165" customHeight="1" x14ac:dyDescent="0.2"/>
    <row r="210" spans="10:10" x14ac:dyDescent="0.2">
      <c r="J210" s="86"/>
    </row>
    <row r="211" spans="10:10" ht="12.75" customHeight="1" x14ac:dyDescent="0.2"/>
    <row r="212" spans="10:10" ht="12.75" customHeight="1" x14ac:dyDescent="0.2"/>
    <row r="213" spans="10:10" ht="12.75" customHeight="1" x14ac:dyDescent="0.2"/>
    <row r="214" spans="10:10" ht="12.75" customHeight="1" x14ac:dyDescent="0.2"/>
  </sheetData>
  <mergeCells count="40">
    <mergeCell ref="B176:B178"/>
    <mergeCell ref="C176:C178"/>
    <mergeCell ref="B159:C159"/>
    <mergeCell ref="B160:C160"/>
    <mergeCell ref="B168:C168"/>
    <mergeCell ref="B172:C172"/>
    <mergeCell ref="B173:C173"/>
    <mergeCell ref="B170:C170"/>
    <mergeCell ref="B171:C171"/>
    <mergeCell ref="B152:H152"/>
    <mergeCell ref="B153:H153"/>
    <mergeCell ref="B154:H154"/>
    <mergeCell ref="B157:D157"/>
    <mergeCell ref="B158:C158"/>
    <mergeCell ref="B155:H155"/>
    <mergeCell ref="A1:H1"/>
    <mergeCell ref="A2:H2"/>
    <mergeCell ref="A3:H3"/>
    <mergeCell ref="B150:H150"/>
    <mergeCell ref="B151:H151"/>
    <mergeCell ref="D176:F176"/>
    <mergeCell ref="G176:I176"/>
    <mergeCell ref="D177:D178"/>
    <mergeCell ref="E177:E178"/>
    <mergeCell ref="F177:F178"/>
    <mergeCell ref="G177:H177"/>
    <mergeCell ref="I177:I178"/>
    <mergeCell ref="B181:I181"/>
    <mergeCell ref="B189:D189"/>
    <mergeCell ref="B190:C190"/>
    <mergeCell ref="B191:C191"/>
    <mergeCell ref="B192:C192"/>
    <mergeCell ref="B198:C198"/>
    <mergeCell ref="B199:D199"/>
    <mergeCell ref="B201:C201"/>
    <mergeCell ref="B193:C193"/>
    <mergeCell ref="B194:C194"/>
    <mergeCell ref="B195:C195"/>
    <mergeCell ref="B196:C196"/>
    <mergeCell ref="B197:C197"/>
  </mergeCells>
  <hyperlinks>
    <hyperlink ref="I1" location="Index!B2" display="Index" xr:uid="{933895FB-5FF8-4C46-87EC-96CF45E249A5}"/>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9581F-17B7-47EF-B80D-06C8BC6492BC}">
  <sheetPr>
    <outlinePr summaryBelow="0" summaryRight="0"/>
  </sheetPr>
  <dimension ref="A1:Q230"/>
  <sheetViews>
    <sheetView showGridLines="0" workbookViewId="0">
      <selection sqref="A1:H1"/>
    </sheetView>
  </sheetViews>
  <sheetFormatPr defaultRowHeight="12.75" x14ac:dyDescent="0.2"/>
  <cols>
    <col min="1" max="1" width="5.85546875" bestFit="1" customWidth="1"/>
    <col min="2" max="2" width="19.5703125" bestFit="1" customWidth="1"/>
    <col min="3" max="3" width="46.85546875" customWidth="1"/>
    <col min="4" max="4" width="17.7109375" bestFit="1" customWidth="1"/>
    <col min="5" max="5" width="8.7109375" bestFit="1" customWidth="1"/>
    <col min="6" max="6" width="10.140625" bestFit="1" customWidth="1"/>
    <col min="7" max="7" width="14" bestFit="1" customWidth="1"/>
    <col min="8" max="8" width="10.140625" customWidth="1"/>
    <col min="9" max="9" width="8.7109375" customWidth="1"/>
  </cols>
  <sheetData>
    <row r="1" spans="1:9" ht="15" x14ac:dyDescent="0.2">
      <c r="A1" s="248" t="s">
        <v>0</v>
      </c>
      <c r="B1" s="248"/>
      <c r="C1" s="248"/>
      <c r="D1" s="248"/>
      <c r="E1" s="248"/>
      <c r="F1" s="248"/>
      <c r="G1" s="248"/>
      <c r="H1" s="248"/>
      <c r="I1" s="1" t="s">
        <v>981</v>
      </c>
    </row>
    <row r="2" spans="1:9" ht="15" x14ac:dyDescent="0.2">
      <c r="A2" s="229" t="s">
        <v>706</v>
      </c>
      <c r="B2" s="229"/>
      <c r="C2" s="229"/>
      <c r="D2" s="229"/>
      <c r="E2" s="229"/>
      <c r="F2" s="229"/>
      <c r="G2" s="229"/>
      <c r="H2" s="229"/>
    </row>
    <row r="3" spans="1:9" ht="15" x14ac:dyDescent="0.2">
      <c r="A3" s="229" t="s">
        <v>982</v>
      </c>
      <c r="B3" s="229"/>
      <c r="C3" s="229"/>
      <c r="D3" s="229"/>
      <c r="E3" s="229"/>
      <c r="F3" s="229"/>
      <c r="G3" s="229"/>
      <c r="H3" s="229"/>
    </row>
    <row r="4" spans="1:9" s="86" customFormat="1" ht="30" x14ac:dyDescent="0.2">
      <c r="A4" s="84" t="s">
        <v>2</v>
      </c>
      <c r="B4" s="84" t="s">
        <v>3</v>
      </c>
      <c r="C4" s="84" t="s">
        <v>4</v>
      </c>
      <c r="D4" s="84" t="s">
        <v>5</v>
      </c>
      <c r="E4" s="84" t="s">
        <v>6</v>
      </c>
      <c r="F4" s="84" t="s">
        <v>7</v>
      </c>
      <c r="G4" s="84" t="s">
        <v>8</v>
      </c>
      <c r="H4" s="85" t="s">
        <v>1191</v>
      </c>
    </row>
    <row r="5" spans="1:9" x14ac:dyDescent="0.2">
      <c r="A5" s="87"/>
      <c r="B5" s="87"/>
      <c r="C5" s="88" t="s">
        <v>9</v>
      </c>
      <c r="D5" s="87"/>
      <c r="E5" s="87"/>
      <c r="F5" s="87"/>
      <c r="G5" s="87"/>
      <c r="H5" s="89" t="s">
        <v>140</v>
      </c>
    </row>
    <row r="6" spans="1:9" x14ac:dyDescent="0.2">
      <c r="A6" s="90"/>
      <c r="B6" s="91"/>
      <c r="C6" s="91" t="s">
        <v>10</v>
      </c>
      <c r="D6" s="91"/>
      <c r="E6" s="92"/>
      <c r="F6" s="93"/>
      <c r="G6" s="94"/>
      <c r="H6" s="89" t="s">
        <v>140</v>
      </c>
    </row>
    <row r="7" spans="1:9" x14ac:dyDescent="0.2">
      <c r="A7" s="95">
        <v>1</v>
      </c>
      <c r="B7" s="96" t="s">
        <v>319</v>
      </c>
      <c r="C7" s="96" t="s">
        <v>320</v>
      </c>
      <c r="D7" s="96" t="s">
        <v>31</v>
      </c>
      <c r="E7" s="97">
        <v>1095068</v>
      </c>
      <c r="F7" s="98">
        <v>10175.919389999999</v>
      </c>
      <c r="G7" s="99">
        <v>5.9670000000000001E-2</v>
      </c>
      <c r="H7" s="89" t="s">
        <v>140</v>
      </c>
      <c r="I7" s="177"/>
    </row>
    <row r="8" spans="1:9" x14ac:dyDescent="0.2">
      <c r="A8" s="95">
        <v>2</v>
      </c>
      <c r="B8" s="96" t="s">
        <v>36</v>
      </c>
      <c r="C8" s="96" t="s">
        <v>37</v>
      </c>
      <c r="D8" s="96" t="s">
        <v>31</v>
      </c>
      <c r="E8" s="97">
        <v>727318</v>
      </c>
      <c r="F8" s="98">
        <v>9855.1589000000004</v>
      </c>
      <c r="G8" s="99">
        <v>5.7789109999999998E-2</v>
      </c>
      <c r="H8" s="89" t="s">
        <v>140</v>
      </c>
    </row>
    <row r="9" spans="1:9" x14ac:dyDescent="0.2">
      <c r="A9" s="95">
        <v>3</v>
      </c>
      <c r="B9" s="96" t="s">
        <v>14</v>
      </c>
      <c r="C9" s="96" t="s">
        <v>15</v>
      </c>
      <c r="D9" s="96" t="s">
        <v>16</v>
      </c>
      <c r="E9" s="97">
        <v>381617</v>
      </c>
      <c r="F9" s="98">
        <v>7512.8938790000002</v>
      </c>
      <c r="G9" s="99">
        <v>4.405444E-2</v>
      </c>
      <c r="H9" s="89" t="s">
        <v>140</v>
      </c>
    </row>
    <row r="10" spans="1:9" x14ac:dyDescent="0.2">
      <c r="A10" s="95">
        <v>4</v>
      </c>
      <c r="B10" s="96" t="s">
        <v>17</v>
      </c>
      <c r="C10" s="96" t="s">
        <v>18</v>
      </c>
      <c r="D10" s="96" t="s">
        <v>19</v>
      </c>
      <c r="E10" s="97">
        <v>510482</v>
      </c>
      <c r="F10" s="98">
        <v>7123.2658279999996</v>
      </c>
      <c r="G10" s="99">
        <v>4.1769720000000003E-2</v>
      </c>
      <c r="H10" s="89" t="s">
        <v>140</v>
      </c>
    </row>
    <row r="11" spans="1:9" x14ac:dyDescent="0.2">
      <c r="A11" s="95">
        <v>5</v>
      </c>
      <c r="B11" s="96" t="s">
        <v>325</v>
      </c>
      <c r="C11" s="96" t="s">
        <v>326</v>
      </c>
      <c r="D11" s="96" t="s">
        <v>31</v>
      </c>
      <c r="E11" s="97">
        <v>1446380</v>
      </c>
      <c r="F11" s="98">
        <v>5901.2304000000004</v>
      </c>
      <c r="G11" s="99">
        <v>3.4603889999999998E-2</v>
      </c>
      <c r="H11" s="89" t="s">
        <v>140</v>
      </c>
    </row>
    <row r="12" spans="1:9" x14ac:dyDescent="0.2">
      <c r="A12" s="95">
        <v>6</v>
      </c>
      <c r="B12" s="96" t="s">
        <v>11</v>
      </c>
      <c r="C12" s="96" t="s">
        <v>12</v>
      </c>
      <c r="D12" s="96" t="s">
        <v>13</v>
      </c>
      <c r="E12" s="97">
        <v>122895</v>
      </c>
      <c r="F12" s="98">
        <v>4832.600085</v>
      </c>
      <c r="G12" s="99">
        <v>2.8337609999999999E-2</v>
      </c>
      <c r="H12" s="89" t="s">
        <v>140</v>
      </c>
    </row>
    <row r="13" spans="1:9" x14ac:dyDescent="0.2">
      <c r="A13" s="95">
        <v>7</v>
      </c>
      <c r="B13" s="96" t="s">
        <v>331</v>
      </c>
      <c r="C13" s="96" t="s">
        <v>332</v>
      </c>
      <c r="D13" s="96" t="s">
        <v>228</v>
      </c>
      <c r="E13" s="97">
        <v>109940</v>
      </c>
      <c r="F13" s="98">
        <v>3772.92092</v>
      </c>
      <c r="G13" s="99">
        <v>2.2123819999999999E-2</v>
      </c>
      <c r="H13" s="89" t="s">
        <v>140</v>
      </c>
    </row>
    <row r="14" spans="1:9" x14ac:dyDescent="0.2">
      <c r="A14" s="95">
        <v>8</v>
      </c>
      <c r="B14" s="91" t="s">
        <v>1015</v>
      </c>
      <c r="C14" s="91" t="s">
        <v>1016</v>
      </c>
      <c r="D14" s="91" t="s">
        <v>98</v>
      </c>
      <c r="E14" s="92">
        <v>1075000</v>
      </c>
      <c r="F14" s="93">
        <v>3166.40679</v>
      </c>
      <c r="G14" s="169">
        <f>F14/F165</f>
        <v>1.8567314391178442E-2</v>
      </c>
      <c r="H14" s="89" t="s">
        <v>140</v>
      </c>
    </row>
    <row r="15" spans="1:9" x14ac:dyDescent="0.2">
      <c r="A15" s="95">
        <v>9</v>
      </c>
      <c r="B15" s="96" t="s">
        <v>335</v>
      </c>
      <c r="C15" s="96" t="s">
        <v>336</v>
      </c>
      <c r="D15" s="96" t="s">
        <v>182</v>
      </c>
      <c r="E15" s="97">
        <v>316477</v>
      </c>
      <c r="F15" s="98">
        <v>2942.7613845000001</v>
      </c>
      <c r="G15" s="99">
        <v>1.7255889999999999E-2</v>
      </c>
      <c r="H15" s="89" t="s">
        <v>140</v>
      </c>
    </row>
    <row r="16" spans="1:9" x14ac:dyDescent="0.2">
      <c r="A16" s="95">
        <v>10</v>
      </c>
      <c r="B16" s="96" t="s">
        <v>431</v>
      </c>
      <c r="C16" s="96" t="s">
        <v>432</v>
      </c>
      <c r="D16" s="96" t="s">
        <v>199</v>
      </c>
      <c r="E16" s="97">
        <v>168234</v>
      </c>
      <c r="F16" s="98">
        <v>2852.5757039999999</v>
      </c>
      <c r="G16" s="99">
        <v>1.6727059999999998E-2</v>
      </c>
      <c r="H16" s="89" t="s">
        <v>140</v>
      </c>
    </row>
    <row r="17" spans="1:8" x14ac:dyDescent="0.2">
      <c r="A17" s="95">
        <v>11</v>
      </c>
      <c r="B17" s="96" t="s">
        <v>329</v>
      </c>
      <c r="C17" s="96" t="s">
        <v>330</v>
      </c>
      <c r="D17" s="96" t="s">
        <v>31</v>
      </c>
      <c r="E17" s="97">
        <v>936000</v>
      </c>
      <c r="F17" s="98">
        <v>2802.384</v>
      </c>
      <c r="G17" s="99">
        <v>1.6432740000000001E-2</v>
      </c>
      <c r="H17" s="89" t="s">
        <v>140</v>
      </c>
    </row>
    <row r="18" spans="1:8" x14ac:dyDescent="0.2">
      <c r="A18" s="95">
        <v>12</v>
      </c>
      <c r="B18" s="96" t="s">
        <v>344</v>
      </c>
      <c r="C18" s="96" t="s">
        <v>345</v>
      </c>
      <c r="D18" s="96" t="s">
        <v>304</v>
      </c>
      <c r="E18" s="97">
        <v>892400</v>
      </c>
      <c r="F18" s="98">
        <v>2441.6064000000001</v>
      </c>
      <c r="G18" s="99">
        <v>1.43172E-2</v>
      </c>
      <c r="H18" s="89" t="s">
        <v>140</v>
      </c>
    </row>
    <row r="19" spans="1:8" x14ac:dyDescent="0.2">
      <c r="A19" s="95">
        <v>13</v>
      </c>
      <c r="B19" s="96" t="s">
        <v>26</v>
      </c>
      <c r="C19" s="96" t="s">
        <v>27</v>
      </c>
      <c r="D19" s="96" t="s">
        <v>28</v>
      </c>
      <c r="E19" s="97">
        <v>532316</v>
      </c>
      <c r="F19" s="98">
        <v>2390.0988400000001</v>
      </c>
      <c r="G19" s="99">
        <v>1.401517E-2</v>
      </c>
      <c r="H19" s="89" t="s">
        <v>140</v>
      </c>
    </row>
    <row r="20" spans="1:8" x14ac:dyDescent="0.2">
      <c r="A20" s="95">
        <v>14</v>
      </c>
      <c r="B20" s="96" t="s">
        <v>29</v>
      </c>
      <c r="C20" s="96" t="s">
        <v>30</v>
      </c>
      <c r="D20" s="96" t="s">
        <v>31</v>
      </c>
      <c r="E20" s="97">
        <v>217870</v>
      </c>
      <c r="F20" s="98">
        <v>2346.786705</v>
      </c>
      <c r="G20" s="99">
        <v>1.376119E-2</v>
      </c>
      <c r="H20" s="89" t="s">
        <v>140</v>
      </c>
    </row>
    <row r="21" spans="1:8" x14ac:dyDescent="0.2">
      <c r="A21" s="95">
        <v>15</v>
      </c>
      <c r="B21" s="96" t="s">
        <v>340</v>
      </c>
      <c r="C21" s="96" t="s">
        <v>341</v>
      </c>
      <c r="D21" s="96" t="s">
        <v>182</v>
      </c>
      <c r="E21" s="97">
        <v>140080</v>
      </c>
      <c r="F21" s="98">
        <v>2285.5452799999998</v>
      </c>
      <c r="G21" s="99">
        <v>1.340208E-2</v>
      </c>
      <c r="H21" s="89" t="s">
        <v>140</v>
      </c>
    </row>
    <row r="22" spans="1:8" x14ac:dyDescent="0.2">
      <c r="A22" s="95">
        <v>16</v>
      </c>
      <c r="B22" s="96" t="s">
        <v>448</v>
      </c>
      <c r="C22" s="96" t="s">
        <v>449</v>
      </c>
      <c r="D22" s="96" t="s">
        <v>435</v>
      </c>
      <c r="E22" s="97">
        <v>92101</v>
      </c>
      <c r="F22" s="98">
        <v>2185.5567299999998</v>
      </c>
      <c r="G22" s="99">
        <v>1.2815760000000001E-2</v>
      </c>
      <c r="H22" s="89" t="s">
        <v>140</v>
      </c>
    </row>
    <row r="23" spans="1:8" ht="25.5" x14ac:dyDescent="0.2">
      <c r="A23" s="95">
        <v>17</v>
      </c>
      <c r="B23" s="96" t="s">
        <v>183</v>
      </c>
      <c r="C23" s="96" t="s">
        <v>184</v>
      </c>
      <c r="D23" s="96" t="s">
        <v>185</v>
      </c>
      <c r="E23" s="97">
        <v>93249</v>
      </c>
      <c r="F23" s="98">
        <v>2128.5016740000001</v>
      </c>
      <c r="G23" s="99">
        <v>1.24812E-2</v>
      </c>
      <c r="H23" s="89" t="s">
        <v>140</v>
      </c>
    </row>
    <row r="24" spans="1:8" x14ac:dyDescent="0.2">
      <c r="A24" s="95">
        <v>18</v>
      </c>
      <c r="B24" s="96" t="s">
        <v>333</v>
      </c>
      <c r="C24" s="96" t="s">
        <v>334</v>
      </c>
      <c r="D24" s="96" t="s">
        <v>28</v>
      </c>
      <c r="E24" s="97">
        <v>44540</v>
      </c>
      <c r="F24" s="98">
        <v>2057.4807599999999</v>
      </c>
      <c r="G24" s="99">
        <v>1.2064750000000001E-2</v>
      </c>
      <c r="H24" s="89" t="s">
        <v>140</v>
      </c>
    </row>
    <row r="25" spans="1:8" x14ac:dyDescent="0.2">
      <c r="A25" s="95">
        <v>19</v>
      </c>
      <c r="B25" s="96" t="s">
        <v>659</v>
      </c>
      <c r="C25" s="96" t="s">
        <v>660</v>
      </c>
      <c r="D25" s="96" t="s">
        <v>182</v>
      </c>
      <c r="E25" s="97">
        <v>96500</v>
      </c>
      <c r="F25" s="98">
        <v>1884.259</v>
      </c>
      <c r="G25" s="99">
        <v>1.1049E-2</v>
      </c>
      <c r="H25" s="89" t="s">
        <v>140</v>
      </c>
    </row>
    <row r="26" spans="1:8" ht="25.5" x14ac:dyDescent="0.2">
      <c r="A26" s="95">
        <v>20</v>
      </c>
      <c r="B26" s="96" t="s">
        <v>205</v>
      </c>
      <c r="C26" s="96" t="s">
        <v>206</v>
      </c>
      <c r="D26" s="96" t="s">
        <v>207</v>
      </c>
      <c r="E26" s="97">
        <v>113580</v>
      </c>
      <c r="F26" s="98">
        <v>1879.1811</v>
      </c>
      <c r="G26" s="99">
        <v>1.101922E-2</v>
      </c>
      <c r="H26" s="89" t="s">
        <v>140</v>
      </c>
    </row>
    <row r="27" spans="1:8" x14ac:dyDescent="0.2">
      <c r="A27" s="95">
        <v>21</v>
      </c>
      <c r="B27" s="96" t="s">
        <v>323</v>
      </c>
      <c r="C27" s="96" t="s">
        <v>324</v>
      </c>
      <c r="D27" s="96" t="s">
        <v>199</v>
      </c>
      <c r="E27" s="97">
        <v>110188</v>
      </c>
      <c r="F27" s="98">
        <v>1808.18508</v>
      </c>
      <c r="G27" s="99">
        <v>1.060292E-2</v>
      </c>
      <c r="H27" s="89" t="s">
        <v>140</v>
      </c>
    </row>
    <row r="28" spans="1:8" x14ac:dyDescent="0.2">
      <c r="A28" s="95">
        <v>22</v>
      </c>
      <c r="B28" s="96" t="s">
        <v>61</v>
      </c>
      <c r="C28" s="96" t="s">
        <v>62</v>
      </c>
      <c r="D28" s="96" t="s">
        <v>60</v>
      </c>
      <c r="E28" s="97">
        <v>43756</v>
      </c>
      <c r="F28" s="98">
        <v>1799.4655</v>
      </c>
      <c r="G28" s="99">
        <v>1.055178E-2</v>
      </c>
      <c r="H28" s="89" t="s">
        <v>140</v>
      </c>
    </row>
    <row r="29" spans="1:8" x14ac:dyDescent="0.2">
      <c r="A29" s="95">
        <v>23</v>
      </c>
      <c r="B29" s="96" t="s">
        <v>499</v>
      </c>
      <c r="C29" s="96" t="s">
        <v>500</v>
      </c>
      <c r="D29" s="96" t="s">
        <v>182</v>
      </c>
      <c r="E29" s="97">
        <v>468690</v>
      </c>
      <c r="F29" s="98">
        <v>1777.9755150000001</v>
      </c>
      <c r="G29" s="99">
        <v>1.0425769999999999E-2</v>
      </c>
      <c r="H29" s="89" t="s">
        <v>140</v>
      </c>
    </row>
    <row r="30" spans="1:8" x14ac:dyDescent="0.2">
      <c r="A30" s="95">
        <v>24</v>
      </c>
      <c r="B30" s="96" t="s">
        <v>226</v>
      </c>
      <c r="C30" s="96" t="s">
        <v>227</v>
      </c>
      <c r="D30" s="96" t="s">
        <v>228</v>
      </c>
      <c r="E30" s="97">
        <v>45125</v>
      </c>
      <c r="F30" s="98">
        <v>1659.4267500000001</v>
      </c>
      <c r="G30" s="99">
        <v>9.7306200000000006E-3</v>
      </c>
      <c r="H30" s="89" t="s">
        <v>140</v>
      </c>
    </row>
    <row r="31" spans="1:8" x14ac:dyDescent="0.2">
      <c r="A31" s="95">
        <v>25</v>
      </c>
      <c r="B31" s="96" t="s">
        <v>219</v>
      </c>
      <c r="C31" s="96" t="s">
        <v>220</v>
      </c>
      <c r="D31" s="96" t="s">
        <v>221</v>
      </c>
      <c r="E31" s="97">
        <v>326016</v>
      </c>
      <c r="F31" s="98">
        <v>1620.462528</v>
      </c>
      <c r="G31" s="99">
        <v>9.5021399999999992E-3</v>
      </c>
      <c r="H31" s="89" t="s">
        <v>140</v>
      </c>
    </row>
    <row r="32" spans="1:8" x14ac:dyDescent="0.2">
      <c r="A32" s="95">
        <v>26</v>
      </c>
      <c r="B32" s="96" t="s">
        <v>192</v>
      </c>
      <c r="C32" s="96" t="s">
        <v>193</v>
      </c>
      <c r="D32" s="96" t="s">
        <v>194</v>
      </c>
      <c r="E32" s="97">
        <v>56855</v>
      </c>
      <c r="F32" s="98">
        <v>1590.2343499999999</v>
      </c>
      <c r="G32" s="99">
        <v>9.3248900000000006E-3</v>
      </c>
      <c r="H32" s="89" t="s">
        <v>140</v>
      </c>
    </row>
    <row r="33" spans="1:8" ht="25.5" x14ac:dyDescent="0.2">
      <c r="A33" s="95">
        <v>27</v>
      </c>
      <c r="B33" s="96" t="s">
        <v>23</v>
      </c>
      <c r="C33" s="96" t="s">
        <v>24</v>
      </c>
      <c r="D33" s="96" t="s">
        <v>25</v>
      </c>
      <c r="E33" s="97">
        <v>12153</v>
      </c>
      <c r="F33" s="98">
        <v>1542.70182</v>
      </c>
      <c r="G33" s="99">
        <v>9.0461599999999993E-3</v>
      </c>
      <c r="H33" s="89" t="s">
        <v>140</v>
      </c>
    </row>
    <row r="34" spans="1:8" x14ac:dyDescent="0.2">
      <c r="A34" s="95">
        <v>28</v>
      </c>
      <c r="B34" s="96" t="s">
        <v>32</v>
      </c>
      <c r="C34" s="96" t="s">
        <v>33</v>
      </c>
      <c r="D34" s="96" t="s">
        <v>19</v>
      </c>
      <c r="E34" s="97">
        <v>421151</v>
      </c>
      <c r="F34" s="98">
        <v>1535.0953950000001</v>
      </c>
      <c r="G34" s="99">
        <v>9.0015600000000005E-3</v>
      </c>
      <c r="H34" s="89" t="s">
        <v>140</v>
      </c>
    </row>
    <row r="35" spans="1:8" x14ac:dyDescent="0.2">
      <c r="A35" s="95">
        <v>29</v>
      </c>
      <c r="B35" s="96" t="s">
        <v>80</v>
      </c>
      <c r="C35" s="96" t="s">
        <v>81</v>
      </c>
      <c r="D35" s="96" t="s">
        <v>82</v>
      </c>
      <c r="E35" s="97">
        <v>33130</v>
      </c>
      <c r="F35" s="98">
        <v>1522.8204499999999</v>
      </c>
      <c r="G35" s="99">
        <v>8.9295799999999995E-3</v>
      </c>
      <c r="H35" s="89" t="s">
        <v>140</v>
      </c>
    </row>
    <row r="36" spans="1:8" x14ac:dyDescent="0.2">
      <c r="A36" s="95">
        <v>30</v>
      </c>
      <c r="B36" s="96" t="s">
        <v>327</v>
      </c>
      <c r="C36" s="96" t="s">
        <v>328</v>
      </c>
      <c r="D36" s="96" t="s">
        <v>194</v>
      </c>
      <c r="E36" s="97">
        <v>58750</v>
      </c>
      <c r="F36" s="98">
        <v>1485.2</v>
      </c>
      <c r="G36" s="99">
        <v>8.7089799999999998E-3</v>
      </c>
      <c r="H36" s="89" t="s">
        <v>140</v>
      </c>
    </row>
    <row r="37" spans="1:8" ht="25.5" x14ac:dyDescent="0.2">
      <c r="A37" s="95">
        <v>31</v>
      </c>
      <c r="B37" s="96" t="s">
        <v>440</v>
      </c>
      <c r="C37" s="96" t="s">
        <v>441</v>
      </c>
      <c r="D37" s="96" t="s">
        <v>202</v>
      </c>
      <c r="E37" s="97">
        <v>127295</v>
      </c>
      <c r="F37" s="98">
        <v>1443.398005</v>
      </c>
      <c r="G37" s="99">
        <v>8.4638600000000001E-3</v>
      </c>
      <c r="H37" s="89" t="s">
        <v>140</v>
      </c>
    </row>
    <row r="38" spans="1:8" x14ac:dyDescent="0.2">
      <c r="A38" s="95">
        <v>32</v>
      </c>
      <c r="B38" s="96" t="s">
        <v>501</v>
      </c>
      <c r="C38" s="96" t="s">
        <v>502</v>
      </c>
      <c r="D38" s="96" t="s">
        <v>40</v>
      </c>
      <c r="E38" s="97">
        <v>165695</v>
      </c>
      <c r="F38" s="98">
        <v>1390.84383</v>
      </c>
      <c r="G38" s="99">
        <v>8.1556900000000002E-3</v>
      </c>
      <c r="H38" s="89" t="s">
        <v>140</v>
      </c>
    </row>
    <row r="39" spans="1:8" x14ac:dyDescent="0.2">
      <c r="A39" s="95">
        <v>33</v>
      </c>
      <c r="B39" s="96" t="s">
        <v>438</v>
      </c>
      <c r="C39" s="96" t="s">
        <v>439</v>
      </c>
      <c r="D39" s="96" t="s">
        <v>199</v>
      </c>
      <c r="E39" s="97">
        <v>43925</v>
      </c>
      <c r="F39" s="98">
        <v>1372.1730749999999</v>
      </c>
      <c r="G39" s="99">
        <v>8.0462099999999998E-3</v>
      </c>
      <c r="H39" s="89" t="s">
        <v>140</v>
      </c>
    </row>
    <row r="40" spans="1:8" x14ac:dyDescent="0.2">
      <c r="A40" s="95">
        <v>34</v>
      </c>
      <c r="B40" s="91" t="s">
        <v>1017</v>
      </c>
      <c r="C40" s="91" t="s">
        <v>1018</v>
      </c>
      <c r="D40" s="91" t="s">
        <v>98</v>
      </c>
      <c r="E40" s="92">
        <v>360489</v>
      </c>
      <c r="F40" s="93">
        <v>1272.2377787999999</v>
      </c>
      <c r="G40" s="169">
        <f>F40/F165</f>
        <v>7.4602034375103564E-3</v>
      </c>
      <c r="H40" s="89" t="s">
        <v>140</v>
      </c>
    </row>
    <row r="41" spans="1:8" x14ac:dyDescent="0.2">
      <c r="A41" s="95">
        <v>35</v>
      </c>
      <c r="B41" s="96" t="s">
        <v>69</v>
      </c>
      <c r="C41" s="96" t="s">
        <v>70</v>
      </c>
      <c r="D41" s="96" t="s">
        <v>71</v>
      </c>
      <c r="E41" s="97">
        <v>22099</v>
      </c>
      <c r="F41" s="98">
        <v>1263.17884</v>
      </c>
      <c r="G41" s="99">
        <v>7.4070799999999999E-3</v>
      </c>
      <c r="H41" s="89" t="s">
        <v>140</v>
      </c>
    </row>
    <row r="42" spans="1:8" x14ac:dyDescent="0.2">
      <c r="A42" s="95">
        <v>36</v>
      </c>
      <c r="B42" s="96" t="s">
        <v>46</v>
      </c>
      <c r="C42" s="96" t="s">
        <v>47</v>
      </c>
      <c r="D42" s="96" t="s">
        <v>22</v>
      </c>
      <c r="E42" s="97">
        <v>323227</v>
      </c>
      <c r="F42" s="98">
        <v>1183.980501</v>
      </c>
      <c r="G42" s="99">
        <v>6.9426799999999997E-3</v>
      </c>
      <c r="H42" s="89" t="s">
        <v>140</v>
      </c>
    </row>
    <row r="43" spans="1:8" x14ac:dyDescent="0.2">
      <c r="A43" s="95">
        <v>37</v>
      </c>
      <c r="B43" s="96" t="s">
        <v>505</v>
      </c>
      <c r="C43" s="96" t="s">
        <v>506</v>
      </c>
      <c r="D43" s="96" t="s">
        <v>182</v>
      </c>
      <c r="E43" s="97">
        <v>100029</v>
      </c>
      <c r="F43" s="98">
        <v>1179.041823</v>
      </c>
      <c r="G43" s="99">
        <v>6.9137199999999999E-3</v>
      </c>
      <c r="H43" s="89" t="s">
        <v>140</v>
      </c>
    </row>
    <row r="44" spans="1:8" ht="25.5" x14ac:dyDescent="0.2">
      <c r="A44" s="95">
        <v>38</v>
      </c>
      <c r="B44" s="96" t="s">
        <v>278</v>
      </c>
      <c r="C44" s="96" t="s">
        <v>279</v>
      </c>
      <c r="D44" s="96" t="s">
        <v>216</v>
      </c>
      <c r="E44" s="97">
        <v>54975</v>
      </c>
      <c r="F44" s="98">
        <v>1167.6690000000001</v>
      </c>
      <c r="G44" s="99">
        <v>6.8470299999999996E-3</v>
      </c>
      <c r="H44" s="89" t="s">
        <v>140</v>
      </c>
    </row>
    <row r="45" spans="1:8" x14ac:dyDescent="0.2">
      <c r="A45" s="95">
        <v>39</v>
      </c>
      <c r="B45" s="96" t="s">
        <v>298</v>
      </c>
      <c r="C45" s="96" t="s">
        <v>299</v>
      </c>
      <c r="D45" s="96" t="s">
        <v>182</v>
      </c>
      <c r="E45" s="97">
        <v>24768</v>
      </c>
      <c r="F45" s="98">
        <v>1155.2042879999999</v>
      </c>
      <c r="G45" s="99">
        <v>6.77394E-3</v>
      </c>
      <c r="H45" s="89" t="s">
        <v>140</v>
      </c>
    </row>
    <row r="46" spans="1:8" x14ac:dyDescent="0.2">
      <c r="A46" s="95">
        <v>40</v>
      </c>
      <c r="B46" s="96" t="s">
        <v>503</v>
      </c>
      <c r="C46" s="96" t="s">
        <v>504</v>
      </c>
      <c r="D46" s="96" t="s">
        <v>228</v>
      </c>
      <c r="E46" s="97">
        <v>7824</v>
      </c>
      <c r="F46" s="98">
        <v>1142.22576</v>
      </c>
      <c r="G46" s="99">
        <v>6.6978300000000001E-3</v>
      </c>
      <c r="H46" s="89" t="s">
        <v>140</v>
      </c>
    </row>
    <row r="47" spans="1:8" x14ac:dyDescent="0.2">
      <c r="A47" s="95">
        <v>41</v>
      </c>
      <c r="B47" s="96" t="s">
        <v>507</v>
      </c>
      <c r="C47" s="96" t="s">
        <v>508</v>
      </c>
      <c r="D47" s="96" t="s">
        <v>228</v>
      </c>
      <c r="E47" s="97">
        <v>11410</v>
      </c>
      <c r="F47" s="98">
        <v>1095.07475</v>
      </c>
      <c r="G47" s="99">
        <v>6.4213500000000001E-3</v>
      </c>
      <c r="H47" s="89" t="s">
        <v>140</v>
      </c>
    </row>
    <row r="48" spans="1:8" ht="25.5" x14ac:dyDescent="0.2">
      <c r="A48" s="95">
        <v>42</v>
      </c>
      <c r="B48" s="96" t="s">
        <v>83</v>
      </c>
      <c r="C48" s="96" t="s">
        <v>84</v>
      </c>
      <c r="D48" s="96" t="s">
        <v>25</v>
      </c>
      <c r="E48" s="97">
        <v>19800</v>
      </c>
      <c r="F48" s="98">
        <v>1093.653</v>
      </c>
      <c r="G48" s="99">
        <v>6.4130100000000002E-3</v>
      </c>
      <c r="H48" s="89" t="s">
        <v>140</v>
      </c>
    </row>
    <row r="49" spans="1:8" x14ac:dyDescent="0.2">
      <c r="A49" s="95">
        <v>43</v>
      </c>
      <c r="B49" s="96" t="s">
        <v>269</v>
      </c>
      <c r="C49" s="96" t="s">
        <v>270</v>
      </c>
      <c r="D49" s="96" t="s">
        <v>40</v>
      </c>
      <c r="E49" s="97">
        <v>84850</v>
      </c>
      <c r="F49" s="98">
        <v>1003.18155</v>
      </c>
      <c r="G49" s="99">
        <v>5.8824999999999997E-3</v>
      </c>
      <c r="H49" s="89" t="s">
        <v>140</v>
      </c>
    </row>
    <row r="50" spans="1:8" x14ac:dyDescent="0.2">
      <c r="A50" s="95">
        <v>44</v>
      </c>
      <c r="B50" s="96" t="s">
        <v>197</v>
      </c>
      <c r="C50" s="96" t="s">
        <v>198</v>
      </c>
      <c r="D50" s="96" t="s">
        <v>199</v>
      </c>
      <c r="E50" s="97">
        <v>60325</v>
      </c>
      <c r="F50" s="98">
        <v>997.65485000000001</v>
      </c>
      <c r="G50" s="99">
        <v>5.8500899999999996E-3</v>
      </c>
      <c r="H50" s="89" t="s">
        <v>140</v>
      </c>
    </row>
    <row r="51" spans="1:8" ht="25.5" x14ac:dyDescent="0.2">
      <c r="A51" s="95">
        <v>45</v>
      </c>
      <c r="B51" s="96" t="s">
        <v>346</v>
      </c>
      <c r="C51" s="96" t="s">
        <v>347</v>
      </c>
      <c r="D51" s="96" t="s">
        <v>216</v>
      </c>
      <c r="E51" s="97">
        <v>59799</v>
      </c>
      <c r="F51" s="98">
        <v>953.97344699999996</v>
      </c>
      <c r="G51" s="99">
        <v>5.5939500000000003E-3</v>
      </c>
      <c r="H51" s="89" t="s">
        <v>140</v>
      </c>
    </row>
    <row r="52" spans="1:8" x14ac:dyDescent="0.2">
      <c r="A52" s="95">
        <v>46</v>
      </c>
      <c r="B52" s="96" t="s">
        <v>482</v>
      </c>
      <c r="C52" s="96" t="s">
        <v>483</v>
      </c>
      <c r="D52" s="96" t="s">
        <v>194</v>
      </c>
      <c r="E52" s="97">
        <v>38661</v>
      </c>
      <c r="F52" s="98">
        <v>926.66550900000004</v>
      </c>
      <c r="G52" s="99">
        <v>5.4338199999999998E-3</v>
      </c>
      <c r="H52" s="89" t="s">
        <v>140</v>
      </c>
    </row>
    <row r="53" spans="1:8" ht="25.5" x14ac:dyDescent="0.2">
      <c r="A53" s="95">
        <v>47</v>
      </c>
      <c r="B53" s="96" t="s">
        <v>511</v>
      </c>
      <c r="C53" s="96" t="s">
        <v>512</v>
      </c>
      <c r="D53" s="96" t="s">
        <v>277</v>
      </c>
      <c r="E53" s="97">
        <v>57870</v>
      </c>
      <c r="F53" s="98">
        <v>828.17756999999995</v>
      </c>
      <c r="G53" s="99">
        <v>4.8563E-3</v>
      </c>
      <c r="H53" s="89" t="s">
        <v>140</v>
      </c>
    </row>
    <row r="54" spans="1:8" x14ac:dyDescent="0.2">
      <c r="A54" s="95">
        <v>48</v>
      </c>
      <c r="B54" s="96" t="s">
        <v>286</v>
      </c>
      <c r="C54" s="96" t="s">
        <v>287</v>
      </c>
      <c r="D54" s="96" t="s">
        <v>194</v>
      </c>
      <c r="E54" s="97">
        <v>466610</v>
      </c>
      <c r="F54" s="98">
        <v>826.08634400000005</v>
      </c>
      <c r="G54" s="99">
        <v>4.84404E-3</v>
      </c>
      <c r="H54" s="89" t="s">
        <v>140</v>
      </c>
    </row>
    <row r="55" spans="1:8" x14ac:dyDescent="0.2">
      <c r="A55" s="95">
        <v>49</v>
      </c>
      <c r="B55" s="96" t="s">
        <v>509</v>
      </c>
      <c r="C55" s="96" t="s">
        <v>510</v>
      </c>
      <c r="D55" s="96" t="s">
        <v>241</v>
      </c>
      <c r="E55" s="97">
        <v>57858</v>
      </c>
      <c r="F55" s="98">
        <v>788.373108</v>
      </c>
      <c r="G55" s="99">
        <v>4.6229000000000001E-3</v>
      </c>
      <c r="H55" s="89" t="s">
        <v>140</v>
      </c>
    </row>
    <row r="56" spans="1:8" x14ac:dyDescent="0.2">
      <c r="A56" s="95">
        <v>50</v>
      </c>
      <c r="B56" s="96" t="s">
        <v>513</v>
      </c>
      <c r="C56" s="96" t="s">
        <v>514</v>
      </c>
      <c r="D56" s="96" t="s">
        <v>91</v>
      </c>
      <c r="E56" s="97">
        <v>441105</v>
      </c>
      <c r="F56" s="98">
        <v>784.68168449999996</v>
      </c>
      <c r="G56" s="99">
        <v>4.6012500000000003E-3</v>
      </c>
      <c r="H56" s="89" t="s">
        <v>140</v>
      </c>
    </row>
    <row r="57" spans="1:8" x14ac:dyDescent="0.2">
      <c r="A57" s="95">
        <v>51</v>
      </c>
      <c r="B57" s="96" t="s">
        <v>251</v>
      </c>
      <c r="C57" s="96" t="s">
        <v>252</v>
      </c>
      <c r="D57" s="96" t="s">
        <v>98</v>
      </c>
      <c r="E57" s="97">
        <v>48690</v>
      </c>
      <c r="F57" s="98">
        <v>711.60434999999995</v>
      </c>
      <c r="G57" s="99">
        <v>4.1727400000000003E-3</v>
      </c>
      <c r="H57" s="89" t="s">
        <v>140</v>
      </c>
    </row>
    <row r="58" spans="1:8" x14ac:dyDescent="0.2">
      <c r="A58" s="95">
        <v>52</v>
      </c>
      <c r="B58" s="96" t="s">
        <v>707</v>
      </c>
      <c r="C58" s="96" t="s">
        <v>708</v>
      </c>
      <c r="D58" s="96" t="s">
        <v>31</v>
      </c>
      <c r="E58" s="97">
        <v>472500</v>
      </c>
      <c r="F58" s="98">
        <v>696.55949999999996</v>
      </c>
      <c r="G58" s="99">
        <v>4.0845200000000003E-3</v>
      </c>
      <c r="H58" s="89" t="s">
        <v>140</v>
      </c>
    </row>
    <row r="59" spans="1:8" x14ac:dyDescent="0.2">
      <c r="A59" s="95">
        <v>53</v>
      </c>
      <c r="B59" s="96" t="s">
        <v>300</v>
      </c>
      <c r="C59" s="96" t="s">
        <v>301</v>
      </c>
      <c r="D59" s="96" t="s">
        <v>109</v>
      </c>
      <c r="E59" s="97">
        <v>135867</v>
      </c>
      <c r="F59" s="98">
        <v>655.42240800000002</v>
      </c>
      <c r="G59" s="99">
        <v>3.8433E-3</v>
      </c>
      <c r="H59" s="89" t="s">
        <v>140</v>
      </c>
    </row>
    <row r="60" spans="1:8" x14ac:dyDescent="0.2">
      <c r="A60" s="95">
        <v>54</v>
      </c>
      <c r="B60" s="96" t="s">
        <v>352</v>
      </c>
      <c r="C60" s="96" t="s">
        <v>353</v>
      </c>
      <c r="D60" s="96" t="s">
        <v>199</v>
      </c>
      <c r="E60" s="97">
        <v>34681</v>
      </c>
      <c r="F60" s="98">
        <v>604.52451099999996</v>
      </c>
      <c r="G60" s="99">
        <v>3.5448400000000001E-3</v>
      </c>
      <c r="H60" s="89" t="s">
        <v>140</v>
      </c>
    </row>
    <row r="61" spans="1:8" x14ac:dyDescent="0.2">
      <c r="A61" s="95">
        <v>55</v>
      </c>
      <c r="B61" s="96" t="s">
        <v>354</v>
      </c>
      <c r="C61" s="96" t="s">
        <v>355</v>
      </c>
      <c r="D61" s="96" t="s">
        <v>304</v>
      </c>
      <c r="E61" s="97">
        <v>15525</v>
      </c>
      <c r="F61" s="98">
        <v>587.69887500000004</v>
      </c>
      <c r="G61" s="99">
        <v>3.4461700000000001E-3</v>
      </c>
      <c r="H61" s="89" t="s">
        <v>140</v>
      </c>
    </row>
    <row r="62" spans="1:8" x14ac:dyDescent="0.2">
      <c r="A62" s="95">
        <v>56</v>
      </c>
      <c r="B62" s="96" t="s">
        <v>89</v>
      </c>
      <c r="C62" s="96" t="s">
        <v>90</v>
      </c>
      <c r="D62" s="96" t="s">
        <v>91</v>
      </c>
      <c r="E62" s="97">
        <v>340225</v>
      </c>
      <c r="F62" s="98">
        <v>569.16240249999998</v>
      </c>
      <c r="G62" s="99">
        <v>3.3374799999999999E-3</v>
      </c>
      <c r="H62" s="89" t="s">
        <v>140</v>
      </c>
    </row>
    <row r="63" spans="1:8" x14ac:dyDescent="0.2">
      <c r="A63" s="95">
        <v>57</v>
      </c>
      <c r="B63" s="96" t="s">
        <v>515</v>
      </c>
      <c r="C63" s="96" t="s">
        <v>516</v>
      </c>
      <c r="D63" s="96" t="s">
        <v>221</v>
      </c>
      <c r="E63" s="97">
        <v>60937</v>
      </c>
      <c r="F63" s="98">
        <v>410.80678549999999</v>
      </c>
      <c r="G63" s="99">
        <v>2.4089099999999998E-3</v>
      </c>
      <c r="H63" s="89" t="s">
        <v>140</v>
      </c>
    </row>
    <row r="64" spans="1:8" ht="25.5" x14ac:dyDescent="0.2">
      <c r="A64" s="95">
        <v>58</v>
      </c>
      <c r="B64" s="96" t="s">
        <v>444</v>
      </c>
      <c r="C64" s="96" t="s">
        <v>445</v>
      </c>
      <c r="D64" s="96" t="s">
        <v>216</v>
      </c>
      <c r="E64" s="97">
        <v>27550</v>
      </c>
      <c r="F64" s="98">
        <v>364.762</v>
      </c>
      <c r="G64" s="99">
        <v>2.1389099999999999E-3</v>
      </c>
      <c r="H64" s="89" t="s">
        <v>140</v>
      </c>
    </row>
    <row r="65" spans="1:8" ht="25.5" x14ac:dyDescent="0.2">
      <c r="A65" s="95">
        <v>59</v>
      </c>
      <c r="B65" s="96" t="s">
        <v>452</v>
      </c>
      <c r="C65" s="96" t="s">
        <v>453</v>
      </c>
      <c r="D65" s="96" t="s">
        <v>390</v>
      </c>
      <c r="E65" s="97">
        <v>90441</v>
      </c>
      <c r="F65" s="98">
        <v>36.357281999999998</v>
      </c>
      <c r="G65" s="99">
        <v>2.1319000000000001E-4</v>
      </c>
      <c r="H65" s="89" t="s">
        <v>140</v>
      </c>
    </row>
    <row r="66" spans="1:8" x14ac:dyDescent="0.2">
      <c r="A66" s="100"/>
      <c r="B66" s="100"/>
      <c r="C66" s="101" t="s">
        <v>139</v>
      </c>
      <c r="D66" s="100"/>
      <c r="E66" s="100" t="s">
        <v>140</v>
      </c>
      <c r="F66" s="102">
        <f>SUM(F7:F65)</f>
        <v>123383.07398479998</v>
      </c>
      <c r="G66" s="103">
        <f>SUM(G7:G65)</f>
        <v>0.72349907782868905</v>
      </c>
      <c r="H66" s="89" t="s">
        <v>140</v>
      </c>
    </row>
    <row r="67" spans="1:8" x14ac:dyDescent="0.2">
      <c r="A67" s="100"/>
      <c r="B67" s="100"/>
      <c r="C67" s="104"/>
      <c r="D67" s="100"/>
      <c r="E67" s="100"/>
      <c r="F67" s="105"/>
      <c r="G67" s="105"/>
      <c r="H67" s="89" t="s">
        <v>140</v>
      </c>
    </row>
    <row r="68" spans="1:8" x14ac:dyDescent="0.2">
      <c r="A68" s="100"/>
      <c r="B68" s="100"/>
      <c r="C68" s="101" t="s">
        <v>141</v>
      </c>
      <c r="D68" s="100"/>
      <c r="E68" s="100"/>
      <c r="F68" s="100"/>
      <c r="G68" s="100"/>
      <c r="H68" s="89" t="s">
        <v>140</v>
      </c>
    </row>
    <row r="69" spans="1:8" x14ac:dyDescent="0.2">
      <c r="A69" s="100"/>
      <c r="B69" s="100"/>
      <c r="C69" s="101" t="s">
        <v>139</v>
      </c>
      <c r="D69" s="100"/>
      <c r="E69" s="100" t="s">
        <v>140</v>
      </c>
      <c r="F69" s="106" t="s">
        <v>142</v>
      </c>
      <c r="G69" s="103">
        <v>0</v>
      </c>
      <c r="H69" s="89" t="s">
        <v>140</v>
      </c>
    </row>
    <row r="70" spans="1:8" x14ac:dyDescent="0.2">
      <c r="A70" s="100"/>
      <c r="B70" s="100"/>
      <c r="C70" s="104"/>
      <c r="D70" s="100"/>
      <c r="E70" s="100"/>
      <c r="F70" s="105"/>
      <c r="G70" s="105"/>
      <c r="H70" s="89" t="s">
        <v>140</v>
      </c>
    </row>
    <row r="71" spans="1:8" x14ac:dyDescent="0.2">
      <c r="A71" s="100"/>
      <c r="B71" s="100"/>
      <c r="C71" s="101" t="s">
        <v>143</v>
      </c>
      <c r="D71" s="100"/>
      <c r="E71" s="100"/>
      <c r="F71" s="100"/>
      <c r="G71" s="100"/>
      <c r="H71" s="89" t="s">
        <v>140</v>
      </c>
    </row>
    <row r="72" spans="1:8" x14ac:dyDescent="0.2">
      <c r="A72" s="100"/>
      <c r="B72" s="100"/>
      <c r="C72" s="101" t="s">
        <v>139</v>
      </c>
      <c r="D72" s="100"/>
      <c r="E72" s="100" t="s">
        <v>140</v>
      </c>
      <c r="F72" s="106" t="s">
        <v>142</v>
      </c>
      <c r="G72" s="103">
        <v>0</v>
      </c>
      <c r="H72" s="89" t="s">
        <v>140</v>
      </c>
    </row>
    <row r="73" spans="1:8" x14ac:dyDescent="0.2">
      <c r="A73" s="100"/>
      <c r="B73" s="100"/>
      <c r="C73" s="104"/>
      <c r="D73" s="100"/>
      <c r="E73" s="100"/>
      <c r="F73" s="105"/>
      <c r="G73" s="105"/>
      <c r="H73" s="89" t="s">
        <v>140</v>
      </c>
    </row>
    <row r="74" spans="1:8" x14ac:dyDescent="0.2">
      <c r="A74" s="100"/>
      <c r="B74" s="100"/>
      <c r="C74" s="101" t="s">
        <v>144</v>
      </c>
      <c r="D74" s="100"/>
      <c r="E74" s="100"/>
      <c r="F74" s="100"/>
      <c r="G74" s="100"/>
      <c r="H74" s="89" t="s">
        <v>140</v>
      </c>
    </row>
    <row r="75" spans="1:8" x14ac:dyDescent="0.2">
      <c r="A75" s="100"/>
      <c r="B75" s="100"/>
      <c r="C75" s="101" t="s">
        <v>139</v>
      </c>
      <c r="D75" s="100"/>
      <c r="E75" s="100" t="s">
        <v>140</v>
      </c>
      <c r="F75" s="106" t="s">
        <v>142</v>
      </c>
      <c r="G75" s="103">
        <v>0</v>
      </c>
      <c r="H75" s="89" t="s">
        <v>140</v>
      </c>
    </row>
    <row r="76" spans="1:8" x14ac:dyDescent="0.2">
      <c r="A76" s="100"/>
      <c r="B76" s="100"/>
      <c r="C76" s="104"/>
      <c r="D76" s="100"/>
      <c r="E76" s="100"/>
      <c r="F76" s="105"/>
      <c r="G76" s="105"/>
      <c r="H76" s="89" t="s">
        <v>140</v>
      </c>
    </row>
    <row r="77" spans="1:8" x14ac:dyDescent="0.2">
      <c r="A77" s="100"/>
      <c r="B77" s="100"/>
      <c r="C77" s="101" t="s">
        <v>145</v>
      </c>
      <c r="D77" s="100"/>
      <c r="E77" s="100"/>
      <c r="F77" s="105"/>
      <c r="G77" s="105"/>
      <c r="H77" s="89" t="s">
        <v>140</v>
      </c>
    </row>
    <row r="78" spans="1:8" x14ac:dyDescent="0.2">
      <c r="A78" s="100"/>
      <c r="B78" s="100"/>
      <c r="C78" s="101" t="s">
        <v>139</v>
      </c>
      <c r="D78" s="100"/>
      <c r="E78" s="100" t="s">
        <v>140</v>
      </c>
      <c r="F78" s="106" t="s">
        <v>142</v>
      </c>
      <c r="G78" s="103">
        <v>0</v>
      </c>
      <c r="H78" s="89" t="s">
        <v>140</v>
      </c>
    </row>
    <row r="79" spans="1:8" x14ac:dyDescent="0.2">
      <c r="A79" s="87"/>
      <c r="B79" s="87"/>
      <c r="C79" s="138"/>
      <c r="D79" s="87"/>
      <c r="E79" s="87"/>
      <c r="F79" s="120"/>
      <c r="G79" s="120"/>
      <c r="H79" s="89" t="s">
        <v>140</v>
      </c>
    </row>
    <row r="80" spans="1:8" x14ac:dyDescent="0.2">
      <c r="A80" s="87"/>
      <c r="B80" s="87"/>
      <c r="C80" s="88" t="s">
        <v>1020</v>
      </c>
      <c r="D80" s="87"/>
      <c r="E80" s="87"/>
      <c r="F80" s="87"/>
      <c r="G80" s="87"/>
      <c r="H80" s="89" t="s">
        <v>140</v>
      </c>
    </row>
    <row r="81" spans="1:8" ht="25.5" x14ac:dyDescent="0.2">
      <c r="A81" s="90">
        <v>1</v>
      </c>
      <c r="B81" s="91" t="s">
        <v>1021</v>
      </c>
      <c r="C81" s="91" t="s">
        <v>1022</v>
      </c>
      <c r="D81" s="91" t="s">
        <v>1023</v>
      </c>
      <c r="E81" s="92">
        <v>750</v>
      </c>
      <c r="F81" s="93">
        <v>874.25257950000002</v>
      </c>
      <c r="G81" s="94">
        <f>F81/F165</f>
        <v>5.1264804484818655E-3</v>
      </c>
      <c r="H81" s="89">
        <v>7.96</v>
      </c>
    </row>
    <row r="82" spans="1:8" x14ac:dyDescent="0.2">
      <c r="A82" s="87"/>
      <c r="B82" s="87"/>
      <c r="C82" s="88" t="s">
        <v>139</v>
      </c>
      <c r="D82" s="87"/>
      <c r="E82" s="87" t="s">
        <v>140</v>
      </c>
      <c r="F82" s="139">
        <f>SUM(F81)</f>
        <v>874.25257950000002</v>
      </c>
      <c r="G82" s="140">
        <f>SUM(G81)</f>
        <v>5.1264804484818655E-3</v>
      </c>
      <c r="H82" s="89" t="s">
        <v>140</v>
      </c>
    </row>
    <row r="83" spans="1:8" x14ac:dyDescent="0.2">
      <c r="A83" s="100"/>
      <c r="B83" s="100"/>
      <c r="C83" s="104"/>
      <c r="D83" s="100"/>
      <c r="E83" s="100"/>
      <c r="F83" s="105"/>
      <c r="G83" s="105"/>
      <c r="H83" s="89" t="s">
        <v>140</v>
      </c>
    </row>
    <row r="84" spans="1:8" x14ac:dyDescent="0.2">
      <c r="A84" s="100"/>
      <c r="B84" s="100"/>
      <c r="C84" s="101" t="s">
        <v>146</v>
      </c>
      <c r="D84" s="100"/>
      <c r="E84" s="100"/>
      <c r="F84" s="105"/>
      <c r="G84" s="105"/>
      <c r="H84" s="89" t="s">
        <v>140</v>
      </c>
    </row>
    <row r="85" spans="1:8" x14ac:dyDescent="0.2">
      <c r="A85" s="95">
        <v>1</v>
      </c>
      <c r="B85" s="96"/>
      <c r="C85" s="96" t="s">
        <v>1068</v>
      </c>
      <c r="D85" s="96" t="s">
        <v>356</v>
      </c>
      <c r="E85" s="97">
        <v>-27375</v>
      </c>
      <c r="F85" s="98">
        <v>-364.06012500000003</v>
      </c>
      <c r="G85" s="99">
        <f>F85/$F$165</f>
        <v>-2.1347916570652386E-3</v>
      </c>
      <c r="H85" s="89" t="s">
        <v>140</v>
      </c>
    </row>
    <row r="86" spans="1:8" x14ac:dyDescent="0.2">
      <c r="A86" s="95">
        <v>2</v>
      </c>
      <c r="B86" s="96"/>
      <c r="C86" s="96" t="s">
        <v>1069</v>
      </c>
      <c r="D86" s="96" t="s">
        <v>356</v>
      </c>
      <c r="E86" s="97">
        <v>-472500</v>
      </c>
      <c r="F86" s="98">
        <v>-699.25274999999999</v>
      </c>
      <c r="G86" s="99">
        <f t="shared" ref="G86:G97" si="0">F86/$F$165</f>
        <v>-4.1003088071782778E-3</v>
      </c>
      <c r="H86" s="89" t="s">
        <v>140</v>
      </c>
    </row>
    <row r="87" spans="1:8" x14ac:dyDescent="0.2">
      <c r="A87" s="95">
        <v>3</v>
      </c>
      <c r="B87" s="96"/>
      <c r="C87" s="96" t="s">
        <v>1024</v>
      </c>
      <c r="D87" s="96" t="s">
        <v>356</v>
      </c>
      <c r="E87" s="97">
        <v>-97500</v>
      </c>
      <c r="F87" s="98">
        <v>-909.52874999999995</v>
      </c>
      <c r="G87" s="99">
        <f t="shared" si="0"/>
        <v>-5.3333343973360854E-3</v>
      </c>
      <c r="H87" s="89" t="s">
        <v>140</v>
      </c>
    </row>
    <row r="88" spans="1:8" x14ac:dyDescent="0.2">
      <c r="A88" s="95">
        <v>4</v>
      </c>
      <c r="B88" s="96"/>
      <c r="C88" s="96" t="s">
        <v>1070</v>
      </c>
      <c r="D88" s="96" t="s">
        <v>356</v>
      </c>
      <c r="E88" s="97">
        <v>-43925</v>
      </c>
      <c r="F88" s="98">
        <v>-1378.9375250000001</v>
      </c>
      <c r="G88" s="99">
        <f t="shared" si="0"/>
        <v>-8.085874068147916E-3</v>
      </c>
      <c r="H88" s="89" t="s">
        <v>140</v>
      </c>
    </row>
    <row r="89" spans="1:8" x14ac:dyDescent="0.2">
      <c r="A89" s="95">
        <v>5</v>
      </c>
      <c r="B89" s="96"/>
      <c r="C89" s="96" t="s">
        <v>1071</v>
      </c>
      <c r="D89" s="96" t="s">
        <v>356</v>
      </c>
      <c r="E89" s="97">
        <v>-31950</v>
      </c>
      <c r="F89" s="98">
        <v>-1477.8792000000001</v>
      </c>
      <c r="G89" s="99">
        <f t="shared" si="0"/>
        <v>-8.666052582139417E-3</v>
      </c>
      <c r="H89" s="89" t="s">
        <v>140</v>
      </c>
    </row>
    <row r="90" spans="1:8" x14ac:dyDescent="0.2">
      <c r="A90" s="95">
        <v>6</v>
      </c>
      <c r="B90" s="96"/>
      <c r="C90" s="96" t="s">
        <v>1072</v>
      </c>
      <c r="D90" s="96" t="s">
        <v>356</v>
      </c>
      <c r="E90" s="97">
        <v>-58750</v>
      </c>
      <c r="F90" s="98">
        <v>-1486.375</v>
      </c>
      <c r="G90" s="99">
        <f t="shared" si="0"/>
        <v>-8.7158706251346356E-3</v>
      </c>
      <c r="H90" s="89" t="s">
        <v>140</v>
      </c>
    </row>
    <row r="91" spans="1:8" x14ac:dyDescent="0.2">
      <c r="A91" s="95">
        <v>7</v>
      </c>
      <c r="B91" s="96"/>
      <c r="C91" s="96" t="s">
        <v>1073</v>
      </c>
      <c r="D91" s="96" t="s">
        <v>356</v>
      </c>
      <c r="E91" s="97">
        <v>-134500</v>
      </c>
      <c r="F91" s="98">
        <v>-1882.3275000000001</v>
      </c>
      <c r="G91" s="99">
        <f t="shared" si="0"/>
        <v>-1.1037674183253295E-2</v>
      </c>
      <c r="H91" s="89" t="s">
        <v>140</v>
      </c>
    </row>
    <row r="92" spans="1:8" x14ac:dyDescent="0.2">
      <c r="A92" s="95">
        <v>8</v>
      </c>
      <c r="B92" s="96"/>
      <c r="C92" s="96" t="s">
        <v>1074</v>
      </c>
      <c r="D92" s="96" t="s">
        <v>356</v>
      </c>
      <c r="E92" s="97">
        <v>-96500</v>
      </c>
      <c r="F92" s="98">
        <v>-1888.1189999999999</v>
      </c>
      <c r="G92" s="99">
        <f t="shared" si="0"/>
        <v>-1.1071634633829675E-2</v>
      </c>
      <c r="H92" s="89" t="s">
        <v>140</v>
      </c>
    </row>
    <row r="93" spans="1:8" x14ac:dyDescent="0.2">
      <c r="A93" s="95">
        <v>9</v>
      </c>
      <c r="B93" s="96"/>
      <c r="C93" s="96" t="s">
        <v>1075</v>
      </c>
      <c r="D93" s="96" t="s">
        <v>356</v>
      </c>
      <c r="E93" s="97">
        <v>-554000</v>
      </c>
      <c r="F93" s="98">
        <v>-2271.4</v>
      </c>
      <c r="G93" s="99">
        <f t="shared" si="0"/>
        <v>-1.3319134496968001E-2</v>
      </c>
      <c r="H93" s="89" t="s">
        <v>140</v>
      </c>
    </row>
    <row r="94" spans="1:8" x14ac:dyDescent="0.2">
      <c r="A94" s="95">
        <v>10</v>
      </c>
      <c r="B94" s="96"/>
      <c r="C94" s="96" t="s">
        <v>1076</v>
      </c>
      <c r="D94" s="96" t="s">
        <v>356</v>
      </c>
      <c r="E94" s="97">
        <v>-121600</v>
      </c>
      <c r="F94" s="98">
        <v>-2400.8703999999998</v>
      </c>
      <c r="G94" s="99">
        <f t="shared" si="0"/>
        <v>-1.4078328681601374E-2</v>
      </c>
      <c r="H94" s="89" t="s">
        <v>140</v>
      </c>
    </row>
    <row r="95" spans="1:8" x14ac:dyDescent="0.2">
      <c r="A95" s="95">
        <v>11</v>
      </c>
      <c r="B95" s="96"/>
      <c r="C95" s="96" t="s">
        <v>1077</v>
      </c>
      <c r="D95" s="96" t="s">
        <v>356</v>
      </c>
      <c r="E95" s="97">
        <v>-892400</v>
      </c>
      <c r="F95" s="98">
        <v>-2447.4070000000002</v>
      </c>
      <c r="G95" s="99">
        <f t="shared" si="0"/>
        <v>-1.4351212028625942E-2</v>
      </c>
      <c r="H95" s="89" t="s">
        <v>140</v>
      </c>
    </row>
    <row r="96" spans="1:8" x14ac:dyDescent="0.2">
      <c r="A96" s="95">
        <v>12</v>
      </c>
      <c r="B96" s="96"/>
      <c r="C96" s="96" t="s">
        <v>1078</v>
      </c>
      <c r="D96" s="96" t="s">
        <v>356</v>
      </c>
      <c r="E96" s="97">
        <v>-936000</v>
      </c>
      <c r="F96" s="98">
        <v>-2812.212</v>
      </c>
      <c r="G96" s="99">
        <f t="shared" si="0"/>
        <v>-1.6490371516239929E-2</v>
      </c>
      <c r="H96" s="89" t="s">
        <v>140</v>
      </c>
    </row>
    <row r="97" spans="1:8" x14ac:dyDescent="0.2">
      <c r="A97" s="95">
        <v>13</v>
      </c>
      <c r="B97" s="96"/>
      <c r="C97" s="96" t="s">
        <v>1079</v>
      </c>
      <c r="D97" s="96" t="s">
        <v>356</v>
      </c>
      <c r="E97" s="97">
        <v>-226800</v>
      </c>
      <c r="F97" s="98">
        <v>-3088.3355999999999</v>
      </c>
      <c r="G97" s="99">
        <f t="shared" si="0"/>
        <v>-1.8109517138405549E-2</v>
      </c>
      <c r="H97" s="89" t="s">
        <v>140</v>
      </c>
    </row>
    <row r="98" spans="1:8" x14ac:dyDescent="0.2">
      <c r="A98" s="100"/>
      <c r="B98" s="100"/>
      <c r="C98" s="101" t="s">
        <v>139</v>
      </c>
      <c r="D98" s="100"/>
      <c r="E98" s="100" t="s">
        <v>140</v>
      </c>
      <c r="F98" s="102">
        <f>SUM(F85:F97)</f>
        <v>-23106.704849999998</v>
      </c>
      <c r="G98" s="103">
        <f>SUM(G85:G97)</f>
        <v>-0.13549410481592533</v>
      </c>
      <c r="H98" s="89" t="s">
        <v>140</v>
      </c>
    </row>
    <row r="99" spans="1:8" x14ac:dyDescent="0.2">
      <c r="A99" s="100"/>
      <c r="B99" s="100"/>
      <c r="C99" s="104"/>
      <c r="D99" s="100"/>
      <c r="E99" s="100"/>
      <c r="F99" s="105"/>
      <c r="G99" s="105"/>
      <c r="H99" s="89" t="s">
        <v>140</v>
      </c>
    </row>
    <row r="100" spans="1:8" x14ac:dyDescent="0.2">
      <c r="A100" s="100"/>
      <c r="B100" s="100"/>
      <c r="C100" s="101" t="s">
        <v>147</v>
      </c>
      <c r="D100" s="100"/>
      <c r="E100" s="100"/>
      <c r="F100" s="102">
        <f>F66+F82</f>
        <v>124257.32656429998</v>
      </c>
      <c r="G100" s="103">
        <f>G66+G82</f>
        <v>0.7286255582771709</v>
      </c>
      <c r="H100" s="89" t="s">
        <v>140</v>
      </c>
    </row>
    <row r="101" spans="1:8" x14ac:dyDescent="0.2">
      <c r="A101" s="100"/>
      <c r="B101" s="100"/>
      <c r="C101" s="104"/>
      <c r="D101" s="100"/>
      <c r="E101" s="100"/>
      <c r="F101" s="105"/>
      <c r="G101" s="105"/>
      <c r="H101" s="89" t="s">
        <v>140</v>
      </c>
    </row>
    <row r="102" spans="1:8" x14ac:dyDescent="0.2">
      <c r="A102" s="100"/>
      <c r="B102" s="100"/>
      <c r="C102" s="101" t="s">
        <v>148</v>
      </c>
      <c r="D102" s="100"/>
      <c r="E102" s="100"/>
      <c r="F102" s="105"/>
      <c r="G102" s="105"/>
      <c r="H102" s="89" t="s">
        <v>140</v>
      </c>
    </row>
    <row r="103" spans="1:8" x14ac:dyDescent="0.2">
      <c r="A103" s="100"/>
      <c r="B103" s="100"/>
      <c r="C103" s="101" t="s">
        <v>10</v>
      </c>
      <c r="D103" s="100"/>
      <c r="E103" s="100"/>
      <c r="F103" s="105"/>
      <c r="G103" s="105"/>
      <c r="H103" s="89" t="s">
        <v>140</v>
      </c>
    </row>
    <row r="104" spans="1:8" x14ac:dyDescent="0.2">
      <c r="A104" s="95">
        <v>1</v>
      </c>
      <c r="B104" s="96" t="s">
        <v>709</v>
      </c>
      <c r="C104" s="96" t="s">
        <v>710</v>
      </c>
      <c r="D104" s="96" t="s">
        <v>520</v>
      </c>
      <c r="E104" s="97">
        <v>2500</v>
      </c>
      <c r="F104" s="98">
        <v>2527.2375000000002</v>
      </c>
      <c r="G104" s="99">
        <v>1.481933E-2</v>
      </c>
      <c r="H104" s="89">
        <v>7.18</v>
      </c>
    </row>
    <row r="105" spans="1:8" x14ac:dyDescent="0.2">
      <c r="A105" s="95">
        <v>2</v>
      </c>
      <c r="B105" s="96" t="s">
        <v>535</v>
      </c>
      <c r="C105" s="96" t="s">
        <v>536</v>
      </c>
      <c r="D105" s="96" t="s">
        <v>523</v>
      </c>
      <c r="E105" s="97">
        <v>150</v>
      </c>
      <c r="F105" s="98">
        <v>1540.2764999999999</v>
      </c>
      <c r="G105" s="99">
        <v>9.0319400000000005E-3</v>
      </c>
      <c r="H105" s="89">
        <v>7.5187999999999997</v>
      </c>
    </row>
    <row r="106" spans="1:8" ht="25.5" x14ac:dyDescent="0.2">
      <c r="A106" s="95">
        <v>3</v>
      </c>
      <c r="B106" s="96" t="s">
        <v>543</v>
      </c>
      <c r="C106" s="96" t="s">
        <v>544</v>
      </c>
      <c r="D106" s="96" t="s">
        <v>520</v>
      </c>
      <c r="E106" s="97">
        <v>1500</v>
      </c>
      <c r="F106" s="98">
        <v>1511.8064999999999</v>
      </c>
      <c r="G106" s="99">
        <v>8.8649999999999996E-3</v>
      </c>
      <c r="H106" s="89">
        <v>7.1715</v>
      </c>
    </row>
    <row r="107" spans="1:8" ht="25.5" x14ac:dyDescent="0.2">
      <c r="A107" s="95">
        <v>4</v>
      </c>
      <c r="B107" s="96" t="s">
        <v>711</v>
      </c>
      <c r="C107" s="96" t="s">
        <v>712</v>
      </c>
      <c r="D107" s="96" t="s">
        <v>523</v>
      </c>
      <c r="E107" s="97">
        <v>1500</v>
      </c>
      <c r="F107" s="98">
        <v>1499.163</v>
      </c>
      <c r="G107" s="99">
        <v>8.7908599999999993E-3</v>
      </c>
      <c r="H107" s="89">
        <v>7.4124999999999996</v>
      </c>
    </row>
    <row r="108" spans="1:8" ht="25.5" x14ac:dyDescent="0.2">
      <c r="A108" s="95">
        <v>5</v>
      </c>
      <c r="B108" s="96" t="s">
        <v>526</v>
      </c>
      <c r="C108" s="96" t="s">
        <v>527</v>
      </c>
      <c r="D108" s="96" t="s">
        <v>520</v>
      </c>
      <c r="E108" s="97">
        <v>1500</v>
      </c>
      <c r="F108" s="98">
        <v>1478.9939999999999</v>
      </c>
      <c r="G108" s="99">
        <v>8.6725900000000009E-3</v>
      </c>
      <c r="H108" s="89">
        <v>7.23</v>
      </c>
    </row>
    <row r="109" spans="1:8" ht="25.5" x14ac:dyDescent="0.2">
      <c r="A109" s="95">
        <v>6</v>
      </c>
      <c r="B109" s="96" t="s">
        <v>563</v>
      </c>
      <c r="C109" s="96" t="s">
        <v>564</v>
      </c>
      <c r="D109" s="96" t="s">
        <v>520</v>
      </c>
      <c r="E109" s="97">
        <v>1000</v>
      </c>
      <c r="F109" s="98">
        <v>1021.641</v>
      </c>
      <c r="G109" s="99">
        <v>5.9907399999999996E-3</v>
      </c>
      <c r="H109" s="89">
        <v>7.46</v>
      </c>
    </row>
    <row r="110" spans="1:8" x14ac:dyDescent="0.2">
      <c r="A110" s="95">
        <v>7</v>
      </c>
      <c r="B110" s="96" t="s">
        <v>594</v>
      </c>
      <c r="C110" s="96" t="s">
        <v>595</v>
      </c>
      <c r="D110" s="96" t="s">
        <v>520</v>
      </c>
      <c r="E110" s="97">
        <v>1000</v>
      </c>
      <c r="F110" s="98">
        <v>999.40599999999995</v>
      </c>
      <c r="G110" s="99">
        <v>5.8603600000000002E-3</v>
      </c>
      <c r="H110" s="89">
        <v>7.3550000000000004</v>
      </c>
    </row>
    <row r="111" spans="1:8" x14ac:dyDescent="0.2">
      <c r="A111" s="95">
        <v>8</v>
      </c>
      <c r="B111" s="96" t="s">
        <v>579</v>
      </c>
      <c r="C111" s="96" t="s">
        <v>580</v>
      </c>
      <c r="D111" s="96" t="s">
        <v>581</v>
      </c>
      <c r="E111" s="97">
        <v>1000</v>
      </c>
      <c r="F111" s="98">
        <v>995.14200000000005</v>
      </c>
      <c r="G111" s="99">
        <v>5.8353600000000004E-3</v>
      </c>
      <c r="H111" s="89">
        <v>7.5284000000000004</v>
      </c>
    </row>
    <row r="112" spans="1:8" x14ac:dyDescent="0.2">
      <c r="A112" s="95">
        <v>9</v>
      </c>
      <c r="B112" s="96" t="s">
        <v>575</v>
      </c>
      <c r="C112" s="96" t="s">
        <v>576</v>
      </c>
      <c r="D112" s="96" t="s">
        <v>523</v>
      </c>
      <c r="E112" s="97">
        <v>50</v>
      </c>
      <c r="F112" s="98">
        <v>495.74200000000002</v>
      </c>
      <c r="G112" s="99">
        <v>2.9069500000000002E-3</v>
      </c>
      <c r="H112" s="89">
        <v>7.4950000000000001</v>
      </c>
    </row>
    <row r="113" spans="1:8" x14ac:dyDescent="0.2">
      <c r="A113" s="100"/>
      <c r="B113" s="100"/>
      <c r="C113" s="101" t="s">
        <v>139</v>
      </c>
      <c r="D113" s="100"/>
      <c r="E113" s="100" t="s">
        <v>140</v>
      </c>
      <c r="F113" s="102">
        <v>12069.4085</v>
      </c>
      <c r="G113" s="103">
        <v>7.0773130000000004E-2</v>
      </c>
      <c r="H113" s="89" t="s">
        <v>140</v>
      </c>
    </row>
    <row r="114" spans="1:8" x14ac:dyDescent="0.2">
      <c r="A114" s="100"/>
      <c r="B114" s="100"/>
      <c r="C114" s="104"/>
      <c r="D114" s="100"/>
      <c r="E114" s="100"/>
      <c r="F114" s="105"/>
      <c r="G114" s="105"/>
      <c r="H114" s="89" t="s">
        <v>140</v>
      </c>
    </row>
    <row r="115" spans="1:8" x14ac:dyDescent="0.2">
      <c r="A115" s="100"/>
      <c r="B115" s="100"/>
      <c r="C115" s="101" t="s">
        <v>149</v>
      </c>
      <c r="D115" s="100"/>
      <c r="E115" s="100"/>
      <c r="F115" s="100"/>
      <c r="G115" s="100"/>
      <c r="H115" s="89" t="s">
        <v>140</v>
      </c>
    </row>
    <row r="116" spans="1:8" x14ac:dyDescent="0.2">
      <c r="A116" s="100"/>
      <c r="B116" s="100"/>
      <c r="C116" s="101" t="s">
        <v>139</v>
      </c>
      <c r="D116" s="100"/>
      <c r="E116" s="100" t="s">
        <v>140</v>
      </c>
      <c r="F116" s="106" t="s">
        <v>142</v>
      </c>
      <c r="G116" s="103">
        <v>0</v>
      </c>
      <c r="H116" s="89" t="s">
        <v>140</v>
      </c>
    </row>
    <row r="117" spans="1:8" x14ac:dyDescent="0.2">
      <c r="A117" s="100"/>
      <c r="B117" s="100"/>
      <c r="C117" s="104"/>
      <c r="D117" s="100"/>
      <c r="E117" s="100"/>
      <c r="F117" s="105"/>
      <c r="G117" s="105"/>
      <c r="H117" s="89" t="s">
        <v>140</v>
      </c>
    </row>
    <row r="118" spans="1:8" x14ac:dyDescent="0.2">
      <c r="A118" s="100"/>
      <c r="B118" s="100"/>
      <c r="C118" s="101" t="s">
        <v>150</v>
      </c>
      <c r="D118" s="100"/>
      <c r="E118" s="100"/>
      <c r="F118" s="100"/>
      <c r="G118" s="100"/>
      <c r="H118" s="89" t="s">
        <v>140</v>
      </c>
    </row>
    <row r="119" spans="1:8" x14ac:dyDescent="0.2">
      <c r="A119" s="95">
        <v>1</v>
      </c>
      <c r="B119" s="96" t="s">
        <v>602</v>
      </c>
      <c r="C119" s="96" t="s">
        <v>1184</v>
      </c>
      <c r="D119" s="96" t="s">
        <v>604</v>
      </c>
      <c r="E119" s="97">
        <v>6500000</v>
      </c>
      <c r="F119" s="98">
        <v>6646.1785</v>
      </c>
      <c r="G119" s="99">
        <v>3.8972149999999997E-2</v>
      </c>
      <c r="H119" s="89">
        <v>6.8493000000000004</v>
      </c>
    </row>
    <row r="120" spans="1:8" x14ac:dyDescent="0.2">
      <c r="A120" s="95">
        <v>2</v>
      </c>
      <c r="B120" s="96" t="s">
        <v>605</v>
      </c>
      <c r="C120" s="96" t="s">
        <v>606</v>
      </c>
      <c r="D120" s="96" t="s">
        <v>604</v>
      </c>
      <c r="E120" s="97">
        <v>3400000</v>
      </c>
      <c r="F120" s="98">
        <v>3348.0684000000001</v>
      </c>
      <c r="G120" s="99">
        <v>1.9632549999999999E-2</v>
      </c>
      <c r="H120" s="89">
        <v>6.8072999999999997</v>
      </c>
    </row>
    <row r="121" spans="1:8" x14ac:dyDescent="0.2">
      <c r="A121" s="95">
        <v>3</v>
      </c>
      <c r="B121" s="96" t="s">
        <v>713</v>
      </c>
      <c r="C121" s="96" t="s">
        <v>1188</v>
      </c>
      <c r="D121" s="96" t="s">
        <v>604</v>
      </c>
      <c r="E121" s="97">
        <v>3000000</v>
      </c>
      <c r="F121" s="98">
        <v>3110.0729999999999</v>
      </c>
      <c r="G121" s="99">
        <v>1.823698E-2</v>
      </c>
      <c r="H121" s="89">
        <v>6.5164999999999997</v>
      </c>
    </row>
    <row r="122" spans="1:8" x14ac:dyDescent="0.2">
      <c r="A122" s="95">
        <v>4</v>
      </c>
      <c r="B122" s="96" t="s">
        <v>696</v>
      </c>
      <c r="C122" s="96" t="s">
        <v>697</v>
      </c>
      <c r="D122" s="96" t="s">
        <v>604</v>
      </c>
      <c r="E122" s="97">
        <v>3000000</v>
      </c>
      <c r="F122" s="98">
        <v>3065.973</v>
      </c>
      <c r="G122" s="99">
        <v>1.797839E-2</v>
      </c>
      <c r="H122" s="89">
        <v>5.7817999999999996</v>
      </c>
    </row>
    <row r="123" spans="1:8" x14ac:dyDescent="0.2">
      <c r="A123" s="95">
        <v>5</v>
      </c>
      <c r="B123" s="96" t="s">
        <v>607</v>
      </c>
      <c r="C123" s="96" t="s">
        <v>1183</v>
      </c>
      <c r="D123" s="96" t="s">
        <v>604</v>
      </c>
      <c r="E123" s="97">
        <v>2000000</v>
      </c>
      <c r="F123" s="98">
        <v>2029.45</v>
      </c>
      <c r="G123" s="99">
        <v>1.190038E-2</v>
      </c>
      <c r="H123" s="89">
        <v>7.1795</v>
      </c>
    </row>
    <row r="124" spans="1:8" x14ac:dyDescent="0.2">
      <c r="A124" s="95">
        <v>6</v>
      </c>
      <c r="B124" s="96" t="s">
        <v>608</v>
      </c>
      <c r="C124" s="96" t="s">
        <v>609</v>
      </c>
      <c r="D124" s="96" t="s">
        <v>604</v>
      </c>
      <c r="E124" s="97">
        <v>2000000</v>
      </c>
      <c r="F124" s="98">
        <v>2007</v>
      </c>
      <c r="G124" s="99">
        <v>1.176873E-2</v>
      </c>
      <c r="H124" s="89">
        <v>6.8475000000000001</v>
      </c>
    </row>
    <row r="125" spans="1:8" x14ac:dyDescent="0.2">
      <c r="A125" s="95">
        <v>7</v>
      </c>
      <c r="B125" s="96" t="s">
        <v>615</v>
      </c>
      <c r="C125" s="96" t="s">
        <v>616</v>
      </c>
      <c r="D125" s="96" t="s">
        <v>604</v>
      </c>
      <c r="E125" s="97">
        <v>1500000</v>
      </c>
      <c r="F125" s="98">
        <v>1483.203</v>
      </c>
      <c r="G125" s="99">
        <v>8.69727E-3</v>
      </c>
      <c r="H125" s="89">
        <v>7.5651999999999999</v>
      </c>
    </row>
    <row r="126" spans="1:8" x14ac:dyDescent="0.2">
      <c r="A126" s="95">
        <v>8</v>
      </c>
      <c r="B126" s="96" t="s">
        <v>714</v>
      </c>
      <c r="C126" s="96" t="s">
        <v>715</v>
      </c>
      <c r="D126" s="96" t="s">
        <v>604</v>
      </c>
      <c r="E126" s="97">
        <v>1000000</v>
      </c>
      <c r="F126" s="98">
        <v>1028.7049999999999</v>
      </c>
      <c r="G126" s="99">
        <v>6.0321699999999999E-3</v>
      </c>
      <c r="H126" s="89">
        <v>6.4798999999999998</v>
      </c>
    </row>
    <row r="127" spans="1:8" ht="25.5" x14ac:dyDescent="0.2">
      <c r="A127" s="95">
        <v>9</v>
      </c>
      <c r="B127" s="96" t="s">
        <v>619</v>
      </c>
      <c r="C127" s="91" t="s">
        <v>1027</v>
      </c>
      <c r="D127" s="96" t="s">
        <v>604</v>
      </c>
      <c r="E127" s="97">
        <v>500000</v>
      </c>
      <c r="F127" s="98">
        <v>504.36200000000002</v>
      </c>
      <c r="G127" s="99">
        <v>2.9575000000000001E-3</v>
      </c>
      <c r="H127" s="89">
        <v>6.0450619521662601</v>
      </c>
    </row>
    <row r="128" spans="1:8" ht="25.5" x14ac:dyDescent="0.2">
      <c r="A128" s="95">
        <v>10</v>
      </c>
      <c r="B128" s="96" t="s">
        <v>620</v>
      </c>
      <c r="C128" s="96" t="s">
        <v>621</v>
      </c>
      <c r="D128" s="96" t="s">
        <v>604</v>
      </c>
      <c r="E128" s="97">
        <v>500000</v>
      </c>
      <c r="F128" s="98">
        <v>502.95549999999997</v>
      </c>
      <c r="G128" s="99">
        <v>2.94925E-3</v>
      </c>
      <c r="H128" s="89">
        <v>7.4748000000000001</v>
      </c>
    </row>
    <row r="129" spans="1:8" x14ac:dyDescent="0.2">
      <c r="A129" s="100"/>
      <c r="B129" s="100"/>
      <c r="C129" s="101" t="s">
        <v>139</v>
      </c>
      <c r="D129" s="100"/>
      <c r="E129" s="100" t="s">
        <v>140</v>
      </c>
      <c r="F129" s="102">
        <v>23725.968400000002</v>
      </c>
      <c r="G129" s="103">
        <v>0.13912537</v>
      </c>
      <c r="H129" s="89" t="s">
        <v>140</v>
      </c>
    </row>
    <row r="130" spans="1:8" x14ac:dyDescent="0.2">
      <c r="A130" s="100"/>
      <c r="B130" s="100"/>
      <c r="C130" s="104"/>
      <c r="D130" s="100"/>
      <c r="E130" s="100"/>
      <c r="F130" s="105"/>
      <c r="G130" s="105"/>
      <c r="H130" s="89" t="s">
        <v>140</v>
      </c>
    </row>
    <row r="131" spans="1:8" x14ac:dyDescent="0.2">
      <c r="A131" s="100"/>
      <c r="B131" s="100"/>
      <c r="C131" s="101" t="s">
        <v>151</v>
      </c>
      <c r="D131" s="100"/>
      <c r="E131" s="100"/>
      <c r="F131" s="105"/>
      <c r="G131" s="105"/>
      <c r="H131" s="89" t="s">
        <v>140</v>
      </c>
    </row>
    <row r="132" spans="1:8" x14ac:dyDescent="0.2">
      <c r="A132" s="100"/>
      <c r="B132" s="100"/>
      <c r="C132" s="101" t="s">
        <v>139</v>
      </c>
      <c r="D132" s="100"/>
      <c r="E132" s="100" t="s">
        <v>140</v>
      </c>
      <c r="F132" s="106" t="s">
        <v>142</v>
      </c>
      <c r="G132" s="103">
        <v>0</v>
      </c>
      <c r="H132" s="89" t="s">
        <v>140</v>
      </c>
    </row>
    <row r="133" spans="1:8" x14ac:dyDescent="0.2">
      <c r="A133" s="100"/>
      <c r="B133" s="100"/>
      <c r="C133" s="104"/>
      <c r="D133" s="100"/>
      <c r="E133" s="100"/>
      <c r="F133" s="105"/>
      <c r="G133" s="105"/>
      <c r="H133" s="89" t="s">
        <v>140</v>
      </c>
    </row>
    <row r="134" spans="1:8" x14ac:dyDescent="0.2">
      <c r="A134" s="100"/>
      <c r="B134" s="100"/>
      <c r="C134" s="101" t="s">
        <v>152</v>
      </c>
      <c r="D134" s="100"/>
      <c r="E134" s="100"/>
      <c r="F134" s="102">
        <v>35795.376900000003</v>
      </c>
      <c r="G134" s="103">
        <v>0.20989849999999999</v>
      </c>
      <c r="H134" s="89" t="s">
        <v>140</v>
      </c>
    </row>
    <row r="135" spans="1:8" x14ac:dyDescent="0.2">
      <c r="A135" s="100"/>
      <c r="B135" s="100"/>
      <c r="C135" s="104"/>
      <c r="D135" s="100"/>
      <c r="E135" s="100"/>
      <c r="F135" s="105"/>
      <c r="G135" s="105"/>
      <c r="H135" s="89" t="s">
        <v>140</v>
      </c>
    </row>
    <row r="136" spans="1:8" x14ac:dyDescent="0.2">
      <c r="A136" s="100"/>
      <c r="B136" s="100"/>
      <c r="C136" s="101" t="s">
        <v>153</v>
      </c>
      <c r="D136" s="100"/>
      <c r="E136" s="100"/>
      <c r="F136" s="105"/>
      <c r="G136" s="105"/>
      <c r="H136" s="89" t="s">
        <v>140</v>
      </c>
    </row>
    <row r="137" spans="1:8" x14ac:dyDescent="0.2">
      <c r="A137" s="100"/>
      <c r="B137" s="100"/>
      <c r="C137" s="101" t="s">
        <v>154</v>
      </c>
      <c r="D137" s="100"/>
      <c r="E137" s="100"/>
      <c r="F137" s="105"/>
      <c r="G137" s="105"/>
      <c r="H137" s="89" t="s">
        <v>140</v>
      </c>
    </row>
    <row r="138" spans="1:8" x14ac:dyDescent="0.2">
      <c r="A138" s="100"/>
      <c r="B138" s="100"/>
      <c r="C138" s="101" t="s">
        <v>139</v>
      </c>
      <c r="D138" s="100"/>
      <c r="E138" s="100" t="s">
        <v>140</v>
      </c>
      <c r="F138" s="106" t="s">
        <v>142</v>
      </c>
      <c r="G138" s="103">
        <v>0</v>
      </c>
      <c r="H138" s="89" t="s">
        <v>140</v>
      </c>
    </row>
    <row r="139" spans="1:8" x14ac:dyDescent="0.2">
      <c r="A139" s="100"/>
      <c r="B139" s="100"/>
      <c r="C139" s="104"/>
      <c r="D139" s="100"/>
      <c r="E139" s="100"/>
      <c r="F139" s="105"/>
      <c r="G139" s="105"/>
      <c r="H139" s="89" t="s">
        <v>140</v>
      </c>
    </row>
    <row r="140" spans="1:8" x14ac:dyDescent="0.2">
      <c r="A140" s="100"/>
      <c r="B140" s="100"/>
      <c r="C140" s="101" t="s">
        <v>155</v>
      </c>
      <c r="D140" s="100"/>
      <c r="E140" s="100"/>
      <c r="F140" s="105"/>
      <c r="G140" s="105"/>
      <c r="H140" s="89" t="s">
        <v>140</v>
      </c>
    </row>
    <row r="141" spans="1:8" x14ac:dyDescent="0.2">
      <c r="A141" s="100"/>
      <c r="B141" s="100"/>
      <c r="C141" s="101" t="s">
        <v>139</v>
      </c>
      <c r="D141" s="100"/>
      <c r="E141" s="100" t="s">
        <v>140</v>
      </c>
      <c r="F141" s="106" t="s">
        <v>142</v>
      </c>
      <c r="G141" s="103">
        <v>0</v>
      </c>
      <c r="H141" s="89" t="s">
        <v>140</v>
      </c>
    </row>
    <row r="142" spans="1:8" x14ac:dyDescent="0.2">
      <c r="A142" s="100"/>
      <c r="B142" s="100"/>
      <c r="C142" s="104"/>
      <c r="D142" s="100"/>
      <c r="E142" s="100"/>
      <c r="F142" s="105"/>
      <c r="G142" s="105"/>
      <c r="H142" s="89" t="s">
        <v>140</v>
      </c>
    </row>
    <row r="143" spans="1:8" x14ac:dyDescent="0.2">
      <c r="A143" s="100"/>
      <c r="B143" s="100"/>
      <c r="C143" s="101" t="s">
        <v>156</v>
      </c>
      <c r="D143" s="100"/>
      <c r="E143" s="100"/>
      <c r="F143" s="105"/>
      <c r="G143" s="105"/>
      <c r="H143" s="89" t="s">
        <v>140</v>
      </c>
    </row>
    <row r="144" spans="1:8" x14ac:dyDescent="0.2">
      <c r="A144" s="100"/>
      <c r="B144" s="100"/>
      <c r="C144" s="101" t="s">
        <v>139</v>
      </c>
      <c r="D144" s="100"/>
      <c r="E144" s="100" t="s">
        <v>140</v>
      </c>
      <c r="F144" s="106" t="s">
        <v>142</v>
      </c>
      <c r="G144" s="103">
        <v>0</v>
      </c>
      <c r="H144" s="89" t="s">
        <v>140</v>
      </c>
    </row>
    <row r="145" spans="1:8" x14ac:dyDescent="0.2">
      <c r="A145" s="100"/>
      <c r="B145" s="100"/>
      <c r="C145" s="104"/>
      <c r="D145" s="100"/>
      <c r="E145" s="100"/>
      <c r="F145" s="105"/>
      <c r="G145" s="105"/>
      <c r="H145" s="89" t="s">
        <v>140</v>
      </c>
    </row>
    <row r="146" spans="1:8" x14ac:dyDescent="0.2">
      <c r="A146" s="100"/>
      <c r="B146" s="100"/>
      <c r="C146" s="101" t="s">
        <v>157</v>
      </c>
      <c r="D146" s="100"/>
      <c r="E146" s="100"/>
      <c r="F146" s="105"/>
      <c r="G146" s="105"/>
      <c r="H146" s="89" t="s">
        <v>140</v>
      </c>
    </row>
    <row r="147" spans="1:8" x14ac:dyDescent="0.2">
      <c r="A147" s="95">
        <v>1</v>
      </c>
      <c r="B147" s="96"/>
      <c r="C147" s="96" t="s">
        <v>158</v>
      </c>
      <c r="D147" s="96"/>
      <c r="E147" s="107"/>
      <c r="F147" s="98">
        <v>9404.7616118389997</v>
      </c>
      <c r="G147" s="99">
        <v>5.5148049999999997E-2</v>
      </c>
      <c r="H147" s="89">
        <v>5.2</v>
      </c>
    </row>
    <row r="148" spans="1:8" x14ac:dyDescent="0.2">
      <c r="A148" s="100"/>
      <c r="B148" s="100"/>
      <c r="C148" s="101" t="s">
        <v>139</v>
      </c>
      <c r="D148" s="100"/>
      <c r="E148" s="100" t="s">
        <v>140</v>
      </c>
      <c r="F148" s="102">
        <v>9404.7616118389997</v>
      </c>
      <c r="G148" s="103">
        <v>5.5148049999999997E-2</v>
      </c>
      <c r="H148" s="89" t="s">
        <v>140</v>
      </c>
    </row>
    <row r="149" spans="1:8" x14ac:dyDescent="0.2">
      <c r="A149" s="100"/>
      <c r="B149" s="100"/>
      <c r="C149" s="104"/>
      <c r="D149" s="100"/>
      <c r="E149" s="100"/>
      <c r="F149" s="105"/>
      <c r="G149" s="105"/>
      <c r="H149" s="89" t="s">
        <v>140</v>
      </c>
    </row>
    <row r="150" spans="1:8" x14ac:dyDescent="0.2">
      <c r="A150" s="100"/>
      <c r="B150" s="100"/>
      <c r="C150" s="101" t="s">
        <v>159</v>
      </c>
      <c r="D150" s="100"/>
      <c r="E150" s="100"/>
      <c r="F150" s="102">
        <v>9404.7616118389997</v>
      </c>
      <c r="G150" s="103">
        <v>5.5148049999999997E-2</v>
      </c>
      <c r="H150" s="89" t="s">
        <v>140</v>
      </c>
    </row>
    <row r="151" spans="1:8" x14ac:dyDescent="0.2">
      <c r="A151" s="100"/>
      <c r="B151" s="100"/>
      <c r="C151" s="105"/>
      <c r="D151" s="100"/>
      <c r="E151" s="100"/>
      <c r="F151" s="100"/>
      <c r="G151" s="100"/>
      <c r="H151" s="89" t="s">
        <v>140</v>
      </c>
    </row>
    <row r="152" spans="1:8" x14ac:dyDescent="0.2">
      <c r="A152" s="100"/>
      <c r="B152" s="100"/>
      <c r="C152" s="101" t="s">
        <v>160</v>
      </c>
      <c r="D152" s="100"/>
      <c r="E152" s="100"/>
      <c r="F152" s="100"/>
      <c r="G152" s="100"/>
      <c r="H152" s="89" t="s">
        <v>140</v>
      </c>
    </row>
    <row r="153" spans="1:8" x14ac:dyDescent="0.2">
      <c r="A153" s="100"/>
      <c r="B153" s="100"/>
      <c r="C153" s="101" t="s">
        <v>161</v>
      </c>
      <c r="D153" s="100"/>
      <c r="E153" s="100"/>
      <c r="F153" s="100"/>
      <c r="G153" s="100"/>
      <c r="H153" s="89" t="s">
        <v>140</v>
      </c>
    </row>
    <row r="154" spans="1:8" x14ac:dyDescent="0.2">
      <c r="A154" s="100"/>
      <c r="B154" s="100"/>
      <c r="C154" s="101" t="s">
        <v>139</v>
      </c>
      <c r="D154" s="100"/>
      <c r="E154" s="100" t="s">
        <v>140</v>
      </c>
      <c r="F154" s="106" t="s">
        <v>142</v>
      </c>
      <c r="G154" s="103">
        <v>0</v>
      </c>
      <c r="H154" s="89" t="s">
        <v>140</v>
      </c>
    </row>
    <row r="155" spans="1:8" x14ac:dyDescent="0.2">
      <c r="A155" s="100"/>
      <c r="B155" s="100"/>
      <c r="C155" s="104"/>
      <c r="D155" s="100"/>
      <c r="E155" s="100"/>
      <c r="F155" s="105"/>
      <c r="G155" s="105"/>
      <c r="H155" s="89" t="s">
        <v>140</v>
      </c>
    </row>
    <row r="156" spans="1:8" x14ac:dyDescent="0.2">
      <c r="A156" s="100"/>
      <c r="B156" s="100"/>
      <c r="C156" s="101" t="s">
        <v>162</v>
      </c>
      <c r="D156" s="100"/>
      <c r="E156" s="100"/>
      <c r="F156" s="100"/>
      <c r="G156" s="100"/>
      <c r="H156" s="89" t="s">
        <v>140</v>
      </c>
    </row>
    <row r="157" spans="1:8" x14ac:dyDescent="0.2">
      <c r="A157" s="100"/>
      <c r="B157" s="100"/>
      <c r="C157" s="101" t="s">
        <v>163</v>
      </c>
      <c r="D157" s="100"/>
      <c r="E157" s="100"/>
      <c r="F157" s="100"/>
      <c r="G157" s="100"/>
      <c r="H157" s="89" t="s">
        <v>140</v>
      </c>
    </row>
    <row r="158" spans="1:8" x14ac:dyDescent="0.2">
      <c r="A158" s="100"/>
      <c r="B158" s="100"/>
      <c r="C158" s="101" t="s">
        <v>139</v>
      </c>
      <c r="D158" s="100"/>
      <c r="E158" s="100" t="s">
        <v>140</v>
      </c>
      <c r="F158" s="106" t="s">
        <v>142</v>
      </c>
      <c r="G158" s="103">
        <v>0</v>
      </c>
      <c r="H158" s="89" t="s">
        <v>140</v>
      </c>
    </row>
    <row r="159" spans="1:8" x14ac:dyDescent="0.2">
      <c r="A159" s="100"/>
      <c r="B159" s="100"/>
      <c r="C159" s="104"/>
      <c r="D159" s="100"/>
      <c r="E159" s="100"/>
      <c r="F159" s="105"/>
      <c r="G159" s="105"/>
      <c r="H159" s="89" t="s">
        <v>140</v>
      </c>
    </row>
    <row r="160" spans="1:8" x14ac:dyDescent="0.2">
      <c r="A160" s="100"/>
      <c r="B160" s="100"/>
      <c r="C160" s="101" t="s">
        <v>164</v>
      </c>
      <c r="D160" s="100"/>
      <c r="E160" s="100"/>
      <c r="F160" s="105"/>
      <c r="G160" s="105"/>
      <c r="H160" s="89" t="s">
        <v>140</v>
      </c>
    </row>
    <row r="161" spans="1:17" x14ac:dyDescent="0.2">
      <c r="A161" s="100"/>
      <c r="B161" s="100"/>
      <c r="C161" s="101" t="s">
        <v>139</v>
      </c>
      <c r="D161" s="100"/>
      <c r="E161" s="100" t="s">
        <v>140</v>
      </c>
      <c r="F161" s="106" t="s">
        <v>142</v>
      </c>
      <c r="G161" s="103">
        <v>0</v>
      </c>
      <c r="H161" s="89" t="s">
        <v>140</v>
      </c>
    </row>
    <row r="162" spans="1:17" x14ac:dyDescent="0.2">
      <c r="A162" s="100"/>
      <c r="B162" s="100"/>
      <c r="C162" s="104"/>
      <c r="D162" s="100"/>
      <c r="E162" s="100"/>
      <c r="F162" s="105"/>
      <c r="G162" s="105"/>
      <c r="H162" s="89" t="s">
        <v>140</v>
      </c>
    </row>
    <row r="163" spans="1:17" x14ac:dyDescent="0.2">
      <c r="A163" s="107"/>
      <c r="B163" s="96"/>
      <c r="C163" s="96" t="s">
        <v>357</v>
      </c>
      <c r="D163" s="96"/>
      <c r="E163" s="107"/>
      <c r="F163" s="98">
        <v>24.999999599999999</v>
      </c>
      <c r="G163" s="99">
        <v>1.4660000000000001E-4</v>
      </c>
      <c r="H163" s="89" t="s">
        <v>140</v>
      </c>
    </row>
    <row r="164" spans="1:17" x14ac:dyDescent="0.2">
      <c r="A164" s="107"/>
      <c r="B164" s="96"/>
      <c r="C164" s="91" t="s">
        <v>1002</v>
      </c>
      <c r="D164" s="96"/>
      <c r="E164" s="107"/>
      <c r="F164" s="98">
        <f>24160.84637712+F98</f>
        <v>1054.1415271200021</v>
      </c>
      <c r="G164" s="99">
        <f>F164/F165</f>
        <v>6.1813211140928723E-3</v>
      </c>
      <c r="H164" s="89" t="s">
        <v>140</v>
      </c>
    </row>
    <row r="165" spans="1:17" x14ac:dyDescent="0.2">
      <c r="A165" s="104"/>
      <c r="B165" s="104"/>
      <c r="C165" s="101" t="s">
        <v>166</v>
      </c>
      <c r="D165" s="105"/>
      <c r="E165" s="105"/>
      <c r="F165" s="102">
        <f>F164+F163+F150+F100+F134</f>
        <v>170536.60660285898</v>
      </c>
      <c r="G165" s="108">
        <f>G164+G163+G150+G134+G100</f>
        <v>1.0000000293912636</v>
      </c>
      <c r="H165" s="89" t="s">
        <v>140</v>
      </c>
    </row>
    <row r="166" spans="1:17" ht="12.75" customHeight="1" x14ac:dyDescent="0.2">
      <c r="A166" s="109"/>
      <c r="B166" s="109"/>
      <c r="C166" s="110"/>
      <c r="D166" s="111"/>
      <c r="E166" s="111"/>
      <c r="F166" s="112"/>
      <c r="G166" s="113"/>
      <c r="H166" s="114"/>
    </row>
    <row r="167" spans="1:17" x14ac:dyDescent="0.2">
      <c r="A167" s="109"/>
      <c r="B167" s="230" t="s">
        <v>984</v>
      </c>
      <c r="C167" s="230"/>
      <c r="D167" s="230"/>
      <c r="E167" s="230"/>
      <c r="F167" s="230"/>
      <c r="G167" s="230"/>
      <c r="H167" s="230"/>
      <c r="J167" s="116"/>
    </row>
    <row r="168" spans="1:17" x14ac:dyDescent="0.2">
      <c r="A168" s="109"/>
      <c r="B168" s="230" t="s">
        <v>985</v>
      </c>
      <c r="C168" s="230"/>
      <c r="D168" s="230"/>
      <c r="E168" s="230"/>
      <c r="F168" s="230"/>
      <c r="G168" s="230"/>
      <c r="H168" s="230"/>
      <c r="J168" s="116"/>
    </row>
    <row r="169" spans="1:17" x14ac:dyDescent="0.2">
      <c r="A169" s="109"/>
      <c r="B169" s="230" t="s">
        <v>986</v>
      </c>
      <c r="C169" s="230"/>
      <c r="D169" s="230"/>
      <c r="E169" s="230"/>
      <c r="F169" s="230"/>
      <c r="G169" s="230"/>
      <c r="H169" s="230"/>
      <c r="J169" s="116"/>
    </row>
    <row r="170" spans="1:17" s="118" customFormat="1" ht="66.75" customHeight="1" x14ac:dyDescent="0.25">
      <c r="A170" s="117"/>
      <c r="B170" s="231" t="s">
        <v>987</v>
      </c>
      <c r="C170" s="231"/>
      <c r="D170" s="231"/>
      <c r="E170" s="231"/>
      <c r="F170" s="231"/>
      <c r="G170" s="231"/>
      <c r="H170" s="231"/>
      <c r="I170"/>
      <c r="J170" s="116"/>
      <c r="K170"/>
      <c r="L170"/>
      <c r="M170"/>
      <c r="N170"/>
      <c r="O170"/>
      <c r="P170"/>
      <c r="Q170"/>
    </row>
    <row r="171" spans="1:17" x14ac:dyDescent="0.2">
      <c r="A171" s="109"/>
      <c r="B171" s="230" t="s">
        <v>988</v>
      </c>
      <c r="C171" s="230"/>
      <c r="D171" s="230"/>
      <c r="E171" s="230"/>
      <c r="F171" s="230"/>
      <c r="G171" s="230"/>
      <c r="H171" s="230"/>
      <c r="J171" s="116"/>
    </row>
    <row r="172" spans="1:17" x14ac:dyDescent="0.2">
      <c r="A172" s="109"/>
      <c r="B172" s="109"/>
      <c r="C172" s="109"/>
      <c r="D172" s="111"/>
      <c r="E172" s="111"/>
      <c r="F172" s="111"/>
      <c r="G172" s="111"/>
    </row>
    <row r="173" spans="1:17" x14ac:dyDescent="0.2">
      <c r="A173" s="109"/>
      <c r="B173" s="232" t="s">
        <v>167</v>
      </c>
      <c r="C173" s="233"/>
      <c r="D173" s="234"/>
      <c r="E173" s="119"/>
      <c r="F173" s="111"/>
      <c r="G173" s="111"/>
    </row>
    <row r="174" spans="1:17" ht="27.75" customHeight="1" x14ac:dyDescent="0.2">
      <c r="A174" s="109"/>
      <c r="B174" s="235" t="s">
        <v>168</v>
      </c>
      <c r="C174" s="236"/>
      <c r="D174" s="88" t="s">
        <v>169</v>
      </c>
      <c r="E174" s="119"/>
      <c r="F174" s="111"/>
      <c r="G174" s="111"/>
    </row>
    <row r="175" spans="1:17" ht="12.75" customHeight="1" x14ac:dyDescent="0.2">
      <c r="A175" s="109"/>
      <c r="B175" s="235" t="s">
        <v>989</v>
      </c>
      <c r="C175" s="236"/>
      <c r="D175" s="88" t="s">
        <v>169</v>
      </c>
      <c r="E175" s="119"/>
      <c r="F175" s="111"/>
      <c r="G175" s="111"/>
    </row>
    <row r="176" spans="1:17" x14ac:dyDescent="0.2">
      <c r="A176" s="109"/>
      <c r="B176" s="235" t="s">
        <v>170</v>
      </c>
      <c r="C176" s="236"/>
      <c r="D176" s="120" t="s">
        <v>140</v>
      </c>
      <c r="E176" s="119"/>
      <c r="F176" s="111"/>
      <c r="G176" s="111"/>
    </row>
    <row r="177" spans="1:10" x14ac:dyDescent="0.2">
      <c r="A177" s="121"/>
      <c r="B177" s="122" t="s">
        <v>140</v>
      </c>
      <c r="C177" s="122" t="s">
        <v>990</v>
      </c>
      <c r="D177" s="122" t="s">
        <v>171</v>
      </c>
      <c r="E177" s="121"/>
      <c r="F177" s="121"/>
      <c r="G177" s="121"/>
      <c r="H177" s="121"/>
      <c r="J177" s="116"/>
    </row>
    <row r="178" spans="1:10" x14ac:dyDescent="0.2">
      <c r="A178" s="121"/>
      <c r="B178" s="123" t="s">
        <v>172</v>
      </c>
      <c r="C178" s="124">
        <v>46022</v>
      </c>
      <c r="D178" s="124">
        <v>46053</v>
      </c>
      <c r="E178" s="121"/>
      <c r="F178" s="121"/>
      <c r="G178" s="121"/>
      <c r="J178" s="116"/>
    </row>
    <row r="179" spans="1:10" x14ac:dyDescent="0.2">
      <c r="A179" s="125"/>
      <c r="B179" s="96" t="s">
        <v>173</v>
      </c>
      <c r="C179" s="126">
        <v>42.520200000000003</v>
      </c>
      <c r="D179" s="126">
        <v>41.821599999999997</v>
      </c>
      <c r="E179" s="125"/>
      <c r="F179" s="127"/>
      <c r="G179" s="128"/>
    </row>
    <row r="180" spans="1:10" ht="25.5" x14ac:dyDescent="0.2">
      <c r="A180" s="125"/>
      <c r="B180" s="91" t="s">
        <v>1029</v>
      </c>
      <c r="C180" s="126">
        <v>18.9573</v>
      </c>
      <c r="D180" s="126">
        <v>18.507000000000001</v>
      </c>
      <c r="E180" s="125"/>
      <c r="F180" s="127"/>
      <c r="G180" s="128"/>
    </row>
    <row r="181" spans="1:10" x14ac:dyDescent="0.2">
      <c r="A181" s="125"/>
      <c r="B181" s="96" t="s">
        <v>174</v>
      </c>
      <c r="C181" s="126">
        <v>36.006500000000003</v>
      </c>
      <c r="D181" s="126">
        <v>35.371099999999998</v>
      </c>
      <c r="E181" s="125"/>
      <c r="F181" s="127"/>
      <c r="G181" s="128"/>
    </row>
    <row r="182" spans="1:10" ht="25.5" x14ac:dyDescent="0.2">
      <c r="A182" s="125"/>
      <c r="B182" s="91" t="s">
        <v>1030</v>
      </c>
      <c r="C182" s="126">
        <v>15.4002</v>
      </c>
      <c r="D182" s="126">
        <v>15.0143</v>
      </c>
      <c r="E182" s="125"/>
      <c r="F182" s="127"/>
      <c r="G182" s="128"/>
    </row>
    <row r="183" spans="1:10" x14ac:dyDescent="0.2">
      <c r="A183" s="125"/>
      <c r="B183" s="125"/>
      <c r="C183" s="125"/>
      <c r="D183" s="125"/>
      <c r="E183" s="125"/>
      <c r="F183" s="125"/>
      <c r="G183" s="125"/>
    </row>
    <row r="184" spans="1:10" x14ac:dyDescent="0.2">
      <c r="A184" s="125"/>
      <c r="B184" s="238" t="s">
        <v>991</v>
      </c>
      <c r="C184" s="239"/>
      <c r="D184" s="101" t="s">
        <v>140</v>
      </c>
      <c r="E184" s="125"/>
      <c r="F184" s="125"/>
      <c r="G184" s="125"/>
    </row>
    <row r="185" spans="1:10" x14ac:dyDescent="0.2">
      <c r="A185" s="125"/>
      <c r="B185" s="150" t="s">
        <v>172</v>
      </c>
      <c r="C185" s="151" t="s">
        <v>641</v>
      </c>
      <c r="D185" s="151" t="s">
        <v>642</v>
      </c>
      <c r="E185" s="125"/>
      <c r="F185" s="125"/>
      <c r="G185" s="125"/>
    </row>
    <row r="186" spans="1:10" ht="25.5" x14ac:dyDescent="0.2">
      <c r="A186" s="125"/>
      <c r="B186" s="91" t="s">
        <v>1029</v>
      </c>
      <c r="C186" s="152">
        <v>0.14000000000000001</v>
      </c>
      <c r="D186" s="152" t="s">
        <v>716</v>
      </c>
      <c r="E186" s="125"/>
      <c r="F186" s="127"/>
      <c r="G186" s="128"/>
    </row>
    <row r="187" spans="1:10" ht="25.5" x14ac:dyDescent="0.2">
      <c r="A187" s="125"/>
      <c r="B187" s="91" t="s">
        <v>1030</v>
      </c>
      <c r="C187" s="152">
        <v>0.115</v>
      </c>
      <c r="D187" s="152">
        <v>0.115</v>
      </c>
      <c r="E187" s="125"/>
      <c r="F187" s="127"/>
      <c r="G187" s="128"/>
    </row>
    <row r="188" spans="1:10" x14ac:dyDescent="0.2">
      <c r="A188" s="125"/>
      <c r="B188" s="129"/>
      <c r="C188" s="129"/>
      <c r="D188" s="130"/>
      <c r="E188" s="125"/>
      <c r="F188" s="127"/>
      <c r="G188" s="128"/>
    </row>
    <row r="189" spans="1:10" x14ac:dyDescent="0.2">
      <c r="A189" s="121"/>
      <c r="B189" s="235" t="s">
        <v>175</v>
      </c>
      <c r="C189" s="236"/>
      <c r="D189" s="88" t="s">
        <v>1012</v>
      </c>
      <c r="E189" s="131"/>
      <c r="F189" s="121"/>
      <c r="G189" s="121"/>
    </row>
    <row r="190" spans="1:10" x14ac:dyDescent="0.2">
      <c r="A190" s="121"/>
      <c r="B190" s="235" t="s">
        <v>176</v>
      </c>
      <c r="C190" s="236"/>
      <c r="D190" s="88" t="s">
        <v>169</v>
      </c>
      <c r="E190" s="131"/>
      <c r="F190" s="121"/>
      <c r="G190" s="121"/>
    </row>
    <row r="191" spans="1:10" x14ac:dyDescent="0.2">
      <c r="A191" s="121"/>
      <c r="B191" s="235" t="s">
        <v>177</v>
      </c>
      <c r="C191" s="236"/>
      <c r="D191" s="88" t="s">
        <v>169</v>
      </c>
      <c r="E191" s="131"/>
      <c r="F191" s="121"/>
      <c r="G191" s="121"/>
    </row>
    <row r="192" spans="1:10" x14ac:dyDescent="0.2">
      <c r="A192" s="121"/>
      <c r="B192" s="235" t="s">
        <v>178</v>
      </c>
      <c r="C192" s="236"/>
      <c r="D192" s="132">
        <v>2.7553279313776176</v>
      </c>
      <c r="E192" s="121"/>
      <c r="F192" s="115"/>
      <c r="G192" s="133"/>
    </row>
    <row r="194" spans="2:7" x14ac:dyDescent="0.2">
      <c r="B194" s="256" t="s">
        <v>1059</v>
      </c>
      <c r="C194" s="257"/>
      <c r="D194" s="258"/>
      <c r="F194" s="121"/>
      <c r="G194" s="121"/>
    </row>
    <row r="195" spans="2:7" ht="25.5" x14ac:dyDescent="0.2">
      <c r="B195" s="249" t="s">
        <v>1060</v>
      </c>
      <c r="C195" s="249"/>
      <c r="D195" s="168" t="s">
        <v>706</v>
      </c>
    </row>
    <row r="196" spans="2:7" x14ac:dyDescent="0.2">
      <c r="B196" s="249" t="s">
        <v>1061</v>
      </c>
      <c r="C196" s="249"/>
      <c r="D196" s="143"/>
    </row>
    <row r="197" spans="2:7" x14ac:dyDescent="0.2">
      <c r="B197" s="250"/>
      <c r="C197" s="252"/>
      <c r="D197" s="144"/>
    </row>
    <row r="198" spans="2:7" x14ac:dyDescent="0.2">
      <c r="B198" s="249" t="s">
        <v>1062</v>
      </c>
      <c r="C198" s="249"/>
      <c r="D198" s="145">
        <v>6.6172435389663624</v>
      </c>
    </row>
    <row r="199" spans="2:7" x14ac:dyDescent="0.2">
      <c r="B199" s="250"/>
      <c r="C199" s="252"/>
      <c r="D199" s="144"/>
    </row>
    <row r="200" spans="2:7" x14ac:dyDescent="0.2">
      <c r="B200" s="249" t="s">
        <v>1063</v>
      </c>
      <c r="C200" s="249"/>
      <c r="D200" s="145">
        <v>3.7716511613960688</v>
      </c>
    </row>
    <row r="201" spans="2:7" x14ac:dyDescent="0.2">
      <c r="B201" s="249" t="s">
        <v>1064</v>
      </c>
      <c r="C201" s="249"/>
      <c r="D201" s="145">
        <v>5.6452466893172613</v>
      </c>
    </row>
    <row r="202" spans="2:7" x14ac:dyDescent="0.2">
      <c r="B202" s="250"/>
      <c r="C202" s="252"/>
      <c r="D202" s="144"/>
    </row>
    <row r="203" spans="2:7" x14ac:dyDescent="0.2">
      <c r="B203" s="249" t="s">
        <v>1065</v>
      </c>
      <c r="C203" s="249"/>
      <c r="D203" s="146" t="s">
        <v>1196</v>
      </c>
    </row>
    <row r="204" spans="2:7" x14ac:dyDescent="0.2">
      <c r="B204" s="250" t="s">
        <v>1066</v>
      </c>
      <c r="C204" s="251"/>
      <c r="D204" s="252"/>
    </row>
    <row r="206" spans="2:7" x14ac:dyDescent="0.2">
      <c r="B206" s="237" t="s">
        <v>992</v>
      </c>
      <c r="C206" s="237"/>
    </row>
    <row r="208" spans="2:7" ht="153.75" customHeight="1" x14ac:dyDescent="0.2"/>
    <row r="211" spans="2:10" x14ac:dyDescent="0.2">
      <c r="B211" s="134" t="s">
        <v>993</v>
      </c>
      <c r="C211" s="135"/>
      <c r="D211" s="134"/>
    </row>
    <row r="212" spans="2:10" x14ac:dyDescent="0.2">
      <c r="B212" s="134" t="s">
        <v>1081</v>
      </c>
      <c r="D212" s="134"/>
    </row>
    <row r="213" spans="2:10" ht="165" customHeight="1" x14ac:dyDescent="0.2"/>
    <row r="215" spans="2:10" x14ac:dyDescent="0.2">
      <c r="J215" s="86"/>
    </row>
    <row r="225" customFormat="1" x14ac:dyDescent="0.2"/>
    <row r="226" customFormat="1" x14ac:dyDescent="0.2"/>
    <row r="227" customFormat="1" x14ac:dyDescent="0.2"/>
    <row r="228" customFormat="1" x14ac:dyDescent="0.2"/>
    <row r="229" customFormat="1" x14ac:dyDescent="0.2"/>
    <row r="230" customFormat="1" x14ac:dyDescent="0.2"/>
  </sheetData>
  <mergeCells count="29">
    <mergeCell ref="B192:C192"/>
    <mergeCell ref="B189:C189"/>
    <mergeCell ref="B194:D194"/>
    <mergeCell ref="B175:C175"/>
    <mergeCell ref="B176:C176"/>
    <mergeCell ref="B184:C184"/>
    <mergeCell ref="B190:C190"/>
    <mergeCell ref="B191:C191"/>
    <mergeCell ref="B169:H169"/>
    <mergeCell ref="B170:H170"/>
    <mergeCell ref="B171:H171"/>
    <mergeCell ref="B173:D173"/>
    <mergeCell ref="B174:C174"/>
    <mergeCell ref="A1:H1"/>
    <mergeCell ref="A2:H2"/>
    <mergeCell ref="A3:H3"/>
    <mergeCell ref="B167:H167"/>
    <mergeCell ref="B168:H168"/>
    <mergeCell ref="B195:C195"/>
    <mergeCell ref="B196:C196"/>
    <mergeCell ref="B197:C197"/>
    <mergeCell ref="B198:C198"/>
    <mergeCell ref="B199:C199"/>
    <mergeCell ref="B206:C206"/>
    <mergeCell ref="B200:C200"/>
    <mergeCell ref="B201:C201"/>
    <mergeCell ref="B202:C202"/>
    <mergeCell ref="B203:C203"/>
    <mergeCell ref="B204:D204"/>
  </mergeCells>
  <hyperlinks>
    <hyperlink ref="I1" location="Index!B2" display="Index" xr:uid="{E24D074C-E94C-4AB6-8F2B-FAB0D48484DE}"/>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47166-4600-414A-8240-2169BFF091A2}">
  <sheetPr>
    <outlinePr summaryBelow="0" summaryRight="0"/>
  </sheetPr>
  <dimension ref="A1:S179"/>
  <sheetViews>
    <sheetView showGridLines="0" workbookViewId="0">
      <selection sqref="A1:H1"/>
    </sheetView>
  </sheetViews>
  <sheetFormatPr defaultRowHeight="12.75" x14ac:dyDescent="0.2"/>
  <cols>
    <col min="1" max="1" width="5.85546875" bestFit="1" customWidth="1"/>
    <col min="2" max="2" width="19.5703125" bestFit="1" customWidth="1"/>
    <col min="3" max="3" width="46.85546875" customWidth="1"/>
    <col min="4" max="4" width="17.7109375" bestFit="1" customWidth="1"/>
    <col min="5" max="5" width="8.7109375" bestFit="1" customWidth="1"/>
    <col min="6" max="6" width="10.140625" bestFit="1" customWidth="1"/>
    <col min="7" max="7" width="14" bestFit="1" customWidth="1"/>
    <col min="8" max="8" width="8.42578125" bestFit="1" customWidth="1"/>
    <col min="9" max="9" width="8.7109375" customWidth="1"/>
  </cols>
  <sheetData>
    <row r="1" spans="1:9" ht="15" x14ac:dyDescent="0.2">
      <c r="A1" s="248" t="s">
        <v>0</v>
      </c>
      <c r="B1" s="248"/>
      <c r="C1" s="248"/>
      <c r="D1" s="248"/>
      <c r="E1" s="248"/>
      <c r="F1" s="248"/>
      <c r="G1" s="248"/>
      <c r="H1" s="248"/>
      <c r="I1" s="1" t="s">
        <v>981</v>
      </c>
    </row>
    <row r="2" spans="1:9" ht="15" x14ac:dyDescent="0.2">
      <c r="A2" s="248" t="s">
        <v>717</v>
      </c>
      <c r="B2" s="248"/>
      <c r="C2" s="248"/>
      <c r="D2" s="248"/>
      <c r="E2" s="248"/>
      <c r="F2" s="248"/>
      <c r="G2" s="248"/>
      <c r="H2" s="248"/>
    </row>
    <row r="3" spans="1:9" ht="15" x14ac:dyDescent="0.2">
      <c r="A3" s="248" t="s">
        <v>982</v>
      </c>
      <c r="B3" s="248"/>
      <c r="C3" s="248"/>
      <c r="D3" s="248"/>
      <c r="E3" s="248"/>
      <c r="F3" s="248"/>
      <c r="G3" s="248"/>
      <c r="H3" s="248"/>
    </row>
    <row r="4" spans="1:9" s="86" customFormat="1" ht="30" x14ac:dyDescent="0.2">
      <c r="A4" s="84" t="s">
        <v>2</v>
      </c>
      <c r="B4" s="84" t="s">
        <v>3</v>
      </c>
      <c r="C4" s="84" t="s">
        <v>4</v>
      </c>
      <c r="D4" s="84" t="s">
        <v>5</v>
      </c>
      <c r="E4" s="84" t="s">
        <v>6</v>
      </c>
      <c r="F4" s="84" t="s">
        <v>7</v>
      </c>
      <c r="G4" s="84" t="s">
        <v>8</v>
      </c>
      <c r="H4" s="85" t="s">
        <v>980</v>
      </c>
    </row>
    <row r="5" spans="1:9" x14ac:dyDescent="0.2">
      <c r="A5" s="87"/>
      <c r="B5" s="87"/>
      <c r="C5" s="88" t="s">
        <v>9</v>
      </c>
      <c r="D5" s="87"/>
      <c r="E5" s="87"/>
      <c r="F5" s="87"/>
      <c r="G5" s="87"/>
      <c r="H5" s="89" t="s">
        <v>140</v>
      </c>
    </row>
    <row r="6" spans="1:9" x14ac:dyDescent="0.2">
      <c r="A6" s="90"/>
      <c r="B6" s="91"/>
      <c r="C6" s="91" t="s">
        <v>10</v>
      </c>
      <c r="D6" s="91"/>
      <c r="E6" s="92"/>
      <c r="F6" s="93"/>
      <c r="G6" s="94"/>
      <c r="H6" s="89" t="s">
        <v>140</v>
      </c>
    </row>
    <row r="7" spans="1:9" x14ac:dyDescent="0.2">
      <c r="A7" s="95">
        <v>1</v>
      </c>
      <c r="B7" s="96" t="s">
        <v>319</v>
      </c>
      <c r="C7" s="96" t="s">
        <v>320</v>
      </c>
      <c r="D7" s="96" t="s">
        <v>31</v>
      </c>
      <c r="E7" s="97">
        <v>650000</v>
      </c>
      <c r="F7" s="98">
        <v>6040.125</v>
      </c>
      <c r="G7" s="99">
        <v>6.7082710000000004E-2</v>
      </c>
      <c r="H7" s="89" t="s">
        <v>140</v>
      </c>
    </row>
    <row r="8" spans="1:9" x14ac:dyDescent="0.2">
      <c r="A8" s="95">
        <v>2</v>
      </c>
      <c r="B8" s="96" t="s">
        <v>36</v>
      </c>
      <c r="C8" s="96" t="s">
        <v>37</v>
      </c>
      <c r="D8" s="96" t="s">
        <v>31</v>
      </c>
      <c r="E8" s="97">
        <v>265000</v>
      </c>
      <c r="F8" s="98">
        <v>3590.75</v>
      </c>
      <c r="G8" s="99">
        <v>3.987951E-2</v>
      </c>
      <c r="H8" s="89" t="s">
        <v>140</v>
      </c>
    </row>
    <row r="9" spans="1:9" x14ac:dyDescent="0.2">
      <c r="A9" s="95">
        <v>3</v>
      </c>
      <c r="B9" s="96" t="s">
        <v>323</v>
      </c>
      <c r="C9" s="96" t="s">
        <v>324</v>
      </c>
      <c r="D9" s="96" t="s">
        <v>199</v>
      </c>
      <c r="E9" s="97">
        <v>213555</v>
      </c>
      <c r="F9" s="98">
        <v>3504.4375500000001</v>
      </c>
      <c r="G9" s="99">
        <v>3.8920910000000003E-2</v>
      </c>
      <c r="H9" s="89" t="s">
        <v>140</v>
      </c>
    </row>
    <row r="10" spans="1:9" x14ac:dyDescent="0.2">
      <c r="A10" s="95">
        <v>4</v>
      </c>
      <c r="B10" s="96" t="s">
        <v>20</v>
      </c>
      <c r="C10" s="96" t="s">
        <v>21</v>
      </c>
      <c r="D10" s="96" t="s">
        <v>22</v>
      </c>
      <c r="E10" s="97">
        <v>950000</v>
      </c>
      <c r="F10" s="98">
        <v>3382</v>
      </c>
      <c r="G10" s="99">
        <v>3.75611E-2</v>
      </c>
      <c r="H10" s="89" t="s">
        <v>140</v>
      </c>
    </row>
    <row r="11" spans="1:9" x14ac:dyDescent="0.2">
      <c r="A11" s="95">
        <v>5</v>
      </c>
      <c r="B11" s="96" t="s">
        <v>29</v>
      </c>
      <c r="C11" s="96" t="s">
        <v>30</v>
      </c>
      <c r="D11" s="96" t="s">
        <v>31</v>
      </c>
      <c r="E11" s="97">
        <v>297000</v>
      </c>
      <c r="F11" s="98">
        <v>3199.1354999999999</v>
      </c>
      <c r="G11" s="99">
        <v>3.553017E-2</v>
      </c>
      <c r="H11" s="89" t="s">
        <v>140</v>
      </c>
    </row>
    <row r="12" spans="1:9" x14ac:dyDescent="0.2">
      <c r="A12" s="95">
        <v>6</v>
      </c>
      <c r="B12" s="91" t="s">
        <v>1015</v>
      </c>
      <c r="C12" s="91" t="s">
        <v>1016</v>
      </c>
      <c r="D12" s="91" t="s">
        <v>98</v>
      </c>
      <c r="E12" s="92">
        <v>719587</v>
      </c>
      <c r="F12" s="93">
        <v>3124.8785000000003</v>
      </c>
      <c r="G12" s="169">
        <f>F12/F127</f>
        <v>3.4705458497249285E-2</v>
      </c>
      <c r="H12" s="89" t="s">
        <v>140</v>
      </c>
    </row>
    <row r="13" spans="1:9" x14ac:dyDescent="0.2">
      <c r="A13" s="95">
        <v>7</v>
      </c>
      <c r="B13" s="96" t="s">
        <v>48</v>
      </c>
      <c r="C13" s="96" t="s">
        <v>49</v>
      </c>
      <c r="D13" s="96" t="s">
        <v>50</v>
      </c>
      <c r="E13" s="97">
        <v>1000000</v>
      </c>
      <c r="F13" s="98">
        <v>2689.6</v>
      </c>
      <c r="G13" s="99">
        <v>2.9871180000000001E-2</v>
      </c>
      <c r="H13" s="89" t="s">
        <v>140</v>
      </c>
    </row>
    <row r="14" spans="1:9" x14ac:dyDescent="0.2">
      <c r="A14" s="95">
        <v>8</v>
      </c>
      <c r="B14" s="96" t="s">
        <v>718</v>
      </c>
      <c r="C14" s="96" t="s">
        <v>719</v>
      </c>
      <c r="D14" s="96" t="s">
        <v>720</v>
      </c>
      <c r="E14" s="97">
        <v>600000</v>
      </c>
      <c r="F14" s="98">
        <v>2644.5</v>
      </c>
      <c r="G14" s="99">
        <v>2.937029E-2</v>
      </c>
      <c r="H14" s="89" t="s">
        <v>140</v>
      </c>
    </row>
    <row r="15" spans="1:9" x14ac:dyDescent="0.2">
      <c r="A15" s="95">
        <v>9</v>
      </c>
      <c r="B15" s="96" t="s">
        <v>352</v>
      </c>
      <c r="C15" s="96" t="s">
        <v>353</v>
      </c>
      <c r="D15" s="96" t="s">
        <v>199</v>
      </c>
      <c r="E15" s="97">
        <v>140000</v>
      </c>
      <c r="F15" s="98">
        <v>2440.34</v>
      </c>
      <c r="G15" s="99">
        <v>2.7102850000000001E-2</v>
      </c>
      <c r="H15" s="89" t="s">
        <v>140</v>
      </c>
    </row>
    <row r="16" spans="1:9" x14ac:dyDescent="0.2">
      <c r="A16" s="95">
        <v>10</v>
      </c>
      <c r="B16" s="96" t="s">
        <v>431</v>
      </c>
      <c r="C16" s="96" t="s">
        <v>432</v>
      </c>
      <c r="D16" s="96" t="s">
        <v>199</v>
      </c>
      <c r="E16" s="97">
        <v>135000</v>
      </c>
      <c r="F16" s="98">
        <v>2289.06</v>
      </c>
      <c r="G16" s="99">
        <v>2.5422710000000001E-2</v>
      </c>
      <c r="H16" s="89" t="s">
        <v>140</v>
      </c>
    </row>
    <row r="17" spans="1:8" x14ac:dyDescent="0.2">
      <c r="A17" s="95">
        <v>11</v>
      </c>
      <c r="B17" s="96" t="s">
        <v>433</v>
      </c>
      <c r="C17" s="96" t="s">
        <v>434</v>
      </c>
      <c r="D17" s="96" t="s">
        <v>435</v>
      </c>
      <c r="E17" s="97">
        <v>700000</v>
      </c>
      <c r="F17" s="98">
        <v>2255.0500000000002</v>
      </c>
      <c r="G17" s="99">
        <v>2.504499E-2</v>
      </c>
      <c r="H17" s="89" t="s">
        <v>140</v>
      </c>
    </row>
    <row r="18" spans="1:8" x14ac:dyDescent="0.2">
      <c r="A18" s="95">
        <v>12</v>
      </c>
      <c r="B18" s="96" t="s">
        <v>34</v>
      </c>
      <c r="C18" s="96" t="s">
        <v>35</v>
      </c>
      <c r="D18" s="96" t="s">
        <v>22</v>
      </c>
      <c r="E18" s="97">
        <v>875000</v>
      </c>
      <c r="F18" s="98">
        <v>2244.375</v>
      </c>
      <c r="G18" s="99">
        <v>2.4926429999999999E-2</v>
      </c>
      <c r="H18" s="89" t="s">
        <v>140</v>
      </c>
    </row>
    <row r="19" spans="1:8" x14ac:dyDescent="0.2">
      <c r="A19" s="95">
        <v>13</v>
      </c>
      <c r="B19" s="96" t="s">
        <v>11</v>
      </c>
      <c r="C19" s="96" t="s">
        <v>12</v>
      </c>
      <c r="D19" s="96" t="s">
        <v>13</v>
      </c>
      <c r="E19" s="97">
        <v>55000</v>
      </c>
      <c r="F19" s="98">
        <v>2162.7649999999999</v>
      </c>
      <c r="G19" s="99">
        <v>2.4020050000000001E-2</v>
      </c>
      <c r="H19" s="89" t="s">
        <v>140</v>
      </c>
    </row>
    <row r="20" spans="1:8" x14ac:dyDescent="0.2">
      <c r="A20" s="95">
        <v>14</v>
      </c>
      <c r="B20" s="96" t="s">
        <v>89</v>
      </c>
      <c r="C20" s="96" t="s">
        <v>90</v>
      </c>
      <c r="D20" s="96" t="s">
        <v>91</v>
      </c>
      <c r="E20" s="97">
        <v>1175000</v>
      </c>
      <c r="F20" s="98">
        <v>1965.6575</v>
      </c>
      <c r="G20" s="99">
        <v>2.183094E-2</v>
      </c>
      <c r="H20" s="89" t="s">
        <v>140</v>
      </c>
    </row>
    <row r="21" spans="1:8" x14ac:dyDescent="0.2">
      <c r="A21" s="95">
        <v>15</v>
      </c>
      <c r="B21" s="96" t="s">
        <v>14</v>
      </c>
      <c r="C21" s="96" t="s">
        <v>15</v>
      </c>
      <c r="D21" s="96" t="s">
        <v>16</v>
      </c>
      <c r="E21" s="97">
        <v>95000</v>
      </c>
      <c r="F21" s="98">
        <v>1870.2650000000001</v>
      </c>
      <c r="G21" s="99">
        <v>2.0771499999999998E-2</v>
      </c>
      <c r="H21" s="89" t="s">
        <v>140</v>
      </c>
    </row>
    <row r="22" spans="1:8" x14ac:dyDescent="0.2">
      <c r="A22" s="95">
        <v>16</v>
      </c>
      <c r="B22" s="96" t="s">
        <v>190</v>
      </c>
      <c r="C22" s="96" t="s">
        <v>191</v>
      </c>
      <c r="D22" s="96" t="s">
        <v>19</v>
      </c>
      <c r="E22" s="97">
        <v>420000</v>
      </c>
      <c r="F22" s="98">
        <v>1793.4</v>
      </c>
      <c r="G22" s="99">
        <v>1.9917819999999999E-2</v>
      </c>
      <c r="H22" s="89" t="s">
        <v>140</v>
      </c>
    </row>
    <row r="23" spans="1:8" x14ac:dyDescent="0.2">
      <c r="A23" s="95">
        <v>17</v>
      </c>
      <c r="B23" s="96" t="s">
        <v>329</v>
      </c>
      <c r="C23" s="96" t="s">
        <v>330</v>
      </c>
      <c r="D23" s="96" t="s">
        <v>31</v>
      </c>
      <c r="E23" s="97">
        <v>550000</v>
      </c>
      <c r="F23" s="98">
        <v>1646.7</v>
      </c>
      <c r="G23" s="99">
        <v>1.8288539999999999E-2</v>
      </c>
      <c r="H23" s="89" t="s">
        <v>140</v>
      </c>
    </row>
    <row r="24" spans="1:8" x14ac:dyDescent="0.2">
      <c r="A24" s="95">
        <v>18</v>
      </c>
      <c r="B24" s="96" t="s">
        <v>26</v>
      </c>
      <c r="C24" s="96" t="s">
        <v>27</v>
      </c>
      <c r="D24" s="96" t="s">
        <v>28</v>
      </c>
      <c r="E24" s="97">
        <v>350000</v>
      </c>
      <c r="F24" s="98">
        <v>1571.5</v>
      </c>
      <c r="G24" s="99">
        <v>1.7453360000000001E-2</v>
      </c>
      <c r="H24" s="89" t="s">
        <v>140</v>
      </c>
    </row>
    <row r="25" spans="1:8" x14ac:dyDescent="0.2">
      <c r="A25" s="95">
        <v>19</v>
      </c>
      <c r="B25" s="96" t="s">
        <v>721</v>
      </c>
      <c r="C25" s="96" t="s">
        <v>722</v>
      </c>
      <c r="D25" s="96" t="s">
        <v>122</v>
      </c>
      <c r="E25" s="97">
        <v>800000</v>
      </c>
      <c r="F25" s="98">
        <v>1545.04</v>
      </c>
      <c r="G25" s="99">
        <v>1.7159489999999999E-2</v>
      </c>
      <c r="H25" s="89" t="s">
        <v>140</v>
      </c>
    </row>
    <row r="26" spans="1:8" x14ac:dyDescent="0.2">
      <c r="A26" s="95">
        <v>20</v>
      </c>
      <c r="B26" s="96" t="s">
        <v>448</v>
      </c>
      <c r="C26" s="96" t="s">
        <v>449</v>
      </c>
      <c r="D26" s="96" t="s">
        <v>435</v>
      </c>
      <c r="E26" s="97">
        <v>65000</v>
      </c>
      <c r="F26" s="98">
        <v>1542.45</v>
      </c>
      <c r="G26" s="99">
        <v>1.713073E-2</v>
      </c>
      <c r="H26" s="89" t="s">
        <v>140</v>
      </c>
    </row>
    <row r="27" spans="1:8" x14ac:dyDescent="0.2">
      <c r="A27" s="95">
        <v>21</v>
      </c>
      <c r="B27" s="96" t="s">
        <v>507</v>
      </c>
      <c r="C27" s="96" t="s">
        <v>508</v>
      </c>
      <c r="D27" s="96" t="s">
        <v>228</v>
      </c>
      <c r="E27" s="97">
        <v>16000</v>
      </c>
      <c r="F27" s="98">
        <v>1535.6</v>
      </c>
      <c r="G27" s="99">
        <v>1.7054650000000001E-2</v>
      </c>
      <c r="H27" s="89" t="s">
        <v>140</v>
      </c>
    </row>
    <row r="28" spans="1:8" x14ac:dyDescent="0.2">
      <c r="A28" s="95">
        <v>22</v>
      </c>
      <c r="B28" s="96" t="s">
        <v>17</v>
      </c>
      <c r="C28" s="96" t="s">
        <v>18</v>
      </c>
      <c r="D28" s="96" t="s">
        <v>19</v>
      </c>
      <c r="E28" s="97">
        <v>110000</v>
      </c>
      <c r="F28" s="98">
        <v>1534.94</v>
      </c>
      <c r="G28" s="99">
        <v>1.7047320000000001E-2</v>
      </c>
      <c r="H28" s="89" t="s">
        <v>140</v>
      </c>
    </row>
    <row r="29" spans="1:8" x14ac:dyDescent="0.2">
      <c r="A29" s="95">
        <v>23</v>
      </c>
      <c r="B29" s="96" t="s">
        <v>503</v>
      </c>
      <c r="C29" s="96" t="s">
        <v>504</v>
      </c>
      <c r="D29" s="96" t="s">
        <v>228</v>
      </c>
      <c r="E29" s="97">
        <v>10500</v>
      </c>
      <c r="F29" s="98">
        <v>1532.895</v>
      </c>
      <c r="G29" s="99">
        <v>1.7024609999999999E-2</v>
      </c>
      <c r="H29" s="89" t="s">
        <v>140</v>
      </c>
    </row>
    <row r="30" spans="1:8" x14ac:dyDescent="0.2">
      <c r="A30" s="95">
        <v>24</v>
      </c>
      <c r="B30" s="96" t="s">
        <v>655</v>
      </c>
      <c r="C30" s="96" t="s">
        <v>656</v>
      </c>
      <c r="D30" s="96" t="s">
        <v>417</v>
      </c>
      <c r="E30" s="97">
        <v>23000</v>
      </c>
      <c r="F30" s="98">
        <v>1347.915</v>
      </c>
      <c r="G30" s="99">
        <v>1.497019E-2</v>
      </c>
      <c r="H30" s="89" t="s">
        <v>140</v>
      </c>
    </row>
    <row r="31" spans="1:8" x14ac:dyDescent="0.2">
      <c r="A31" s="95">
        <v>25</v>
      </c>
      <c r="B31" s="96" t="s">
        <v>282</v>
      </c>
      <c r="C31" s="96" t="s">
        <v>283</v>
      </c>
      <c r="D31" s="96" t="s">
        <v>22</v>
      </c>
      <c r="E31" s="97">
        <v>1700000</v>
      </c>
      <c r="F31" s="98">
        <v>1329.4</v>
      </c>
      <c r="G31" s="99">
        <v>1.476455E-2</v>
      </c>
      <c r="H31" s="89" t="s">
        <v>140</v>
      </c>
    </row>
    <row r="32" spans="1:8" x14ac:dyDescent="0.2">
      <c r="A32" s="95">
        <v>26</v>
      </c>
      <c r="B32" s="96" t="s">
        <v>180</v>
      </c>
      <c r="C32" s="96" t="s">
        <v>181</v>
      </c>
      <c r="D32" s="96" t="s">
        <v>182</v>
      </c>
      <c r="E32" s="97">
        <v>350000</v>
      </c>
      <c r="F32" s="98">
        <v>1314.425</v>
      </c>
      <c r="G32" s="99">
        <v>1.459824E-2</v>
      </c>
      <c r="H32" s="89" t="s">
        <v>140</v>
      </c>
    </row>
    <row r="33" spans="1:8" x14ac:dyDescent="0.2">
      <c r="A33" s="95">
        <v>27</v>
      </c>
      <c r="B33" s="96" t="s">
        <v>331</v>
      </c>
      <c r="C33" s="96" t="s">
        <v>332</v>
      </c>
      <c r="D33" s="96" t="s">
        <v>228</v>
      </c>
      <c r="E33" s="97">
        <v>37000</v>
      </c>
      <c r="F33" s="98">
        <v>1269.7660000000001</v>
      </c>
      <c r="G33" s="99">
        <v>1.410225E-2</v>
      </c>
      <c r="H33" s="89" t="s">
        <v>140</v>
      </c>
    </row>
    <row r="34" spans="1:8" x14ac:dyDescent="0.2">
      <c r="A34" s="95">
        <v>28</v>
      </c>
      <c r="B34" s="96" t="s">
        <v>723</v>
      </c>
      <c r="C34" s="96" t="s">
        <v>724</v>
      </c>
      <c r="D34" s="96" t="s">
        <v>22</v>
      </c>
      <c r="E34" s="97">
        <v>825000</v>
      </c>
      <c r="F34" s="98">
        <v>1238.82</v>
      </c>
      <c r="G34" s="99">
        <v>1.375856E-2</v>
      </c>
      <c r="H34" s="89" t="s">
        <v>140</v>
      </c>
    </row>
    <row r="35" spans="1:8" x14ac:dyDescent="0.2">
      <c r="A35" s="95">
        <v>29</v>
      </c>
      <c r="B35" s="96" t="s">
        <v>61</v>
      </c>
      <c r="C35" s="96" t="s">
        <v>62</v>
      </c>
      <c r="D35" s="96" t="s">
        <v>60</v>
      </c>
      <c r="E35" s="97">
        <v>30000</v>
      </c>
      <c r="F35" s="98">
        <v>1233.75</v>
      </c>
      <c r="G35" s="99">
        <v>1.3702249999999999E-2</v>
      </c>
      <c r="H35" s="89" t="s">
        <v>140</v>
      </c>
    </row>
    <row r="36" spans="1:8" ht="25.5" x14ac:dyDescent="0.2">
      <c r="A36" s="95">
        <v>30</v>
      </c>
      <c r="B36" s="96" t="s">
        <v>346</v>
      </c>
      <c r="C36" s="96" t="s">
        <v>347</v>
      </c>
      <c r="D36" s="96" t="s">
        <v>216</v>
      </c>
      <c r="E36" s="97">
        <v>75000</v>
      </c>
      <c r="F36" s="98">
        <v>1196.4749999999999</v>
      </c>
      <c r="G36" s="99">
        <v>1.328827E-2</v>
      </c>
      <c r="H36" s="89" t="s">
        <v>140</v>
      </c>
    </row>
    <row r="37" spans="1:8" x14ac:dyDescent="0.2">
      <c r="A37" s="95">
        <v>31</v>
      </c>
      <c r="B37" s="96" t="s">
        <v>321</v>
      </c>
      <c r="C37" s="96" t="s">
        <v>322</v>
      </c>
      <c r="D37" s="96" t="s">
        <v>31</v>
      </c>
      <c r="E37" s="97">
        <v>85000</v>
      </c>
      <c r="F37" s="98">
        <v>1164.8399999999999</v>
      </c>
      <c r="G37" s="99">
        <v>1.2936919999999999E-2</v>
      </c>
      <c r="H37" s="89" t="s">
        <v>140</v>
      </c>
    </row>
    <row r="38" spans="1:8" x14ac:dyDescent="0.2">
      <c r="A38" s="95">
        <v>32</v>
      </c>
      <c r="B38" s="96" t="s">
        <v>649</v>
      </c>
      <c r="C38" s="96" t="s">
        <v>650</v>
      </c>
      <c r="D38" s="96" t="s">
        <v>50</v>
      </c>
      <c r="E38" s="97">
        <v>220000</v>
      </c>
      <c r="F38" s="98">
        <v>1122.1099999999999</v>
      </c>
      <c r="G38" s="99">
        <v>1.2462350000000001E-2</v>
      </c>
      <c r="H38" s="89" t="s">
        <v>140</v>
      </c>
    </row>
    <row r="39" spans="1:8" x14ac:dyDescent="0.2">
      <c r="A39" s="95">
        <v>33</v>
      </c>
      <c r="B39" s="96" t="s">
        <v>438</v>
      </c>
      <c r="C39" s="96" t="s">
        <v>439</v>
      </c>
      <c r="D39" s="96" t="s">
        <v>199</v>
      </c>
      <c r="E39" s="97">
        <v>35000</v>
      </c>
      <c r="F39" s="98">
        <v>1093.365</v>
      </c>
      <c r="G39" s="99">
        <v>1.214311E-2</v>
      </c>
      <c r="H39" s="89" t="s">
        <v>140</v>
      </c>
    </row>
    <row r="40" spans="1:8" x14ac:dyDescent="0.2">
      <c r="A40" s="95">
        <v>34</v>
      </c>
      <c r="B40" s="96" t="s">
        <v>644</v>
      </c>
      <c r="C40" s="96" t="s">
        <v>645</v>
      </c>
      <c r="D40" s="96" t="s">
        <v>182</v>
      </c>
      <c r="E40" s="97">
        <v>300000</v>
      </c>
      <c r="F40" s="98">
        <v>1092.3</v>
      </c>
      <c r="G40" s="99">
        <v>1.2131279999999999E-2</v>
      </c>
      <c r="H40" s="89" t="s">
        <v>140</v>
      </c>
    </row>
    <row r="41" spans="1:8" x14ac:dyDescent="0.2">
      <c r="A41" s="95">
        <v>35</v>
      </c>
      <c r="B41" s="96" t="s">
        <v>725</v>
      </c>
      <c r="C41" s="96" t="s">
        <v>726</v>
      </c>
      <c r="D41" s="96" t="s">
        <v>199</v>
      </c>
      <c r="E41" s="97">
        <v>18000</v>
      </c>
      <c r="F41" s="98">
        <v>1075.4100000000001</v>
      </c>
      <c r="G41" s="99">
        <v>1.19437E-2</v>
      </c>
      <c r="H41" s="89" t="s">
        <v>140</v>
      </c>
    </row>
    <row r="42" spans="1:8" x14ac:dyDescent="0.2">
      <c r="A42" s="95">
        <v>36</v>
      </c>
      <c r="B42" s="96" t="s">
        <v>727</v>
      </c>
      <c r="C42" s="96" t="s">
        <v>728</v>
      </c>
      <c r="D42" s="96" t="s">
        <v>19</v>
      </c>
      <c r="E42" s="97">
        <v>575000</v>
      </c>
      <c r="F42" s="98">
        <v>1058.8625</v>
      </c>
      <c r="G42" s="99">
        <v>1.175992E-2</v>
      </c>
      <c r="H42" s="89" t="s">
        <v>140</v>
      </c>
    </row>
    <row r="43" spans="1:8" x14ac:dyDescent="0.2">
      <c r="A43" s="95">
        <v>37</v>
      </c>
      <c r="B43" s="96" t="s">
        <v>729</v>
      </c>
      <c r="C43" s="96" t="s">
        <v>730</v>
      </c>
      <c r="D43" s="96" t="s">
        <v>19</v>
      </c>
      <c r="E43" s="97">
        <v>625000</v>
      </c>
      <c r="F43" s="98">
        <v>1020.25</v>
      </c>
      <c r="G43" s="99">
        <v>1.133108E-2</v>
      </c>
      <c r="H43" s="89" t="s">
        <v>140</v>
      </c>
    </row>
    <row r="44" spans="1:8" x14ac:dyDescent="0.2">
      <c r="A44" s="95">
        <v>38</v>
      </c>
      <c r="B44" s="96" t="s">
        <v>731</v>
      </c>
      <c r="C44" s="96" t="s">
        <v>732</v>
      </c>
      <c r="D44" s="96" t="s">
        <v>228</v>
      </c>
      <c r="E44" s="97">
        <v>18000</v>
      </c>
      <c r="F44" s="98">
        <v>996.12</v>
      </c>
      <c r="G44" s="99">
        <v>1.1063089999999999E-2</v>
      </c>
      <c r="H44" s="89" t="s">
        <v>140</v>
      </c>
    </row>
    <row r="45" spans="1:8" x14ac:dyDescent="0.2">
      <c r="A45" s="95">
        <v>39</v>
      </c>
      <c r="B45" s="96" t="s">
        <v>197</v>
      </c>
      <c r="C45" s="96" t="s">
        <v>198</v>
      </c>
      <c r="D45" s="96" t="s">
        <v>199</v>
      </c>
      <c r="E45" s="97">
        <v>60000</v>
      </c>
      <c r="F45" s="98">
        <v>992.28</v>
      </c>
      <c r="G45" s="99">
        <v>1.1020439999999999E-2</v>
      </c>
      <c r="H45" s="89" t="s">
        <v>140</v>
      </c>
    </row>
    <row r="46" spans="1:8" x14ac:dyDescent="0.2">
      <c r="A46" s="95">
        <v>40</v>
      </c>
      <c r="B46" s="96" t="s">
        <v>257</v>
      </c>
      <c r="C46" s="96" t="s">
        <v>258</v>
      </c>
      <c r="D46" s="96" t="s">
        <v>248</v>
      </c>
      <c r="E46" s="97">
        <v>200000</v>
      </c>
      <c r="F46" s="98">
        <v>967.6</v>
      </c>
      <c r="G46" s="99">
        <v>1.074634E-2</v>
      </c>
      <c r="H46" s="89" t="s">
        <v>140</v>
      </c>
    </row>
    <row r="47" spans="1:8" ht="25.5" x14ac:dyDescent="0.2">
      <c r="A47" s="95">
        <v>41</v>
      </c>
      <c r="B47" s="96" t="s">
        <v>23</v>
      </c>
      <c r="C47" s="96" t="s">
        <v>24</v>
      </c>
      <c r="D47" s="96" t="s">
        <v>25</v>
      </c>
      <c r="E47" s="97">
        <v>7500</v>
      </c>
      <c r="F47" s="98">
        <v>952.05</v>
      </c>
      <c r="G47" s="99">
        <v>1.057364E-2</v>
      </c>
      <c r="H47" s="89" t="s">
        <v>140</v>
      </c>
    </row>
    <row r="48" spans="1:8" x14ac:dyDescent="0.2">
      <c r="A48" s="95">
        <v>42</v>
      </c>
      <c r="B48" s="91" t="s">
        <v>1017</v>
      </c>
      <c r="C48" s="91" t="s">
        <v>1018</v>
      </c>
      <c r="D48" s="91" t="s">
        <v>98</v>
      </c>
      <c r="E48" s="92">
        <v>262787</v>
      </c>
      <c r="F48" s="93">
        <v>927.42790000000002</v>
      </c>
      <c r="G48" s="169">
        <f>F48/F127</f>
        <v>1.0300179828636876E-2</v>
      </c>
      <c r="H48" s="89" t="s">
        <v>140</v>
      </c>
    </row>
    <row r="49" spans="1:8" x14ac:dyDescent="0.2">
      <c r="A49" s="95">
        <v>43</v>
      </c>
      <c r="B49" s="96" t="s">
        <v>333</v>
      </c>
      <c r="C49" s="96" t="s">
        <v>334</v>
      </c>
      <c r="D49" s="96" t="s">
        <v>28</v>
      </c>
      <c r="E49" s="97">
        <v>20000</v>
      </c>
      <c r="F49" s="98">
        <v>923.88</v>
      </c>
      <c r="G49" s="99">
        <v>1.0260780000000001E-2</v>
      </c>
      <c r="H49" s="89" t="s">
        <v>140</v>
      </c>
    </row>
    <row r="50" spans="1:8" x14ac:dyDescent="0.2">
      <c r="A50" s="95">
        <v>44</v>
      </c>
      <c r="B50" s="96" t="s">
        <v>325</v>
      </c>
      <c r="C50" s="96" t="s">
        <v>326</v>
      </c>
      <c r="D50" s="96" t="s">
        <v>31</v>
      </c>
      <c r="E50" s="97">
        <v>225000</v>
      </c>
      <c r="F50" s="98">
        <v>918</v>
      </c>
      <c r="G50" s="99">
        <v>1.019547E-2</v>
      </c>
      <c r="H50" s="89" t="s">
        <v>140</v>
      </c>
    </row>
    <row r="51" spans="1:8" x14ac:dyDescent="0.2">
      <c r="A51" s="95">
        <v>45</v>
      </c>
      <c r="B51" s="96" t="s">
        <v>733</v>
      </c>
      <c r="C51" s="96" t="s">
        <v>734</v>
      </c>
      <c r="D51" s="96" t="s">
        <v>199</v>
      </c>
      <c r="E51" s="97">
        <v>32000</v>
      </c>
      <c r="F51" s="98">
        <v>882.88</v>
      </c>
      <c r="G51" s="99">
        <v>9.8054200000000005E-3</v>
      </c>
      <c r="H51" s="89" t="s">
        <v>140</v>
      </c>
    </row>
    <row r="52" spans="1:8" x14ac:dyDescent="0.2">
      <c r="A52" s="95">
        <v>46</v>
      </c>
      <c r="B52" s="96" t="s">
        <v>735</v>
      </c>
      <c r="C52" s="96" t="s">
        <v>736</v>
      </c>
      <c r="D52" s="96" t="s">
        <v>248</v>
      </c>
      <c r="E52" s="97">
        <v>75000</v>
      </c>
      <c r="F52" s="98">
        <v>865.57500000000005</v>
      </c>
      <c r="G52" s="99">
        <v>9.6132300000000004E-3</v>
      </c>
      <c r="H52" s="89" t="s">
        <v>140</v>
      </c>
    </row>
    <row r="53" spans="1:8" x14ac:dyDescent="0.2">
      <c r="A53" s="95">
        <v>47</v>
      </c>
      <c r="B53" s="96" t="s">
        <v>359</v>
      </c>
      <c r="C53" s="96" t="s">
        <v>360</v>
      </c>
      <c r="D53" s="96" t="s">
        <v>109</v>
      </c>
      <c r="E53" s="97">
        <v>150000</v>
      </c>
      <c r="F53" s="98">
        <v>828.22500000000002</v>
      </c>
      <c r="G53" s="99">
        <v>9.1984200000000006E-3</v>
      </c>
      <c r="H53" s="89" t="s">
        <v>140</v>
      </c>
    </row>
    <row r="54" spans="1:8" x14ac:dyDescent="0.2">
      <c r="A54" s="95">
        <v>48</v>
      </c>
      <c r="B54" s="96" t="s">
        <v>313</v>
      </c>
      <c r="C54" s="96" t="s">
        <v>314</v>
      </c>
      <c r="D54" s="96" t="s">
        <v>182</v>
      </c>
      <c r="E54" s="97">
        <v>75000</v>
      </c>
      <c r="F54" s="98">
        <v>765</v>
      </c>
      <c r="G54" s="99">
        <v>8.4962300000000004E-3</v>
      </c>
      <c r="H54" s="89" t="s">
        <v>140</v>
      </c>
    </row>
    <row r="55" spans="1:8" x14ac:dyDescent="0.2">
      <c r="A55" s="95">
        <v>49</v>
      </c>
      <c r="B55" s="96" t="s">
        <v>737</v>
      </c>
      <c r="C55" s="96" t="s">
        <v>738</v>
      </c>
      <c r="D55" s="96" t="s">
        <v>71</v>
      </c>
      <c r="E55" s="97">
        <v>25000</v>
      </c>
      <c r="F55" s="98">
        <v>607.07500000000005</v>
      </c>
      <c r="G55" s="99">
        <v>6.7422799999999998E-3</v>
      </c>
      <c r="H55" s="89" t="s">
        <v>140</v>
      </c>
    </row>
    <row r="56" spans="1:8" x14ac:dyDescent="0.2">
      <c r="A56" s="95">
        <v>50</v>
      </c>
      <c r="B56" s="96" t="s">
        <v>486</v>
      </c>
      <c r="C56" s="96" t="s">
        <v>487</v>
      </c>
      <c r="D56" s="96" t="s">
        <v>194</v>
      </c>
      <c r="E56" s="97">
        <v>61000</v>
      </c>
      <c r="F56" s="98">
        <v>593.34699999999998</v>
      </c>
      <c r="G56" s="99">
        <v>6.5898199999999997E-3</v>
      </c>
      <c r="H56" s="89" t="s">
        <v>140</v>
      </c>
    </row>
    <row r="57" spans="1:8" x14ac:dyDescent="0.2">
      <c r="A57" s="95">
        <v>51</v>
      </c>
      <c r="B57" s="96" t="s">
        <v>335</v>
      </c>
      <c r="C57" s="96" t="s">
        <v>336</v>
      </c>
      <c r="D57" s="96" t="s">
        <v>182</v>
      </c>
      <c r="E57" s="97">
        <v>60000</v>
      </c>
      <c r="F57" s="98">
        <v>557.91</v>
      </c>
      <c r="G57" s="99">
        <v>6.1962500000000004E-3</v>
      </c>
      <c r="H57" s="89" t="s">
        <v>140</v>
      </c>
    </row>
    <row r="58" spans="1:8" ht="25.5" x14ac:dyDescent="0.2">
      <c r="A58" s="95">
        <v>52</v>
      </c>
      <c r="B58" s="96" t="s">
        <v>739</v>
      </c>
      <c r="C58" s="96" t="s">
        <v>740</v>
      </c>
      <c r="D58" s="96" t="s">
        <v>216</v>
      </c>
      <c r="E58" s="97">
        <v>11397</v>
      </c>
      <c r="F58" s="98">
        <v>457.89726899999999</v>
      </c>
      <c r="G58" s="99">
        <v>5.0854899999999998E-3</v>
      </c>
      <c r="H58" s="89" t="s">
        <v>140</v>
      </c>
    </row>
    <row r="59" spans="1:8" ht="25.5" x14ac:dyDescent="0.2">
      <c r="A59" s="95">
        <v>53</v>
      </c>
      <c r="B59" s="96" t="s">
        <v>741</v>
      </c>
      <c r="C59" s="96" t="s">
        <v>742</v>
      </c>
      <c r="D59" s="96" t="s">
        <v>185</v>
      </c>
      <c r="E59" s="97">
        <v>10000</v>
      </c>
      <c r="F59" s="98">
        <v>446.62</v>
      </c>
      <c r="G59" s="99">
        <v>4.9602400000000003E-3</v>
      </c>
      <c r="H59" s="89" t="s">
        <v>140</v>
      </c>
    </row>
    <row r="60" spans="1:8" ht="25.5" x14ac:dyDescent="0.2">
      <c r="A60" s="95">
        <v>54</v>
      </c>
      <c r="B60" s="96" t="s">
        <v>452</v>
      </c>
      <c r="C60" s="96" t="s">
        <v>453</v>
      </c>
      <c r="D60" s="96" t="s">
        <v>390</v>
      </c>
      <c r="E60" s="97">
        <v>65000</v>
      </c>
      <c r="F60" s="98">
        <v>26.13</v>
      </c>
      <c r="G60" s="99">
        <v>2.9020000000000001E-4</v>
      </c>
      <c r="H60" s="89" t="s">
        <v>140</v>
      </c>
    </row>
    <row r="61" spans="1:8" x14ac:dyDescent="0.2">
      <c r="A61" s="100"/>
      <c r="B61" s="100"/>
      <c r="C61" s="101" t="s">
        <v>139</v>
      </c>
      <c r="D61" s="100"/>
      <c r="E61" s="100" t="s">
        <v>140</v>
      </c>
      <c r="F61" s="102">
        <f ca="1">SUM(F7:F68)</f>
        <v>85371.16972000002</v>
      </c>
      <c r="G61" s="103">
        <f>SUM(G7:G60)</f>
        <v>0.94814750832588601</v>
      </c>
      <c r="H61" s="89" t="s">
        <v>140</v>
      </c>
    </row>
    <row r="62" spans="1:8" x14ac:dyDescent="0.2">
      <c r="A62" s="100"/>
      <c r="B62" s="100"/>
      <c r="C62" s="104"/>
      <c r="D62" s="100"/>
      <c r="E62" s="100"/>
      <c r="F62" s="105"/>
      <c r="G62" s="105"/>
      <c r="H62" s="89" t="s">
        <v>140</v>
      </c>
    </row>
    <row r="63" spans="1:8" x14ac:dyDescent="0.2">
      <c r="A63" s="100"/>
      <c r="B63" s="100"/>
      <c r="C63" s="101" t="s">
        <v>141</v>
      </c>
      <c r="D63" s="100"/>
      <c r="E63" s="100"/>
      <c r="F63" s="100"/>
      <c r="G63" s="100"/>
      <c r="H63" s="89" t="s">
        <v>140</v>
      </c>
    </row>
    <row r="64" spans="1:8" x14ac:dyDescent="0.2">
      <c r="A64" s="100"/>
      <c r="B64" s="100"/>
      <c r="C64" s="101" t="s">
        <v>139</v>
      </c>
      <c r="D64" s="100"/>
      <c r="E64" s="100" t="s">
        <v>140</v>
      </c>
      <c r="F64" s="106" t="s">
        <v>142</v>
      </c>
      <c r="G64" s="103">
        <v>0</v>
      </c>
      <c r="H64" s="89" t="s">
        <v>140</v>
      </c>
    </row>
    <row r="65" spans="1:8" x14ac:dyDescent="0.2">
      <c r="A65" s="100"/>
      <c r="B65" s="100"/>
      <c r="C65" s="104"/>
      <c r="D65" s="100"/>
      <c r="E65" s="100"/>
      <c r="F65" s="105"/>
      <c r="G65" s="105"/>
      <c r="H65" s="89" t="s">
        <v>140</v>
      </c>
    </row>
    <row r="66" spans="1:8" x14ac:dyDescent="0.2">
      <c r="A66" s="100"/>
      <c r="B66" s="100"/>
      <c r="C66" s="101" t="s">
        <v>143</v>
      </c>
      <c r="D66" s="100"/>
      <c r="E66" s="100"/>
      <c r="F66" s="100"/>
      <c r="G66" s="100"/>
      <c r="H66" s="89" t="s">
        <v>140</v>
      </c>
    </row>
    <row r="67" spans="1:8" x14ac:dyDescent="0.2">
      <c r="A67" s="95">
        <v>1</v>
      </c>
      <c r="B67" s="96" t="s">
        <v>744</v>
      </c>
      <c r="C67" s="91" t="s">
        <v>1082</v>
      </c>
      <c r="D67" s="96"/>
      <c r="E67" s="97">
        <v>200000</v>
      </c>
      <c r="F67" s="98">
        <v>1.9999999999999999E-6</v>
      </c>
      <c r="G67" s="107" t="s">
        <v>138</v>
      </c>
      <c r="H67" s="89" t="s">
        <v>140</v>
      </c>
    </row>
    <row r="68" spans="1:8" x14ac:dyDescent="0.2">
      <c r="A68" s="95">
        <v>2</v>
      </c>
      <c r="B68" s="96" t="s">
        <v>746</v>
      </c>
      <c r="C68" s="91" t="s">
        <v>1083</v>
      </c>
      <c r="D68" s="96"/>
      <c r="E68" s="97">
        <v>50000</v>
      </c>
      <c r="F68" s="98">
        <v>4.9999999999999998E-7</v>
      </c>
      <c r="G68" s="107" t="s">
        <v>138</v>
      </c>
      <c r="H68" s="89" t="s">
        <v>140</v>
      </c>
    </row>
    <row r="69" spans="1:8" x14ac:dyDescent="0.2">
      <c r="A69" s="95">
        <v>3</v>
      </c>
      <c r="B69" s="96" t="s">
        <v>745</v>
      </c>
      <c r="C69" s="91" t="s">
        <v>1084</v>
      </c>
      <c r="D69" s="96"/>
      <c r="E69" s="97">
        <v>50000</v>
      </c>
      <c r="F69" s="98">
        <v>4.9999999999999998E-7</v>
      </c>
      <c r="G69" s="107" t="s">
        <v>138</v>
      </c>
      <c r="H69" s="89" t="s">
        <v>140</v>
      </c>
    </row>
    <row r="70" spans="1:8" x14ac:dyDescent="0.2">
      <c r="A70" s="95">
        <v>4</v>
      </c>
      <c r="B70" s="96" t="s">
        <v>743</v>
      </c>
      <c r="C70" s="91" t="s">
        <v>1085</v>
      </c>
      <c r="D70" s="96"/>
      <c r="E70" s="97">
        <v>20</v>
      </c>
      <c r="F70" s="98">
        <v>0</v>
      </c>
      <c r="G70" s="107" t="s">
        <v>138</v>
      </c>
      <c r="H70" s="89" t="s">
        <v>140</v>
      </c>
    </row>
    <row r="71" spans="1:8" x14ac:dyDescent="0.2">
      <c r="A71" s="100"/>
      <c r="B71" s="100"/>
      <c r="C71" s="101" t="s">
        <v>139</v>
      </c>
      <c r="D71" s="100"/>
      <c r="E71" s="100" t="s">
        <v>140</v>
      </c>
      <c r="F71" s="106" t="s">
        <v>142</v>
      </c>
      <c r="G71" s="103">
        <v>0</v>
      </c>
      <c r="H71" s="89" t="s">
        <v>140</v>
      </c>
    </row>
    <row r="72" spans="1:8" x14ac:dyDescent="0.2">
      <c r="A72" s="100"/>
      <c r="B72" s="100"/>
      <c r="C72" s="104"/>
      <c r="D72" s="100"/>
      <c r="E72" s="100"/>
      <c r="F72" s="105"/>
      <c r="G72" s="105"/>
      <c r="H72" s="89" t="s">
        <v>140</v>
      </c>
    </row>
    <row r="73" spans="1:8" x14ac:dyDescent="0.2">
      <c r="A73" s="100"/>
      <c r="B73" s="100"/>
      <c r="C73" s="101" t="s">
        <v>144</v>
      </c>
      <c r="D73" s="100"/>
      <c r="E73" s="100"/>
      <c r="F73" s="100"/>
      <c r="G73" s="100"/>
      <c r="H73" s="89" t="s">
        <v>140</v>
      </c>
    </row>
    <row r="74" spans="1:8" x14ac:dyDescent="0.2">
      <c r="A74" s="100"/>
      <c r="B74" s="100"/>
      <c r="C74" s="101" t="s">
        <v>139</v>
      </c>
      <c r="D74" s="100"/>
      <c r="E74" s="100" t="s">
        <v>140</v>
      </c>
      <c r="F74" s="106" t="s">
        <v>142</v>
      </c>
      <c r="G74" s="103">
        <v>0</v>
      </c>
      <c r="H74" s="89" t="s">
        <v>140</v>
      </c>
    </row>
    <row r="75" spans="1:8" x14ac:dyDescent="0.2">
      <c r="A75" s="100"/>
      <c r="B75" s="100"/>
      <c r="C75" s="104"/>
      <c r="D75" s="100"/>
      <c r="E75" s="100"/>
      <c r="F75" s="105"/>
      <c r="G75" s="105"/>
      <c r="H75" s="89" t="s">
        <v>140</v>
      </c>
    </row>
    <row r="76" spans="1:8" x14ac:dyDescent="0.2">
      <c r="A76" s="100"/>
      <c r="B76" s="100"/>
      <c r="C76" s="101" t="s">
        <v>145</v>
      </c>
      <c r="D76" s="100"/>
      <c r="E76" s="100"/>
      <c r="F76" s="105"/>
      <c r="G76" s="105"/>
      <c r="H76" s="89" t="s">
        <v>140</v>
      </c>
    </row>
    <row r="77" spans="1:8" x14ac:dyDescent="0.2">
      <c r="A77" s="100"/>
      <c r="B77" s="100"/>
      <c r="C77" s="101" t="s">
        <v>139</v>
      </c>
      <c r="D77" s="100"/>
      <c r="E77" s="100" t="s">
        <v>140</v>
      </c>
      <c r="F77" s="106" t="s">
        <v>142</v>
      </c>
      <c r="G77" s="103">
        <v>0</v>
      </c>
      <c r="H77" s="89" t="s">
        <v>140</v>
      </c>
    </row>
    <row r="78" spans="1:8" x14ac:dyDescent="0.2">
      <c r="A78" s="100"/>
      <c r="B78" s="100"/>
      <c r="C78" s="104"/>
      <c r="D78" s="100"/>
      <c r="E78" s="100"/>
      <c r="F78" s="105"/>
      <c r="G78" s="105"/>
      <c r="H78" s="89" t="s">
        <v>140</v>
      </c>
    </row>
    <row r="79" spans="1:8" x14ac:dyDescent="0.2">
      <c r="A79" s="100"/>
      <c r="B79" s="100"/>
      <c r="C79" s="101" t="s">
        <v>146</v>
      </c>
      <c r="D79" s="100"/>
      <c r="E79" s="100"/>
      <c r="F79" s="105"/>
      <c r="G79" s="105"/>
      <c r="H79" s="89" t="s">
        <v>140</v>
      </c>
    </row>
    <row r="80" spans="1:8" x14ac:dyDescent="0.2">
      <c r="A80" s="100"/>
      <c r="B80" s="100"/>
      <c r="C80" s="101" t="s">
        <v>139</v>
      </c>
      <c r="D80" s="100"/>
      <c r="E80" s="100" t="s">
        <v>140</v>
      </c>
      <c r="F80" s="106" t="s">
        <v>142</v>
      </c>
      <c r="G80" s="103">
        <v>0</v>
      </c>
      <c r="H80" s="89" t="s">
        <v>140</v>
      </c>
    </row>
    <row r="81" spans="1:8" x14ac:dyDescent="0.2">
      <c r="A81" s="100"/>
      <c r="B81" s="100"/>
      <c r="C81" s="104"/>
      <c r="D81" s="100"/>
      <c r="E81" s="100"/>
      <c r="F81" s="105"/>
      <c r="G81" s="105"/>
      <c r="H81" s="89" t="s">
        <v>140</v>
      </c>
    </row>
    <row r="82" spans="1:8" x14ac:dyDescent="0.2">
      <c r="A82" s="100"/>
      <c r="B82" s="100"/>
      <c r="C82" s="101" t="s">
        <v>147</v>
      </c>
      <c r="D82" s="100"/>
      <c r="E82" s="100"/>
      <c r="F82" s="102">
        <v>85371.16972000002</v>
      </c>
      <c r="G82" s="103">
        <f>G61</f>
        <v>0.94814750832588601</v>
      </c>
      <c r="H82" s="89" t="s">
        <v>140</v>
      </c>
    </row>
    <row r="83" spans="1:8" x14ac:dyDescent="0.2">
      <c r="A83" s="100"/>
      <c r="B83" s="100"/>
      <c r="C83" s="104"/>
      <c r="D83" s="100"/>
      <c r="E83" s="100"/>
      <c r="F83" s="105"/>
      <c r="G83" s="105"/>
      <c r="H83" s="89" t="s">
        <v>140</v>
      </c>
    </row>
    <row r="84" spans="1:8" x14ac:dyDescent="0.2">
      <c r="A84" s="100"/>
      <c r="B84" s="100"/>
      <c r="C84" s="101" t="s">
        <v>148</v>
      </c>
      <c r="D84" s="100"/>
      <c r="E84" s="100"/>
      <c r="F84" s="105"/>
      <c r="G84" s="105"/>
      <c r="H84" s="89" t="s">
        <v>140</v>
      </c>
    </row>
    <row r="85" spans="1:8" x14ac:dyDescent="0.2">
      <c r="A85" s="100"/>
      <c r="B85" s="100"/>
      <c r="C85" s="101" t="s">
        <v>10</v>
      </c>
      <c r="D85" s="100"/>
      <c r="E85" s="100"/>
      <c r="F85" s="105"/>
      <c r="G85" s="105"/>
      <c r="H85" s="89" t="s">
        <v>140</v>
      </c>
    </row>
    <row r="86" spans="1:8" x14ac:dyDescent="0.2">
      <c r="A86" s="100"/>
      <c r="B86" s="100"/>
      <c r="C86" s="101" t="s">
        <v>139</v>
      </c>
      <c r="D86" s="100"/>
      <c r="E86" s="100" t="s">
        <v>140</v>
      </c>
      <c r="F86" s="106" t="s">
        <v>142</v>
      </c>
      <c r="G86" s="103">
        <v>0</v>
      </c>
      <c r="H86" s="89" t="s">
        <v>140</v>
      </c>
    </row>
    <row r="87" spans="1:8" x14ac:dyDescent="0.2">
      <c r="A87" s="100"/>
      <c r="B87" s="100"/>
      <c r="C87" s="104"/>
      <c r="D87" s="100"/>
      <c r="E87" s="100"/>
      <c r="F87" s="105"/>
      <c r="G87" s="105"/>
      <c r="H87" s="89" t="s">
        <v>140</v>
      </c>
    </row>
    <row r="88" spans="1:8" x14ac:dyDescent="0.2">
      <c r="A88" s="100"/>
      <c r="B88" s="100"/>
      <c r="C88" s="101" t="s">
        <v>149</v>
      </c>
      <c r="D88" s="100"/>
      <c r="E88" s="100"/>
      <c r="F88" s="100"/>
      <c r="G88" s="100"/>
      <c r="H88" s="89" t="s">
        <v>140</v>
      </c>
    </row>
    <row r="89" spans="1:8" x14ac:dyDescent="0.2">
      <c r="A89" s="100"/>
      <c r="B89" s="100"/>
      <c r="C89" s="101" t="s">
        <v>139</v>
      </c>
      <c r="D89" s="100"/>
      <c r="E89" s="100" t="s">
        <v>140</v>
      </c>
      <c r="F89" s="106" t="s">
        <v>142</v>
      </c>
      <c r="G89" s="103">
        <v>0</v>
      </c>
      <c r="H89" s="89" t="s">
        <v>140</v>
      </c>
    </row>
    <row r="90" spans="1:8" x14ac:dyDescent="0.2">
      <c r="A90" s="100"/>
      <c r="B90" s="100"/>
      <c r="C90" s="104"/>
      <c r="D90" s="100"/>
      <c r="E90" s="100"/>
      <c r="F90" s="105"/>
      <c r="G90" s="105"/>
      <c r="H90" s="89" t="s">
        <v>140</v>
      </c>
    </row>
    <row r="91" spans="1:8" x14ac:dyDescent="0.2">
      <c r="A91" s="100"/>
      <c r="B91" s="100"/>
      <c r="C91" s="101" t="s">
        <v>150</v>
      </c>
      <c r="D91" s="100"/>
      <c r="E91" s="100"/>
      <c r="F91" s="100"/>
      <c r="G91" s="100"/>
      <c r="H91" s="89" t="s">
        <v>140</v>
      </c>
    </row>
    <row r="92" spans="1:8" x14ac:dyDescent="0.2">
      <c r="A92" s="100"/>
      <c r="B92" s="100"/>
      <c r="C92" s="101" t="s">
        <v>139</v>
      </c>
      <c r="D92" s="100"/>
      <c r="E92" s="100" t="s">
        <v>140</v>
      </c>
      <c r="F92" s="106" t="s">
        <v>142</v>
      </c>
      <c r="G92" s="103">
        <v>0</v>
      </c>
      <c r="H92" s="89" t="s">
        <v>140</v>
      </c>
    </row>
    <row r="93" spans="1:8" x14ac:dyDescent="0.2">
      <c r="A93" s="100"/>
      <c r="B93" s="100"/>
      <c r="C93" s="104"/>
      <c r="D93" s="100"/>
      <c r="E93" s="100"/>
      <c r="F93" s="105"/>
      <c r="G93" s="105"/>
      <c r="H93" s="89" t="s">
        <v>140</v>
      </c>
    </row>
    <row r="94" spans="1:8" x14ac:dyDescent="0.2">
      <c r="A94" s="100"/>
      <c r="B94" s="100"/>
      <c r="C94" s="101" t="s">
        <v>151</v>
      </c>
      <c r="D94" s="100"/>
      <c r="E94" s="100"/>
      <c r="F94" s="105"/>
      <c r="G94" s="105"/>
      <c r="H94" s="89" t="s">
        <v>140</v>
      </c>
    </row>
    <row r="95" spans="1:8" x14ac:dyDescent="0.2">
      <c r="A95" s="100"/>
      <c r="B95" s="100"/>
      <c r="C95" s="101" t="s">
        <v>139</v>
      </c>
      <c r="D95" s="100"/>
      <c r="E95" s="100" t="s">
        <v>140</v>
      </c>
      <c r="F95" s="106" t="s">
        <v>142</v>
      </c>
      <c r="G95" s="103">
        <v>0</v>
      </c>
      <c r="H95" s="89" t="s">
        <v>140</v>
      </c>
    </row>
    <row r="96" spans="1:8" x14ac:dyDescent="0.2">
      <c r="A96" s="100"/>
      <c r="B96" s="100"/>
      <c r="C96" s="104"/>
      <c r="D96" s="100"/>
      <c r="E96" s="100"/>
      <c r="F96" s="105"/>
      <c r="G96" s="105"/>
      <c r="H96" s="89" t="s">
        <v>140</v>
      </c>
    </row>
    <row r="97" spans="1:8" x14ac:dyDescent="0.2">
      <c r="A97" s="100"/>
      <c r="B97" s="100"/>
      <c r="C97" s="101" t="s">
        <v>152</v>
      </c>
      <c r="D97" s="100"/>
      <c r="E97" s="100"/>
      <c r="F97" s="102">
        <v>0</v>
      </c>
      <c r="G97" s="103">
        <v>0</v>
      </c>
      <c r="H97" s="89" t="s">
        <v>140</v>
      </c>
    </row>
    <row r="98" spans="1:8" x14ac:dyDescent="0.2">
      <c r="A98" s="100"/>
      <c r="B98" s="100"/>
      <c r="C98" s="104"/>
      <c r="D98" s="100"/>
      <c r="E98" s="100"/>
      <c r="F98" s="105"/>
      <c r="G98" s="105"/>
      <c r="H98" s="89" t="s">
        <v>140</v>
      </c>
    </row>
    <row r="99" spans="1:8" x14ac:dyDescent="0.2">
      <c r="A99" s="100"/>
      <c r="B99" s="100"/>
      <c r="C99" s="101" t="s">
        <v>153</v>
      </c>
      <c r="D99" s="100"/>
      <c r="E99" s="100"/>
      <c r="F99" s="105"/>
      <c r="G99" s="105"/>
      <c r="H99" s="89" t="s">
        <v>140</v>
      </c>
    </row>
    <row r="100" spans="1:8" x14ac:dyDescent="0.2">
      <c r="A100" s="100"/>
      <c r="B100" s="100"/>
      <c r="C100" s="101" t="s">
        <v>154</v>
      </c>
      <c r="D100" s="100"/>
      <c r="E100" s="100"/>
      <c r="F100" s="105"/>
      <c r="G100" s="105"/>
      <c r="H100" s="89" t="s">
        <v>140</v>
      </c>
    </row>
    <row r="101" spans="1:8" x14ac:dyDescent="0.2">
      <c r="A101" s="100"/>
      <c r="B101" s="100"/>
      <c r="C101" s="101" t="s">
        <v>139</v>
      </c>
      <c r="D101" s="100"/>
      <c r="E101" s="100" t="s">
        <v>140</v>
      </c>
      <c r="F101" s="106" t="s">
        <v>142</v>
      </c>
      <c r="G101" s="103">
        <v>0</v>
      </c>
      <c r="H101" s="89" t="s">
        <v>140</v>
      </c>
    </row>
    <row r="102" spans="1:8" x14ac:dyDescent="0.2">
      <c r="A102" s="100"/>
      <c r="B102" s="100"/>
      <c r="C102" s="104"/>
      <c r="D102" s="100"/>
      <c r="E102" s="100"/>
      <c r="F102" s="105"/>
      <c r="G102" s="105"/>
      <c r="H102" s="89" t="s">
        <v>140</v>
      </c>
    </row>
    <row r="103" spans="1:8" x14ac:dyDescent="0.2">
      <c r="A103" s="100"/>
      <c r="B103" s="100"/>
      <c r="C103" s="101" t="s">
        <v>155</v>
      </c>
      <c r="D103" s="100"/>
      <c r="E103" s="100"/>
      <c r="F103" s="105"/>
      <c r="G103" s="105"/>
      <c r="H103" s="89" t="s">
        <v>140</v>
      </c>
    </row>
    <row r="104" spans="1:8" x14ac:dyDescent="0.2">
      <c r="A104" s="100"/>
      <c r="B104" s="100"/>
      <c r="C104" s="101" t="s">
        <v>139</v>
      </c>
      <c r="D104" s="100"/>
      <c r="E104" s="100" t="s">
        <v>140</v>
      </c>
      <c r="F104" s="106" t="s">
        <v>142</v>
      </c>
      <c r="G104" s="103">
        <v>0</v>
      </c>
      <c r="H104" s="89" t="s">
        <v>140</v>
      </c>
    </row>
    <row r="105" spans="1:8" x14ac:dyDescent="0.2">
      <c r="A105" s="100"/>
      <c r="B105" s="100"/>
      <c r="C105" s="104"/>
      <c r="D105" s="100"/>
      <c r="E105" s="100"/>
      <c r="F105" s="105"/>
      <c r="G105" s="105"/>
      <c r="H105" s="89" t="s">
        <v>140</v>
      </c>
    </row>
    <row r="106" spans="1:8" x14ac:dyDescent="0.2">
      <c r="A106" s="100"/>
      <c r="B106" s="100"/>
      <c r="C106" s="101" t="s">
        <v>156</v>
      </c>
      <c r="D106" s="100"/>
      <c r="E106" s="100"/>
      <c r="F106" s="105"/>
      <c r="G106" s="105"/>
      <c r="H106" s="89" t="s">
        <v>140</v>
      </c>
    </row>
    <row r="107" spans="1:8" x14ac:dyDescent="0.2">
      <c r="A107" s="100"/>
      <c r="B107" s="100"/>
      <c r="C107" s="101" t="s">
        <v>139</v>
      </c>
      <c r="D107" s="100"/>
      <c r="E107" s="100" t="s">
        <v>140</v>
      </c>
      <c r="F107" s="106" t="s">
        <v>142</v>
      </c>
      <c r="G107" s="103">
        <v>0</v>
      </c>
      <c r="H107" s="89" t="s">
        <v>140</v>
      </c>
    </row>
    <row r="108" spans="1:8" x14ac:dyDescent="0.2">
      <c r="A108" s="100"/>
      <c r="B108" s="100"/>
      <c r="C108" s="104"/>
      <c r="D108" s="100"/>
      <c r="E108" s="100"/>
      <c r="F108" s="105"/>
      <c r="G108" s="105"/>
      <c r="H108" s="89" t="s">
        <v>140</v>
      </c>
    </row>
    <row r="109" spans="1:8" x14ac:dyDescent="0.2">
      <c r="A109" s="100"/>
      <c r="B109" s="100"/>
      <c r="C109" s="101" t="s">
        <v>157</v>
      </c>
      <c r="D109" s="100"/>
      <c r="E109" s="100"/>
      <c r="F109" s="105"/>
      <c r="G109" s="105"/>
      <c r="H109" s="89" t="s">
        <v>140</v>
      </c>
    </row>
    <row r="110" spans="1:8" x14ac:dyDescent="0.2">
      <c r="A110" s="95">
        <v>1</v>
      </c>
      <c r="B110" s="96"/>
      <c r="C110" s="96" t="s">
        <v>158</v>
      </c>
      <c r="D110" s="96"/>
      <c r="E110" s="107"/>
      <c r="F110" s="98">
        <v>3924.540262605</v>
      </c>
      <c r="G110" s="99">
        <v>4.3586649999999998E-2</v>
      </c>
      <c r="H110" s="89">
        <v>5.2</v>
      </c>
    </row>
    <row r="111" spans="1:8" x14ac:dyDescent="0.2">
      <c r="A111" s="100"/>
      <c r="B111" s="100"/>
      <c r="C111" s="101" t="s">
        <v>139</v>
      </c>
      <c r="D111" s="100"/>
      <c r="E111" s="100" t="s">
        <v>140</v>
      </c>
      <c r="F111" s="102">
        <v>3924.540262605</v>
      </c>
      <c r="G111" s="103">
        <v>4.3586649999999998E-2</v>
      </c>
      <c r="H111" s="89" t="s">
        <v>140</v>
      </c>
    </row>
    <row r="112" spans="1:8" x14ac:dyDescent="0.2">
      <c r="A112" s="100"/>
      <c r="B112" s="100"/>
      <c r="C112" s="104"/>
      <c r="D112" s="100"/>
      <c r="E112" s="100"/>
      <c r="F112" s="105"/>
      <c r="G112" s="105"/>
      <c r="H112" s="89" t="s">
        <v>140</v>
      </c>
    </row>
    <row r="113" spans="1:8" x14ac:dyDescent="0.2">
      <c r="A113" s="100"/>
      <c r="B113" s="100"/>
      <c r="C113" s="101" t="s">
        <v>159</v>
      </c>
      <c r="D113" s="100"/>
      <c r="E113" s="100"/>
      <c r="F113" s="102">
        <v>3924.540262605</v>
      </c>
      <c r="G113" s="103">
        <v>4.3586649999999998E-2</v>
      </c>
      <c r="H113" s="89" t="s">
        <v>140</v>
      </c>
    </row>
    <row r="114" spans="1:8" x14ac:dyDescent="0.2">
      <c r="A114" s="100"/>
      <c r="B114" s="100"/>
      <c r="C114" s="105"/>
      <c r="D114" s="100"/>
      <c r="E114" s="100"/>
      <c r="F114" s="100"/>
      <c r="G114" s="100"/>
      <c r="H114" s="89" t="s">
        <v>140</v>
      </c>
    </row>
    <row r="115" spans="1:8" x14ac:dyDescent="0.2">
      <c r="A115" s="100"/>
      <c r="B115" s="100"/>
      <c r="C115" s="101" t="s">
        <v>160</v>
      </c>
      <c r="D115" s="100"/>
      <c r="E115" s="100"/>
      <c r="F115" s="100"/>
      <c r="G115" s="100"/>
      <c r="H115" s="89" t="s">
        <v>140</v>
      </c>
    </row>
    <row r="116" spans="1:8" x14ac:dyDescent="0.2">
      <c r="A116" s="100"/>
      <c r="B116" s="100"/>
      <c r="C116" s="101" t="s">
        <v>161</v>
      </c>
      <c r="D116" s="100"/>
      <c r="E116" s="100"/>
      <c r="F116" s="100"/>
      <c r="G116" s="100"/>
      <c r="H116" s="89" t="s">
        <v>140</v>
      </c>
    </row>
    <row r="117" spans="1:8" x14ac:dyDescent="0.2">
      <c r="A117" s="100"/>
      <c r="B117" s="100"/>
      <c r="C117" s="101" t="s">
        <v>139</v>
      </c>
      <c r="D117" s="100"/>
      <c r="E117" s="100" t="s">
        <v>140</v>
      </c>
      <c r="F117" s="106" t="s">
        <v>142</v>
      </c>
      <c r="G117" s="103">
        <v>0</v>
      </c>
      <c r="H117" s="89" t="s">
        <v>140</v>
      </c>
    </row>
    <row r="118" spans="1:8" x14ac:dyDescent="0.2">
      <c r="A118" s="100"/>
      <c r="B118" s="100"/>
      <c r="C118" s="104"/>
      <c r="D118" s="100"/>
      <c r="E118" s="100"/>
      <c r="F118" s="105"/>
      <c r="G118" s="105"/>
      <c r="H118" s="89" t="s">
        <v>140</v>
      </c>
    </row>
    <row r="119" spans="1:8" x14ac:dyDescent="0.2">
      <c r="A119" s="100"/>
      <c r="B119" s="100"/>
      <c r="C119" s="101" t="s">
        <v>162</v>
      </c>
      <c r="D119" s="100"/>
      <c r="E119" s="100"/>
      <c r="F119" s="100"/>
      <c r="G119" s="100"/>
      <c r="H119" s="89" t="s">
        <v>140</v>
      </c>
    </row>
    <row r="120" spans="1:8" x14ac:dyDescent="0.2">
      <c r="A120" s="100"/>
      <c r="B120" s="100"/>
      <c r="C120" s="101" t="s">
        <v>163</v>
      </c>
      <c r="D120" s="100"/>
      <c r="E120" s="100"/>
      <c r="F120" s="100"/>
      <c r="G120" s="100"/>
      <c r="H120" s="89" t="s">
        <v>140</v>
      </c>
    </row>
    <row r="121" spans="1:8" x14ac:dyDescent="0.2">
      <c r="A121" s="100"/>
      <c r="B121" s="100"/>
      <c r="C121" s="101" t="s">
        <v>139</v>
      </c>
      <c r="D121" s="100"/>
      <c r="E121" s="100" t="s">
        <v>140</v>
      </c>
      <c r="F121" s="106" t="s">
        <v>142</v>
      </c>
      <c r="G121" s="103">
        <v>0</v>
      </c>
      <c r="H121" s="89" t="s">
        <v>140</v>
      </c>
    </row>
    <row r="122" spans="1:8" x14ac:dyDescent="0.2">
      <c r="A122" s="100"/>
      <c r="B122" s="100"/>
      <c r="C122" s="104"/>
      <c r="D122" s="100"/>
      <c r="E122" s="100"/>
      <c r="F122" s="105"/>
      <c r="G122" s="105"/>
      <c r="H122" s="89" t="s">
        <v>140</v>
      </c>
    </row>
    <row r="123" spans="1:8" x14ac:dyDescent="0.2">
      <c r="A123" s="100"/>
      <c r="B123" s="100"/>
      <c r="C123" s="101" t="s">
        <v>164</v>
      </c>
      <c r="D123" s="100"/>
      <c r="E123" s="100"/>
      <c r="F123" s="105"/>
      <c r="G123" s="105"/>
      <c r="H123" s="89" t="s">
        <v>140</v>
      </c>
    </row>
    <row r="124" spans="1:8" x14ac:dyDescent="0.2">
      <c r="A124" s="100"/>
      <c r="B124" s="100"/>
      <c r="C124" s="101" t="s">
        <v>139</v>
      </c>
      <c r="D124" s="100"/>
      <c r="E124" s="100" t="s">
        <v>140</v>
      </c>
      <c r="F124" s="106" t="s">
        <v>142</v>
      </c>
      <c r="G124" s="103">
        <v>0</v>
      </c>
      <c r="H124" s="89" t="s">
        <v>140</v>
      </c>
    </row>
    <row r="125" spans="1:8" x14ac:dyDescent="0.2">
      <c r="A125" s="100"/>
      <c r="B125" s="100"/>
      <c r="C125" s="104"/>
      <c r="D125" s="100"/>
      <c r="E125" s="100"/>
      <c r="F125" s="105"/>
      <c r="G125" s="105"/>
      <c r="H125" s="89" t="s">
        <v>140</v>
      </c>
    </row>
    <row r="126" spans="1:8" x14ac:dyDescent="0.2">
      <c r="A126" s="107"/>
      <c r="B126" s="96"/>
      <c r="C126" s="96" t="s">
        <v>165</v>
      </c>
      <c r="D126" s="96"/>
      <c r="E126" s="107"/>
      <c r="F126" s="98">
        <v>744.26169066</v>
      </c>
      <c r="G126" s="99">
        <f>F126/F127</f>
        <v>8.2659032075305377E-3</v>
      </c>
      <c r="H126" s="89" t="s">
        <v>140</v>
      </c>
    </row>
    <row r="127" spans="1:8" x14ac:dyDescent="0.2">
      <c r="A127" s="104"/>
      <c r="B127" s="104"/>
      <c r="C127" s="101" t="s">
        <v>166</v>
      </c>
      <c r="D127" s="105"/>
      <c r="E127" s="105"/>
      <c r="F127" s="102">
        <f>F126+F113+F82</f>
        <v>90039.971673265012</v>
      </c>
      <c r="G127" s="108">
        <f>G126+G113+G82</f>
        <v>1.0000000615334166</v>
      </c>
      <c r="H127" s="89" t="s">
        <v>140</v>
      </c>
    </row>
    <row r="128" spans="1:8" ht="12.75" customHeight="1" x14ac:dyDescent="0.2">
      <c r="A128" s="109"/>
      <c r="B128" s="109"/>
      <c r="C128" s="110"/>
      <c r="D128" s="111"/>
      <c r="E128" s="111"/>
      <c r="F128" s="112"/>
      <c r="G128" s="113"/>
      <c r="H128" s="114"/>
    </row>
    <row r="129" spans="1:17" x14ac:dyDescent="0.2">
      <c r="A129" s="109"/>
      <c r="B129" s="230" t="s">
        <v>984</v>
      </c>
      <c r="C129" s="230"/>
      <c r="D129" s="230"/>
      <c r="E129" s="230"/>
      <c r="F129" s="230"/>
      <c r="G129" s="230"/>
      <c r="H129" s="230"/>
      <c r="J129" s="116"/>
    </row>
    <row r="130" spans="1:17" x14ac:dyDescent="0.2">
      <c r="A130" s="109"/>
      <c r="B130" s="230" t="s">
        <v>985</v>
      </c>
      <c r="C130" s="230"/>
      <c r="D130" s="230"/>
      <c r="E130" s="230"/>
      <c r="F130" s="230"/>
      <c r="G130" s="230"/>
      <c r="H130" s="230"/>
      <c r="J130" s="116"/>
    </row>
    <row r="131" spans="1:17" x14ac:dyDescent="0.2">
      <c r="A131" s="109"/>
      <c r="B131" s="230" t="s">
        <v>986</v>
      </c>
      <c r="C131" s="230"/>
      <c r="D131" s="230"/>
      <c r="E131" s="230"/>
      <c r="F131" s="230"/>
      <c r="G131" s="230"/>
      <c r="H131" s="230"/>
      <c r="J131" s="116"/>
    </row>
    <row r="132" spans="1:17" s="118" customFormat="1" ht="66.75" customHeight="1" x14ac:dyDescent="0.25">
      <c r="A132" s="117"/>
      <c r="B132" s="231" t="s">
        <v>987</v>
      </c>
      <c r="C132" s="231"/>
      <c r="D132" s="231"/>
      <c r="E132" s="231"/>
      <c r="F132" s="231"/>
      <c r="G132" s="231"/>
      <c r="H132" s="231"/>
      <c r="I132"/>
      <c r="J132" s="116"/>
      <c r="K132"/>
      <c r="L132"/>
      <c r="M132"/>
      <c r="N132"/>
      <c r="O132"/>
      <c r="P132"/>
      <c r="Q132"/>
    </row>
    <row r="133" spans="1:17" x14ac:dyDescent="0.2">
      <c r="A133" s="109"/>
      <c r="B133" s="230" t="s">
        <v>988</v>
      </c>
      <c r="C133" s="230"/>
      <c r="D133" s="230"/>
      <c r="E133" s="230"/>
      <c r="F133" s="230"/>
      <c r="G133" s="230"/>
      <c r="H133" s="230"/>
      <c r="J133" s="116"/>
    </row>
    <row r="134" spans="1:17" x14ac:dyDescent="0.2">
      <c r="A134" s="109"/>
      <c r="B134" s="109"/>
      <c r="C134" s="109"/>
      <c r="D134" s="111"/>
      <c r="E134" s="111"/>
      <c r="F134" s="111"/>
      <c r="G134" s="111"/>
    </row>
    <row r="135" spans="1:17" x14ac:dyDescent="0.2">
      <c r="A135" s="109"/>
      <c r="B135" s="232" t="s">
        <v>167</v>
      </c>
      <c r="C135" s="233"/>
      <c r="D135" s="234"/>
      <c r="E135" s="119"/>
      <c r="F135" s="111"/>
      <c r="G135" s="111"/>
    </row>
    <row r="136" spans="1:17" ht="27.75" customHeight="1" x14ac:dyDescent="0.2">
      <c r="A136" s="109"/>
      <c r="B136" s="235" t="s">
        <v>168</v>
      </c>
      <c r="C136" s="236"/>
      <c r="D136" s="88" t="s">
        <v>1028</v>
      </c>
      <c r="E136" s="119"/>
      <c r="F136" s="111"/>
      <c r="G136" s="111"/>
    </row>
    <row r="137" spans="1:17" ht="12.75" customHeight="1" x14ac:dyDescent="0.2">
      <c r="A137" s="109"/>
      <c r="B137" s="235" t="s">
        <v>989</v>
      </c>
      <c r="C137" s="236"/>
      <c r="D137" s="88" t="str">
        <f>"Rs. "&amp;TEXT(F73,"0.00")&amp;" lacs/ #"</f>
        <v>Rs. 0.00 lacs/ #</v>
      </c>
      <c r="E137" s="119"/>
      <c r="F137" s="111"/>
      <c r="G137" s="111"/>
    </row>
    <row r="138" spans="1:17" x14ac:dyDescent="0.2">
      <c r="A138" s="109"/>
      <c r="B138" s="235" t="s">
        <v>170</v>
      </c>
      <c r="C138" s="236"/>
      <c r="D138" s="120" t="s">
        <v>140</v>
      </c>
      <c r="E138" s="119"/>
      <c r="F138" s="111"/>
      <c r="G138" s="111"/>
    </row>
    <row r="139" spans="1:17" x14ac:dyDescent="0.2">
      <c r="A139" s="121"/>
      <c r="B139" s="122" t="s">
        <v>140</v>
      </c>
      <c r="C139" s="122" t="s">
        <v>990</v>
      </c>
      <c r="D139" s="122" t="s">
        <v>171</v>
      </c>
      <c r="E139" s="121"/>
      <c r="F139" s="121"/>
      <c r="G139" s="121"/>
      <c r="H139" s="121"/>
      <c r="J139" s="116"/>
    </row>
    <row r="140" spans="1:17" x14ac:dyDescent="0.2">
      <c r="A140" s="121"/>
      <c r="B140" s="123" t="s">
        <v>172</v>
      </c>
      <c r="C140" s="124">
        <v>46022</v>
      </c>
      <c r="D140" s="124">
        <v>46053</v>
      </c>
      <c r="E140" s="121"/>
      <c r="F140" s="121"/>
      <c r="G140" s="121"/>
      <c r="J140" s="116"/>
    </row>
    <row r="141" spans="1:17" x14ac:dyDescent="0.2">
      <c r="A141" s="125"/>
      <c r="B141" s="96" t="s">
        <v>173</v>
      </c>
      <c r="C141" s="126">
        <v>153.54429999999999</v>
      </c>
      <c r="D141" s="126">
        <v>151.8296</v>
      </c>
      <c r="E141" s="125"/>
      <c r="F141" s="127"/>
      <c r="G141" s="128"/>
    </row>
    <row r="142" spans="1:17" ht="25.5" x14ac:dyDescent="0.2">
      <c r="A142" s="125"/>
      <c r="B142" s="96" t="s">
        <v>1192</v>
      </c>
      <c r="C142" s="126">
        <v>68.488399999999999</v>
      </c>
      <c r="D142" s="126">
        <v>63.373199999999997</v>
      </c>
      <c r="E142" s="125"/>
      <c r="F142" s="127"/>
      <c r="G142" s="128"/>
    </row>
    <row r="143" spans="1:17" x14ac:dyDescent="0.2">
      <c r="A143" s="125"/>
      <c r="B143" s="96" t="s">
        <v>174</v>
      </c>
      <c r="C143" s="126">
        <v>139.92449999999999</v>
      </c>
      <c r="D143" s="126">
        <v>138.215</v>
      </c>
      <c r="E143" s="125"/>
      <c r="F143" s="127"/>
      <c r="G143" s="128"/>
    </row>
    <row r="144" spans="1:17" ht="25.5" x14ac:dyDescent="0.2">
      <c r="A144" s="125"/>
      <c r="B144" s="96" t="s">
        <v>1193</v>
      </c>
      <c r="C144" s="126">
        <v>40.689300000000003</v>
      </c>
      <c r="D144" s="126">
        <v>37.581699999999998</v>
      </c>
      <c r="E144" s="125"/>
      <c r="F144" s="127"/>
      <c r="G144" s="128"/>
    </row>
    <row r="145" spans="1:19" x14ac:dyDescent="0.2">
      <c r="A145" s="125"/>
      <c r="B145" s="125"/>
      <c r="C145" s="125"/>
      <c r="D145" s="125"/>
      <c r="E145" s="125"/>
      <c r="F145" s="125"/>
      <c r="G145" s="125"/>
    </row>
    <row r="146" spans="1:19" x14ac:dyDescent="0.2">
      <c r="A146" s="125"/>
      <c r="B146" s="238" t="s">
        <v>991</v>
      </c>
      <c r="C146" s="239"/>
      <c r="D146" s="101" t="s">
        <v>140</v>
      </c>
      <c r="E146" s="125"/>
      <c r="F146" s="125"/>
      <c r="G146" s="125"/>
    </row>
    <row r="147" spans="1:19" x14ac:dyDescent="0.2">
      <c r="A147" s="125"/>
      <c r="B147" s="150" t="s">
        <v>172</v>
      </c>
      <c r="C147" s="151" t="s">
        <v>641</v>
      </c>
      <c r="D147" s="151" t="s">
        <v>642</v>
      </c>
      <c r="E147" s="125"/>
      <c r="F147" s="125"/>
      <c r="G147" s="125"/>
    </row>
    <row r="148" spans="1:19" ht="25.5" x14ac:dyDescent="0.2">
      <c r="A148" s="125"/>
      <c r="B148" s="96" t="s">
        <v>1192</v>
      </c>
      <c r="C148" s="167">
        <v>4.2750000000000004</v>
      </c>
      <c r="D148" s="107" t="s">
        <v>716</v>
      </c>
      <c r="E148" s="125"/>
      <c r="F148" s="127"/>
      <c r="G148" s="128"/>
    </row>
    <row r="149" spans="1:19" ht="25.5" x14ac:dyDescent="0.2">
      <c r="A149" s="125"/>
      <c r="B149" s="96" t="s">
        <v>1193</v>
      </c>
      <c r="C149" s="167">
        <v>2.5659999999999998</v>
      </c>
      <c r="D149" s="167">
        <v>2.5659999999999998</v>
      </c>
      <c r="E149" s="125"/>
      <c r="F149" s="127"/>
      <c r="G149" s="128"/>
    </row>
    <row r="150" spans="1:19" x14ac:dyDescent="0.2">
      <c r="A150" s="125"/>
      <c r="B150" s="129"/>
      <c r="C150" s="129"/>
      <c r="D150" s="130"/>
      <c r="E150" s="125"/>
      <c r="F150" s="127"/>
      <c r="G150" s="128"/>
    </row>
    <row r="151" spans="1:19" x14ac:dyDescent="0.2">
      <c r="A151" s="121"/>
      <c r="B151" s="235" t="s">
        <v>175</v>
      </c>
      <c r="C151" s="236"/>
      <c r="D151" s="88" t="s">
        <v>169</v>
      </c>
      <c r="E151" s="131"/>
      <c r="F151" s="121"/>
      <c r="G151" s="121"/>
    </row>
    <row r="152" spans="1:19" x14ac:dyDescent="0.2">
      <c r="A152" s="121"/>
      <c r="B152" s="235" t="s">
        <v>176</v>
      </c>
      <c r="C152" s="236"/>
      <c r="D152" s="88" t="s">
        <v>169</v>
      </c>
      <c r="E152" s="131"/>
      <c r="F152" s="121"/>
      <c r="G152" s="121"/>
    </row>
    <row r="153" spans="1:19" ht="17.100000000000001" customHeight="1" x14ac:dyDescent="0.2">
      <c r="A153" s="121"/>
      <c r="B153" s="235" t="s">
        <v>177</v>
      </c>
      <c r="C153" s="236"/>
      <c r="D153" s="88" t="s">
        <v>169</v>
      </c>
      <c r="E153" s="131"/>
      <c r="F153" s="121"/>
      <c r="G153" s="121"/>
    </row>
    <row r="154" spans="1:19" ht="17.100000000000001" customHeight="1" x14ac:dyDescent="0.2">
      <c r="A154" s="121"/>
      <c r="B154" s="235" t="s">
        <v>178</v>
      </c>
      <c r="C154" s="236"/>
      <c r="D154" s="132">
        <v>0.42579422180759113</v>
      </c>
      <c r="E154" s="121"/>
      <c r="F154" s="115"/>
      <c r="G154" s="133"/>
    </row>
    <row r="156" spans="1:19" s="170" customFormat="1" x14ac:dyDescent="0.2">
      <c r="B156" s="171" t="s">
        <v>1194</v>
      </c>
      <c r="C156" s="171"/>
      <c r="D156" s="171"/>
      <c r="E156" s="5"/>
      <c r="F156" s="6"/>
      <c r="I156"/>
      <c r="J156"/>
      <c r="K156"/>
      <c r="L156"/>
      <c r="M156"/>
      <c r="N156"/>
    </row>
    <row r="157" spans="1:19" s="170" customFormat="1" ht="63.75" x14ac:dyDescent="0.2">
      <c r="B157" s="172" t="s">
        <v>1086</v>
      </c>
      <c r="C157" s="173" t="s">
        <v>1087</v>
      </c>
      <c r="D157" s="173" t="s">
        <v>1088</v>
      </c>
      <c r="E157" s="173" t="s">
        <v>1089</v>
      </c>
      <c r="F157" s="173" t="s">
        <v>1090</v>
      </c>
      <c r="I157"/>
      <c r="J157"/>
      <c r="K157"/>
      <c r="L157"/>
      <c r="M157"/>
      <c r="N157"/>
    </row>
    <row r="158" spans="1:19" s="170" customFormat="1" ht="25.5" x14ac:dyDescent="0.2">
      <c r="B158" s="174" t="s">
        <v>1091</v>
      </c>
      <c r="C158" s="175" t="s">
        <v>1092</v>
      </c>
      <c r="D158" s="8">
        <v>0</v>
      </c>
      <c r="E158" s="9">
        <v>0</v>
      </c>
      <c r="F158" s="176">
        <v>241.97234</v>
      </c>
      <c r="I158"/>
      <c r="J158"/>
      <c r="K158"/>
      <c r="L158"/>
      <c r="M158"/>
      <c r="N158"/>
    </row>
    <row r="159" spans="1:19" s="170" customFormat="1" ht="25.5" x14ac:dyDescent="0.2">
      <c r="B159" s="174" t="s">
        <v>1093</v>
      </c>
      <c r="C159" s="175" t="s">
        <v>1092</v>
      </c>
      <c r="D159" s="8">
        <v>0</v>
      </c>
      <c r="E159" s="9">
        <v>0</v>
      </c>
      <c r="F159" s="176">
        <v>23.186299999999999</v>
      </c>
      <c r="I159"/>
      <c r="J159"/>
      <c r="K159"/>
      <c r="L159"/>
      <c r="M159"/>
      <c r="N159"/>
      <c r="O159"/>
      <c r="P159"/>
      <c r="Q159"/>
      <c r="R159"/>
      <c r="S159"/>
    </row>
    <row r="161" spans="2:10" x14ac:dyDescent="0.2">
      <c r="B161" s="237" t="s">
        <v>992</v>
      </c>
      <c r="C161" s="237"/>
    </row>
    <row r="163" spans="2:10" ht="153.75" customHeight="1" x14ac:dyDescent="0.2"/>
    <row r="166" spans="2:10" x14ac:dyDescent="0.2">
      <c r="B166" s="134" t="s">
        <v>993</v>
      </c>
      <c r="C166" s="135"/>
      <c r="D166" s="134" t="s">
        <v>998</v>
      </c>
    </row>
    <row r="167" spans="2:10" x14ac:dyDescent="0.2">
      <c r="B167" s="134" t="s">
        <v>1094</v>
      </c>
      <c r="D167" s="134" t="s">
        <v>1095</v>
      </c>
    </row>
    <row r="168" spans="2:10" ht="165" customHeight="1" x14ac:dyDescent="0.2"/>
    <row r="170" spans="2:10" x14ac:dyDescent="0.2">
      <c r="J170" s="86"/>
    </row>
    <row r="171" spans="2:10" ht="12.75" customHeight="1" x14ac:dyDescent="0.2"/>
    <row r="172" spans="2:10" ht="12.75" customHeight="1" x14ac:dyDescent="0.2"/>
    <row r="173" spans="2:10" ht="12.75" customHeight="1" x14ac:dyDescent="0.2"/>
    <row r="174" spans="2:10" ht="12.75" customHeight="1" x14ac:dyDescent="0.2"/>
    <row r="175" spans="2:10" ht="12.75" customHeight="1" x14ac:dyDescent="0.2"/>
    <row r="176" spans="2:10" ht="12.75" customHeight="1" x14ac:dyDescent="0.2"/>
    <row r="177" customFormat="1" ht="12.75" customHeight="1" x14ac:dyDescent="0.2"/>
    <row r="178" customFormat="1" ht="12.75" customHeight="1" x14ac:dyDescent="0.2"/>
    <row r="179" customFormat="1" ht="12.75" customHeight="1" x14ac:dyDescent="0.2"/>
  </sheetData>
  <mergeCells count="18">
    <mergeCell ref="B151:C151"/>
    <mergeCell ref="B152:C152"/>
    <mergeCell ref="B161:C161"/>
    <mergeCell ref="A1:H1"/>
    <mergeCell ref="A2:H2"/>
    <mergeCell ref="A3:H3"/>
    <mergeCell ref="B129:H129"/>
    <mergeCell ref="B130:H130"/>
    <mergeCell ref="B137:C137"/>
    <mergeCell ref="B138:C138"/>
    <mergeCell ref="B154:C154"/>
    <mergeCell ref="B131:H131"/>
    <mergeCell ref="B132:H132"/>
    <mergeCell ref="B133:H133"/>
    <mergeCell ref="B135:D135"/>
    <mergeCell ref="B136:C136"/>
    <mergeCell ref="B153:C153"/>
    <mergeCell ref="B146:C146"/>
  </mergeCells>
  <hyperlinks>
    <hyperlink ref="I1" location="Index!B2" display="Index" xr:uid="{157579BA-CC76-4BD8-9DE7-DB890F4032E2}"/>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25BFA-031C-48EE-9B72-08CDF51714FF}">
  <sheetPr>
    <outlinePr summaryBelow="0" summaryRight="0"/>
  </sheetPr>
  <dimension ref="A1:Q215"/>
  <sheetViews>
    <sheetView showGridLines="0" workbookViewId="0">
      <selection sqref="A1:H1"/>
    </sheetView>
  </sheetViews>
  <sheetFormatPr defaultRowHeight="12.75" x14ac:dyDescent="0.2"/>
  <cols>
    <col min="1" max="1" width="5.85546875" bestFit="1" customWidth="1"/>
    <col min="2" max="2" width="19.28515625" bestFit="1" customWidth="1"/>
    <col min="3" max="3" width="46.85546875" customWidth="1"/>
    <col min="4" max="4" width="17.7109375" bestFit="1" customWidth="1"/>
    <col min="5" max="5" width="8.7109375" bestFit="1" customWidth="1"/>
    <col min="6" max="6" width="10.140625" bestFit="1" customWidth="1"/>
    <col min="7" max="7" width="14" bestFit="1" customWidth="1"/>
    <col min="8" max="8" width="9.85546875" customWidth="1"/>
    <col min="9" max="9" width="8.7109375" customWidth="1"/>
  </cols>
  <sheetData>
    <row r="1" spans="1:9" ht="15" x14ac:dyDescent="0.2">
      <c r="A1" s="248" t="s">
        <v>0</v>
      </c>
      <c r="B1" s="248"/>
      <c r="C1" s="248"/>
      <c r="D1" s="248"/>
      <c r="E1" s="248"/>
      <c r="F1" s="248"/>
      <c r="G1" s="248"/>
      <c r="H1" s="248"/>
      <c r="I1" s="1" t="s">
        <v>981</v>
      </c>
    </row>
    <row r="2" spans="1:9" ht="15" x14ac:dyDescent="0.2">
      <c r="A2" s="229" t="s">
        <v>747</v>
      </c>
      <c r="B2" s="229"/>
      <c r="C2" s="229"/>
      <c r="D2" s="229"/>
      <c r="E2" s="229"/>
      <c r="F2" s="229"/>
      <c r="G2" s="229"/>
      <c r="H2" s="229"/>
    </row>
    <row r="3" spans="1:9" ht="15" x14ac:dyDescent="0.2">
      <c r="A3" s="229" t="s">
        <v>982</v>
      </c>
      <c r="B3" s="229"/>
      <c r="C3" s="229"/>
      <c r="D3" s="229"/>
      <c r="E3" s="229"/>
      <c r="F3" s="229"/>
      <c r="G3" s="229"/>
      <c r="H3" s="229"/>
    </row>
    <row r="4" spans="1:9" s="86" customFormat="1" ht="30" x14ac:dyDescent="0.2">
      <c r="A4" s="84" t="s">
        <v>2</v>
      </c>
      <c r="B4" s="84" t="s">
        <v>3</v>
      </c>
      <c r="C4" s="84" t="s">
        <v>4</v>
      </c>
      <c r="D4" s="84" t="s">
        <v>5</v>
      </c>
      <c r="E4" s="84" t="s">
        <v>6</v>
      </c>
      <c r="F4" s="84" t="s">
        <v>7</v>
      </c>
      <c r="G4" s="84" t="s">
        <v>8</v>
      </c>
      <c r="H4" s="85" t="s">
        <v>1191</v>
      </c>
    </row>
    <row r="5" spans="1:9" x14ac:dyDescent="0.2">
      <c r="A5" s="87"/>
      <c r="B5" s="87"/>
      <c r="C5" s="88" t="s">
        <v>9</v>
      </c>
      <c r="D5" s="87"/>
      <c r="E5" s="87"/>
      <c r="F5" s="87"/>
      <c r="G5" s="87"/>
      <c r="H5" s="89" t="s">
        <v>140</v>
      </c>
    </row>
    <row r="6" spans="1:9" x14ac:dyDescent="0.2">
      <c r="A6" s="90"/>
      <c r="B6" s="91"/>
      <c r="C6" s="91" t="s">
        <v>10</v>
      </c>
      <c r="D6" s="91"/>
      <c r="E6" s="92"/>
      <c r="F6" s="93"/>
      <c r="G6" s="94"/>
      <c r="H6" s="89" t="s">
        <v>140</v>
      </c>
    </row>
    <row r="7" spans="1:9" x14ac:dyDescent="0.2">
      <c r="A7" s="95">
        <v>1</v>
      </c>
      <c r="B7" s="96" t="s">
        <v>14</v>
      </c>
      <c r="C7" s="96" t="s">
        <v>15</v>
      </c>
      <c r="D7" s="96" t="s">
        <v>16</v>
      </c>
      <c r="E7" s="97">
        <v>568985</v>
      </c>
      <c r="F7" s="98">
        <v>11201.607695000001</v>
      </c>
      <c r="G7" s="99">
        <v>9.3721310000000002E-2</v>
      </c>
      <c r="H7" s="89" t="s">
        <v>140</v>
      </c>
    </row>
    <row r="8" spans="1:9" x14ac:dyDescent="0.2">
      <c r="A8" s="95">
        <v>2</v>
      </c>
      <c r="B8" s="96" t="s">
        <v>17</v>
      </c>
      <c r="C8" s="96" t="s">
        <v>18</v>
      </c>
      <c r="D8" s="96" t="s">
        <v>19</v>
      </c>
      <c r="E8" s="97">
        <v>687341</v>
      </c>
      <c r="F8" s="98">
        <v>9591.1563139999998</v>
      </c>
      <c r="G8" s="99">
        <v>8.0247029999999997E-2</v>
      </c>
      <c r="H8" s="89" t="s">
        <v>140</v>
      </c>
    </row>
    <row r="9" spans="1:9" x14ac:dyDescent="0.2">
      <c r="A9" s="95">
        <v>3</v>
      </c>
      <c r="B9" s="96" t="s">
        <v>36</v>
      </c>
      <c r="C9" s="96" t="s">
        <v>37</v>
      </c>
      <c r="D9" s="96" t="s">
        <v>31</v>
      </c>
      <c r="E9" s="97">
        <v>633220</v>
      </c>
      <c r="F9" s="98">
        <v>8580.1309999999994</v>
      </c>
      <c r="G9" s="99">
        <v>7.1788009999999999E-2</v>
      </c>
      <c r="H9" s="89" t="s">
        <v>140</v>
      </c>
    </row>
    <row r="10" spans="1:9" x14ac:dyDescent="0.2">
      <c r="A10" s="95">
        <v>4</v>
      </c>
      <c r="B10" s="96" t="s">
        <v>319</v>
      </c>
      <c r="C10" s="96" t="s">
        <v>320</v>
      </c>
      <c r="D10" s="96" t="s">
        <v>31</v>
      </c>
      <c r="E10" s="97">
        <v>659562</v>
      </c>
      <c r="F10" s="98">
        <v>6128.9798849999997</v>
      </c>
      <c r="G10" s="99">
        <v>5.1279779999999997E-2</v>
      </c>
      <c r="H10" s="89" t="s">
        <v>140</v>
      </c>
    </row>
    <row r="11" spans="1:9" x14ac:dyDescent="0.2">
      <c r="A11" s="95">
        <v>5</v>
      </c>
      <c r="B11" s="96" t="s">
        <v>29</v>
      </c>
      <c r="C11" s="96" t="s">
        <v>30</v>
      </c>
      <c r="D11" s="96" t="s">
        <v>31</v>
      </c>
      <c r="E11" s="97">
        <v>477940</v>
      </c>
      <c r="F11" s="98">
        <v>5148.1307100000004</v>
      </c>
      <c r="G11" s="99">
        <v>4.3073239999999999E-2</v>
      </c>
      <c r="H11" s="89" t="s">
        <v>140</v>
      </c>
    </row>
    <row r="12" spans="1:9" x14ac:dyDescent="0.2">
      <c r="A12" s="95">
        <v>6</v>
      </c>
      <c r="B12" s="96" t="s">
        <v>321</v>
      </c>
      <c r="C12" s="96" t="s">
        <v>322</v>
      </c>
      <c r="D12" s="96" t="s">
        <v>31</v>
      </c>
      <c r="E12" s="97">
        <v>374375</v>
      </c>
      <c r="F12" s="98">
        <v>5130.4350000000004</v>
      </c>
      <c r="G12" s="99">
        <v>4.292518E-2</v>
      </c>
      <c r="H12" s="89" t="s">
        <v>140</v>
      </c>
    </row>
    <row r="13" spans="1:9" x14ac:dyDescent="0.2">
      <c r="A13" s="95">
        <v>7</v>
      </c>
      <c r="B13" s="96" t="s">
        <v>11</v>
      </c>
      <c r="C13" s="96" t="s">
        <v>12</v>
      </c>
      <c r="D13" s="96" t="s">
        <v>13</v>
      </c>
      <c r="E13" s="97">
        <v>91350</v>
      </c>
      <c r="F13" s="98">
        <v>3592.1560500000001</v>
      </c>
      <c r="G13" s="99">
        <v>3.0054750000000002E-2</v>
      </c>
      <c r="H13" s="89" t="s">
        <v>140</v>
      </c>
    </row>
    <row r="14" spans="1:9" x14ac:dyDescent="0.2">
      <c r="A14" s="95">
        <v>8</v>
      </c>
      <c r="B14" s="96" t="s">
        <v>331</v>
      </c>
      <c r="C14" s="96" t="s">
        <v>332</v>
      </c>
      <c r="D14" s="96" t="s">
        <v>228</v>
      </c>
      <c r="E14" s="97">
        <v>93030</v>
      </c>
      <c r="F14" s="98">
        <v>3192.6035400000001</v>
      </c>
      <c r="G14" s="99">
        <v>2.6711789999999999E-2</v>
      </c>
      <c r="H14" s="89" t="s">
        <v>140</v>
      </c>
    </row>
    <row r="15" spans="1:9" x14ac:dyDescent="0.2">
      <c r="A15" s="95">
        <v>9</v>
      </c>
      <c r="B15" s="96" t="s">
        <v>325</v>
      </c>
      <c r="C15" s="96" t="s">
        <v>326</v>
      </c>
      <c r="D15" s="96" t="s">
        <v>31</v>
      </c>
      <c r="E15" s="97">
        <v>703975</v>
      </c>
      <c r="F15" s="98">
        <v>2872.2179999999998</v>
      </c>
      <c r="G15" s="99">
        <v>2.4031199999999999E-2</v>
      </c>
      <c r="H15" s="89" t="s">
        <v>140</v>
      </c>
    </row>
    <row r="16" spans="1:9" x14ac:dyDescent="0.2">
      <c r="A16" s="95">
        <v>10</v>
      </c>
      <c r="B16" s="96" t="s">
        <v>335</v>
      </c>
      <c r="C16" s="96" t="s">
        <v>336</v>
      </c>
      <c r="D16" s="96" t="s">
        <v>182</v>
      </c>
      <c r="E16" s="97">
        <v>282305</v>
      </c>
      <c r="F16" s="98">
        <v>2625.0130425000002</v>
      </c>
      <c r="G16" s="99">
        <v>2.1962889999999999E-2</v>
      </c>
      <c r="H16" s="89" t="s">
        <v>140</v>
      </c>
    </row>
    <row r="17" spans="1:8" x14ac:dyDescent="0.2">
      <c r="A17" s="95">
        <v>11</v>
      </c>
      <c r="B17" s="96" t="s">
        <v>651</v>
      </c>
      <c r="C17" s="96" t="s">
        <v>652</v>
      </c>
      <c r="D17" s="96" t="s">
        <v>648</v>
      </c>
      <c r="E17" s="97">
        <v>149800</v>
      </c>
      <c r="F17" s="98">
        <v>1441.9748</v>
      </c>
      <c r="G17" s="99">
        <v>1.206468E-2</v>
      </c>
      <c r="H17" s="89" t="s">
        <v>140</v>
      </c>
    </row>
    <row r="18" spans="1:8" x14ac:dyDescent="0.2">
      <c r="A18" s="95">
        <v>12</v>
      </c>
      <c r="B18" s="96" t="s">
        <v>431</v>
      </c>
      <c r="C18" s="96" t="s">
        <v>432</v>
      </c>
      <c r="D18" s="96" t="s">
        <v>199</v>
      </c>
      <c r="E18" s="97">
        <v>82978</v>
      </c>
      <c r="F18" s="98">
        <v>1406.974968</v>
      </c>
      <c r="G18" s="99">
        <v>1.177184E-2</v>
      </c>
      <c r="H18" s="89" t="s">
        <v>140</v>
      </c>
    </row>
    <row r="19" spans="1:8" x14ac:dyDescent="0.2">
      <c r="A19" s="95">
        <v>13</v>
      </c>
      <c r="B19" s="96" t="s">
        <v>26</v>
      </c>
      <c r="C19" s="96" t="s">
        <v>27</v>
      </c>
      <c r="D19" s="96" t="s">
        <v>28</v>
      </c>
      <c r="E19" s="97">
        <v>274835</v>
      </c>
      <c r="F19" s="98">
        <v>1234.0091500000001</v>
      </c>
      <c r="G19" s="99">
        <v>1.0324669999999999E-2</v>
      </c>
      <c r="H19" s="89" t="s">
        <v>140</v>
      </c>
    </row>
    <row r="20" spans="1:8" x14ac:dyDescent="0.2">
      <c r="A20" s="95">
        <v>14</v>
      </c>
      <c r="B20" s="96" t="s">
        <v>329</v>
      </c>
      <c r="C20" s="96" t="s">
        <v>330</v>
      </c>
      <c r="D20" s="96" t="s">
        <v>31</v>
      </c>
      <c r="E20" s="97">
        <v>406575</v>
      </c>
      <c r="F20" s="98">
        <v>1217.2855500000001</v>
      </c>
      <c r="G20" s="99">
        <v>1.0184749999999999E-2</v>
      </c>
      <c r="H20" s="89" t="s">
        <v>140</v>
      </c>
    </row>
    <row r="21" spans="1:8" x14ac:dyDescent="0.2">
      <c r="A21" s="95">
        <v>15</v>
      </c>
      <c r="B21" s="96" t="s">
        <v>340</v>
      </c>
      <c r="C21" s="96" t="s">
        <v>341</v>
      </c>
      <c r="D21" s="96" t="s">
        <v>182</v>
      </c>
      <c r="E21" s="97">
        <v>67505</v>
      </c>
      <c r="F21" s="98">
        <v>1101.41158</v>
      </c>
      <c r="G21" s="99">
        <v>9.2152599999999994E-3</v>
      </c>
      <c r="H21" s="89" t="s">
        <v>140</v>
      </c>
    </row>
    <row r="22" spans="1:8" x14ac:dyDescent="0.2">
      <c r="A22" s="95">
        <v>16</v>
      </c>
      <c r="B22" s="96" t="s">
        <v>748</v>
      </c>
      <c r="C22" s="96" t="s">
        <v>749</v>
      </c>
      <c r="D22" s="96" t="s">
        <v>122</v>
      </c>
      <c r="E22" s="97">
        <v>89100</v>
      </c>
      <c r="F22" s="98">
        <v>1082.0304000000001</v>
      </c>
      <c r="G22" s="99">
        <v>9.0530999999999997E-3</v>
      </c>
      <c r="H22" s="89" t="s">
        <v>140</v>
      </c>
    </row>
    <row r="23" spans="1:8" x14ac:dyDescent="0.2">
      <c r="A23" s="95">
        <v>17</v>
      </c>
      <c r="B23" s="96" t="s">
        <v>448</v>
      </c>
      <c r="C23" s="96" t="s">
        <v>449</v>
      </c>
      <c r="D23" s="96" t="s">
        <v>435</v>
      </c>
      <c r="E23" s="97">
        <v>45415</v>
      </c>
      <c r="F23" s="98">
        <v>1077.69795</v>
      </c>
      <c r="G23" s="99">
        <v>9.0168499999999999E-3</v>
      </c>
      <c r="H23" s="89" t="s">
        <v>140</v>
      </c>
    </row>
    <row r="24" spans="1:8" ht="25.5" x14ac:dyDescent="0.2">
      <c r="A24" s="95">
        <v>18</v>
      </c>
      <c r="B24" s="96" t="s">
        <v>183</v>
      </c>
      <c r="C24" s="96" t="s">
        <v>184</v>
      </c>
      <c r="D24" s="96" t="s">
        <v>185</v>
      </c>
      <c r="E24" s="97">
        <v>45900</v>
      </c>
      <c r="F24" s="98">
        <v>1047.7134000000001</v>
      </c>
      <c r="G24" s="99">
        <v>8.7659799999999996E-3</v>
      </c>
      <c r="H24" s="89" t="s">
        <v>140</v>
      </c>
    </row>
    <row r="25" spans="1:8" ht="25.5" x14ac:dyDescent="0.2">
      <c r="A25" s="95">
        <v>19</v>
      </c>
      <c r="B25" s="96" t="s">
        <v>205</v>
      </c>
      <c r="C25" s="96" t="s">
        <v>206</v>
      </c>
      <c r="D25" s="96" t="s">
        <v>207</v>
      </c>
      <c r="E25" s="97">
        <v>54660</v>
      </c>
      <c r="F25" s="98">
        <v>904.34969999999998</v>
      </c>
      <c r="G25" s="99">
        <v>7.5664900000000004E-3</v>
      </c>
      <c r="H25" s="89" t="s">
        <v>140</v>
      </c>
    </row>
    <row r="26" spans="1:8" x14ac:dyDescent="0.2">
      <c r="A26" s="95">
        <v>20</v>
      </c>
      <c r="B26" s="96" t="s">
        <v>61</v>
      </c>
      <c r="C26" s="96" t="s">
        <v>62</v>
      </c>
      <c r="D26" s="96" t="s">
        <v>60</v>
      </c>
      <c r="E26" s="97">
        <v>21075</v>
      </c>
      <c r="F26" s="98">
        <v>866.70937500000002</v>
      </c>
      <c r="G26" s="99">
        <v>7.2515599999999998E-3</v>
      </c>
      <c r="H26" s="89" t="s">
        <v>140</v>
      </c>
    </row>
    <row r="27" spans="1:8" x14ac:dyDescent="0.2">
      <c r="A27" s="95">
        <v>21</v>
      </c>
      <c r="B27" s="96" t="s">
        <v>323</v>
      </c>
      <c r="C27" s="96" t="s">
        <v>324</v>
      </c>
      <c r="D27" s="96" t="s">
        <v>199</v>
      </c>
      <c r="E27" s="97">
        <v>52758</v>
      </c>
      <c r="F27" s="98">
        <v>865.75878</v>
      </c>
      <c r="G27" s="99">
        <v>7.2436100000000002E-3</v>
      </c>
      <c r="H27" s="89" t="s">
        <v>140</v>
      </c>
    </row>
    <row r="28" spans="1:8" x14ac:dyDescent="0.2">
      <c r="A28" s="95">
        <v>22</v>
      </c>
      <c r="B28" s="96" t="s">
        <v>499</v>
      </c>
      <c r="C28" s="96" t="s">
        <v>500</v>
      </c>
      <c r="D28" s="96" t="s">
        <v>182</v>
      </c>
      <c r="E28" s="97">
        <v>225735</v>
      </c>
      <c r="F28" s="98">
        <v>856.32572249999998</v>
      </c>
      <c r="G28" s="99">
        <v>7.1646799999999997E-3</v>
      </c>
      <c r="H28" s="89" t="s">
        <v>140</v>
      </c>
    </row>
    <row r="29" spans="1:8" x14ac:dyDescent="0.2">
      <c r="A29" s="95">
        <v>23</v>
      </c>
      <c r="B29" s="96" t="s">
        <v>226</v>
      </c>
      <c r="C29" s="96" t="s">
        <v>227</v>
      </c>
      <c r="D29" s="96" t="s">
        <v>228</v>
      </c>
      <c r="E29" s="97">
        <v>22300</v>
      </c>
      <c r="F29" s="98">
        <v>820.06020000000001</v>
      </c>
      <c r="G29" s="99">
        <v>6.8612600000000001E-3</v>
      </c>
      <c r="H29" s="89" t="s">
        <v>140</v>
      </c>
    </row>
    <row r="30" spans="1:8" x14ac:dyDescent="0.2">
      <c r="A30" s="95">
        <v>24</v>
      </c>
      <c r="B30" s="96" t="s">
        <v>192</v>
      </c>
      <c r="C30" s="96" t="s">
        <v>193</v>
      </c>
      <c r="D30" s="96" t="s">
        <v>194</v>
      </c>
      <c r="E30" s="97">
        <v>28920</v>
      </c>
      <c r="F30" s="98">
        <v>808.89239999999995</v>
      </c>
      <c r="G30" s="99">
        <v>6.7678199999999999E-3</v>
      </c>
      <c r="H30" s="89" t="s">
        <v>140</v>
      </c>
    </row>
    <row r="31" spans="1:8" ht="25.5" x14ac:dyDescent="0.2">
      <c r="A31" s="95">
        <v>25</v>
      </c>
      <c r="B31" s="96" t="s">
        <v>23</v>
      </c>
      <c r="C31" s="96" t="s">
        <v>24</v>
      </c>
      <c r="D31" s="96" t="s">
        <v>25</v>
      </c>
      <c r="E31" s="97">
        <v>6360</v>
      </c>
      <c r="F31" s="98">
        <v>807.33839999999998</v>
      </c>
      <c r="G31" s="99">
        <v>6.7548199999999999E-3</v>
      </c>
      <c r="H31" s="89" t="s">
        <v>140</v>
      </c>
    </row>
    <row r="32" spans="1:8" x14ac:dyDescent="0.2">
      <c r="A32" s="95">
        <v>26</v>
      </c>
      <c r="B32" s="96" t="s">
        <v>219</v>
      </c>
      <c r="C32" s="96" t="s">
        <v>220</v>
      </c>
      <c r="D32" s="96" t="s">
        <v>221</v>
      </c>
      <c r="E32" s="97">
        <v>155385</v>
      </c>
      <c r="F32" s="98">
        <v>772.34114250000005</v>
      </c>
      <c r="G32" s="99">
        <v>6.4619999999999999E-3</v>
      </c>
      <c r="H32" s="89" t="s">
        <v>140</v>
      </c>
    </row>
    <row r="33" spans="1:8" x14ac:dyDescent="0.2">
      <c r="A33" s="95">
        <v>27</v>
      </c>
      <c r="B33" s="96" t="s">
        <v>32</v>
      </c>
      <c r="C33" s="96" t="s">
        <v>33</v>
      </c>
      <c r="D33" s="96" t="s">
        <v>19</v>
      </c>
      <c r="E33" s="97">
        <v>209635</v>
      </c>
      <c r="F33" s="98">
        <v>764.11957500000005</v>
      </c>
      <c r="G33" s="99">
        <v>6.3932199999999998E-3</v>
      </c>
      <c r="H33" s="89" t="s">
        <v>140</v>
      </c>
    </row>
    <row r="34" spans="1:8" x14ac:dyDescent="0.2">
      <c r="A34" s="95">
        <v>28</v>
      </c>
      <c r="B34" s="96" t="s">
        <v>80</v>
      </c>
      <c r="C34" s="96" t="s">
        <v>81</v>
      </c>
      <c r="D34" s="96" t="s">
        <v>82</v>
      </c>
      <c r="E34" s="97">
        <v>15777</v>
      </c>
      <c r="F34" s="98">
        <v>725.18980499999998</v>
      </c>
      <c r="G34" s="99">
        <v>6.0675E-3</v>
      </c>
      <c r="H34" s="89" t="s">
        <v>140</v>
      </c>
    </row>
    <row r="35" spans="1:8" ht="25.5" x14ac:dyDescent="0.2">
      <c r="A35" s="95">
        <v>29</v>
      </c>
      <c r="B35" s="96" t="s">
        <v>440</v>
      </c>
      <c r="C35" s="96" t="s">
        <v>441</v>
      </c>
      <c r="D35" s="96" t="s">
        <v>202</v>
      </c>
      <c r="E35" s="97">
        <v>62740</v>
      </c>
      <c r="F35" s="98">
        <v>711.40886</v>
      </c>
      <c r="G35" s="99">
        <v>5.9522000000000004E-3</v>
      </c>
      <c r="H35" s="89" t="s">
        <v>140</v>
      </c>
    </row>
    <row r="36" spans="1:8" x14ac:dyDescent="0.2">
      <c r="A36" s="95">
        <v>30</v>
      </c>
      <c r="B36" s="96" t="s">
        <v>501</v>
      </c>
      <c r="C36" s="96" t="s">
        <v>502</v>
      </c>
      <c r="D36" s="96" t="s">
        <v>40</v>
      </c>
      <c r="E36" s="97">
        <v>78571</v>
      </c>
      <c r="F36" s="98">
        <v>659.52497400000004</v>
      </c>
      <c r="G36" s="99">
        <v>5.5180999999999997E-3</v>
      </c>
      <c r="H36" s="89" t="s">
        <v>140</v>
      </c>
    </row>
    <row r="37" spans="1:8" x14ac:dyDescent="0.2">
      <c r="A37" s="95">
        <v>31</v>
      </c>
      <c r="B37" s="96" t="s">
        <v>20</v>
      </c>
      <c r="C37" s="96" t="s">
        <v>21</v>
      </c>
      <c r="D37" s="96" t="s">
        <v>22</v>
      </c>
      <c r="E37" s="97">
        <v>178500</v>
      </c>
      <c r="F37" s="98">
        <v>635.46</v>
      </c>
      <c r="G37" s="99">
        <v>5.3167500000000003E-3</v>
      </c>
      <c r="H37" s="89" t="s">
        <v>140</v>
      </c>
    </row>
    <row r="38" spans="1:8" x14ac:dyDescent="0.2">
      <c r="A38" s="95">
        <v>32</v>
      </c>
      <c r="B38" s="96" t="s">
        <v>333</v>
      </c>
      <c r="C38" s="96" t="s">
        <v>334</v>
      </c>
      <c r="D38" s="96" t="s">
        <v>28</v>
      </c>
      <c r="E38" s="97">
        <v>13663</v>
      </c>
      <c r="F38" s="98">
        <v>631.14862200000005</v>
      </c>
      <c r="G38" s="99">
        <v>5.2806800000000003E-3</v>
      </c>
      <c r="H38" s="89" t="s">
        <v>140</v>
      </c>
    </row>
    <row r="39" spans="1:8" ht="25.5" x14ac:dyDescent="0.2">
      <c r="A39" s="95">
        <v>33</v>
      </c>
      <c r="B39" s="96" t="s">
        <v>750</v>
      </c>
      <c r="C39" s="96" t="s">
        <v>751</v>
      </c>
      <c r="D39" s="96" t="s">
        <v>216</v>
      </c>
      <c r="E39" s="97">
        <v>52250</v>
      </c>
      <c r="F39" s="98">
        <v>631.02324999999996</v>
      </c>
      <c r="G39" s="99">
        <v>5.2796299999999996E-3</v>
      </c>
      <c r="H39" s="89" t="s">
        <v>140</v>
      </c>
    </row>
    <row r="40" spans="1:8" x14ac:dyDescent="0.2">
      <c r="A40" s="95">
        <v>34</v>
      </c>
      <c r="B40" s="96" t="s">
        <v>69</v>
      </c>
      <c r="C40" s="96" t="s">
        <v>70</v>
      </c>
      <c r="D40" s="96" t="s">
        <v>71</v>
      </c>
      <c r="E40" s="97">
        <v>10742</v>
      </c>
      <c r="F40" s="98">
        <v>614.01271999999994</v>
      </c>
      <c r="G40" s="99">
        <v>5.13731E-3</v>
      </c>
      <c r="H40" s="89" t="s">
        <v>140</v>
      </c>
    </row>
    <row r="41" spans="1:8" x14ac:dyDescent="0.2">
      <c r="A41" s="95">
        <v>35</v>
      </c>
      <c r="B41" s="96" t="s">
        <v>46</v>
      </c>
      <c r="C41" s="96" t="s">
        <v>47</v>
      </c>
      <c r="D41" s="96" t="s">
        <v>22</v>
      </c>
      <c r="E41" s="97">
        <v>157710</v>
      </c>
      <c r="F41" s="98">
        <v>577.69173000000001</v>
      </c>
      <c r="G41" s="99">
        <v>4.8334199999999997E-3</v>
      </c>
      <c r="H41" s="89" t="s">
        <v>140</v>
      </c>
    </row>
    <row r="42" spans="1:8" x14ac:dyDescent="0.2">
      <c r="A42" s="95">
        <v>36</v>
      </c>
      <c r="B42" s="96" t="s">
        <v>503</v>
      </c>
      <c r="C42" s="96" t="s">
        <v>504</v>
      </c>
      <c r="D42" s="96" t="s">
        <v>228</v>
      </c>
      <c r="E42" s="97">
        <v>3806</v>
      </c>
      <c r="F42" s="98">
        <v>555.63793999999996</v>
      </c>
      <c r="G42" s="99">
        <v>4.6489000000000001E-3</v>
      </c>
      <c r="H42" s="89" t="s">
        <v>140</v>
      </c>
    </row>
    <row r="43" spans="1:8" x14ac:dyDescent="0.2">
      <c r="A43" s="95">
        <v>37</v>
      </c>
      <c r="B43" s="96" t="s">
        <v>505</v>
      </c>
      <c r="C43" s="96" t="s">
        <v>506</v>
      </c>
      <c r="D43" s="96" t="s">
        <v>182</v>
      </c>
      <c r="E43" s="97">
        <v>47068</v>
      </c>
      <c r="F43" s="98">
        <v>554.79051600000003</v>
      </c>
      <c r="G43" s="99">
        <v>4.6418099999999997E-3</v>
      </c>
      <c r="H43" s="89" t="s">
        <v>140</v>
      </c>
    </row>
    <row r="44" spans="1:8" ht="25.5" x14ac:dyDescent="0.2">
      <c r="A44" s="95">
        <v>38</v>
      </c>
      <c r="B44" s="96" t="s">
        <v>278</v>
      </c>
      <c r="C44" s="96" t="s">
        <v>279</v>
      </c>
      <c r="D44" s="96" t="s">
        <v>216</v>
      </c>
      <c r="E44" s="97">
        <v>25705</v>
      </c>
      <c r="F44" s="98">
        <v>545.9742</v>
      </c>
      <c r="G44" s="99">
        <v>4.5680399999999998E-3</v>
      </c>
      <c r="H44" s="89" t="s">
        <v>140</v>
      </c>
    </row>
    <row r="45" spans="1:8" x14ac:dyDescent="0.2">
      <c r="A45" s="95">
        <v>39</v>
      </c>
      <c r="B45" s="96" t="s">
        <v>507</v>
      </c>
      <c r="C45" s="96" t="s">
        <v>508</v>
      </c>
      <c r="D45" s="96" t="s">
        <v>228</v>
      </c>
      <c r="E45" s="97">
        <v>5585</v>
      </c>
      <c r="F45" s="98">
        <v>536.02037499999994</v>
      </c>
      <c r="G45" s="99">
        <v>4.48476E-3</v>
      </c>
      <c r="H45" s="89" t="s">
        <v>140</v>
      </c>
    </row>
    <row r="46" spans="1:8" ht="25.5" x14ac:dyDescent="0.2">
      <c r="A46" s="95">
        <v>40</v>
      </c>
      <c r="B46" s="96" t="s">
        <v>103</v>
      </c>
      <c r="C46" s="96" t="s">
        <v>104</v>
      </c>
      <c r="D46" s="96" t="s">
        <v>25</v>
      </c>
      <c r="E46" s="97">
        <v>105000</v>
      </c>
      <c r="F46" s="98">
        <v>535.65750000000003</v>
      </c>
      <c r="G46" s="99">
        <v>4.4817299999999997E-3</v>
      </c>
      <c r="H46" s="89" t="s">
        <v>140</v>
      </c>
    </row>
    <row r="47" spans="1:8" ht="25.5" x14ac:dyDescent="0.2">
      <c r="A47" s="95">
        <v>41</v>
      </c>
      <c r="B47" s="96" t="s">
        <v>83</v>
      </c>
      <c r="C47" s="96" t="s">
        <v>84</v>
      </c>
      <c r="D47" s="96" t="s">
        <v>25</v>
      </c>
      <c r="E47" s="97">
        <v>9600</v>
      </c>
      <c r="F47" s="98">
        <v>530.25599999999997</v>
      </c>
      <c r="G47" s="99">
        <v>4.4365300000000002E-3</v>
      </c>
      <c r="H47" s="89" t="s">
        <v>140</v>
      </c>
    </row>
    <row r="48" spans="1:8" x14ac:dyDescent="0.2">
      <c r="A48" s="95">
        <v>42</v>
      </c>
      <c r="B48" s="96" t="s">
        <v>298</v>
      </c>
      <c r="C48" s="96" t="s">
        <v>299</v>
      </c>
      <c r="D48" s="96" t="s">
        <v>182</v>
      </c>
      <c r="E48" s="97">
        <v>10940</v>
      </c>
      <c r="F48" s="98">
        <v>510.25254000000001</v>
      </c>
      <c r="G48" s="99">
        <v>4.2691700000000001E-3</v>
      </c>
      <c r="H48" s="89" t="s">
        <v>140</v>
      </c>
    </row>
    <row r="49" spans="1:8" x14ac:dyDescent="0.2">
      <c r="A49" s="95">
        <v>43</v>
      </c>
      <c r="B49" s="96" t="s">
        <v>344</v>
      </c>
      <c r="C49" s="96" t="s">
        <v>345</v>
      </c>
      <c r="D49" s="96" t="s">
        <v>304</v>
      </c>
      <c r="E49" s="97">
        <v>184300</v>
      </c>
      <c r="F49" s="98">
        <v>504.2448</v>
      </c>
      <c r="G49" s="99">
        <v>4.2189000000000003E-3</v>
      </c>
      <c r="H49" s="89" t="s">
        <v>140</v>
      </c>
    </row>
    <row r="50" spans="1:8" x14ac:dyDescent="0.2">
      <c r="A50" s="95">
        <v>44</v>
      </c>
      <c r="B50" s="96" t="s">
        <v>269</v>
      </c>
      <c r="C50" s="96" t="s">
        <v>270</v>
      </c>
      <c r="D50" s="96" t="s">
        <v>40</v>
      </c>
      <c r="E50" s="97">
        <v>41005</v>
      </c>
      <c r="F50" s="98">
        <v>484.80211500000001</v>
      </c>
      <c r="G50" s="99">
        <v>4.0562300000000001E-3</v>
      </c>
      <c r="H50" s="89" t="s">
        <v>140</v>
      </c>
    </row>
    <row r="51" spans="1:8" x14ac:dyDescent="0.2">
      <c r="A51" s="95">
        <v>45</v>
      </c>
      <c r="B51" s="96" t="s">
        <v>197</v>
      </c>
      <c r="C51" s="96" t="s">
        <v>198</v>
      </c>
      <c r="D51" s="96" t="s">
        <v>199</v>
      </c>
      <c r="E51" s="97">
        <v>28815</v>
      </c>
      <c r="F51" s="98">
        <v>476.54246999999998</v>
      </c>
      <c r="G51" s="99">
        <v>3.9871200000000002E-3</v>
      </c>
      <c r="H51" s="89" t="s">
        <v>140</v>
      </c>
    </row>
    <row r="52" spans="1:8" ht="25.5" x14ac:dyDescent="0.2">
      <c r="A52" s="95">
        <v>46</v>
      </c>
      <c r="B52" s="96" t="s">
        <v>346</v>
      </c>
      <c r="C52" s="96" t="s">
        <v>347</v>
      </c>
      <c r="D52" s="96" t="s">
        <v>216</v>
      </c>
      <c r="E52" s="97">
        <v>28077</v>
      </c>
      <c r="F52" s="98">
        <v>447.91238099999998</v>
      </c>
      <c r="G52" s="99">
        <v>3.7475799999999999E-3</v>
      </c>
      <c r="H52" s="89" t="s">
        <v>140</v>
      </c>
    </row>
    <row r="53" spans="1:8" x14ac:dyDescent="0.2">
      <c r="A53" s="95">
        <v>47</v>
      </c>
      <c r="B53" s="96" t="s">
        <v>482</v>
      </c>
      <c r="C53" s="96" t="s">
        <v>483</v>
      </c>
      <c r="D53" s="96" t="s">
        <v>194</v>
      </c>
      <c r="E53" s="97">
        <v>17290</v>
      </c>
      <c r="F53" s="98">
        <v>414.42401000000001</v>
      </c>
      <c r="G53" s="99">
        <v>3.4673899999999999E-3</v>
      </c>
      <c r="H53" s="89" t="s">
        <v>140</v>
      </c>
    </row>
    <row r="54" spans="1:8" ht="25.5" x14ac:dyDescent="0.2">
      <c r="A54" s="95">
        <v>48</v>
      </c>
      <c r="B54" s="96" t="s">
        <v>511</v>
      </c>
      <c r="C54" s="96" t="s">
        <v>512</v>
      </c>
      <c r="D54" s="96" t="s">
        <v>277</v>
      </c>
      <c r="E54" s="97">
        <v>27880</v>
      </c>
      <c r="F54" s="98">
        <v>398.99068</v>
      </c>
      <c r="G54" s="99">
        <v>3.33826E-3</v>
      </c>
      <c r="H54" s="89" t="s">
        <v>140</v>
      </c>
    </row>
    <row r="55" spans="1:8" x14ac:dyDescent="0.2">
      <c r="A55" s="95">
        <v>49</v>
      </c>
      <c r="B55" s="96" t="s">
        <v>509</v>
      </c>
      <c r="C55" s="96" t="s">
        <v>510</v>
      </c>
      <c r="D55" s="96" t="s">
        <v>241</v>
      </c>
      <c r="E55" s="97">
        <v>29084</v>
      </c>
      <c r="F55" s="98">
        <v>396.29858400000001</v>
      </c>
      <c r="G55" s="99">
        <v>3.3157400000000002E-3</v>
      </c>
      <c r="H55" s="89" t="s">
        <v>140</v>
      </c>
    </row>
    <row r="56" spans="1:8" x14ac:dyDescent="0.2">
      <c r="A56" s="95">
        <v>50</v>
      </c>
      <c r="B56" s="96" t="s">
        <v>286</v>
      </c>
      <c r="C56" s="96" t="s">
        <v>287</v>
      </c>
      <c r="D56" s="96" t="s">
        <v>194</v>
      </c>
      <c r="E56" s="97">
        <v>219435</v>
      </c>
      <c r="F56" s="98">
        <v>388.48772400000001</v>
      </c>
      <c r="G56" s="99">
        <v>3.2503900000000001E-3</v>
      </c>
      <c r="H56" s="89" t="s">
        <v>140</v>
      </c>
    </row>
    <row r="57" spans="1:8" x14ac:dyDescent="0.2">
      <c r="A57" s="95">
        <v>51</v>
      </c>
      <c r="B57" s="96" t="s">
        <v>513</v>
      </c>
      <c r="C57" s="96" t="s">
        <v>514</v>
      </c>
      <c r="D57" s="96" t="s">
        <v>91</v>
      </c>
      <c r="E57" s="97">
        <v>216135</v>
      </c>
      <c r="F57" s="98">
        <v>384.4825515</v>
      </c>
      <c r="G57" s="99">
        <v>3.2168800000000001E-3</v>
      </c>
      <c r="H57" s="89" t="s">
        <v>140</v>
      </c>
    </row>
    <row r="58" spans="1:8" x14ac:dyDescent="0.2">
      <c r="A58" s="95">
        <v>52</v>
      </c>
      <c r="B58" s="96" t="s">
        <v>251</v>
      </c>
      <c r="C58" s="96" t="s">
        <v>252</v>
      </c>
      <c r="D58" s="96" t="s">
        <v>98</v>
      </c>
      <c r="E58" s="97">
        <v>25680</v>
      </c>
      <c r="F58" s="98">
        <v>375.31319999999999</v>
      </c>
      <c r="G58" s="99">
        <v>3.1401599999999999E-3</v>
      </c>
      <c r="H58" s="89" t="s">
        <v>140</v>
      </c>
    </row>
    <row r="59" spans="1:8" x14ac:dyDescent="0.2">
      <c r="A59" s="95">
        <v>53</v>
      </c>
      <c r="B59" s="96" t="s">
        <v>659</v>
      </c>
      <c r="C59" s="96" t="s">
        <v>660</v>
      </c>
      <c r="D59" s="96" t="s">
        <v>182</v>
      </c>
      <c r="E59" s="97">
        <v>16500</v>
      </c>
      <c r="F59" s="98">
        <v>322.17899999999997</v>
      </c>
      <c r="G59" s="99">
        <v>2.6955999999999998E-3</v>
      </c>
      <c r="H59" s="89" t="s">
        <v>140</v>
      </c>
    </row>
    <row r="60" spans="1:8" x14ac:dyDescent="0.2">
      <c r="A60" s="95">
        <v>54</v>
      </c>
      <c r="B60" s="96" t="s">
        <v>300</v>
      </c>
      <c r="C60" s="96" t="s">
        <v>301</v>
      </c>
      <c r="D60" s="96" t="s">
        <v>109</v>
      </c>
      <c r="E60" s="97">
        <v>63462</v>
      </c>
      <c r="F60" s="98">
        <v>306.14068800000001</v>
      </c>
      <c r="G60" s="99">
        <v>2.5614100000000001E-3</v>
      </c>
      <c r="H60" s="89" t="s">
        <v>140</v>
      </c>
    </row>
    <row r="61" spans="1:8" x14ac:dyDescent="0.2">
      <c r="A61" s="95">
        <v>55</v>
      </c>
      <c r="B61" s="96" t="s">
        <v>354</v>
      </c>
      <c r="C61" s="96" t="s">
        <v>355</v>
      </c>
      <c r="D61" s="96" t="s">
        <v>304</v>
      </c>
      <c r="E61" s="97">
        <v>7840</v>
      </c>
      <c r="F61" s="98">
        <v>296.78320000000002</v>
      </c>
      <c r="G61" s="99">
        <v>2.4831200000000001E-3</v>
      </c>
      <c r="H61" s="89" t="s">
        <v>140</v>
      </c>
    </row>
    <row r="62" spans="1:8" x14ac:dyDescent="0.2">
      <c r="A62" s="95">
        <v>56</v>
      </c>
      <c r="B62" s="96" t="s">
        <v>352</v>
      </c>
      <c r="C62" s="96" t="s">
        <v>353</v>
      </c>
      <c r="D62" s="96" t="s">
        <v>199</v>
      </c>
      <c r="E62" s="97">
        <v>16840</v>
      </c>
      <c r="F62" s="98">
        <v>293.53804000000002</v>
      </c>
      <c r="G62" s="99">
        <v>2.45597E-3</v>
      </c>
      <c r="H62" s="89" t="s">
        <v>140</v>
      </c>
    </row>
    <row r="63" spans="1:8" x14ac:dyDescent="0.2">
      <c r="A63" s="95">
        <v>57</v>
      </c>
      <c r="B63" s="96" t="s">
        <v>89</v>
      </c>
      <c r="C63" s="96" t="s">
        <v>90</v>
      </c>
      <c r="D63" s="96" t="s">
        <v>91</v>
      </c>
      <c r="E63" s="97">
        <v>164340</v>
      </c>
      <c r="F63" s="98">
        <v>274.92438600000003</v>
      </c>
      <c r="G63" s="99">
        <v>2.3002299999999999E-3</v>
      </c>
      <c r="H63" s="89" t="s">
        <v>140</v>
      </c>
    </row>
    <row r="64" spans="1:8" x14ac:dyDescent="0.2">
      <c r="A64" s="95">
        <v>58</v>
      </c>
      <c r="B64" s="96" t="s">
        <v>515</v>
      </c>
      <c r="C64" s="96" t="s">
        <v>516</v>
      </c>
      <c r="D64" s="96" t="s">
        <v>221</v>
      </c>
      <c r="E64" s="97">
        <v>26250</v>
      </c>
      <c r="F64" s="98">
        <v>176.96437499999999</v>
      </c>
      <c r="G64" s="99">
        <v>1.48062E-3</v>
      </c>
      <c r="H64" s="89" t="s">
        <v>140</v>
      </c>
    </row>
    <row r="65" spans="1:8" ht="25.5" x14ac:dyDescent="0.2">
      <c r="A65" s="95">
        <v>59</v>
      </c>
      <c r="B65" s="96" t="s">
        <v>452</v>
      </c>
      <c r="C65" s="96" t="s">
        <v>453</v>
      </c>
      <c r="D65" s="96" t="s">
        <v>390</v>
      </c>
      <c r="E65" s="97">
        <v>42805</v>
      </c>
      <c r="F65" s="98">
        <v>17.207609999999999</v>
      </c>
      <c r="G65" s="99">
        <v>1.4396999999999999E-4</v>
      </c>
      <c r="H65" s="89" t="s">
        <v>140</v>
      </c>
    </row>
    <row r="66" spans="1:8" x14ac:dyDescent="0.2">
      <c r="A66" s="100"/>
      <c r="B66" s="100"/>
      <c r="C66" s="101" t="s">
        <v>139</v>
      </c>
      <c r="D66" s="100"/>
      <c r="E66" s="100" t="s">
        <v>140</v>
      </c>
      <c r="F66" s="102">
        <v>90050.709176000004</v>
      </c>
      <c r="G66" s="103">
        <v>0.75343386999999995</v>
      </c>
      <c r="H66" s="89" t="s">
        <v>140</v>
      </c>
    </row>
    <row r="67" spans="1:8" x14ac:dyDescent="0.2">
      <c r="A67" s="100"/>
      <c r="B67" s="100"/>
      <c r="C67" s="104"/>
      <c r="D67" s="100"/>
      <c r="E67" s="100"/>
      <c r="F67" s="105"/>
      <c r="G67" s="105"/>
      <c r="H67" s="89" t="s">
        <v>140</v>
      </c>
    </row>
    <row r="68" spans="1:8" x14ac:dyDescent="0.2">
      <c r="A68" s="100"/>
      <c r="B68" s="100"/>
      <c r="C68" s="101" t="s">
        <v>141</v>
      </c>
      <c r="D68" s="100"/>
      <c r="E68" s="100"/>
      <c r="F68" s="100"/>
      <c r="G68" s="100"/>
      <c r="H68" s="89" t="s">
        <v>140</v>
      </c>
    </row>
    <row r="69" spans="1:8" x14ac:dyDescent="0.2">
      <c r="A69" s="100"/>
      <c r="B69" s="100"/>
      <c r="C69" s="101" t="s">
        <v>139</v>
      </c>
      <c r="D69" s="100"/>
      <c r="E69" s="100" t="s">
        <v>140</v>
      </c>
      <c r="F69" s="106" t="s">
        <v>142</v>
      </c>
      <c r="G69" s="103">
        <v>0</v>
      </c>
      <c r="H69" s="89" t="s">
        <v>140</v>
      </c>
    </row>
    <row r="70" spans="1:8" x14ac:dyDescent="0.2">
      <c r="A70" s="100"/>
      <c r="B70" s="100"/>
      <c r="C70" s="104"/>
      <c r="D70" s="100"/>
      <c r="E70" s="100"/>
      <c r="F70" s="105"/>
      <c r="G70" s="105"/>
      <c r="H70" s="89" t="s">
        <v>140</v>
      </c>
    </row>
    <row r="71" spans="1:8" x14ac:dyDescent="0.2">
      <c r="A71" s="100"/>
      <c r="B71" s="100"/>
      <c r="C71" s="101" t="s">
        <v>143</v>
      </c>
      <c r="D71" s="100"/>
      <c r="E71" s="100"/>
      <c r="F71" s="100"/>
      <c r="G71" s="100"/>
      <c r="H71" s="89" t="s">
        <v>140</v>
      </c>
    </row>
    <row r="72" spans="1:8" x14ac:dyDescent="0.2">
      <c r="A72" s="100"/>
      <c r="B72" s="100"/>
      <c r="C72" s="101" t="s">
        <v>139</v>
      </c>
      <c r="D72" s="100"/>
      <c r="E72" s="100" t="s">
        <v>140</v>
      </c>
      <c r="F72" s="106" t="s">
        <v>142</v>
      </c>
      <c r="G72" s="103">
        <v>0</v>
      </c>
      <c r="H72" s="89" t="s">
        <v>140</v>
      </c>
    </row>
    <row r="73" spans="1:8" x14ac:dyDescent="0.2">
      <c r="A73" s="100"/>
      <c r="B73" s="100"/>
      <c r="C73" s="104"/>
      <c r="D73" s="100"/>
      <c r="E73" s="100"/>
      <c r="F73" s="105"/>
      <c r="G73" s="105"/>
      <c r="H73" s="89" t="s">
        <v>140</v>
      </c>
    </row>
    <row r="74" spans="1:8" x14ac:dyDescent="0.2">
      <c r="A74" s="100"/>
      <c r="B74" s="100"/>
      <c r="C74" s="101" t="s">
        <v>144</v>
      </c>
      <c r="D74" s="100"/>
      <c r="E74" s="100"/>
      <c r="F74" s="100"/>
      <c r="G74" s="100"/>
      <c r="H74" s="89" t="s">
        <v>140</v>
      </c>
    </row>
    <row r="75" spans="1:8" x14ac:dyDescent="0.2">
      <c r="A75" s="100"/>
      <c r="B75" s="100"/>
      <c r="C75" s="101" t="s">
        <v>139</v>
      </c>
      <c r="D75" s="100"/>
      <c r="E75" s="100" t="s">
        <v>140</v>
      </c>
      <c r="F75" s="106" t="s">
        <v>142</v>
      </c>
      <c r="G75" s="103">
        <v>0</v>
      </c>
      <c r="H75" s="89" t="s">
        <v>140</v>
      </c>
    </row>
    <row r="76" spans="1:8" x14ac:dyDescent="0.2">
      <c r="A76" s="100"/>
      <c r="B76" s="100"/>
      <c r="C76" s="104"/>
      <c r="D76" s="100"/>
      <c r="E76" s="100"/>
      <c r="F76" s="105"/>
      <c r="G76" s="105"/>
      <c r="H76" s="89" t="s">
        <v>140</v>
      </c>
    </row>
    <row r="77" spans="1:8" x14ac:dyDescent="0.2">
      <c r="A77" s="100"/>
      <c r="B77" s="100"/>
      <c r="C77" s="101" t="s">
        <v>145</v>
      </c>
      <c r="D77" s="100"/>
      <c r="E77" s="100"/>
      <c r="F77" s="105"/>
      <c r="G77" s="105"/>
      <c r="H77" s="89" t="s">
        <v>140</v>
      </c>
    </row>
    <row r="78" spans="1:8" x14ac:dyDescent="0.2">
      <c r="A78" s="100"/>
      <c r="B78" s="100"/>
      <c r="C78" s="101" t="s">
        <v>139</v>
      </c>
      <c r="D78" s="100"/>
      <c r="E78" s="100" t="s">
        <v>140</v>
      </c>
      <c r="F78" s="106" t="s">
        <v>142</v>
      </c>
      <c r="G78" s="103">
        <v>0</v>
      </c>
      <c r="H78" s="89" t="s">
        <v>140</v>
      </c>
    </row>
    <row r="79" spans="1:8" x14ac:dyDescent="0.2">
      <c r="A79" s="100"/>
      <c r="B79" s="100"/>
      <c r="C79" s="104"/>
      <c r="D79" s="100"/>
      <c r="E79" s="100"/>
      <c r="F79" s="105"/>
      <c r="G79" s="105"/>
      <c r="H79" s="89" t="s">
        <v>140</v>
      </c>
    </row>
    <row r="80" spans="1:8" x14ac:dyDescent="0.2">
      <c r="A80" s="100"/>
      <c r="B80" s="100"/>
      <c r="C80" s="101" t="s">
        <v>146</v>
      </c>
      <c r="D80" s="100"/>
      <c r="E80" s="100"/>
      <c r="F80" s="105"/>
      <c r="G80" s="105"/>
      <c r="H80" s="89" t="s">
        <v>140</v>
      </c>
    </row>
    <row r="81" spans="1:8" x14ac:dyDescent="0.2">
      <c r="A81" s="95">
        <v>1</v>
      </c>
      <c r="B81" s="96"/>
      <c r="C81" s="96" t="s">
        <v>1074</v>
      </c>
      <c r="D81" s="96" t="s">
        <v>356</v>
      </c>
      <c r="E81" s="97">
        <v>-16500</v>
      </c>
      <c r="F81" s="98">
        <v>-322.839</v>
      </c>
      <c r="G81" s="99">
        <f>F81/$F$163</f>
        <v>-2.7011205583495172E-3</v>
      </c>
      <c r="H81" s="89" t="s">
        <v>140</v>
      </c>
    </row>
    <row r="82" spans="1:8" x14ac:dyDescent="0.2">
      <c r="A82" s="95">
        <v>2</v>
      </c>
      <c r="B82" s="96"/>
      <c r="C82" s="96" t="s">
        <v>1071</v>
      </c>
      <c r="D82" s="96" t="s">
        <v>356</v>
      </c>
      <c r="E82" s="97">
        <v>-7500</v>
      </c>
      <c r="F82" s="98">
        <v>-346.92</v>
      </c>
      <c r="G82" s="99">
        <f t="shared" ref="G82:G99" si="0">F82/$F$163</f>
        <v>-2.9026008137263918E-3</v>
      </c>
      <c r="H82" s="89" t="s">
        <v>140</v>
      </c>
    </row>
    <row r="83" spans="1:8" x14ac:dyDescent="0.2">
      <c r="A83" s="95">
        <v>3</v>
      </c>
      <c r="B83" s="96"/>
      <c r="C83" s="96" t="s">
        <v>1077</v>
      </c>
      <c r="D83" s="96" t="s">
        <v>356</v>
      </c>
      <c r="E83" s="97">
        <v>-184300</v>
      </c>
      <c r="F83" s="98">
        <v>-505.44274999999999</v>
      </c>
      <c r="G83" s="99">
        <f t="shared" si="0"/>
        <v>-4.2289246438432637E-3</v>
      </c>
      <c r="H83" s="89" t="s">
        <v>140</v>
      </c>
    </row>
    <row r="84" spans="1:8" x14ac:dyDescent="0.2">
      <c r="A84" s="95">
        <v>4</v>
      </c>
      <c r="B84" s="96"/>
      <c r="C84" s="96" t="s">
        <v>1096</v>
      </c>
      <c r="D84" s="96" t="s">
        <v>356</v>
      </c>
      <c r="E84" s="97">
        <v>-105000</v>
      </c>
      <c r="F84" s="98">
        <v>-537.12750000000005</v>
      </c>
      <c r="G84" s="99">
        <f t="shared" si="0"/>
        <v>-4.4940237477655437E-3</v>
      </c>
      <c r="H84" s="89" t="s">
        <v>140</v>
      </c>
    </row>
    <row r="85" spans="1:8" x14ac:dyDescent="0.2">
      <c r="A85" s="95">
        <v>5</v>
      </c>
      <c r="B85" s="96"/>
      <c r="C85" s="96" t="s">
        <v>1097</v>
      </c>
      <c r="D85" s="96" t="s">
        <v>356</v>
      </c>
      <c r="E85" s="97">
        <v>-52250</v>
      </c>
      <c r="F85" s="98">
        <v>-630.76199999999994</v>
      </c>
      <c r="G85" s="99">
        <f t="shared" si="0"/>
        <v>-5.2774423338743399E-3</v>
      </c>
      <c r="H85" s="89" t="s">
        <v>140</v>
      </c>
    </row>
    <row r="86" spans="1:8" x14ac:dyDescent="0.2">
      <c r="A86" s="95">
        <v>6</v>
      </c>
      <c r="B86" s="96"/>
      <c r="C86" s="96" t="s">
        <v>1098</v>
      </c>
      <c r="D86" s="96" t="s">
        <v>356</v>
      </c>
      <c r="E86" s="97">
        <v>-178500</v>
      </c>
      <c r="F86" s="98">
        <v>-631.17600000000004</v>
      </c>
      <c r="G86" s="99">
        <f t="shared" si="0"/>
        <v>-5.280906177806321E-3</v>
      </c>
      <c r="H86" s="89" t="s">
        <v>140</v>
      </c>
    </row>
    <row r="87" spans="1:8" x14ac:dyDescent="0.2">
      <c r="A87" s="95">
        <v>7</v>
      </c>
      <c r="B87" s="96"/>
      <c r="C87" s="96" t="s">
        <v>1099</v>
      </c>
      <c r="D87" s="96" t="s">
        <v>356</v>
      </c>
      <c r="E87" s="97">
        <v>-89100</v>
      </c>
      <c r="F87" s="98">
        <v>-1086.1289999999999</v>
      </c>
      <c r="G87" s="99">
        <f t="shared" si="0"/>
        <v>-9.0873945555512269E-3</v>
      </c>
      <c r="H87" s="89" t="s">
        <v>140</v>
      </c>
    </row>
    <row r="88" spans="1:8" x14ac:dyDescent="0.2">
      <c r="A88" s="95">
        <v>8</v>
      </c>
      <c r="B88" s="96"/>
      <c r="C88" s="96" t="s">
        <v>1075</v>
      </c>
      <c r="D88" s="96" t="s">
        <v>356</v>
      </c>
      <c r="E88" s="97">
        <v>-276000</v>
      </c>
      <c r="F88" s="98">
        <v>-1131.5999999999999</v>
      </c>
      <c r="G88" s="99">
        <f t="shared" si="0"/>
        <v>-9.4678400807471016E-3</v>
      </c>
      <c r="H88" s="89" t="s">
        <v>140</v>
      </c>
    </row>
    <row r="89" spans="1:8" x14ac:dyDescent="0.2">
      <c r="A89" s="95">
        <v>9</v>
      </c>
      <c r="B89" s="96"/>
      <c r="C89" s="96" t="s">
        <v>1100</v>
      </c>
      <c r="D89" s="96" t="s">
        <v>356</v>
      </c>
      <c r="E89" s="97">
        <v>-129800</v>
      </c>
      <c r="F89" s="98">
        <v>-1212.1373000000001</v>
      </c>
      <c r="G89" s="99">
        <f t="shared" si="0"/>
        <v>-1.014167737036813E-2</v>
      </c>
      <c r="H89" s="89" t="s">
        <v>140</v>
      </c>
    </row>
    <row r="90" spans="1:8" x14ac:dyDescent="0.2">
      <c r="A90" s="95">
        <v>10</v>
      </c>
      <c r="B90" s="96"/>
      <c r="C90" s="96" t="s">
        <v>1078</v>
      </c>
      <c r="D90" s="96" t="s">
        <v>356</v>
      </c>
      <c r="E90" s="97">
        <v>-406575</v>
      </c>
      <c r="F90" s="98">
        <v>-1221.5545875</v>
      </c>
      <c r="G90" s="99">
        <f t="shared" si="0"/>
        <v>-1.0220469675108691E-2</v>
      </c>
      <c r="H90" s="89" t="s">
        <v>140</v>
      </c>
    </row>
    <row r="91" spans="1:8" x14ac:dyDescent="0.2">
      <c r="A91" s="95">
        <v>11</v>
      </c>
      <c r="B91" s="96"/>
      <c r="C91" s="96" t="s">
        <v>1101</v>
      </c>
      <c r="D91" s="96" t="s">
        <v>356</v>
      </c>
      <c r="E91" s="97">
        <v>-31500</v>
      </c>
      <c r="F91" s="98">
        <v>-1249.2270000000001</v>
      </c>
      <c r="G91" s="99">
        <f t="shared" si="0"/>
        <v>-1.0451998462841517E-2</v>
      </c>
      <c r="H91" s="89" t="s">
        <v>140</v>
      </c>
    </row>
    <row r="92" spans="1:8" x14ac:dyDescent="0.2">
      <c r="A92" s="95">
        <v>12</v>
      </c>
      <c r="B92" s="96"/>
      <c r="C92" s="96" t="s">
        <v>1102</v>
      </c>
      <c r="D92" s="96" t="s">
        <v>356</v>
      </c>
      <c r="E92" s="97">
        <v>-39000</v>
      </c>
      <c r="F92" s="98">
        <v>-1353.3</v>
      </c>
      <c r="G92" s="99">
        <f t="shared" si="0"/>
        <v>-1.1322753606641086E-2</v>
      </c>
      <c r="H92" s="89" t="s">
        <v>140</v>
      </c>
    </row>
    <row r="93" spans="1:8" x14ac:dyDescent="0.2">
      <c r="A93" s="95">
        <v>13</v>
      </c>
      <c r="B93" s="96"/>
      <c r="C93" s="96" t="s">
        <v>1103</v>
      </c>
      <c r="D93" s="96" t="s">
        <v>356</v>
      </c>
      <c r="E93" s="97">
        <v>-149800</v>
      </c>
      <c r="F93" s="98">
        <v>-1445.1955</v>
      </c>
      <c r="G93" s="99">
        <f t="shared" si="0"/>
        <v>-1.2091622374881008E-2</v>
      </c>
      <c r="H93" s="89" t="s">
        <v>140</v>
      </c>
    </row>
    <row r="94" spans="1:8" x14ac:dyDescent="0.2">
      <c r="A94" s="95">
        <v>14</v>
      </c>
      <c r="B94" s="96"/>
      <c r="C94" s="96" t="s">
        <v>1024</v>
      </c>
      <c r="D94" s="96" t="s">
        <v>356</v>
      </c>
      <c r="E94" s="97">
        <v>-174750</v>
      </c>
      <c r="F94" s="98">
        <v>-1630.155375</v>
      </c>
      <c r="G94" s="99">
        <f t="shared" si="0"/>
        <v>-1.3639139622897069E-2</v>
      </c>
      <c r="H94" s="89" t="s">
        <v>140</v>
      </c>
    </row>
    <row r="95" spans="1:8" x14ac:dyDescent="0.2">
      <c r="A95" s="95">
        <v>15</v>
      </c>
      <c r="B95" s="96"/>
      <c r="C95" s="96" t="s">
        <v>1104</v>
      </c>
      <c r="D95" s="96" t="s">
        <v>356</v>
      </c>
      <c r="E95" s="97">
        <v>-364500</v>
      </c>
      <c r="F95" s="98">
        <v>-3945.348</v>
      </c>
      <c r="G95" s="99">
        <f t="shared" si="0"/>
        <v>-3.3009830264135225E-2</v>
      </c>
      <c r="H95" s="89" t="s">
        <v>140</v>
      </c>
    </row>
    <row r="96" spans="1:8" x14ac:dyDescent="0.2">
      <c r="A96" s="95">
        <v>16</v>
      </c>
      <c r="B96" s="96"/>
      <c r="C96" s="96" t="s">
        <v>1105</v>
      </c>
      <c r="D96" s="96" t="s">
        <v>356</v>
      </c>
      <c r="E96" s="97">
        <v>-374375</v>
      </c>
      <c r="F96" s="98">
        <v>-5140.9174999999996</v>
      </c>
      <c r="G96" s="99">
        <f t="shared" si="0"/>
        <v>-4.3012888616396419E-2</v>
      </c>
      <c r="H96" s="89" t="s">
        <v>140</v>
      </c>
    </row>
    <row r="97" spans="1:8" x14ac:dyDescent="0.2">
      <c r="A97" s="95">
        <v>17</v>
      </c>
      <c r="B97" s="96"/>
      <c r="C97" s="96" t="s">
        <v>1079</v>
      </c>
      <c r="D97" s="96" t="s">
        <v>356</v>
      </c>
      <c r="E97" s="97">
        <v>-389900</v>
      </c>
      <c r="F97" s="98">
        <v>-5309.2682999999997</v>
      </c>
      <c r="G97" s="99">
        <f t="shared" si="0"/>
        <v>-4.4421441507758952E-2</v>
      </c>
      <c r="H97" s="89" t="s">
        <v>140</v>
      </c>
    </row>
    <row r="98" spans="1:8" x14ac:dyDescent="0.2">
      <c r="A98" s="95">
        <v>18</v>
      </c>
      <c r="B98" s="96"/>
      <c r="C98" s="96" t="s">
        <v>1073</v>
      </c>
      <c r="D98" s="96" t="s">
        <v>356</v>
      </c>
      <c r="E98" s="97">
        <v>-502000</v>
      </c>
      <c r="F98" s="98">
        <v>-7025.49</v>
      </c>
      <c r="G98" s="99">
        <f t="shared" si="0"/>
        <v>-5.8780678516161151E-2</v>
      </c>
      <c r="H98" s="89" t="s">
        <v>140</v>
      </c>
    </row>
    <row r="99" spans="1:8" x14ac:dyDescent="0.2">
      <c r="A99" s="95">
        <v>19</v>
      </c>
      <c r="B99" s="96"/>
      <c r="C99" s="96" t="s">
        <v>1076</v>
      </c>
      <c r="D99" s="96" t="s">
        <v>356</v>
      </c>
      <c r="E99" s="97">
        <v>-439850</v>
      </c>
      <c r="F99" s="98">
        <v>-8684.3984</v>
      </c>
      <c r="G99" s="99">
        <f t="shared" si="0"/>
        <v>-7.2660388166044546E-2</v>
      </c>
      <c r="H99" s="89" t="s">
        <v>140</v>
      </c>
    </row>
    <row r="100" spans="1:8" x14ac:dyDescent="0.2">
      <c r="A100" s="100"/>
      <c r="B100" s="100"/>
      <c r="C100" s="101" t="s">
        <v>139</v>
      </c>
      <c r="D100" s="100"/>
      <c r="E100" s="100" t="s">
        <v>140</v>
      </c>
      <c r="F100" s="102">
        <f>SUM(F81:F99)</f>
        <v>-43408.988212499993</v>
      </c>
      <c r="G100" s="103">
        <f>SUM(G81:G99)</f>
        <v>-0.36319314109489748</v>
      </c>
      <c r="H100" s="89" t="s">
        <v>140</v>
      </c>
    </row>
    <row r="101" spans="1:8" x14ac:dyDescent="0.2">
      <c r="A101" s="100"/>
      <c r="B101" s="100"/>
      <c r="C101" s="104"/>
      <c r="D101" s="100"/>
      <c r="E101" s="100"/>
      <c r="F101" s="105"/>
      <c r="G101" s="105"/>
      <c r="H101" s="89" t="s">
        <v>140</v>
      </c>
    </row>
    <row r="102" spans="1:8" x14ac:dyDescent="0.2">
      <c r="A102" s="100"/>
      <c r="B102" s="100"/>
      <c r="C102" s="101" t="s">
        <v>147</v>
      </c>
      <c r="D102" s="100"/>
      <c r="E102" s="100"/>
      <c r="F102" s="102">
        <f>F66</f>
        <v>90050.709176000004</v>
      </c>
      <c r="G102" s="103">
        <f>G66</f>
        <v>0.75343386999999995</v>
      </c>
      <c r="H102" s="89" t="s">
        <v>140</v>
      </c>
    </row>
    <row r="103" spans="1:8" x14ac:dyDescent="0.2">
      <c r="A103" s="100"/>
      <c r="B103" s="100"/>
      <c r="C103" s="104"/>
      <c r="D103" s="100"/>
      <c r="E103" s="100"/>
      <c r="F103" s="105"/>
      <c r="G103" s="105"/>
      <c r="H103" s="89" t="s">
        <v>140</v>
      </c>
    </row>
    <row r="104" spans="1:8" x14ac:dyDescent="0.2">
      <c r="A104" s="100"/>
      <c r="B104" s="100"/>
      <c r="C104" s="101" t="s">
        <v>148</v>
      </c>
      <c r="D104" s="100"/>
      <c r="E104" s="100"/>
      <c r="F104" s="105"/>
      <c r="G104" s="105"/>
      <c r="H104" s="89" t="s">
        <v>140</v>
      </c>
    </row>
    <row r="105" spans="1:8" x14ac:dyDescent="0.2">
      <c r="A105" s="100"/>
      <c r="B105" s="100"/>
      <c r="C105" s="101" t="s">
        <v>10</v>
      </c>
      <c r="D105" s="100"/>
      <c r="E105" s="100"/>
      <c r="F105" s="105"/>
      <c r="G105" s="105"/>
      <c r="H105" s="89" t="s">
        <v>140</v>
      </c>
    </row>
    <row r="106" spans="1:8" x14ac:dyDescent="0.2">
      <c r="A106" s="95">
        <v>1</v>
      </c>
      <c r="B106" s="96" t="s">
        <v>752</v>
      </c>
      <c r="C106" s="96" t="s">
        <v>753</v>
      </c>
      <c r="D106" s="96" t="s">
        <v>523</v>
      </c>
      <c r="E106" s="97">
        <v>250</v>
      </c>
      <c r="F106" s="98">
        <v>2485.6424999999999</v>
      </c>
      <c r="G106" s="99">
        <v>2.0796809999999999E-2</v>
      </c>
      <c r="H106" s="89">
        <v>7.2350000000000003</v>
      </c>
    </row>
    <row r="107" spans="1:8" ht="25.5" x14ac:dyDescent="0.2">
      <c r="A107" s="95">
        <v>2</v>
      </c>
      <c r="B107" s="96" t="s">
        <v>554</v>
      </c>
      <c r="C107" s="96" t="s">
        <v>555</v>
      </c>
      <c r="D107" s="96" t="s">
        <v>523</v>
      </c>
      <c r="E107" s="97">
        <v>1500</v>
      </c>
      <c r="F107" s="98">
        <v>1506.078</v>
      </c>
      <c r="G107" s="99">
        <v>1.2601009999999999E-2</v>
      </c>
      <c r="H107" s="89">
        <v>7.3169000000000004</v>
      </c>
    </row>
    <row r="108" spans="1:8" ht="25.5" x14ac:dyDescent="0.2">
      <c r="A108" s="95">
        <v>3</v>
      </c>
      <c r="B108" s="96" t="s">
        <v>521</v>
      </c>
      <c r="C108" s="96" t="s">
        <v>522</v>
      </c>
      <c r="D108" s="96" t="s">
        <v>523</v>
      </c>
      <c r="E108" s="97">
        <v>1000</v>
      </c>
      <c r="F108" s="98">
        <v>1006.3390000000001</v>
      </c>
      <c r="G108" s="99">
        <v>8.4198099999999998E-3</v>
      </c>
      <c r="H108" s="89">
        <v>7.1795999999999998</v>
      </c>
    </row>
    <row r="109" spans="1:8" x14ac:dyDescent="0.2">
      <c r="A109" s="95">
        <v>4</v>
      </c>
      <c r="B109" s="96" t="s">
        <v>754</v>
      </c>
      <c r="C109" s="96" t="s">
        <v>755</v>
      </c>
      <c r="D109" s="96" t="s">
        <v>520</v>
      </c>
      <c r="E109" s="97">
        <v>100</v>
      </c>
      <c r="F109" s="98">
        <v>1000.572</v>
      </c>
      <c r="G109" s="99">
        <v>8.3715600000000001E-3</v>
      </c>
      <c r="H109" s="89">
        <v>7.3491999999999997</v>
      </c>
    </row>
    <row r="110" spans="1:8" ht="25.5" x14ac:dyDescent="0.2">
      <c r="A110" s="95">
        <v>5</v>
      </c>
      <c r="B110" s="96" t="s">
        <v>756</v>
      </c>
      <c r="C110" s="96" t="s">
        <v>757</v>
      </c>
      <c r="D110" s="96" t="s">
        <v>520</v>
      </c>
      <c r="E110" s="97">
        <v>1000</v>
      </c>
      <c r="F110" s="98">
        <v>999.25</v>
      </c>
      <c r="G110" s="99">
        <v>8.3604999999999999E-3</v>
      </c>
      <c r="H110" s="89">
        <v>7.4010999999999996</v>
      </c>
    </row>
    <row r="111" spans="1:8" x14ac:dyDescent="0.2">
      <c r="A111" s="100"/>
      <c r="B111" s="100"/>
      <c r="C111" s="101" t="s">
        <v>139</v>
      </c>
      <c r="D111" s="100"/>
      <c r="E111" s="100" t="s">
        <v>140</v>
      </c>
      <c r="F111" s="102">
        <v>6997.8815000000004</v>
      </c>
      <c r="G111" s="103">
        <v>5.8549690000000001E-2</v>
      </c>
      <c r="H111" s="89" t="s">
        <v>140</v>
      </c>
    </row>
    <row r="112" spans="1:8" x14ac:dyDescent="0.2">
      <c r="A112" s="100"/>
      <c r="B112" s="100"/>
      <c r="C112" s="104"/>
      <c r="D112" s="100"/>
      <c r="E112" s="100"/>
      <c r="F112" s="105"/>
      <c r="G112" s="105"/>
      <c r="H112" s="89" t="s">
        <v>140</v>
      </c>
    </row>
    <row r="113" spans="1:8" x14ac:dyDescent="0.2">
      <c r="A113" s="100"/>
      <c r="B113" s="100"/>
      <c r="C113" s="101" t="s">
        <v>149</v>
      </c>
      <c r="D113" s="100"/>
      <c r="E113" s="100"/>
      <c r="F113" s="100"/>
      <c r="G113" s="100"/>
      <c r="H113" s="89" t="s">
        <v>140</v>
      </c>
    </row>
    <row r="114" spans="1:8" x14ac:dyDescent="0.2">
      <c r="A114" s="100"/>
      <c r="B114" s="100"/>
      <c r="C114" s="101" t="s">
        <v>139</v>
      </c>
      <c r="D114" s="100"/>
      <c r="E114" s="100" t="s">
        <v>140</v>
      </c>
      <c r="F114" s="106" t="s">
        <v>142</v>
      </c>
      <c r="G114" s="103">
        <v>0</v>
      </c>
      <c r="H114" s="89" t="s">
        <v>140</v>
      </c>
    </row>
    <row r="115" spans="1:8" x14ac:dyDescent="0.2">
      <c r="A115" s="100"/>
      <c r="B115" s="100"/>
      <c r="C115" s="104"/>
      <c r="D115" s="100"/>
      <c r="E115" s="100"/>
      <c r="F115" s="105"/>
      <c r="G115" s="105"/>
      <c r="H115" s="89" t="s">
        <v>140</v>
      </c>
    </row>
    <row r="116" spans="1:8" x14ac:dyDescent="0.2">
      <c r="A116" s="100"/>
      <c r="B116" s="100"/>
      <c r="C116" s="101" t="s">
        <v>150</v>
      </c>
      <c r="D116" s="100"/>
      <c r="E116" s="100"/>
      <c r="F116" s="100"/>
      <c r="G116" s="100"/>
      <c r="H116" s="89" t="s">
        <v>140</v>
      </c>
    </row>
    <row r="117" spans="1:8" x14ac:dyDescent="0.2">
      <c r="A117" s="95">
        <v>1</v>
      </c>
      <c r="B117" s="96" t="s">
        <v>602</v>
      </c>
      <c r="C117" s="96" t="s">
        <v>603</v>
      </c>
      <c r="D117" s="96" t="s">
        <v>604</v>
      </c>
      <c r="E117" s="97">
        <v>2500000</v>
      </c>
      <c r="F117" s="98">
        <v>2556.2224999999999</v>
      </c>
      <c r="G117" s="99">
        <v>2.138733E-2</v>
      </c>
      <c r="H117" s="89">
        <v>6.8493000000000004</v>
      </c>
    </row>
    <row r="118" spans="1:8" x14ac:dyDescent="0.2">
      <c r="A118" s="95">
        <v>2</v>
      </c>
      <c r="B118" s="96" t="s">
        <v>605</v>
      </c>
      <c r="C118" s="96" t="s">
        <v>606</v>
      </c>
      <c r="D118" s="96" t="s">
        <v>604</v>
      </c>
      <c r="E118" s="97">
        <v>2000000</v>
      </c>
      <c r="F118" s="98">
        <v>1969.452</v>
      </c>
      <c r="G118" s="99">
        <v>1.647796E-2</v>
      </c>
      <c r="H118" s="89">
        <v>6.8072999999999997</v>
      </c>
    </row>
    <row r="119" spans="1:8" x14ac:dyDescent="0.2">
      <c r="A119" s="95">
        <v>3</v>
      </c>
      <c r="B119" s="96" t="s">
        <v>758</v>
      </c>
      <c r="C119" s="96" t="s">
        <v>1189</v>
      </c>
      <c r="D119" s="96" t="s">
        <v>604</v>
      </c>
      <c r="E119" s="97">
        <v>1500000</v>
      </c>
      <c r="F119" s="98">
        <v>1555.1969999999999</v>
      </c>
      <c r="G119" s="99">
        <v>1.3011979999999999E-2</v>
      </c>
      <c r="H119" s="89">
        <v>5.9714</v>
      </c>
    </row>
    <row r="120" spans="1:8" x14ac:dyDescent="0.2">
      <c r="A120" s="95">
        <v>4</v>
      </c>
      <c r="B120" s="96" t="s">
        <v>607</v>
      </c>
      <c r="C120" s="96" t="s">
        <v>1183</v>
      </c>
      <c r="D120" s="96" t="s">
        <v>604</v>
      </c>
      <c r="E120" s="97">
        <v>1500000</v>
      </c>
      <c r="F120" s="98">
        <v>1522.0875000000001</v>
      </c>
      <c r="G120" s="99">
        <v>1.273496E-2</v>
      </c>
      <c r="H120" s="89">
        <v>7.1795</v>
      </c>
    </row>
    <row r="121" spans="1:8" x14ac:dyDescent="0.2">
      <c r="A121" s="95">
        <v>5</v>
      </c>
      <c r="B121" s="96" t="s">
        <v>760</v>
      </c>
      <c r="C121" s="96" t="s">
        <v>761</v>
      </c>
      <c r="D121" s="96" t="s">
        <v>604</v>
      </c>
      <c r="E121" s="97">
        <v>1500000</v>
      </c>
      <c r="F121" s="98">
        <v>1479.6224999999999</v>
      </c>
      <c r="G121" s="99">
        <v>1.2379670000000001E-2</v>
      </c>
      <c r="H121" s="89">
        <v>6.4644000000000004</v>
      </c>
    </row>
    <row r="122" spans="1:8" x14ac:dyDescent="0.2">
      <c r="A122" s="95">
        <v>6</v>
      </c>
      <c r="B122" s="96" t="s">
        <v>762</v>
      </c>
      <c r="C122" s="96" t="s">
        <v>763</v>
      </c>
      <c r="D122" s="96" t="s">
        <v>604</v>
      </c>
      <c r="E122" s="97">
        <v>500000</v>
      </c>
      <c r="F122" s="98">
        <v>513.9325</v>
      </c>
      <c r="G122" s="99">
        <v>4.2999600000000002E-3</v>
      </c>
      <c r="H122" s="89">
        <v>6.1942000000000004</v>
      </c>
    </row>
    <row r="123" spans="1:8" x14ac:dyDescent="0.2">
      <c r="A123" s="100"/>
      <c r="B123" s="100"/>
      <c r="C123" s="101" t="s">
        <v>139</v>
      </c>
      <c r="D123" s="100"/>
      <c r="E123" s="100" t="s">
        <v>140</v>
      </c>
      <c r="F123" s="102">
        <v>9596.5139999999992</v>
      </c>
      <c r="G123" s="103">
        <v>8.0291860000000007E-2</v>
      </c>
      <c r="H123" s="89" t="s">
        <v>140</v>
      </c>
    </row>
    <row r="124" spans="1:8" x14ac:dyDescent="0.2">
      <c r="A124" s="100"/>
      <c r="B124" s="100"/>
      <c r="C124" s="104"/>
      <c r="D124" s="100"/>
      <c r="E124" s="100"/>
      <c r="F124" s="105"/>
      <c r="G124" s="105"/>
      <c r="H124" s="89" t="s">
        <v>140</v>
      </c>
    </row>
    <row r="125" spans="1:8" x14ac:dyDescent="0.2">
      <c r="A125" s="100"/>
      <c r="B125" s="100"/>
      <c r="C125" s="101" t="s">
        <v>151</v>
      </c>
      <c r="D125" s="100"/>
      <c r="E125" s="100"/>
      <c r="F125" s="105"/>
      <c r="G125" s="105"/>
      <c r="H125" s="89" t="s">
        <v>140</v>
      </c>
    </row>
    <row r="126" spans="1:8" x14ac:dyDescent="0.2">
      <c r="A126" s="100"/>
      <c r="B126" s="100"/>
      <c r="C126" s="101" t="s">
        <v>139</v>
      </c>
      <c r="D126" s="100"/>
      <c r="E126" s="100" t="s">
        <v>140</v>
      </c>
      <c r="F126" s="106" t="s">
        <v>142</v>
      </c>
      <c r="G126" s="103">
        <v>0</v>
      </c>
      <c r="H126" s="89" t="s">
        <v>140</v>
      </c>
    </row>
    <row r="127" spans="1:8" ht="12.75" customHeight="1" x14ac:dyDescent="0.2">
      <c r="A127" s="87"/>
      <c r="B127" s="87"/>
      <c r="C127" s="88"/>
      <c r="D127" s="87"/>
      <c r="E127" s="87"/>
      <c r="F127" s="155"/>
      <c r="G127" s="140"/>
      <c r="H127" s="89" t="s">
        <v>140</v>
      </c>
    </row>
    <row r="128" spans="1:8" ht="12.75" customHeight="1" x14ac:dyDescent="0.2">
      <c r="A128" s="87"/>
      <c r="B128" s="87"/>
      <c r="C128" s="88" t="s">
        <v>995</v>
      </c>
      <c r="D128" s="87"/>
      <c r="E128" s="87"/>
      <c r="F128" s="87"/>
      <c r="G128" s="87"/>
      <c r="H128" s="89" t="s">
        <v>140</v>
      </c>
    </row>
    <row r="129" spans="1:8" ht="25.5" x14ac:dyDescent="0.2">
      <c r="A129" s="90">
        <v>1</v>
      </c>
      <c r="B129" s="91" t="s">
        <v>315</v>
      </c>
      <c r="C129" s="91" t="s">
        <v>996</v>
      </c>
      <c r="D129" s="91" t="s">
        <v>228</v>
      </c>
      <c r="E129" s="92">
        <v>36400</v>
      </c>
      <c r="F129" s="93">
        <v>3.7212812</v>
      </c>
      <c r="G129" s="94" t="s">
        <v>138</v>
      </c>
      <c r="H129" s="89">
        <v>6.3449999999999998</v>
      </c>
    </row>
    <row r="130" spans="1:8" ht="12.75" customHeight="1" x14ac:dyDescent="0.2">
      <c r="A130" s="87"/>
      <c r="B130" s="87"/>
      <c r="C130" s="88" t="s">
        <v>139</v>
      </c>
      <c r="D130" s="87"/>
      <c r="E130" s="87" t="s">
        <v>140</v>
      </c>
      <c r="F130" s="139">
        <f>F129</f>
        <v>3.7212812</v>
      </c>
      <c r="G130" s="140">
        <f>SUM(G129)</f>
        <v>0</v>
      </c>
      <c r="H130" s="89" t="s">
        <v>140</v>
      </c>
    </row>
    <row r="131" spans="1:8" x14ac:dyDescent="0.2">
      <c r="A131" s="100"/>
      <c r="B131" s="100"/>
      <c r="C131" s="104"/>
      <c r="D131" s="100"/>
      <c r="E131" s="100"/>
      <c r="F131" s="105"/>
      <c r="G131" s="105"/>
      <c r="H131" s="89" t="s">
        <v>140</v>
      </c>
    </row>
    <row r="132" spans="1:8" x14ac:dyDescent="0.2">
      <c r="A132" s="100"/>
      <c r="B132" s="100"/>
      <c r="C132" s="101" t="s">
        <v>152</v>
      </c>
      <c r="D132" s="100"/>
      <c r="E132" s="100"/>
      <c r="F132" s="102">
        <v>16594.395499999999</v>
      </c>
      <c r="G132" s="103">
        <v>0.13884155000000001</v>
      </c>
      <c r="H132" s="89" t="s">
        <v>140</v>
      </c>
    </row>
    <row r="133" spans="1:8" x14ac:dyDescent="0.2">
      <c r="A133" s="100"/>
      <c r="B133" s="100"/>
      <c r="C133" s="104"/>
      <c r="D133" s="100"/>
      <c r="E133" s="100"/>
      <c r="F133" s="105"/>
      <c r="G133" s="105"/>
      <c r="H133" s="89" t="s">
        <v>140</v>
      </c>
    </row>
    <row r="134" spans="1:8" x14ac:dyDescent="0.2">
      <c r="A134" s="100"/>
      <c r="B134" s="100"/>
      <c r="C134" s="101" t="s">
        <v>153</v>
      </c>
      <c r="D134" s="100"/>
      <c r="E134" s="100"/>
      <c r="F134" s="105"/>
      <c r="G134" s="105"/>
      <c r="H134" s="89" t="s">
        <v>140</v>
      </c>
    </row>
    <row r="135" spans="1:8" x14ac:dyDescent="0.2">
      <c r="A135" s="100"/>
      <c r="B135" s="100"/>
      <c r="C135" s="101" t="s">
        <v>154</v>
      </c>
      <c r="D135" s="100"/>
      <c r="E135" s="100"/>
      <c r="F135" s="105"/>
      <c r="G135" s="105"/>
      <c r="H135" s="89" t="s">
        <v>140</v>
      </c>
    </row>
    <row r="136" spans="1:8" x14ac:dyDescent="0.2">
      <c r="A136" s="100"/>
      <c r="B136" s="100"/>
      <c r="C136" s="101" t="s">
        <v>139</v>
      </c>
      <c r="D136" s="100"/>
      <c r="E136" s="100" t="s">
        <v>140</v>
      </c>
      <c r="F136" s="106" t="s">
        <v>142</v>
      </c>
      <c r="G136" s="103">
        <v>0</v>
      </c>
      <c r="H136" s="89" t="s">
        <v>140</v>
      </c>
    </row>
    <row r="137" spans="1:8" x14ac:dyDescent="0.2">
      <c r="A137" s="100"/>
      <c r="B137" s="100"/>
      <c r="C137" s="104"/>
      <c r="D137" s="100"/>
      <c r="E137" s="100"/>
      <c r="F137" s="105"/>
      <c r="G137" s="105"/>
      <c r="H137" s="89" t="s">
        <v>140</v>
      </c>
    </row>
    <row r="138" spans="1:8" x14ac:dyDescent="0.2">
      <c r="A138" s="100"/>
      <c r="B138" s="100"/>
      <c r="C138" s="101" t="s">
        <v>155</v>
      </c>
      <c r="D138" s="100"/>
      <c r="E138" s="100"/>
      <c r="F138" s="105"/>
      <c r="G138" s="105"/>
      <c r="H138" s="89" t="s">
        <v>140</v>
      </c>
    </row>
    <row r="139" spans="1:8" x14ac:dyDescent="0.2">
      <c r="A139" s="100"/>
      <c r="B139" s="100"/>
      <c r="C139" s="101" t="s">
        <v>139</v>
      </c>
      <c r="D139" s="100"/>
      <c r="E139" s="100" t="s">
        <v>140</v>
      </c>
      <c r="F139" s="106" t="s">
        <v>142</v>
      </c>
      <c r="G139" s="103">
        <v>0</v>
      </c>
      <c r="H139" s="89" t="s">
        <v>140</v>
      </c>
    </row>
    <row r="140" spans="1:8" x14ac:dyDescent="0.2">
      <c r="A140" s="100"/>
      <c r="B140" s="100"/>
      <c r="C140" s="104"/>
      <c r="D140" s="100"/>
      <c r="E140" s="100"/>
      <c r="F140" s="105"/>
      <c r="G140" s="105"/>
      <c r="H140" s="89" t="s">
        <v>140</v>
      </c>
    </row>
    <row r="141" spans="1:8" x14ac:dyDescent="0.2">
      <c r="A141" s="100"/>
      <c r="B141" s="100"/>
      <c r="C141" s="101" t="s">
        <v>156</v>
      </c>
      <c r="D141" s="100"/>
      <c r="E141" s="100"/>
      <c r="F141" s="105"/>
      <c r="G141" s="105"/>
      <c r="H141" s="89" t="s">
        <v>140</v>
      </c>
    </row>
    <row r="142" spans="1:8" x14ac:dyDescent="0.2">
      <c r="A142" s="100"/>
      <c r="B142" s="100"/>
      <c r="C142" s="101" t="s">
        <v>139</v>
      </c>
      <c r="D142" s="100"/>
      <c r="E142" s="100" t="s">
        <v>140</v>
      </c>
      <c r="F142" s="106" t="s">
        <v>142</v>
      </c>
      <c r="G142" s="103">
        <v>0</v>
      </c>
      <c r="H142" s="89" t="s">
        <v>140</v>
      </c>
    </row>
    <row r="143" spans="1:8" x14ac:dyDescent="0.2">
      <c r="A143" s="100"/>
      <c r="B143" s="100"/>
      <c r="C143" s="104"/>
      <c r="D143" s="100"/>
      <c r="E143" s="100"/>
      <c r="F143" s="105"/>
      <c r="G143" s="105"/>
      <c r="H143" s="89" t="s">
        <v>140</v>
      </c>
    </row>
    <row r="144" spans="1:8" x14ac:dyDescent="0.2">
      <c r="A144" s="100"/>
      <c r="B144" s="100"/>
      <c r="C144" s="101" t="s">
        <v>157</v>
      </c>
      <c r="D144" s="100"/>
      <c r="E144" s="100"/>
      <c r="F144" s="105"/>
      <c r="G144" s="105"/>
      <c r="H144" s="89" t="s">
        <v>140</v>
      </c>
    </row>
    <row r="145" spans="1:8" x14ac:dyDescent="0.2">
      <c r="A145" s="95">
        <v>1</v>
      </c>
      <c r="B145" s="96"/>
      <c r="C145" s="96" t="s">
        <v>158</v>
      </c>
      <c r="D145" s="96"/>
      <c r="E145" s="107"/>
      <c r="F145" s="98">
        <v>4112.6671831149997</v>
      </c>
      <c r="G145" s="99">
        <v>3.4409750000000003E-2</v>
      </c>
      <c r="H145" s="89">
        <v>5.2</v>
      </c>
    </row>
    <row r="146" spans="1:8" x14ac:dyDescent="0.2">
      <c r="A146" s="100"/>
      <c r="B146" s="100"/>
      <c r="C146" s="101" t="s">
        <v>139</v>
      </c>
      <c r="D146" s="100"/>
      <c r="E146" s="100" t="s">
        <v>140</v>
      </c>
      <c r="F146" s="102">
        <v>4112.6671831149997</v>
      </c>
      <c r="G146" s="103">
        <v>3.4409750000000003E-2</v>
      </c>
      <c r="H146" s="89" t="s">
        <v>140</v>
      </c>
    </row>
    <row r="147" spans="1:8" x14ac:dyDescent="0.2">
      <c r="A147" s="100"/>
      <c r="B147" s="100"/>
      <c r="C147" s="104"/>
      <c r="D147" s="100"/>
      <c r="E147" s="100"/>
      <c r="F147" s="105"/>
      <c r="G147" s="105"/>
      <c r="H147" s="89" t="s">
        <v>140</v>
      </c>
    </row>
    <row r="148" spans="1:8" x14ac:dyDescent="0.2">
      <c r="A148" s="100"/>
      <c r="B148" s="100"/>
      <c r="C148" s="101" t="s">
        <v>159</v>
      </c>
      <c r="D148" s="100"/>
      <c r="E148" s="100"/>
      <c r="F148" s="102">
        <v>4112.6671831149997</v>
      </c>
      <c r="G148" s="103">
        <v>3.4409750000000003E-2</v>
      </c>
      <c r="H148" s="89" t="s">
        <v>140</v>
      </c>
    </row>
    <row r="149" spans="1:8" x14ac:dyDescent="0.2">
      <c r="A149" s="100"/>
      <c r="B149" s="100"/>
      <c r="C149" s="105"/>
      <c r="D149" s="100"/>
      <c r="E149" s="100"/>
      <c r="F149" s="100"/>
      <c r="G149" s="100"/>
      <c r="H149" s="89" t="s">
        <v>140</v>
      </c>
    </row>
    <row r="150" spans="1:8" x14ac:dyDescent="0.2">
      <c r="A150" s="100"/>
      <c r="B150" s="100"/>
      <c r="C150" s="101" t="s">
        <v>160</v>
      </c>
      <c r="D150" s="100"/>
      <c r="E150" s="100"/>
      <c r="F150" s="100"/>
      <c r="G150" s="100"/>
      <c r="H150" s="89" t="s">
        <v>140</v>
      </c>
    </row>
    <row r="151" spans="1:8" x14ac:dyDescent="0.2">
      <c r="A151" s="100"/>
      <c r="B151" s="100"/>
      <c r="C151" s="101" t="s">
        <v>161</v>
      </c>
      <c r="D151" s="100"/>
      <c r="E151" s="100"/>
      <c r="F151" s="100"/>
      <c r="G151" s="100"/>
      <c r="H151" s="89" t="s">
        <v>140</v>
      </c>
    </row>
    <row r="152" spans="1:8" x14ac:dyDescent="0.2">
      <c r="A152" s="100"/>
      <c r="B152" s="100"/>
      <c r="C152" s="101" t="s">
        <v>139</v>
      </c>
      <c r="D152" s="100"/>
      <c r="E152" s="100" t="s">
        <v>140</v>
      </c>
      <c r="F152" s="106" t="s">
        <v>142</v>
      </c>
      <c r="G152" s="103">
        <v>0</v>
      </c>
      <c r="H152" s="89" t="s">
        <v>140</v>
      </c>
    </row>
    <row r="153" spans="1:8" x14ac:dyDescent="0.2">
      <c r="A153" s="100"/>
      <c r="B153" s="100"/>
      <c r="C153" s="104"/>
      <c r="D153" s="100"/>
      <c r="E153" s="100"/>
      <c r="F153" s="105"/>
      <c r="G153" s="105"/>
      <c r="H153" s="89" t="s">
        <v>140</v>
      </c>
    </row>
    <row r="154" spans="1:8" x14ac:dyDescent="0.2">
      <c r="A154" s="100"/>
      <c r="B154" s="100"/>
      <c r="C154" s="101" t="s">
        <v>162</v>
      </c>
      <c r="D154" s="100"/>
      <c r="E154" s="100"/>
      <c r="F154" s="100"/>
      <c r="G154" s="100"/>
      <c r="H154" s="89" t="s">
        <v>140</v>
      </c>
    </row>
    <row r="155" spans="1:8" x14ac:dyDescent="0.2">
      <c r="A155" s="100"/>
      <c r="B155" s="100"/>
      <c r="C155" s="101" t="s">
        <v>163</v>
      </c>
      <c r="D155" s="100"/>
      <c r="E155" s="100"/>
      <c r="F155" s="100"/>
      <c r="G155" s="100"/>
      <c r="H155" s="89" t="s">
        <v>140</v>
      </c>
    </row>
    <row r="156" spans="1:8" x14ac:dyDescent="0.2">
      <c r="A156" s="100"/>
      <c r="B156" s="100"/>
      <c r="C156" s="101" t="s">
        <v>139</v>
      </c>
      <c r="D156" s="100"/>
      <c r="E156" s="100" t="s">
        <v>140</v>
      </c>
      <c r="F156" s="106" t="s">
        <v>142</v>
      </c>
      <c r="G156" s="103">
        <v>0</v>
      </c>
      <c r="H156" s="89" t="s">
        <v>140</v>
      </c>
    </row>
    <row r="157" spans="1:8" x14ac:dyDescent="0.2">
      <c r="A157" s="100"/>
      <c r="B157" s="100"/>
      <c r="C157" s="104"/>
      <c r="D157" s="100"/>
      <c r="E157" s="100"/>
      <c r="F157" s="105"/>
      <c r="G157" s="105"/>
      <c r="H157" s="89" t="s">
        <v>140</v>
      </c>
    </row>
    <row r="158" spans="1:8" x14ac:dyDescent="0.2">
      <c r="A158" s="100"/>
      <c r="B158" s="100"/>
      <c r="C158" s="101" t="s">
        <v>164</v>
      </c>
      <c r="D158" s="100"/>
      <c r="E158" s="100"/>
      <c r="F158" s="105"/>
      <c r="G158" s="105"/>
      <c r="H158" s="89" t="s">
        <v>140</v>
      </c>
    </row>
    <row r="159" spans="1:8" x14ac:dyDescent="0.2">
      <c r="A159" s="100"/>
      <c r="B159" s="100"/>
      <c r="C159" s="101" t="s">
        <v>139</v>
      </c>
      <c r="D159" s="100"/>
      <c r="E159" s="100" t="s">
        <v>140</v>
      </c>
      <c r="F159" s="106" t="s">
        <v>142</v>
      </c>
      <c r="G159" s="103">
        <v>0</v>
      </c>
      <c r="H159" s="89" t="s">
        <v>140</v>
      </c>
    </row>
    <row r="160" spans="1:8" x14ac:dyDescent="0.2">
      <c r="A160" s="100"/>
      <c r="B160" s="100"/>
      <c r="C160" s="104"/>
      <c r="D160" s="100"/>
      <c r="E160" s="100"/>
      <c r="F160" s="105"/>
      <c r="G160" s="105"/>
      <c r="H160" s="89" t="s">
        <v>140</v>
      </c>
    </row>
    <row r="161" spans="1:17" x14ac:dyDescent="0.2">
      <c r="A161" s="107"/>
      <c r="B161" s="96"/>
      <c r="C161" s="96" t="s">
        <v>357</v>
      </c>
      <c r="D161" s="96"/>
      <c r="E161" s="107"/>
      <c r="F161" s="98">
        <v>8499.9999963999999</v>
      </c>
      <c r="G161" s="99">
        <v>7.1117570000000005E-2</v>
      </c>
      <c r="H161" s="89" t="s">
        <v>140</v>
      </c>
    </row>
    <row r="162" spans="1:17" x14ac:dyDescent="0.2">
      <c r="A162" s="107"/>
      <c r="B162" s="96"/>
      <c r="C162" s="91" t="s">
        <v>1002</v>
      </c>
      <c r="D162" s="96"/>
      <c r="E162" s="107"/>
      <c r="F162" s="98">
        <f>43667.89152831+F100</f>
        <v>258.90331581000646</v>
      </c>
      <c r="G162" s="99">
        <f>F162/F163</f>
        <v>2.1661852160342028E-3</v>
      </c>
      <c r="H162" s="89" t="s">
        <v>140</v>
      </c>
    </row>
    <row r="163" spans="1:17" x14ac:dyDescent="0.2">
      <c r="A163" s="104"/>
      <c r="B163" s="104"/>
      <c r="C163" s="101" t="s">
        <v>166</v>
      </c>
      <c r="D163" s="105"/>
      <c r="E163" s="105"/>
      <c r="F163" s="102">
        <v>119520.396452525</v>
      </c>
      <c r="G163" s="108">
        <v>1.0000000600000001</v>
      </c>
      <c r="H163" s="89" t="s">
        <v>140</v>
      </c>
    </row>
    <row r="164" spans="1:17" ht="12.75" customHeight="1" x14ac:dyDescent="0.2">
      <c r="A164" s="109"/>
      <c r="B164" s="109"/>
      <c r="C164" s="110"/>
      <c r="D164" s="111"/>
      <c r="E164" s="111"/>
      <c r="F164" s="112"/>
      <c r="G164" s="113"/>
      <c r="H164" s="114"/>
    </row>
    <row r="165" spans="1:17" x14ac:dyDescent="0.2">
      <c r="A165" s="109"/>
      <c r="B165" s="230" t="s">
        <v>984</v>
      </c>
      <c r="C165" s="230"/>
      <c r="D165" s="230"/>
      <c r="E165" s="230"/>
      <c r="F165" s="230"/>
      <c r="G165" s="230"/>
      <c r="H165" s="230"/>
      <c r="J165" s="116"/>
    </row>
    <row r="166" spans="1:17" x14ac:dyDescent="0.2">
      <c r="A166" s="109"/>
      <c r="B166" s="230" t="s">
        <v>985</v>
      </c>
      <c r="C166" s="230"/>
      <c r="D166" s="230"/>
      <c r="E166" s="230"/>
      <c r="F166" s="230"/>
      <c r="G166" s="230"/>
      <c r="H166" s="230"/>
      <c r="J166" s="116"/>
    </row>
    <row r="167" spans="1:17" x14ac:dyDescent="0.2">
      <c r="A167" s="109"/>
      <c r="B167" s="230" t="s">
        <v>986</v>
      </c>
      <c r="C167" s="230"/>
      <c r="D167" s="230"/>
      <c r="E167" s="230"/>
      <c r="F167" s="230"/>
      <c r="G167" s="230"/>
      <c r="H167" s="230"/>
      <c r="J167" s="116"/>
    </row>
    <row r="168" spans="1:17" s="118" customFormat="1" ht="66.75" customHeight="1" x14ac:dyDescent="0.25">
      <c r="A168" s="117"/>
      <c r="B168" s="231" t="s">
        <v>987</v>
      </c>
      <c r="C168" s="231"/>
      <c r="D168" s="231"/>
      <c r="E168" s="231"/>
      <c r="F168" s="231"/>
      <c r="G168" s="231"/>
      <c r="H168" s="231"/>
      <c r="I168"/>
      <c r="J168" s="116"/>
      <c r="K168"/>
      <c r="L168"/>
      <c r="M168"/>
      <c r="N168"/>
      <c r="O168"/>
      <c r="P168"/>
      <c r="Q168"/>
    </row>
    <row r="169" spans="1:17" x14ac:dyDescent="0.2">
      <c r="A169" s="109"/>
      <c r="B169" s="230" t="s">
        <v>988</v>
      </c>
      <c r="C169" s="230"/>
      <c r="D169" s="230"/>
      <c r="E169" s="230"/>
      <c r="F169" s="230"/>
      <c r="G169" s="230"/>
      <c r="H169" s="230"/>
      <c r="J169" s="116"/>
    </row>
    <row r="170" spans="1:17" x14ac:dyDescent="0.2">
      <c r="A170" s="109"/>
      <c r="B170" s="109"/>
      <c r="C170" s="109"/>
      <c r="D170" s="111"/>
      <c r="E170" s="111"/>
      <c r="F170" s="111"/>
      <c r="G170" s="111"/>
    </row>
    <row r="171" spans="1:17" x14ac:dyDescent="0.2">
      <c r="A171" s="109"/>
      <c r="B171" s="232" t="s">
        <v>167</v>
      </c>
      <c r="C171" s="233"/>
      <c r="D171" s="234"/>
      <c r="E171" s="119"/>
      <c r="F171" s="111"/>
      <c r="G171" s="111"/>
    </row>
    <row r="172" spans="1:17" ht="27.75" customHeight="1" x14ac:dyDescent="0.2">
      <c r="A172" s="109"/>
      <c r="B172" s="235" t="s">
        <v>168</v>
      </c>
      <c r="C172" s="236"/>
      <c r="D172" s="88" t="s">
        <v>169</v>
      </c>
      <c r="E172" s="119"/>
      <c r="F172" s="111"/>
      <c r="G172" s="111"/>
    </row>
    <row r="173" spans="1:17" ht="12.75" customHeight="1" x14ac:dyDescent="0.2">
      <c r="A173" s="109"/>
      <c r="B173" s="235" t="s">
        <v>989</v>
      </c>
      <c r="C173" s="236"/>
      <c r="D173" s="88" t="s">
        <v>169</v>
      </c>
      <c r="E173" s="119"/>
      <c r="F173" s="111"/>
      <c r="G173" s="111"/>
    </row>
    <row r="174" spans="1:17" x14ac:dyDescent="0.2">
      <c r="A174" s="109"/>
      <c r="B174" s="235" t="s">
        <v>170</v>
      </c>
      <c r="C174" s="236"/>
      <c r="D174" s="120" t="s">
        <v>140</v>
      </c>
      <c r="E174" s="119"/>
      <c r="F174" s="111"/>
      <c r="G174" s="111"/>
    </row>
    <row r="175" spans="1:17" x14ac:dyDescent="0.2">
      <c r="A175" s="121"/>
      <c r="B175" s="122" t="s">
        <v>140</v>
      </c>
      <c r="C175" s="122" t="s">
        <v>990</v>
      </c>
      <c r="D175" s="122" t="s">
        <v>171</v>
      </c>
      <c r="E175" s="121"/>
      <c r="F175" s="121"/>
      <c r="G175" s="121"/>
      <c r="H175" s="121"/>
      <c r="J175" s="116"/>
    </row>
    <row r="176" spans="1:17" x14ac:dyDescent="0.2">
      <c r="A176" s="121"/>
      <c r="B176" s="123" t="s">
        <v>172</v>
      </c>
      <c r="C176" s="124">
        <v>46022</v>
      </c>
      <c r="D176" s="124">
        <v>46053</v>
      </c>
      <c r="E176" s="121"/>
      <c r="F176" s="121"/>
      <c r="G176" s="121"/>
      <c r="J176" s="116"/>
    </row>
    <row r="177" spans="1:7" x14ac:dyDescent="0.2">
      <c r="A177" s="125"/>
      <c r="B177" s="96" t="s">
        <v>173</v>
      </c>
      <c r="C177" s="126">
        <v>84.236099999999993</v>
      </c>
      <c r="D177" s="126">
        <v>83.428299999999993</v>
      </c>
      <c r="E177" s="125"/>
      <c r="F177" s="127"/>
      <c r="G177" s="128"/>
    </row>
    <row r="178" spans="1:7" x14ac:dyDescent="0.2">
      <c r="A178" s="125"/>
      <c r="B178" s="96" t="s">
        <v>1106</v>
      </c>
      <c r="C178" s="126">
        <v>16.8233</v>
      </c>
      <c r="D178" s="126">
        <v>16.661999999999999</v>
      </c>
      <c r="E178" s="125"/>
      <c r="F178" s="127"/>
      <c r="G178" s="128"/>
    </row>
    <row r="179" spans="1:7" x14ac:dyDescent="0.2">
      <c r="A179" s="125"/>
      <c r="B179" s="96" t="s">
        <v>174</v>
      </c>
      <c r="C179" s="126">
        <v>72.061199999999999</v>
      </c>
      <c r="D179" s="126">
        <v>71.282899999999998</v>
      </c>
      <c r="E179" s="125"/>
      <c r="F179" s="127"/>
      <c r="G179" s="128"/>
    </row>
    <row r="180" spans="1:7" x14ac:dyDescent="0.2">
      <c r="A180" s="125"/>
      <c r="B180" s="96" t="s">
        <v>1107</v>
      </c>
      <c r="C180" s="126">
        <v>15.563800000000001</v>
      </c>
      <c r="D180" s="126">
        <v>15.3957</v>
      </c>
      <c r="E180" s="125"/>
      <c r="F180" s="127"/>
      <c r="G180" s="128"/>
    </row>
    <row r="181" spans="1:7" x14ac:dyDescent="0.2">
      <c r="A181" s="125"/>
      <c r="B181" s="125"/>
      <c r="C181" s="125"/>
      <c r="D181" s="125"/>
      <c r="E181" s="125"/>
      <c r="F181" s="125"/>
      <c r="G181" s="125"/>
    </row>
    <row r="182" spans="1:7" x14ac:dyDescent="0.2">
      <c r="A182" s="125"/>
      <c r="B182" s="238" t="s">
        <v>991</v>
      </c>
      <c r="C182" s="239"/>
      <c r="D182" s="101" t="s">
        <v>169</v>
      </c>
      <c r="E182" s="125"/>
      <c r="F182" s="125"/>
      <c r="G182" s="125"/>
    </row>
    <row r="183" spans="1:7" x14ac:dyDescent="0.2">
      <c r="A183" s="125"/>
      <c r="B183" s="129"/>
      <c r="C183" s="129"/>
      <c r="D183" s="130"/>
      <c r="E183" s="125"/>
      <c r="F183" s="127"/>
      <c r="G183" s="128"/>
    </row>
    <row r="184" spans="1:7" x14ac:dyDescent="0.2">
      <c r="A184" s="121"/>
      <c r="B184" s="235" t="s">
        <v>175</v>
      </c>
      <c r="C184" s="236"/>
      <c r="D184" s="88" t="s">
        <v>1012</v>
      </c>
      <c r="E184" s="131"/>
      <c r="F184" s="121"/>
      <c r="G184" s="121"/>
    </row>
    <row r="185" spans="1:7" x14ac:dyDescent="0.2">
      <c r="A185" s="121"/>
      <c r="B185" s="235" t="s">
        <v>176</v>
      </c>
      <c r="C185" s="236"/>
      <c r="D185" s="88" t="s">
        <v>169</v>
      </c>
      <c r="E185" s="131"/>
      <c r="F185" s="121"/>
      <c r="G185" s="121"/>
    </row>
    <row r="186" spans="1:7" ht="17.100000000000001" customHeight="1" x14ac:dyDescent="0.2">
      <c r="A186" s="121"/>
      <c r="B186" s="235" t="s">
        <v>177</v>
      </c>
      <c r="C186" s="236"/>
      <c r="D186" s="88" t="s">
        <v>169</v>
      </c>
      <c r="E186" s="131"/>
      <c r="F186" s="121"/>
      <c r="G186" s="121"/>
    </row>
    <row r="187" spans="1:7" ht="17.100000000000001" customHeight="1" x14ac:dyDescent="0.2">
      <c r="A187" s="121"/>
      <c r="B187" s="235" t="s">
        <v>178</v>
      </c>
      <c r="C187" s="236"/>
      <c r="D187" s="132">
        <v>5.2283579254214905</v>
      </c>
      <c r="E187" s="121"/>
      <c r="F187" s="115"/>
      <c r="G187" s="133"/>
    </row>
    <row r="189" spans="1:7" x14ac:dyDescent="0.2">
      <c r="B189" s="256" t="s">
        <v>1059</v>
      </c>
      <c r="C189" s="257"/>
      <c r="D189" s="258"/>
    </row>
    <row r="190" spans="1:7" ht="25.5" x14ac:dyDescent="0.2">
      <c r="B190" s="249" t="s">
        <v>1060</v>
      </c>
      <c r="C190" s="249"/>
      <c r="D190" s="168" t="s">
        <v>747</v>
      </c>
    </row>
    <row r="191" spans="1:7" x14ac:dyDescent="0.2">
      <c r="B191" s="249" t="s">
        <v>1061</v>
      </c>
      <c r="C191" s="249"/>
      <c r="D191" s="143"/>
    </row>
    <row r="192" spans="1:7" x14ac:dyDescent="0.2">
      <c r="B192" s="250"/>
      <c r="C192" s="252"/>
      <c r="D192" s="144"/>
    </row>
    <row r="193" spans="2:4" x14ac:dyDescent="0.2">
      <c r="B193" s="249" t="s">
        <v>1062</v>
      </c>
      <c r="C193" s="249"/>
      <c r="D193" s="145">
        <v>6.2135920274724494</v>
      </c>
    </row>
    <row r="194" spans="2:4" x14ac:dyDescent="0.2">
      <c r="B194" s="250"/>
      <c r="C194" s="252"/>
      <c r="D194" s="144"/>
    </row>
    <row r="195" spans="2:4" x14ac:dyDescent="0.2">
      <c r="B195" s="249" t="s">
        <v>1063</v>
      </c>
      <c r="C195" s="249"/>
      <c r="D195" s="145">
        <v>2.250810028770744</v>
      </c>
    </row>
    <row r="196" spans="2:4" x14ac:dyDescent="0.2">
      <c r="B196" s="249" t="s">
        <v>1064</v>
      </c>
      <c r="C196" s="249"/>
      <c r="D196" s="145">
        <v>2.9178586609780446</v>
      </c>
    </row>
    <row r="197" spans="2:4" x14ac:dyDescent="0.2">
      <c r="B197" s="250"/>
      <c r="C197" s="252"/>
      <c r="D197" s="144"/>
    </row>
    <row r="198" spans="2:4" x14ac:dyDescent="0.2">
      <c r="B198" s="249" t="s">
        <v>1065</v>
      </c>
      <c r="C198" s="249"/>
      <c r="D198" s="146" t="s">
        <v>1196</v>
      </c>
    </row>
    <row r="199" spans="2:4" ht="12.75" customHeight="1" x14ac:dyDescent="0.2">
      <c r="B199" s="250" t="s">
        <v>1066</v>
      </c>
      <c r="C199" s="251"/>
      <c r="D199" s="252"/>
    </row>
    <row r="201" spans="2:4" x14ac:dyDescent="0.2">
      <c r="B201" s="237" t="s">
        <v>992</v>
      </c>
      <c r="C201" s="237"/>
    </row>
    <row r="203" spans="2:4" ht="153.75" customHeight="1" x14ac:dyDescent="0.2"/>
    <row r="206" spans="2:4" x14ac:dyDescent="0.2">
      <c r="B206" s="134" t="s">
        <v>993</v>
      </c>
      <c r="C206" s="135"/>
      <c r="D206" s="134"/>
    </row>
    <row r="207" spans="2:4" x14ac:dyDescent="0.2">
      <c r="B207" s="134" t="s">
        <v>1108</v>
      </c>
      <c r="D207" s="134"/>
    </row>
    <row r="208" spans="2:4" ht="165" customHeight="1" x14ac:dyDescent="0.2"/>
    <row r="209" customFormat="1" ht="12.75" customHeight="1" x14ac:dyDescent="0.2"/>
    <row r="210" customFormat="1" ht="12.75" customHeight="1" x14ac:dyDescent="0.2"/>
    <row r="211" customFormat="1" ht="12.75" customHeight="1" x14ac:dyDescent="0.2"/>
    <row r="212" customFormat="1" ht="12.75" customHeight="1" x14ac:dyDescent="0.2"/>
    <row r="213" customFormat="1" ht="12.75" customHeight="1" x14ac:dyDescent="0.2"/>
    <row r="214" customFormat="1" ht="12.75" customHeight="1" x14ac:dyDescent="0.2"/>
    <row r="215" customFormat="1" ht="12.75" customHeight="1" x14ac:dyDescent="0.2"/>
  </sheetData>
  <mergeCells count="29">
    <mergeCell ref="B173:C173"/>
    <mergeCell ref="B174:C174"/>
    <mergeCell ref="B187:C187"/>
    <mergeCell ref="B186:C186"/>
    <mergeCell ref="B182:C182"/>
    <mergeCell ref="B184:C184"/>
    <mergeCell ref="B185:C185"/>
    <mergeCell ref="B167:H167"/>
    <mergeCell ref="B168:H168"/>
    <mergeCell ref="B169:H169"/>
    <mergeCell ref="B171:D171"/>
    <mergeCell ref="B172:C172"/>
    <mergeCell ref="A1:H1"/>
    <mergeCell ref="A2:H2"/>
    <mergeCell ref="A3:H3"/>
    <mergeCell ref="B165:H165"/>
    <mergeCell ref="B166:H166"/>
    <mergeCell ref="B189:D189"/>
    <mergeCell ref="B190:C190"/>
    <mergeCell ref="B191:C191"/>
    <mergeCell ref="B192:C192"/>
    <mergeCell ref="B193:C193"/>
    <mergeCell ref="B199:D199"/>
    <mergeCell ref="B201:C201"/>
    <mergeCell ref="B194:C194"/>
    <mergeCell ref="B195:C195"/>
    <mergeCell ref="B196:C196"/>
    <mergeCell ref="B197:C197"/>
    <mergeCell ref="B198:C198"/>
  </mergeCells>
  <hyperlinks>
    <hyperlink ref="I1" location="Index!B2" display="Index" xr:uid="{3586E8DC-29E6-4540-9BB0-B46EDB143C9A}"/>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E3CE8-FF61-45EF-829B-6FA7F08EE0AC}">
  <sheetPr>
    <outlinePr summaryBelow="0" summaryRight="0"/>
  </sheetPr>
  <dimension ref="A1:Q139"/>
  <sheetViews>
    <sheetView showGridLines="0" workbookViewId="0">
      <selection sqref="A1:H1"/>
    </sheetView>
  </sheetViews>
  <sheetFormatPr defaultRowHeight="12.75" x14ac:dyDescent="0.2"/>
  <cols>
    <col min="1" max="1" width="5.85546875" bestFit="1" customWidth="1"/>
    <col min="2" max="2" width="19.5703125" bestFit="1" customWidth="1"/>
    <col min="3" max="3" width="46.85546875" customWidth="1"/>
    <col min="4" max="4" width="17.42578125" bestFit="1" customWidth="1"/>
    <col min="5" max="5" width="8.7109375" bestFit="1" customWidth="1"/>
    <col min="6" max="6" width="10.140625" bestFit="1" customWidth="1"/>
    <col min="7" max="7" width="14" bestFit="1" customWidth="1"/>
    <col min="8" max="8" width="8.42578125" bestFit="1" customWidth="1"/>
    <col min="9" max="9" width="8.7109375" customWidth="1"/>
  </cols>
  <sheetData>
    <row r="1" spans="1:9" ht="15" x14ac:dyDescent="0.2">
      <c r="A1" s="248" t="s">
        <v>0</v>
      </c>
      <c r="B1" s="248"/>
      <c r="C1" s="248"/>
      <c r="D1" s="248"/>
      <c r="E1" s="248"/>
      <c r="F1" s="248"/>
      <c r="G1" s="248"/>
      <c r="H1" s="248"/>
      <c r="I1" s="1" t="s">
        <v>981</v>
      </c>
    </row>
    <row r="2" spans="1:9" ht="15" x14ac:dyDescent="0.2">
      <c r="A2" s="248" t="s">
        <v>764</v>
      </c>
      <c r="B2" s="248"/>
      <c r="C2" s="248"/>
      <c r="D2" s="248"/>
      <c r="E2" s="248"/>
      <c r="F2" s="248"/>
      <c r="G2" s="248"/>
      <c r="H2" s="248"/>
    </row>
    <row r="3" spans="1:9" ht="15" x14ac:dyDescent="0.2">
      <c r="A3" s="248" t="s">
        <v>982</v>
      </c>
      <c r="B3" s="248"/>
      <c r="C3" s="248"/>
      <c r="D3" s="248"/>
      <c r="E3" s="248"/>
      <c r="F3" s="248"/>
      <c r="G3" s="248"/>
      <c r="H3" s="248"/>
    </row>
    <row r="4" spans="1:9" s="86" customFormat="1" ht="30" x14ac:dyDescent="0.2">
      <c r="A4" s="84" t="s">
        <v>2</v>
      </c>
      <c r="B4" s="84" t="s">
        <v>3</v>
      </c>
      <c r="C4" s="84" t="s">
        <v>4</v>
      </c>
      <c r="D4" s="84" t="s">
        <v>5</v>
      </c>
      <c r="E4" s="84" t="s">
        <v>6</v>
      </c>
      <c r="F4" s="84" t="s">
        <v>7</v>
      </c>
      <c r="G4" s="84" t="s">
        <v>8</v>
      </c>
      <c r="H4" s="85" t="s">
        <v>980</v>
      </c>
    </row>
    <row r="5" spans="1:9" x14ac:dyDescent="0.2">
      <c r="A5" s="87"/>
      <c r="B5" s="87"/>
      <c r="C5" s="88" t="s">
        <v>9</v>
      </c>
      <c r="D5" s="87"/>
      <c r="E5" s="87"/>
      <c r="F5" s="87"/>
      <c r="G5" s="87"/>
      <c r="H5" s="89" t="s">
        <v>140</v>
      </c>
    </row>
    <row r="6" spans="1:9" x14ac:dyDescent="0.2">
      <c r="A6" s="90"/>
      <c r="B6" s="91"/>
      <c r="C6" s="91" t="s">
        <v>10</v>
      </c>
      <c r="D6" s="91"/>
      <c r="E6" s="92"/>
      <c r="F6" s="93"/>
      <c r="G6" s="94"/>
      <c r="H6" s="89" t="s">
        <v>140</v>
      </c>
    </row>
    <row r="7" spans="1:9" x14ac:dyDescent="0.2">
      <c r="A7" s="95">
        <v>1</v>
      </c>
      <c r="B7" s="96" t="s">
        <v>319</v>
      </c>
      <c r="C7" s="96" t="s">
        <v>320</v>
      </c>
      <c r="D7" s="96" t="s">
        <v>31</v>
      </c>
      <c r="E7" s="97">
        <v>1050896</v>
      </c>
      <c r="F7" s="98">
        <v>9765.4510800000007</v>
      </c>
      <c r="G7" s="99">
        <v>9.2494919999999994E-2</v>
      </c>
      <c r="H7" s="89" t="s">
        <v>140</v>
      </c>
    </row>
    <row r="8" spans="1:9" x14ac:dyDescent="0.2">
      <c r="A8" s="95">
        <v>2</v>
      </c>
      <c r="B8" s="96" t="s">
        <v>36</v>
      </c>
      <c r="C8" s="96" t="s">
        <v>37</v>
      </c>
      <c r="D8" s="96" t="s">
        <v>31</v>
      </c>
      <c r="E8" s="97">
        <v>535836</v>
      </c>
      <c r="F8" s="98">
        <v>7260.5778</v>
      </c>
      <c r="G8" s="99">
        <v>6.8769640000000007E-2</v>
      </c>
      <c r="H8" s="89" t="s">
        <v>140</v>
      </c>
    </row>
    <row r="9" spans="1:9" x14ac:dyDescent="0.2">
      <c r="A9" s="95">
        <v>3</v>
      </c>
      <c r="B9" s="96" t="s">
        <v>14</v>
      </c>
      <c r="C9" s="96" t="s">
        <v>15</v>
      </c>
      <c r="D9" s="96" t="s">
        <v>16</v>
      </c>
      <c r="E9" s="97">
        <v>345000</v>
      </c>
      <c r="F9" s="98">
        <v>6792.0150000000003</v>
      </c>
      <c r="G9" s="99">
        <v>6.4331579999999999E-2</v>
      </c>
      <c r="H9" s="89" t="s">
        <v>140</v>
      </c>
    </row>
    <row r="10" spans="1:9" x14ac:dyDescent="0.2">
      <c r="A10" s="95">
        <v>4</v>
      </c>
      <c r="B10" s="96" t="s">
        <v>226</v>
      </c>
      <c r="C10" s="96" t="s">
        <v>227</v>
      </c>
      <c r="D10" s="96" t="s">
        <v>228</v>
      </c>
      <c r="E10" s="97">
        <v>167610</v>
      </c>
      <c r="F10" s="98">
        <v>6163.6901399999997</v>
      </c>
      <c r="G10" s="99">
        <v>5.8380309999999998E-2</v>
      </c>
      <c r="H10" s="89" t="s">
        <v>140</v>
      </c>
    </row>
    <row r="11" spans="1:9" x14ac:dyDescent="0.2">
      <c r="A11" s="95">
        <v>5</v>
      </c>
      <c r="B11" s="96" t="s">
        <v>76</v>
      </c>
      <c r="C11" s="96" t="s">
        <v>77</v>
      </c>
      <c r="D11" s="96" t="s">
        <v>40</v>
      </c>
      <c r="E11" s="97">
        <v>75675</v>
      </c>
      <c r="F11" s="98">
        <v>5537.1397500000003</v>
      </c>
      <c r="G11" s="99">
        <v>5.2445840000000001E-2</v>
      </c>
      <c r="H11" s="89" t="s">
        <v>140</v>
      </c>
    </row>
    <row r="12" spans="1:9" x14ac:dyDescent="0.2">
      <c r="A12" s="95">
        <v>6</v>
      </c>
      <c r="B12" s="96" t="s">
        <v>325</v>
      </c>
      <c r="C12" s="96" t="s">
        <v>326</v>
      </c>
      <c r="D12" s="96" t="s">
        <v>31</v>
      </c>
      <c r="E12" s="97">
        <v>1318785</v>
      </c>
      <c r="F12" s="98">
        <v>5380.6427999999996</v>
      </c>
      <c r="G12" s="99">
        <v>5.0963559999999998E-2</v>
      </c>
      <c r="H12" s="89" t="s">
        <v>140</v>
      </c>
    </row>
    <row r="13" spans="1:9" x14ac:dyDescent="0.2">
      <c r="A13" s="95">
        <v>7</v>
      </c>
      <c r="B13" s="96" t="s">
        <v>323</v>
      </c>
      <c r="C13" s="96" t="s">
        <v>324</v>
      </c>
      <c r="D13" s="96" t="s">
        <v>199</v>
      </c>
      <c r="E13" s="97">
        <v>306782</v>
      </c>
      <c r="F13" s="98">
        <v>5034.2926200000002</v>
      </c>
      <c r="G13" s="99">
        <v>4.7683049999999998E-2</v>
      </c>
      <c r="H13" s="89" t="s">
        <v>140</v>
      </c>
    </row>
    <row r="14" spans="1:9" x14ac:dyDescent="0.2">
      <c r="A14" s="95">
        <v>8</v>
      </c>
      <c r="B14" s="96" t="s">
        <v>765</v>
      </c>
      <c r="C14" s="96" t="s">
        <v>766</v>
      </c>
      <c r="D14" s="96" t="s">
        <v>60</v>
      </c>
      <c r="E14" s="97">
        <v>388092</v>
      </c>
      <c r="F14" s="98">
        <v>4128.522696</v>
      </c>
      <c r="G14" s="99">
        <v>3.910392E-2</v>
      </c>
      <c r="H14" s="89" t="s">
        <v>140</v>
      </c>
    </row>
    <row r="15" spans="1:9" x14ac:dyDescent="0.2">
      <c r="A15" s="95">
        <v>9</v>
      </c>
      <c r="B15" s="96" t="s">
        <v>352</v>
      </c>
      <c r="C15" s="96" t="s">
        <v>353</v>
      </c>
      <c r="D15" s="96" t="s">
        <v>199</v>
      </c>
      <c r="E15" s="97">
        <v>225000</v>
      </c>
      <c r="F15" s="98">
        <v>3921.9749999999999</v>
      </c>
      <c r="G15" s="99">
        <v>3.7147569999999998E-2</v>
      </c>
      <c r="H15" s="89" t="s">
        <v>140</v>
      </c>
    </row>
    <row r="16" spans="1:9" x14ac:dyDescent="0.2">
      <c r="A16" s="95">
        <v>10</v>
      </c>
      <c r="B16" s="96" t="s">
        <v>436</v>
      </c>
      <c r="C16" s="96" t="s">
        <v>437</v>
      </c>
      <c r="D16" s="96" t="s">
        <v>266</v>
      </c>
      <c r="E16" s="97">
        <v>180000</v>
      </c>
      <c r="F16" s="98">
        <v>3597.3</v>
      </c>
      <c r="G16" s="99">
        <v>3.4072360000000003E-2</v>
      </c>
      <c r="H16" s="89" t="s">
        <v>140</v>
      </c>
    </row>
    <row r="17" spans="1:8" x14ac:dyDescent="0.2">
      <c r="A17" s="95">
        <v>11</v>
      </c>
      <c r="B17" s="96" t="s">
        <v>767</v>
      </c>
      <c r="C17" s="96" t="s">
        <v>768</v>
      </c>
      <c r="D17" s="96" t="s">
        <v>304</v>
      </c>
      <c r="E17" s="97">
        <v>95945</v>
      </c>
      <c r="F17" s="98">
        <v>3539.8907749999998</v>
      </c>
      <c r="G17" s="99">
        <v>3.3528599999999999E-2</v>
      </c>
      <c r="H17" s="89" t="s">
        <v>140</v>
      </c>
    </row>
    <row r="18" spans="1:8" x14ac:dyDescent="0.2">
      <c r="A18" s="95">
        <v>12</v>
      </c>
      <c r="B18" s="96" t="s">
        <v>769</v>
      </c>
      <c r="C18" s="96" t="s">
        <v>770</v>
      </c>
      <c r="D18" s="96" t="s">
        <v>31</v>
      </c>
      <c r="E18" s="97">
        <v>1155130</v>
      </c>
      <c r="F18" s="98">
        <v>3485.6047749999998</v>
      </c>
      <c r="G18" s="99">
        <v>3.3014420000000003E-2</v>
      </c>
      <c r="H18" s="89" t="s">
        <v>140</v>
      </c>
    </row>
    <row r="19" spans="1:8" x14ac:dyDescent="0.2">
      <c r="A19" s="95">
        <v>13</v>
      </c>
      <c r="B19" s="96" t="s">
        <v>69</v>
      </c>
      <c r="C19" s="96" t="s">
        <v>70</v>
      </c>
      <c r="D19" s="96" t="s">
        <v>71</v>
      </c>
      <c r="E19" s="97">
        <v>57080</v>
      </c>
      <c r="F19" s="98">
        <v>3262.6927999999998</v>
      </c>
      <c r="G19" s="99">
        <v>3.0903079999999999E-2</v>
      </c>
      <c r="H19" s="89" t="s">
        <v>140</v>
      </c>
    </row>
    <row r="20" spans="1:8" x14ac:dyDescent="0.2">
      <c r="A20" s="95">
        <v>14</v>
      </c>
      <c r="B20" s="96" t="s">
        <v>107</v>
      </c>
      <c r="C20" s="96" t="s">
        <v>108</v>
      </c>
      <c r="D20" s="96" t="s">
        <v>109</v>
      </c>
      <c r="E20" s="97">
        <v>44916</v>
      </c>
      <c r="F20" s="98">
        <v>3126.3781800000002</v>
      </c>
      <c r="G20" s="99">
        <v>2.9611950000000001E-2</v>
      </c>
      <c r="H20" s="89" t="s">
        <v>140</v>
      </c>
    </row>
    <row r="21" spans="1:8" x14ac:dyDescent="0.2">
      <c r="A21" s="95">
        <v>15</v>
      </c>
      <c r="B21" s="96" t="s">
        <v>80</v>
      </c>
      <c r="C21" s="96" t="s">
        <v>81</v>
      </c>
      <c r="D21" s="96" t="s">
        <v>82</v>
      </c>
      <c r="E21" s="97">
        <v>66269</v>
      </c>
      <c r="F21" s="98">
        <v>3046.0545849999999</v>
      </c>
      <c r="G21" s="99">
        <v>2.8851160000000001E-2</v>
      </c>
      <c r="H21" s="89" t="s">
        <v>140</v>
      </c>
    </row>
    <row r="22" spans="1:8" x14ac:dyDescent="0.2">
      <c r="A22" s="95">
        <v>16</v>
      </c>
      <c r="B22" s="96" t="s">
        <v>110</v>
      </c>
      <c r="C22" s="96" t="s">
        <v>111</v>
      </c>
      <c r="D22" s="96" t="s">
        <v>43</v>
      </c>
      <c r="E22" s="97">
        <v>592632</v>
      </c>
      <c r="F22" s="98">
        <v>2977.6794839999998</v>
      </c>
      <c r="G22" s="99">
        <v>2.8203530000000001E-2</v>
      </c>
      <c r="H22" s="89" t="s">
        <v>140</v>
      </c>
    </row>
    <row r="23" spans="1:8" ht="25.5" x14ac:dyDescent="0.2">
      <c r="A23" s="95">
        <v>17</v>
      </c>
      <c r="B23" s="96" t="s">
        <v>290</v>
      </c>
      <c r="C23" s="96" t="s">
        <v>291</v>
      </c>
      <c r="D23" s="96" t="s">
        <v>185</v>
      </c>
      <c r="E23" s="97">
        <v>92223</v>
      </c>
      <c r="F23" s="98">
        <v>2946.8937420000002</v>
      </c>
      <c r="G23" s="99">
        <v>2.791194E-2</v>
      </c>
      <c r="H23" s="89" t="s">
        <v>140</v>
      </c>
    </row>
    <row r="24" spans="1:8" ht="25.5" x14ac:dyDescent="0.2">
      <c r="A24" s="95">
        <v>18</v>
      </c>
      <c r="B24" s="96" t="s">
        <v>440</v>
      </c>
      <c r="C24" s="96" t="s">
        <v>441</v>
      </c>
      <c r="D24" s="96" t="s">
        <v>202</v>
      </c>
      <c r="E24" s="97">
        <v>244574</v>
      </c>
      <c r="F24" s="98">
        <v>2773.2245859999998</v>
      </c>
      <c r="G24" s="99">
        <v>2.626701E-2</v>
      </c>
      <c r="H24" s="89" t="s">
        <v>140</v>
      </c>
    </row>
    <row r="25" spans="1:8" x14ac:dyDescent="0.2">
      <c r="A25" s="95">
        <v>19</v>
      </c>
      <c r="B25" s="96" t="s">
        <v>305</v>
      </c>
      <c r="C25" s="96" t="s">
        <v>306</v>
      </c>
      <c r="D25" s="96" t="s">
        <v>304</v>
      </c>
      <c r="E25" s="97">
        <v>201908</v>
      </c>
      <c r="F25" s="98">
        <v>2522.6385519999999</v>
      </c>
      <c r="G25" s="99">
        <v>2.389355E-2</v>
      </c>
      <c r="H25" s="89" t="s">
        <v>140</v>
      </c>
    </row>
    <row r="26" spans="1:8" x14ac:dyDescent="0.2">
      <c r="A26" s="95">
        <v>20</v>
      </c>
      <c r="B26" s="96" t="s">
        <v>321</v>
      </c>
      <c r="C26" s="96" t="s">
        <v>322</v>
      </c>
      <c r="D26" s="96" t="s">
        <v>31</v>
      </c>
      <c r="E26" s="97">
        <v>172372</v>
      </c>
      <c r="F26" s="98">
        <v>2362.185888</v>
      </c>
      <c r="G26" s="99">
        <v>2.2373790000000001E-2</v>
      </c>
      <c r="H26" s="89" t="s">
        <v>140</v>
      </c>
    </row>
    <row r="27" spans="1:8" x14ac:dyDescent="0.2">
      <c r="A27" s="95">
        <v>21</v>
      </c>
      <c r="B27" s="96" t="s">
        <v>29</v>
      </c>
      <c r="C27" s="96" t="s">
        <v>30</v>
      </c>
      <c r="D27" s="96" t="s">
        <v>31</v>
      </c>
      <c r="E27" s="97">
        <v>210637</v>
      </c>
      <c r="F27" s="98">
        <v>2268.8764455</v>
      </c>
      <c r="G27" s="99">
        <v>2.1489999999999999E-2</v>
      </c>
      <c r="H27" s="89" t="s">
        <v>140</v>
      </c>
    </row>
    <row r="28" spans="1:8" ht="25.5" x14ac:dyDescent="0.2">
      <c r="A28" s="95">
        <v>22</v>
      </c>
      <c r="B28" s="96" t="s">
        <v>278</v>
      </c>
      <c r="C28" s="96" t="s">
        <v>279</v>
      </c>
      <c r="D28" s="96" t="s">
        <v>216</v>
      </c>
      <c r="E28" s="97">
        <v>101007</v>
      </c>
      <c r="F28" s="98">
        <v>2145.38868</v>
      </c>
      <c r="G28" s="99">
        <v>2.0320370000000001E-2</v>
      </c>
      <c r="H28" s="89" t="s">
        <v>140</v>
      </c>
    </row>
    <row r="29" spans="1:8" x14ac:dyDescent="0.2">
      <c r="A29" s="95">
        <v>23</v>
      </c>
      <c r="B29" s="96" t="s">
        <v>354</v>
      </c>
      <c r="C29" s="96" t="s">
        <v>355</v>
      </c>
      <c r="D29" s="96" t="s">
        <v>304</v>
      </c>
      <c r="E29" s="97">
        <v>55228</v>
      </c>
      <c r="F29" s="98">
        <v>2090.6559400000001</v>
      </c>
      <c r="G29" s="99">
        <v>1.980196E-2</v>
      </c>
      <c r="H29" s="89" t="s">
        <v>140</v>
      </c>
    </row>
    <row r="30" spans="1:8" x14ac:dyDescent="0.2">
      <c r="A30" s="95">
        <v>24</v>
      </c>
      <c r="B30" s="96" t="s">
        <v>246</v>
      </c>
      <c r="C30" s="96" t="s">
        <v>247</v>
      </c>
      <c r="D30" s="96" t="s">
        <v>248</v>
      </c>
      <c r="E30" s="97">
        <v>98689</v>
      </c>
      <c r="F30" s="98">
        <v>2086.4828379999999</v>
      </c>
      <c r="G30" s="99">
        <v>1.9762430000000001E-2</v>
      </c>
      <c r="H30" s="89" t="s">
        <v>140</v>
      </c>
    </row>
    <row r="31" spans="1:8" ht="25.5" x14ac:dyDescent="0.2">
      <c r="A31" s="95">
        <v>25</v>
      </c>
      <c r="B31" s="96" t="s">
        <v>771</v>
      </c>
      <c r="C31" s="96" t="s">
        <v>772</v>
      </c>
      <c r="D31" s="96" t="s">
        <v>216</v>
      </c>
      <c r="E31" s="97">
        <v>167892</v>
      </c>
      <c r="F31" s="98">
        <v>2045.0924520000001</v>
      </c>
      <c r="G31" s="99">
        <v>1.9370399999999999E-2</v>
      </c>
      <c r="H31" s="89" t="s">
        <v>140</v>
      </c>
    </row>
    <row r="32" spans="1:8" x14ac:dyDescent="0.2">
      <c r="A32" s="95">
        <v>26</v>
      </c>
      <c r="B32" s="96" t="s">
        <v>773</v>
      </c>
      <c r="C32" s="96" t="s">
        <v>774</v>
      </c>
      <c r="D32" s="96" t="s">
        <v>266</v>
      </c>
      <c r="E32" s="97">
        <v>626675</v>
      </c>
      <c r="F32" s="98">
        <v>2033.8737125</v>
      </c>
      <c r="G32" s="99">
        <v>1.9264139999999999E-2</v>
      </c>
      <c r="H32" s="89" t="s">
        <v>140</v>
      </c>
    </row>
    <row r="33" spans="1:8" x14ac:dyDescent="0.2">
      <c r="A33" s="95">
        <v>27</v>
      </c>
      <c r="B33" s="96" t="s">
        <v>431</v>
      </c>
      <c r="C33" s="96" t="s">
        <v>432</v>
      </c>
      <c r="D33" s="96" t="s">
        <v>199</v>
      </c>
      <c r="E33" s="97">
        <v>101625</v>
      </c>
      <c r="F33" s="98">
        <v>1723.1534999999999</v>
      </c>
      <c r="G33" s="99">
        <v>1.6321100000000002E-2</v>
      </c>
      <c r="H33" s="89" t="s">
        <v>140</v>
      </c>
    </row>
    <row r="34" spans="1:8" x14ac:dyDescent="0.2">
      <c r="A34" s="95">
        <v>28</v>
      </c>
      <c r="B34" s="96" t="s">
        <v>775</v>
      </c>
      <c r="C34" s="96" t="s">
        <v>776</v>
      </c>
      <c r="D34" s="96" t="s">
        <v>13</v>
      </c>
      <c r="E34" s="97">
        <v>246480</v>
      </c>
      <c r="F34" s="98">
        <v>1644.39132</v>
      </c>
      <c r="G34" s="99">
        <v>1.55751E-2</v>
      </c>
      <c r="H34" s="89" t="s">
        <v>140</v>
      </c>
    </row>
    <row r="35" spans="1:8" x14ac:dyDescent="0.2">
      <c r="A35" s="95">
        <v>29</v>
      </c>
      <c r="B35" s="96" t="s">
        <v>777</v>
      </c>
      <c r="C35" s="96" t="s">
        <v>778</v>
      </c>
      <c r="D35" s="96" t="s">
        <v>71</v>
      </c>
      <c r="E35" s="97">
        <v>92424</v>
      </c>
      <c r="F35" s="98">
        <v>718.82766000000004</v>
      </c>
      <c r="G35" s="99">
        <v>6.8084799999999996E-3</v>
      </c>
      <c r="H35" s="89" t="s">
        <v>140</v>
      </c>
    </row>
    <row r="36" spans="1:8" x14ac:dyDescent="0.2">
      <c r="A36" s="95">
        <v>30</v>
      </c>
      <c r="B36" s="96" t="s">
        <v>484</v>
      </c>
      <c r="C36" s="96" t="s">
        <v>485</v>
      </c>
      <c r="D36" s="96" t="s">
        <v>182</v>
      </c>
      <c r="E36" s="97">
        <v>15297</v>
      </c>
      <c r="F36" s="98">
        <v>223.53506100000001</v>
      </c>
      <c r="G36" s="99">
        <v>2.1172500000000002E-3</v>
      </c>
      <c r="H36" s="89" t="s">
        <v>140</v>
      </c>
    </row>
    <row r="37" spans="1:8" x14ac:dyDescent="0.2">
      <c r="A37" s="100"/>
      <c r="B37" s="100"/>
      <c r="C37" s="101" t="s">
        <v>139</v>
      </c>
      <c r="D37" s="100"/>
      <c r="E37" s="100" t="s">
        <v>140</v>
      </c>
      <c r="F37" s="102">
        <v>104605.12786199999</v>
      </c>
      <c r="G37" s="103">
        <v>0.99078301000000002</v>
      </c>
      <c r="H37" s="89" t="s">
        <v>140</v>
      </c>
    </row>
    <row r="38" spans="1:8" x14ac:dyDescent="0.2">
      <c r="A38" s="100"/>
      <c r="B38" s="100"/>
      <c r="C38" s="104"/>
      <c r="D38" s="100"/>
      <c r="E38" s="100"/>
      <c r="F38" s="105"/>
      <c r="G38" s="105"/>
      <c r="H38" s="89" t="s">
        <v>140</v>
      </c>
    </row>
    <row r="39" spans="1:8" x14ac:dyDescent="0.2">
      <c r="A39" s="100"/>
      <c r="B39" s="100"/>
      <c r="C39" s="101" t="s">
        <v>141</v>
      </c>
      <c r="D39" s="100"/>
      <c r="E39" s="100"/>
      <c r="F39" s="100"/>
      <c r="G39" s="100"/>
      <c r="H39" s="89" t="s">
        <v>140</v>
      </c>
    </row>
    <row r="40" spans="1:8" x14ac:dyDescent="0.2">
      <c r="A40" s="100"/>
      <c r="B40" s="100"/>
      <c r="C40" s="101" t="s">
        <v>139</v>
      </c>
      <c r="D40" s="100"/>
      <c r="E40" s="100" t="s">
        <v>140</v>
      </c>
      <c r="F40" s="106" t="s">
        <v>142</v>
      </c>
      <c r="G40" s="103">
        <v>0</v>
      </c>
      <c r="H40" s="89" t="s">
        <v>140</v>
      </c>
    </row>
    <row r="41" spans="1:8" x14ac:dyDescent="0.2">
      <c r="A41" s="100"/>
      <c r="B41" s="100"/>
      <c r="C41" s="104"/>
      <c r="D41" s="100"/>
      <c r="E41" s="100"/>
      <c r="F41" s="105"/>
      <c r="G41" s="105"/>
      <c r="H41" s="89" t="s">
        <v>140</v>
      </c>
    </row>
    <row r="42" spans="1:8" x14ac:dyDescent="0.2">
      <c r="A42" s="100"/>
      <c r="B42" s="100"/>
      <c r="C42" s="101" t="s">
        <v>143</v>
      </c>
      <c r="D42" s="100"/>
      <c r="E42" s="100"/>
      <c r="F42" s="100"/>
      <c r="G42" s="100"/>
      <c r="H42" s="89" t="s">
        <v>140</v>
      </c>
    </row>
    <row r="43" spans="1:8" x14ac:dyDescent="0.2">
      <c r="A43" s="100"/>
      <c r="B43" s="100"/>
      <c r="C43" s="101" t="s">
        <v>139</v>
      </c>
      <c r="D43" s="100"/>
      <c r="E43" s="100" t="s">
        <v>140</v>
      </c>
      <c r="F43" s="106" t="s">
        <v>142</v>
      </c>
      <c r="G43" s="103">
        <v>0</v>
      </c>
      <c r="H43" s="89" t="s">
        <v>140</v>
      </c>
    </row>
    <row r="44" spans="1:8" x14ac:dyDescent="0.2">
      <c r="A44" s="100"/>
      <c r="B44" s="100"/>
      <c r="C44" s="104"/>
      <c r="D44" s="100"/>
      <c r="E44" s="100"/>
      <c r="F44" s="105"/>
      <c r="G44" s="105"/>
      <c r="H44" s="89" t="s">
        <v>140</v>
      </c>
    </row>
    <row r="45" spans="1:8" x14ac:dyDescent="0.2">
      <c r="A45" s="100"/>
      <c r="B45" s="100"/>
      <c r="C45" s="101" t="s">
        <v>144</v>
      </c>
      <c r="D45" s="100"/>
      <c r="E45" s="100"/>
      <c r="F45" s="100"/>
      <c r="G45" s="100"/>
      <c r="H45" s="89" t="s">
        <v>140</v>
      </c>
    </row>
    <row r="46" spans="1:8" x14ac:dyDescent="0.2">
      <c r="A46" s="100"/>
      <c r="B46" s="100"/>
      <c r="C46" s="101" t="s">
        <v>139</v>
      </c>
      <c r="D46" s="100"/>
      <c r="E46" s="100" t="s">
        <v>140</v>
      </c>
      <c r="F46" s="106" t="s">
        <v>142</v>
      </c>
      <c r="G46" s="103">
        <v>0</v>
      </c>
      <c r="H46" s="89" t="s">
        <v>140</v>
      </c>
    </row>
    <row r="47" spans="1:8" x14ac:dyDescent="0.2">
      <c r="A47" s="100"/>
      <c r="B47" s="100"/>
      <c r="C47" s="104"/>
      <c r="D47" s="100"/>
      <c r="E47" s="100"/>
      <c r="F47" s="105"/>
      <c r="G47" s="105"/>
      <c r="H47" s="89" t="s">
        <v>140</v>
      </c>
    </row>
    <row r="48" spans="1:8" x14ac:dyDescent="0.2">
      <c r="A48" s="100"/>
      <c r="B48" s="100"/>
      <c r="C48" s="101" t="s">
        <v>145</v>
      </c>
      <c r="D48" s="100"/>
      <c r="E48" s="100"/>
      <c r="F48" s="105"/>
      <c r="G48" s="105"/>
      <c r="H48" s="89" t="s">
        <v>140</v>
      </c>
    </row>
    <row r="49" spans="1:8" x14ac:dyDescent="0.2">
      <c r="A49" s="100"/>
      <c r="B49" s="100"/>
      <c r="C49" s="101" t="s">
        <v>139</v>
      </c>
      <c r="D49" s="100"/>
      <c r="E49" s="100" t="s">
        <v>140</v>
      </c>
      <c r="F49" s="106" t="s">
        <v>142</v>
      </c>
      <c r="G49" s="103">
        <v>0</v>
      </c>
      <c r="H49" s="89" t="s">
        <v>140</v>
      </c>
    </row>
    <row r="50" spans="1:8" x14ac:dyDescent="0.2">
      <c r="A50" s="100"/>
      <c r="B50" s="100"/>
      <c r="C50" s="104"/>
      <c r="D50" s="100"/>
      <c r="E50" s="100"/>
      <c r="F50" s="105"/>
      <c r="G50" s="105"/>
      <c r="H50" s="89" t="s">
        <v>140</v>
      </c>
    </row>
    <row r="51" spans="1:8" x14ac:dyDescent="0.2">
      <c r="A51" s="100"/>
      <c r="B51" s="100"/>
      <c r="C51" s="101" t="s">
        <v>146</v>
      </c>
      <c r="D51" s="100"/>
      <c r="E51" s="100"/>
      <c r="F51" s="105"/>
      <c r="G51" s="105"/>
      <c r="H51" s="89" t="s">
        <v>140</v>
      </c>
    </row>
    <row r="52" spans="1:8" x14ac:dyDescent="0.2">
      <c r="A52" s="100"/>
      <c r="B52" s="100"/>
      <c r="C52" s="101" t="s">
        <v>139</v>
      </c>
      <c r="D52" s="100"/>
      <c r="E52" s="100" t="s">
        <v>140</v>
      </c>
      <c r="F52" s="106" t="s">
        <v>142</v>
      </c>
      <c r="G52" s="103">
        <v>0</v>
      </c>
      <c r="H52" s="89" t="s">
        <v>140</v>
      </c>
    </row>
    <row r="53" spans="1:8" x14ac:dyDescent="0.2">
      <c r="A53" s="100"/>
      <c r="B53" s="100"/>
      <c r="C53" s="104"/>
      <c r="D53" s="100"/>
      <c r="E53" s="100"/>
      <c r="F53" s="105"/>
      <c r="G53" s="105"/>
      <c r="H53" s="89" t="s">
        <v>140</v>
      </c>
    </row>
    <row r="54" spans="1:8" x14ac:dyDescent="0.2">
      <c r="A54" s="100"/>
      <c r="B54" s="100"/>
      <c r="C54" s="101" t="s">
        <v>147</v>
      </c>
      <c r="D54" s="100"/>
      <c r="E54" s="100"/>
      <c r="F54" s="102">
        <f>F37</f>
        <v>104605.12786199999</v>
      </c>
      <c r="G54" s="103">
        <f>G37</f>
        <v>0.99078301000000002</v>
      </c>
      <c r="H54" s="89" t="s">
        <v>140</v>
      </c>
    </row>
    <row r="55" spans="1:8" x14ac:dyDescent="0.2">
      <c r="A55" s="100"/>
      <c r="B55" s="100"/>
      <c r="C55" s="104"/>
      <c r="D55" s="100"/>
      <c r="E55" s="100"/>
      <c r="F55" s="105"/>
      <c r="G55" s="105"/>
      <c r="H55" s="89" t="s">
        <v>140</v>
      </c>
    </row>
    <row r="56" spans="1:8" x14ac:dyDescent="0.2">
      <c r="A56" s="100"/>
      <c r="B56" s="100"/>
      <c r="C56" s="101" t="s">
        <v>148</v>
      </c>
      <c r="D56" s="100"/>
      <c r="E56" s="100"/>
      <c r="F56" s="105"/>
      <c r="G56" s="105"/>
      <c r="H56" s="89" t="s">
        <v>140</v>
      </c>
    </row>
    <row r="57" spans="1:8" x14ac:dyDescent="0.2">
      <c r="A57" s="100"/>
      <c r="B57" s="100"/>
      <c r="C57" s="101" t="s">
        <v>10</v>
      </c>
      <c r="D57" s="100"/>
      <c r="E57" s="100"/>
      <c r="F57" s="105"/>
      <c r="G57" s="105"/>
      <c r="H57" s="89" t="s">
        <v>140</v>
      </c>
    </row>
    <row r="58" spans="1:8" x14ac:dyDescent="0.2">
      <c r="A58" s="100"/>
      <c r="B58" s="100"/>
      <c r="C58" s="101" t="s">
        <v>139</v>
      </c>
      <c r="D58" s="100"/>
      <c r="E58" s="100" t="s">
        <v>140</v>
      </c>
      <c r="F58" s="106" t="s">
        <v>142</v>
      </c>
      <c r="G58" s="103">
        <v>0</v>
      </c>
      <c r="H58" s="89" t="s">
        <v>140</v>
      </c>
    </row>
    <row r="59" spans="1:8" x14ac:dyDescent="0.2">
      <c r="A59" s="100"/>
      <c r="B59" s="100"/>
      <c r="C59" s="104"/>
      <c r="D59" s="100"/>
      <c r="E59" s="100"/>
      <c r="F59" s="105"/>
      <c r="G59" s="105"/>
      <c r="H59" s="89" t="s">
        <v>140</v>
      </c>
    </row>
    <row r="60" spans="1:8" x14ac:dyDescent="0.2">
      <c r="A60" s="100"/>
      <c r="B60" s="100"/>
      <c r="C60" s="101" t="s">
        <v>149</v>
      </c>
      <c r="D60" s="100"/>
      <c r="E60" s="100"/>
      <c r="F60" s="100"/>
      <c r="G60" s="100"/>
      <c r="H60" s="89" t="s">
        <v>140</v>
      </c>
    </row>
    <row r="61" spans="1:8" x14ac:dyDescent="0.2">
      <c r="A61" s="100"/>
      <c r="B61" s="100"/>
      <c r="C61" s="101" t="s">
        <v>139</v>
      </c>
      <c r="D61" s="100"/>
      <c r="E61" s="100" t="s">
        <v>140</v>
      </c>
      <c r="F61" s="106" t="s">
        <v>142</v>
      </c>
      <c r="G61" s="103">
        <v>0</v>
      </c>
      <c r="H61" s="89" t="s">
        <v>140</v>
      </c>
    </row>
    <row r="62" spans="1:8" x14ac:dyDescent="0.2">
      <c r="A62" s="100"/>
      <c r="B62" s="100"/>
      <c r="C62" s="104"/>
      <c r="D62" s="100"/>
      <c r="E62" s="100"/>
      <c r="F62" s="105"/>
      <c r="G62" s="105"/>
      <c r="H62" s="89" t="s">
        <v>140</v>
      </c>
    </row>
    <row r="63" spans="1:8" x14ac:dyDescent="0.2">
      <c r="A63" s="100"/>
      <c r="B63" s="100"/>
      <c r="C63" s="101" t="s">
        <v>150</v>
      </c>
      <c r="D63" s="100"/>
      <c r="E63" s="100"/>
      <c r="F63" s="100"/>
      <c r="G63" s="100"/>
      <c r="H63" s="89" t="s">
        <v>140</v>
      </c>
    </row>
    <row r="64" spans="1:8" x14ac:dyDescent="0.2">
      <c r="A64" s="100"/>
      <c r="B64" s="100"/>
      <c r="C64" s="101" t="s">
        <v>139</v>
      </c>
      <c r="D64" s="100"/>
      <c r="E64" s="100" t="s">
        <v>140</v>
      </c>
      <c r="F64" s="106" t="s">
        <v>142</v>
      </c>
      <c r="G64" s="103">
        <v>0</v>
      </c>
      <c r="H64" s="89" t="s">
        <v>140</v>
      </c>
    </row>
    <row r="65" spans="1:8" x14ac:dyDescent="0.2">
      <c r="A65" s="100"/>
      <c r="B65" s="100"/>
      <c r="C65" s="104"/>
      <c r="D65" s="100"/>
      <c r="E65" s="100"/>
      <c r="F65" s="105"/>
      <c r="G65" s="105"/>
      <c r="H65" s="89" t="s">
        <v>140</v>
      </c>
    </row>
    <row r="66" spans="1:8" x14ac:dyDescent="0.2">
      <c r="A66" s="100"/>
      <c r="B66" s="100"/>
      <c r="C66" s="101" t="s">
        <v>151</v>
      </c>
      <c r="D66" s="100"/>
      <c r="E66" s="100"/>
      <c r="F66" s="105"/>
      <c r="G66" s="105"/>
      <c r="H66" s="89" t="s">
        <v>140</v>
      </c>
    </row>
    <row r="67" spans="1:8" x14ac:dyDescent="0.2">
      <c r="A67" s="100"/>
      <c r="B67" s="100"/>
      <c r="C67" s="101" t="s">
        <v>139</v>
      </c>
      <c r="D67" s="100"/>
      <c r="E67" s="100" t="s">
        <v>140</v>
      </c>
      <c r="F67" s="106" t="s">
        <v>142</v>
      </c>
      <c r="G67" s="103">
        <v>0</v>
      </c>
      <c r="H67" s="89" t="s">
        <v>140</v>
      </c>
    </row>
    <row r="68" spans="1:8" ht="12.75" customHeight="1" x14ac:dyDescent="0.2">
      <c r="A68" s="87"/>
      <c r="B68" s="87"/>
      <c r="C68" s="88"/>
      <c r="D68" s="87"/>
      <c r="E68" s="87"/>
      <c r="F68" s="155"/>
      <c r="G68" s="140"/>
      <c r="H68" s="89" t="s">
        <v>140</v>
      </c>
    </row>
    <row r="69" spans="1:8" ht="12.75" customHeight="1" x14ac:dyDescent="0.2">
      <c r="A69" s="87"/>
      <c r="B69" s="87"/>
      <c r="C69" s="88" t="s">
        <v>995</v>
      </c>
      <c r="D69" s="87"/>
      <c r="E69" s="87"/>
      <c r="F69" s="87"/>
      <c r="G69" s="87"/>
      <c r="H69" s="89" t="s">
        <v>140</v>
      </c>
    </row>
    <row r="70" spans="1:8" ht="25.5" x14ac:dyDescent="0.2">
      <c r="A70" s="90">
        <v>1</v>
      </c>
      <c r="B70" s="91" t="s">
        <v>315</v>
      </c>
      <c r="C70" s="91" t="s">
        <v>996</v>
      </c>
      <c r="D70" s="91" t="s">
        <v>228</v>
      </c>
      <c r="E70" s="92">
        <v>670440</v>
      </c>
      <c r="F70" s="93">
        <v>68.541092520000007</v>
      </c>
      <c r="G70" s="94">
        <v>6.4919999999999995E-4</v>
      </c>
      <c r="H70" s="89">
        <v>6.3449999999999998</v>
      </c>
    </row>
    <row r="71" spans="1:8" ht="12.75" customHeight="1" x14ac:dyDescent="0.2">
      <c r="A71" s="87"/>
      <c r="B71" s="87"/>
      <c r="C71" s="88" t="s">
        <v>139</v>
      </c>
      <c r="D71" s="87"/>
      <c r="E71" s="87" t="s">
        <v>140</v>
      </c>
      <c r="F71" s="139">
        <f>F70</f>
        <v>68.541092520000007</v>
      </c>
      <c r="G71" s="140">
        <f>G70</f>
        <v>6.4919999999999995E-4</v>
      </c>
      <c r="H71" s="89" t="s">
        <v>140</v>
      </c>
    </row>
    <row r="72" spans="1:8" x14ac:dyDescent="0.2">
      <c r="A72" s="100"/>
      <c r="B72" s="100"/>
      <c r="C72" s="104"/>
      <c r="D72" s="100"/>
      <c r="E72" s="100"/>
      <c r="F72" s="105"/>
      <c r="G72" s="105"/>
      <c r="H72" s="89" t="s">
        <v>140</v>
      </c>
    </row>
    <row r="73" spans="1:8" x14ac:dyDescent="0.2">
      <c r="A73" s="100"/>
      <c r="B73" s="100"/>
      <c r="C73" s="101" t="s">
        <v>152</v>
      </c>
      <c r="D73" s="100"/>
      <c r="E73" s="100"/>
      <c r="F73" s="102">
        <f>F71</f>
        <v>68.541092520000007</v>
      </c>
      <c r="G73" s="103">
        <f>G71</f>
        <v>6.4919999999999995E-4</v>
      </c>
      <c r="H73" s="89" t="s">
        <v>140</v>
      </c>
    </row>
    <row r="74" spans="1:8" x14ac:dyDescent="0.2">
      <c r="A74" s="100"/>
      <c r="B74" s="100"/>
      <c r="C74" s="104"/>
      <c r="D74" s="100"/>
      <c r="E74" s="100"/>
      <c r="F74" s="105"/>
      <c r="G74" s="105"/>
      <c r="H74" s="89" t="s">
        <v>140</v>
      </c>
    </row>
    <row r="75" spans="1:8" x14ac:dyDescent="0.2">
      <c r="A75" s="100"/>
      <c r="B75" s="100"/>
      <c r="C75" s="101" t="s">
        <v>153</v>
      </c>
      <c r="D75" s="100"/>
      <c r="E75" s="100"/>
      <c r="F75" s="105"/>
      <c r="G75" s="105"/>
      <c r="H75" s="89" t="s">
        <v>140</v>
      </c>
    </row>
    <row r="76" spans="1:8" x14ac:dyDescent="0.2">
      <c r="A76" s="100"/>
      <c r="B76" s="100"/>
      <c r="C76" s="101" t="s">
        <v>154</v>
      </c>
      <c r="D76" s="100"/>
      <c r="E76" s="100"/>
      <c r="F76" s="105"/>
      <c r="G76" s="105"/>
      <c r="H76" s="89" t="s">
        <v>140</v>
      </c>
    </row>
    <row r="77" spans="1:8" x14ac:dyDescent="0.2">
      <c r="A77" s="100"/>
      <c r="B77" s="100"/>
      <c r="C77" s="101" t="s">
        <v>139</v>
      </c>
      <c r="D77" s="100"/>
      <c r="E77" s="100" t="s">
        <v>140</v>
      </c>
      <c r="F77" s="106" t="s">
        <v>142</v>
      </c>
      <c r="G77" s="103">
        <v>0</v>
      </c>
      <c r="H77" s="89" t="s">
        <v>140</v>
      </c>
    </row>
    <row r="78" spans="1:8" x14ac:dyDescent="0.2">
      <c r="A78" s="100"/>
      <c r="B78" s="100"/>
      <c r="C78" s="104"/>
      <c r="D78" s="100"/>
      <c r="E78" s="100"/>
      <c r="F78" s="105"/>
      <c r="G78" s="105"/>
      <c r="H78" s="89" t="s">
        <v>140</v>
      </c>
    </row>
    <row r="79" spans="1:8" x14ac:dyDescent="0.2">
      <c r="A79" s="100"/>
      <c r="B79" s="100"/>
      <c r="C79" s="101" t="s">
        <v>155</v>
      </c>
      <c r="D79" s="100"/>
      <c r="E79" s="100"/>
      <c r="F79" s="105"/>
      <c r="G79" s="105"/>
      <c r="H79" s="89" t="s">
        <v>140</v>
      </c>
    </row>
    <row r="80" spans="1:8" x14ac:dyDescent="0.2">
      <c r="A80" s="100"/>
      <c r="B80" s="100"/>
      <c r="C80" s="101" t="s">
        <v>139</v>
      </c>
      <c r="D80" s="100"/>
      <c r="E80" s="100" t="s">
        <v>140</v>
      </c>
      <c r="F80" s="106" t="s">
        <v>142</v>
      </c>
      <c r="G80" s="103">
        <v>0</v>
      </c>
      <c r="H80" s="89" t="s">
        <v>140</v>
      </c>
    </row>
    <row r="81" spans="1:8" x14ac:dyDescent="0.2">
      <c r="A81" s="100"/>
      <c r="B81" s="100"/>
      <c r="C81" s="104"/>
      <c r="D81" s="100"/>
      <c r="E81" s="100"/>
      <c r="F81" s="105"/>
      <c r="G81" s="105"/>
      <c r="H81" s="89" t="s">
        <v>140</v>
      </c>
    </row>
    <row r="82" spans="1:8" x14ac:dyDescent="0.2">
      <c r="A82" s="100"/>
      <c r="B82" s="100"/>
      <c r="C82" s="101" t="s">
        <v>156</v>
      </c>
      <c r="D82" s="100"/>
      <c r="E82" s="100"/>
      <c r="F82" s="105"/>
      <c r="G82" s="105"/>
      <c r="H82" s="89" t="s">
        <v>140</v>
      </c>
    </row>
    <row r="83" spans="1:8" x14ac:dyDescent="0.2">
      <c r="A83" s="100"/>
      <c r="B83" s="100"/>
      <c r="C83" s="101" t="s">
        <v>139</v>
      </c>
      <c r="D83" s="100"/>
      <c r="E83" s="100" t="s">
        <v>140</v>
      </c>
      <c r="F83" s="106" t="s">
        <v>142</v>
      </c>
      <c r="G83" s="103">
        <v>0</v>
      </c>
      <c r="H83" s="89" t="s">
        <v>140</v>
      </c>
    </row>
    <row r="84" spans="1:8" x14ac:dyDescent="0.2">
      <c r="A84" s="100"/>
      <c r="B84" s="100"/>
      <c r="C84" s="104"/>
      <c r="D84" s="100"/>
      <c r="E84" s="100"/>
      <c r="F84" s="105"/>
      <c r="G84" s="105"/>
      <c r="H84" s="89" t="s">
        <v>140</v>
      </c>
    </row>
    <row r="85" spans="1:8" x14ac:dyDescent="0.2">
      <c r="A85" s="100"/>
      <c r="B85" s="100"/>
      <c r="C85" s="101" t="s">
        <v>157</v>
      </c>
      <c r="D85" s="100"/>
      <c r="E85" s="100"/>
      <c r="F85" s="105"/>
      <c r="G85" s="105"/>
      <c r="H85" s="89" t="s">
        <v>140</v>
      </c>
    </row>
    <row r="86" spans="1:8" x14ac:dyDescent="0.2">
      <c r="A86" s="95">
        <v>1</v>
      </c>
      <c r="B86" s="96"/>
      <c r="C86" s="96" t="s">
        <v>158</v>
      </c>
      <c r="D86" s="96"/>
      <c r="E86" s="107"/>
      <c r="F86" s="98">
        <v>215.65796329899999</v>
      </c>
      <c r="G86" s="99">
        <v>2.0426400000000001E-3</v>
      </c>
      <c r="H86" s="89">
        <v>5.2</v>
      </c>
    </row>
    <row r="87" spans="1:8" x14ac:dyDescent="0.2">
      <c r="A87" s="100"/>
      <c r="B87" s="100"/>
      <c r="C87" s="101" t="s">
        <v>139</v>
      </c>
      <c r="D87" s="100"/>
      <c r="E87" s="100" t="s">
        <v>140</v>
      </c>
      <c r="F87" s="102">
        <v>215.65796329899999</v>
      </c>
      <c r="G87" s="103">
        <v>2.0426400000000001E-3</v>
      </c>
      <c r="H87" s="89" t="s">
        <v>140</v>
      </c>
    </row>
    <row r="88" spans="1:8" x14ac:dyDescent="0.2">
      <c r="A88" s="100"/>
      <c r="B88" s="100"/>
      <c r="C88" s="104"/>
      <c r="D88" s="100"/>
      <c r="E88" s="100"/>
      <c r="F88" s="105"/>
      <c r="G88" s="105"/>
      <c r="H88" s="89" t="s">
        <v>140</v>
      </c>
    </row>
    <row r="89" spans="1:8" x14ac:dyDescent="0.2">
      <c r="A89" s="100"/>
      <c r="B89" s="100"/>
      <c r="C89" s="101" t="s">
        <v>159</v>
      </c>
      <c r="D89" s="100"/>
      <c r="E89" s="100"/>
      <c r="F89" s="102">
        <v>215.65796329899999</v>
      </c>
      <c r="G89" s="103">
        <v>2.0426400000000001E-3</v>
      </c>
      <c r="H89" s="89" t="s">
        <v>140</v>
      </c>
    </row>
    <row r="90" spans="1:8" x14ac:dyDescent="0.2">
      <c r="A90" s="100"/>
      <c r="B90" s="100"/>
      <c r="C90" s="105"/>
      <c r="D90" s="100"/>
      <c r="E90" s="100"/>
      <c r="F90" s="100"/>
      <c r="G90" s="100"/>
      <c r="H90" s="89" t="s">
        <v>140</v>
      </c>
    </row>
    <row r="91" spans="1:8" x14ac:dyDescent="0.2">
      <c r="A91" s="100"/>
      <c r="B91" s="100"/>
      <c r="C91" s="101" t="s">
        <v>160</v>
      </c>
      <c r="D91" s="100"/>
      <c r="E91" s="100"/>
      <c r="F91" s="100"/>
      <c r="G91" s="100"/>
      <c r="H91" s="89" t="s">
        <v>140</v>
      </c>
    </row>
    <row r="92" spans="1:8" x14ac:dyDescent="0.2">
      <c r="A92" s="100"/>
      <c r="B92" s="100"/>
      <c r="C92" s="101" t="s">
        <v>161</v>
      </c>
      <c r="D92" s="100"/>
      <c r="E92" s="100"/>
      <c r="F92" s="100"/>
      <c r="G92" s="100"/>
      <c r="H92" s="89" t="s">
        <v>140</v>
      </c>
    </row>
    <row r="93" spans="1:8" x14ac:dyDescent="0.2">
      <c r="A93" s="100"/>
      <c r="B93" s="100"/>
      <c r="C93" s="101" t="s">
        <v>139</v>
      </c>
      <c r="D93" s="100"/>
      <c r="E93" s="100" t="s">
        <v>140</v>
      </c>
      <c r="F93" s="106" t="s">
        <v>142</v>
      </c>
      <c r="G93" s="103">
        <v>0</v>
      </c>
      <c r="H93" s="89" t="s">
        <v>140</v>
      </c>
    </row>
    <row r="94" spans="1:8" x14ac:dyDescent="0.2">
      <c r="A94" s="100"/>
      <c r="B94" s="100"/>
      <c r="C94" s="104"/>
      <c r="D94" s="100"/>
      <c r="E94" s="100"/>
      <c r="F94" s="105"/>
      <c r="G94" s="105"/>
      <c r="H94" s="89" t="s">
        <v>140</v>
      </c>
    </row>
    <row r="95" spans="1:8" x14ac:dyDescent="0.2">
      <c r="A95" s="100"/>
      <c r="B95" s="100"/>
      <c r="C95" s="101" t="s">
        <v>162</v>
      </c>
      <c r="D95" s="100"/>
      <c r="E95" s="100"/>
      <c r="F95" s="100"/>
      <c r="G95" s="100"/>
      <c r="H95" s="89" t="s">
        <v>140</v>
      </c>
    </row>
    <row r="96" spans="1:8" x14ac:dyDescent="0.2">
      <c r="A96" s="100"/>
      <c r="B96" s="100"/>
      <c r="C96" s="101" t="s">
        <v>163</v>
      </c>
      <c r="D96" s="100"/>
      <c r="E96" s="100"/>
      <c r="F96" s="100"/>
      <c r="G96" s="100"/>
      <c r="H96" s="89" t="s">
        <v>140</v>
      </c>
    </row>
    <row r="97" spans="1:17" x14ac:dyDescent="0.2">
      <c r="A97" s="100"/>
      <c r="B97" s="100"/>
      <c r="C97" s="101" t="s">
        <v>139</v>
      </c>
      <c r="D97" s="100"/>
      <c r="E97" s="100" t="s">
        <v>140</v>
      </c>
      <c r="F97" s="106" t="s">
        <v>142</v>
      </c>
      <c r="G97" s="103">
        <v>0</v>
      </c>
      <c r="H97" s="89" t="s">
        <v>140</v>
      </c>
    </row>
    <row r="98" spans="1:17" x14ac:dyDescent="0.2">
      <c r="A98" s="100"/>
      <c r="B98" s="100"/>
      <c r="C98" s="104"/>
      <c r="D98" s="100"/>
      <c r="E98" s="100"/>
      <c r="F98" s="105"/>
      <c r="G98" s="105"/>
      <c r="H98" s="89" t="s">
        <v>140</v>
      </c>
    </row>
    <row r="99" spans="1:17" x14ac:dyDescent="0.2">
      <c r="A99" s="100"/>
      <c r="B99" s="100"/>
      <c r="C99" s="101" t="s">
        <v>164</v>
      </c>
      <c r="D99" s="100"/>
      <c r="E99" s="100"/>
      <c r="F99" s="105"/>
      <c r="G99" s="105"/>
      <c r="H99" s="89" t="s">
        <v>140</v>
      </c>
    </row>
    <row r="100" spans="1:17" x14ac:dyDescent="0.2">
      <c r="A100" s="100"/>
      <c r="B100" s="100"/>
      <c r="C100" s="101" t="s">
        <v>139</v>
      </c>
      <c r="D100" s="100"/>
      <c r="E100" s="100" t="s">
        <v>140</v>
      </c>
      <c r="F100" s="106" t="s">
        <v>142</v>
      </c>
      <c r="G100" s="103">
        <v>0</v>
      </c>
      <c r="H100" s="89" t="s">
        <v>140</v>
      </c>
    </row>
    <row r="101" spans="1:17" x14ac:dyDescent="0.2">
      <c r="A101" s="100"/>
      <c r="B101" s="100"/>
      <c r="C101" s="104"/>
      <c r="D101" s="100"/>
      <c r="E101" s="100"/>
      <c r="F101" s="105"/>
      <c r="G101" s="105"/>
      <c r="H101" s="89" t="s">
        <v>140</v>
      </c>
    </row>
    <row r="102" spans="1:17" x14ac:dyDescent="0.2">
      <c r="A102" s="107"/>
      <c r="B102" s="96"/>
      <c r="C102" s="96" t="s">
        <v>165</v>
      </c>
      <c r="D102" s="96"/>
      <c r="E102" s="107"/>
      <c r="F102" s="98">
        <v>688.91857501000004</v>
      </c>
      <c r="G102" s="99">
        <v>6.5251900000000002E-3</v>
      </c>
      <c r="H102" s="89" t="s">
        <v>140</v>
      </c>
    </row>
    <row r="103" spans="1:17" x14ac:dyDescent="0.2">
      <c r="A103" s="104"/>
      <c r="B103" s="104"/>
      <c r="C103" s="101" t="s">
        <v>166</v>
      </c>
      <c r="D103" s="105"/>
      <c r="E103" s="105"/>
      <c r="F103" s="102">
        <f>F102+F89+F73+F54</f>
        <v>105578.245492829</v>
      </c>
      <c r="G103" s="108">
        <f>G102+G89+G73+G54</f>
        <v>1.00000004</v>
      </c>
      <c r="H103" s="89" t="s">
        <v>140</v>
      </c>
    </row>
    <row r="104" spans="1:17" ht="12.75" customHeight="1" x14ac:dyDescent="0.2">
      <c r="A104" s="109"/>
      <c r="B104" s="109"/>
      <c r="C104" s="110"/>
      <c r="D104" s="111"/>
      <c r="E104" s="111"/>
      <c r="F104" s="112"/>
      <c r="G104" s="113"/>
      <c r="H104" s="114"/>
    </row>
    <row r="105" spans="1:17" x14ac:dyDescent="0.2">
      <c r="A105" s="109"/>
      <c r="B105" s="230" t="s">
        <v>984</v>
      </c>
      <c r="C105" s="230"/>
      <c r="D105" s="230"/>
      <c r="E105" s="230"/>
      <c r="F105" s="230"/>
      <c r="G105" s="230"/>
      <c r="H105" s="230"/>
      <c r="J105" s="116"/>
    </row>
    <row r="106" spans="1:17" x14ac:dyDescent="0.2">
      <c r="A106" s="109"/>
      <c r="B106" s="230" t="s">
        <v>985</v>
      </c>
      <c r="C106" s="230"/>
      <c r="D106" s="230"/>
      <c r="E106" s="230"/>
      <c r="F106" s="230"/>
      <c r="G106" s="230"/>
      <c r="H106" s="230"/>
      <c r="J106" s="116"/>
    </row>
    <row r="107" spans="1:17" x14ac:dyDescent="0.2">
      <c r="A107" s="109"/>
      <c r="B107" s="230" t="s">
        <v>986</v>
      </c>
      <c r="C107" s="230"/>
      <c r="D107" s="230"/>
      <c r="E107" s="230"/>
      <c r="F107" s="230"/>
      <c r="G107" s="230"/>
      <c r="H107" s="230"/>
      <c r="J107" s="116"/>
    </row>
    <row r="108" spans="1:17" s="118" customFormat="1" ht="66.75" customHeight="1" x14ac:dyDescent="0.25">
      <c r="A108" s="117"/>
      <c r="B108" s="231" t="s">
        <v>987</v>
      </c>
      <c r="C108" s="231"/>
      <c r="D108" s="231"/>
      <c r="E108" s="231"/>
      <c r="F108" s="231"/>
      <c r="G108" s="231"/>
      <c r="H108" s="231"/>
      <c r="I108"/>
      <c r="J108" s="116"/>
      <c r="K108"/>
      <c r="L108"/>
      <c r="M108"/>
      <c r="N108"/>
      <c r="O108"/>
      <c r="P108"/>
      <c r="Q108"/>
    </row>
    <row r="109" spans="1:17" x14ac:dyDescent="0.2">
      <c r="A109" s="109"/>
      <c r="B109" s="230" t="s">
        <v>988</v>
      </c>
      <c r="C109" s="230"/>
      <c r="D109" s="230"/>
      <c r="E109" s="230"/>
      <c r="F109" s="230"/>
      <c r="G109" s="230"/>
      <c r="H109" s="230"/>
      <c r="J109" s="116"/>
    </row>
    <row r="110" spans="1:17" x14ac:dyDescent="0.2">
      <c r="A110" s="109"/>
      <c r="B110" s="109"/>
      <c r="C110" s="109"/>
      <c r="D110" s="111"/>
      <c r="E110" s="111"/>
      <c r="F110" s="111"/>
      <c r="G110" s="111"/>
    </row>
    <row r="111" spans="1:17" x14ac:dyDescent="0.2">
      <c r="A111" s="109"/>
      <c r="B111" s="232" t="s">
        <v>167</v>
      </c>
      <c r="C111" s="233"/>
      <c r="D111" s="234"/>
      <c r="E111" s="119"/>
      <c r="F111" s="111"/>
      <c r="G111" s="111"/>
    </row>
    <row r="112" spans="1:17" ht="27.75" customHeight="1" x14ac:dyDescent="0.2">
      <c r="A112" s="109"/>
      <c r="B112" s="235" t="s">
        <v>168</v>
      </c>
      <c r="C112" s="236"/>
      <c r="D112" s="88" t="s">
        <v>169</v>
      </c>
      <c r="E112" s="119"/>
      <c r="F112" s="111"/>
      <c r="G112" s="111"/>
    </row>
    <row r="113" spans="1:10" ht="12.75" customHeight="1" x14ac:dyDescent="0.2">
      <c r="A113" s="109"/>
      <c r="B113" s="235" t="s">
        <v>989</v>
      </c>
      <c r="C113" s="236"/>
      <c r="D113" s="88" t="s">
        <v>169</v>
      </c>
      <c r="E113" s="119"/>
      <c r="F113" s="111"/>
      <c r="G113" s="111"/>
    </row>
    <row r="114" spans="1:10" x14ac:dyDescent="0.2">
      <c r="A114" s="109"/>
      <c r="B114" s="235" t="s">
        <v>170</v>
      </c>
      <c r="C114" s="236"/>
      <c r="D114" s="120" t="s">
        <v>140</v>
      </c>
      <c r="E114" s="119"/>
      <c r="F114" s="111"/>
      <c r="G114" s="111"/>
    </row>
    <row r="115" spans="1:10" x14ac:dyDescent="0.2">
      <c r="A115" s="121"/>
      <c r="B115" s="122" t="s">
        <v>140</v>
      </c>
      <c r="C115" s="122" t="s">
        <v>990</v>
      </c>
      <c r="D115" s="122" t="s">
        <v>171</v>
      </c>
      <c r="E115" s="121"/>
      <c r="F115" s="121"/>
      <c r="G115" s="121"/>
      <c r="H115" s="121"/>
      <c r="J115" s="116"/>
    </row>
    <row r="116" spans="1:10" x14ac:dyDescent="0.2">
      <c r="A116" s="121"/>
      <c r="B116" s="123" t="s">
        <v>172</v>
      </c>
      <c r="C116" s="124">
        <v>46022</v>
      </c>
      <c r="D116" s="124">
        <v>46053</v>
      </c>
      <c r="E116" s="121"/>
      <c r="F116" s="121"/>
      <c r="G116" s="121"/>
      <c r="J116" s="116"/>
    </row>
    <row r="117" spans="1:10" x14ac:dyDescent="0.2">
      <c r="A117" s="125"/>
      <c r="B117" s="96" t="s">
        <v>173</v>
      </c>
      <c r="C117" s="126">
        <v>181.98259999999999</v>
      </c>
      <c r="D117" s="126">
        <v>175.5992</v>
      </c>
      <c r="E117" s="125"/>
      <c r="F117" s="127"/>
      <c r="G117" s="128"/>
    </row>
    <row r="118" spans="1:10" ht="25.5" x14ac:dyDescent="0.2">
      <c r="A118" s="125"/>
      <c r="B118" s="96" t="s">
        <v>1192</v>
      </c>
      <c r="C118" s="126">
        <v>46.275300000000001</v>
      </c>
      <c r="D118" s="126">
        <v>41.153199999999998</v>
      </c>
      <c r="E118" s="125"/>
      <c r="F118" s="127"/>
      <c r="G118" s="128"/>
    </row>
    <row r="119" spans="1:10" x14ac:dyDescent="0.2">
      <c r="A119" s="125"/>
      <c r="B119" s="96" t="s">
        <v>174</v>
      </c>
      <c r="C119" s="126">
        <v>163.60939999999999</v>
      </c>
      <c r="D119" s="126">
        <v>157.7311</v>
      </c>
      <c r="E119" s="125"/>
      <c r="F119" s="127"/>
      <c r="G119" s="128"/>
    </row>
    <row r="120" spans="1:10" ht="25.5" x14ac:dyDescent="0.2">
      <c r="A120" s="125"/>
      <c r="B120" s="96" t="s">
        <v>1193</v>
      </c>
      <c r="C120" s="126">
        <v>42.369</v>
      </c>
      <c r="D120" s="126">
        <v>37.618499999999997</v>
      </c>
      <c r="E120" s="125"/>
      <c r="F120" s="127"/>
      <c r="G120" s="128"/>
    </row>
    <row r="121" spans="1:10" x14ac:dyDescent="0.2">
      <c r="A121" s="125"/>
      <c r="B121" s="125"/>
      <c r="C121" s="125"/>
      <c r="D121" s="125"/>
      <c r="E121" s="125"/>
      <c r="F121" s="125"/>
      <c r="G121" s="125"/>
    </row>
    <row r="122" spans="1:10" x14ac:dyDescent="0.2">
      <c r="A122" s="125"/>
      <c r="B122" s="238" t="s">
        <v>991</v>
      </c>
      <c r="C122" s="239"/>
      <c r="D122" s="101" t="s">
        <v>140</v>
      </c>
      <c r="E122" s="125"/>
      <c r="F122" s="125"/>
      <c r="G122" s="125"/>
    </row>
    <row r="123" spans="1:10" x14ac:dyDescent="0.2">
      <c r="A123" s="125"/>
      <c r="B123" s="150" t="s">
        <v>172</v>
      </c>
      <c r="C123" s="151" t="s">
        <v>641</v>
      </c>
      <c r="D123" s="151" t="s">
        <v>642</v>
      </c>
      <c r="E123" s="125"/>
      <c r="F123" s="125"/>
      <c r="G123" s="125"/>
    </row>
    <row r="124" spans="1:10" ht="25.5" x14ac:dyDescent="0.2">
      <c r="A124" s="125"/>
      <c r="B124" s="96" t="s">
        <v>1192</v>
      </c>
      <c r="C124" s="167">
        <v>3.4609999999999999</v>
      </c>
      <c r="D124" s="107" t="s">
        <v>716</v>
      </c>
      <c r="E124" s="125"/>
      <c r="F124" s="127"/>
      <c r="G124" s="128"/>
    </row>
    <row r="125" spans="1:10" ht="25.5" x14ac:dyDescent="0.2">
      <c r="A125" s="125"/>
      <c r="B125" s="96" t="s">
        <v>1193</v>
      </c>
      <c r="C125" s="167">
        <v>3.194</v>
      </c>
      <c r="D125" s="167">
        <v>3.194</v>
      </c>
      <c r="E125" s="125"/>
      <c r="F125" s="127"/>
      <c r="G125" s="128"/>
    </row>
    <row r="126" spans="1:10" x14ac:dyDescent="0.2">
      <c r="A126" s="121"/>
      <c r="B126" s="137"/>
      <c r="C126" s="137"/>
      <c r="D126" s="137"/>
      <c r="E126" s="121"/>
      <c r="F126" s="121"/>
      <c r="G126" s="121"/>
    </row>
    <row r="127" spans="1:10" x14ac:dyDescent="0.2">
      <c r="A127" s="121"/>
      <c r="B127" s="235" t="s">
        <v>175</v>
      </c>
      <c r="C127" s="236"/>
      <c r="D127" s="88" t="s">
        <v>169</v>
      </c>
      <c r="E127" s="131"/>
      <c r="F127" s="121"/>
      <c r="G127" s="121"/>
    </row>
    <row r="128" spans="1:10" x14ac:dyDescent="0.2">
      <c r="A128" s="121"/>
      <c r="B128" s="235" t="s">
        <v>176</v>
      </c>
      <c r="C128" s="236"/>
      <c r="D128" s="88" t="s">
        <v>169</v>
      </c>
      <c r="E128" s="131"/>
      <c r="F128" s="121"/>
      <c r="G128" s="121"/>
    </row>
    <row r="129" spans="1:7" x14ac:dyDescent="0.2">
      <c r="A129" s="121"/>
      <c r="B129" s="235" t="s">
        <v>177</v>
      </c>
      <c r="C129" s="236"/>
      <c r="D129" s="88" t="s">
        <v>169</v>
      </c>
      <c r="E129" s="131"/>
      <c r="F129" s="121"/>
      <c r="G129" s="121"/>
    </row>
    <row r="130" spans="1:7" x14ac:dyDescent="0.2">
      <c r="A130" s="121"/>
      <c r="B130" s="235" t="s">
        <v>178</v>
      </c>
      <c r="C130" s="236"/>
      <c r="D130" s="132">
        <v>0.50870643736184207</v>
      </c>
      <c r="E130" s="121"/>
      <c r="F130" s="115"/>
      <c r="G130" s="133"/>
    </row>
    <row r="132" spans="1:7" x14ac:dyDescent="0.2">
      <c r="B132" s="237" t="s">
        <v>992</v>
      </c>
      <c r="C132" s="237"/>
    </row>
    <row r="134" spans="1:7" ht="153.75" customHeight="1" x14ac:dyDescent="0.2"/>
    <row r="137" spans="1:7" x14ac:dyDescent="0.2">
      <c r="B137" s="134" t="s">
        <v>993</v>
      </c>
      <c r="C137" s="135"/>
      <c r="D137" s="134" t="s">
        <v>998</v>
      </c>
    </row>
    <row r="138" spans="1:7" x14ac:dyDescent="0.2">
      <c r="B138" s="134" t="s">
        <v>1109</v>
      </c>
      <c r="D138" s="134" t="s">
        <v>1110</v>
      </c>
    </row>
    <row r="139" spans="1:7" ht="165" customHeight="1" x14ac:dyDescent="0.2"/>
  </sheetData>
  <mergeCells count="18">
    <mergeCell ref="B127:C127"/>
    <mergeCell ref="B128:C128"/>
    <mergeCell ref="B132:C132"/>
    <mergeCell ref="A1:H1"/>
    <mergeCell ref="A2:H2"/>
    <mergeCell ref="A3:H3"/>
    <mergeCell ref="B105:H105"/>
    <mergeCell ref="B106:H106"/>
    <mergeCell ref="B113:C113"/>
    <mergeCell ref="B114:C114"/>
    <mergeCell ref="B130:C130"/>
    <mergeCell ref="B107:H107"/>
    <mergeCell ref="B108:H108"/>
    <mergeCell ref="B109:H109"/>
    <mergeCell ref="B111:D111"/>
    <mergeCell ref="B112:C112"/>
    <mergeCell ref="B129:C129"/>
    <mergeCell ref="B122:C122"/>
  </mergeCells>
  <hyperlinks>
    <hyperlink ref="I1" location="Index!B2" display="Index" xr:uid="{8F5E3EF7-171D-4E63-BE8A-5161440E15FB}"/>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ADF65-7343-455C-A3EB-FAE242B807C8}">
  <sheetPr>
    <outlinePr summaryBelow="0" summaryRight="0"/>
  </sheetPr>
  <dimension ref="A1:Q170"/>
  <sheetViews>
    <sheetView showGridLines="0" workbookViewId="0">
      <selection sqref="A1:H1"/>
    </sheetView>
  </sheetViews>
  <sheetFormatPr defaultRowHeight="12.75" x14ac:dyDescent="0.2"/>
  <cols>
    <col min="1" max="1" width="5.85546875" bestFit="1" customWidth="1"/>
    <col min="2" max="2" width="19.7109375" bestFit="1" customWidth="1"/>
    <col min="3" max="3" width="46.85546875" customWidth="1"/>
    <col min="4" max="4" width="17.7109375" bestFit="1" customWidth="1"/>
    <col min="5" max="5" width="8.7109375" bestFit="1" customWidth="1"/>
    <col min="6" max="6" width="10.140625" bestFit="1" customWidth="1"/>
    <col min="7" max="7" width="14" bestFit="1" customWidth="1"/>
    <col min="8" max="8" width="8.42578125" bestFit="1" customWidth="1"/>
    <col min="9" max="9" width="8.7109375" customWidth="1"/>
  </cols>
  <sheetData>
    <row r="1" spans="1:9" ht="15" x14ac:dyDescent="0.2">
      <c r="A1" s="229" t="s">
        <v>0</v>
      </c>
      <c r="B1" s="229"/>
      <c r="C1" s="229"/>
      <c r="D1" s="229"/>
      <c r="E1" s="229"/>
      <c r="F1" s="229"/>
      <c r="G1" s="229"/>
      <c r="H1" s="229"/>
      <c r="I1" s="1" t="s">
        <v>981</v>
      </c>
    </row>
    <row r="2" spans="1:9" ht="15" x14ac:dyDescent="0.2">
      <c r="A2" s="229" t="s">
        <v>1</v>
      </c>
      <c r="B2" s="229"/>
      <c r="C2" s="229"/>
      <c r="D2" s="229"/>
      <c r="E2" s="229"/>
      <c r="F2" s="229"/>
      <c r="G2" s="229"/>
      <c r="H2" s="229"/>
    </row>
    <row r="3" spans="1:9" ht="15" x14ac:dyDescent="0.2">
      <c r="A3" s="229" t="s">
        <v>982</v>
      </c>
      <c r="B3" s="229"/>
      <c r="C3" s="229"/>
      <c r="D3" s="229"/>
      <c r="E3" s="229"/>
      <c r="F3" s="229"/>
      <c r="G3" s="229"/>
      <c r="H3" s="229"/>
    </row>
    <row r="4" spans="1:9" s="86" customFormat="1" ht="30" x14ac:dyDescent="0.2">
      <c r="A4" s="84" t="s">
        <v>2</v>
      </c>
      <c r="B4" s="84" t="s">
        <v>3</v>
      </c>
      <c r="C4" s="84" t="s">
        <v>4</v>
      </c>
      <c r="D4" s="84" t="s">
        <v>5</v>
      </c>
      <c r="E4" s="84" t="s">
        <v>6</v>
      </c>
      <c r="F4" s="84" t="s">
        <v>7</v>
      </c>
      <c r="G4" s="84" t="s">
        <v>8</v>
      </c>
      <c r="H4" s="85" t="s">
        <v>980</v>
      </c>
    </row>
    <row r="5" spans="1:9" x14ac:dyDescent="0.2">
      <c r="A5" s="87"/>
      <c r="B5" s="87"/>
      <c r="C5" s="88" t="s">
        <v>9</v>
      </c>
      <c r="D5" s="87"/>
      <c r="E5" s="87"/>
      <c r="F5" s="87"/>
      <c r="G5" s="87"/>
      <c r="H5" s="89" t="s">
        <v>140</v>
      </c>
    </row>
    <row r="6" spans="1:9" x14ac:dyDescent="0.2">
      <c r="A6" s="90"/>
      <c r="B6" s="91"/>
      <c r="C6" s="91" t="s">
        <v>10</v>
      </c>
      <c r="D6" s="91"/>
      <c r="E6" s="92"/>
      <c r="F6" s="93"/>
      <c r="G6" s="94"/>
      <c r="H6" s="89" t="s">
        <v>140</v>
      </c>
    </row>
    <row r="7" spans="1:9" x14ac:dyDescent="0.2">
      <c r="A7" s="95">
        <v>1</v>
      </c>
      <c r="B7" s="96" t="s">
        <v>11</v>
      </c>
      <c r="C7" s="96" t="s">
        <v>12</v>
      </c>
      <c r="D7" s="96" t="s">
        <v>13</v>
      </c>
      <c r="E7" s="97">
        <v>210000</v>
      </c>
      <c r="F7" s="98">
        <v>8257.83</v>
      </c>
      <c r="G7" s="99">
        <v>9.0093270000000003E-2</v>
      </c>
      <c r="H7" s="89" t="s">
        <v>140</v>
      </c>
    </row>
    <row r="8" spans="1:9" x14ac:dyDescent="0.2">
      <c r="A8" s="95">
        <v>2</v>
      </c>
      <c r="B8" s="96" t="s">
        <v>14</v>
      </c>
      <c r="C8" s="96" t="s">
        <v>15</v>
      </c>
      <c r="D8" s="96" t="s">
        <v>16</v>
      </c>
      <c r="E8" s="97">
        <v>415000</v>
      </c>
      <c r="F8" s="98">
        <v>8170.1049999999996</v>
      </c>
      <c r="G8" s="99">
        <v>8.9136190000000004E-2</v>
      </c>
      <c r="H8" s="89" t="s">
        <v>140</v>
      </c>
    </row>
    <row r="9" spans="1:9" x14ac:dyDescent="0.2">
      <c r="A9" s="95">
        <v>3</v>
      </c>
      <c r="B9" s="96" t="s">
        <v>17</v>
      </c>
      <c r="C9" s="96" t="s">
        <v>18</v>
      </c>
      <c r="D9" s="96" t="s">
        <v>19</v>
      </c>
      <c r="E9" s="97">
        <v>510000</v>
      </c>
      <c r="F9" s="98">
        <v>7116.54</v>
      </c>
      <c r="G9" s="99">
        <v>7.7641749999999995E-2</v>
      </c>
      <c r="H9" s="89" t="s">
        <v>140</v>
      </c>
    </row>
    <row r="10" spans="1:9" x14ac:dyDescent="0.2">
      <c r="A10" s="95">
        <v>4</v>
      </c>
      <c r="B10" s="96" t="s">
        <v>20</v>
      </c>
      <c r="C10" s="96" t="s">
        <v>21</v>
      </c>
      <c r="D10" s="96" t="s">
        <v>22</v>
      </c>
      <c r="E10" s="97">
        <v>1340000</v>
      </c>
      <c r="F10" s="98">
        <v>4770.3999999999996</v>
      </c>
      <c r="G10" s="99">
        <v>5.2045260000000003E-2</v>
      </c>
      <c r="H10" s="89" t="s">
        <v>140</v>
      </c>
    </row>
    <row r="11" spans="1:9" ht="25.5" x14ac:dyDescent="0.2">
      <c r="A11" s="95">
        <v>5</v>
      </c>
      <c r="B11" s="96" t="s">
        <v>23</v>
      </c>
      <c r="C11" s="96" t="s">
        <v>24</v>
      </c>
      <c r="D11" s="96" t="s">
        <v>25</v>
      </c>
      <c r="E11" s="97">
        <v>28000</v>
      </c>
      <c r="F11" s="98">
        <v>3554.32</v>
      </c>
      <c r="G11" s="99">
        <v>3.8777779999999998E-2</v>
      </c>
      <c r="H11" s="89" t="s">
        <v>140</v>
      </c>
    </row>
    <row r="12" spans="1:9" x14ac:dyDescent="0.2">
      <c r="A12" s="95">
        <v>6</v>
      </c>
      <c r="B12" s="96" t="s">
        <v>26</v>
      </c>
      <c r="C12" s="96" t="s">
        <v>27</v>
      </c>
      <c r="D12" s="96" t="s">
        <v>28</v>
      </c>
      <c r="E12" s="97">
        <v>675000</v>
      </c>
      <c r="F12" s="98">
        <v>3030.75</v>
      </c>
      <c r="G12" s="99">
        <v>3.3065610000000002E-2</v>
      </c>
      <c r="H12" s="89" t="s">
        <v>140</v>
      </c>
    </row>
    <row r="13" spans="1:9" x14ac:dyDescent="0.2">
      <c r="A13" s="95">
        <v>7</v>
      </c>
      <c r="B13" s="96" t="s">
        <v>29</v>
      </c>
      <c r="C13" s="96" t="s">
        <v>30</v>
      </c>
      <c r="D13" s="96" t="s">
        <v>31</v>
      </c>
      <c r="E13" s="97">
        <v>200000</v>
      </c>
      <c r="F13" s="98">
        <v>2154.3000000000002</v>
      </c>
      <c r="G13" s="99">
        <v>2.35035E-2</v>
      </c>
      <c r="H13" s="89" t="s">
        <v>140</v>
      </c>
    </row>
    <row r="14" spans="1:9" x14ac:dyDescent="0.2">
      <c r="A14" s="95">
        <v>8</v>
      </c>
      <c r="B14" s="96" t="s">
        <v>32</v>
      </c>
      <c r="C14" s="96" t="s">
        <v>33</v>
      </c>
      <c r="D14" s="96" t="s">
        <v>19</v>
      </c>
      <c r="E14" s="97">
        <v>575000</v>
      </c>
      <c r="F14" s="98">
        <v>2095.875</v>
      </c>
      <c r="G14" s="99">
        <v>2.286608E-2</v>
      </c>
      <c r="H14" s="89" t="s">
        <v>140</v>
      </c>
    </row>
    <row r="15" spans="1:9" x14ac:dyDescent="0.2">
      <c r="A15" s="95">
        <v>9</v>
      </c>
      <c r="B15" s="96" t="s">
        <v>34</v>
      </c>
      <c r="C15" s="96" t="s">
        <v>35</v>
      </c>
      <c r="D15" s="96" t="s">
        <v>22</v>
      </c>
      <c r="E15" s="97">
        <v>800000</v>
      </c>
      <c r="F15" s="98">
        <v>2052</v>
      </c>
      <c r="G15" s="99">
        <v>2.238741E-2</v>
      </c>
      <c r="H15" s="89" t="s">
        <v>140</v>
      </c>
    </row>
    <row r="16" spans="1:9" x14ac:dyDescent="0.2">
      <c r="A16" s="95">
        <v>10</v>
      </c>
      <c r="B16" s="96" t="s">
        <v>36</v>
      </c>
      <c r="C16" s="96" t="s">
        <v>37</v>
      </c>
      <c r="D16" s="96" t="s">
        <v>31</v>
      </c>
      <c r="E16" s="97">
        <v>145000</v>
      </c>
      <c r="F16" s="98">
        <v>1964.75</v>
      </c>
      <c r="G16" s="99">
        <v>2.14355E-2</v>
      </c>
      <c r="H16" s="89" t="s">
        <v>140</v>
      </c>
    </row>
    <row r="17" spans="1:8" x14ac:dyDescent="0.2">
      <c r="A17" s="95">
        <v>11</v>
      </c>
      <c r="B17" s="96" t="s">
        <v>38</v>
      </c>
      <c r="C17" s="96" t="s">
        <v>39</v>
      </c>
      <c r="D17" s="96" t="s">
        <v>40</v>
      </c>
      <c r="E17" s="97">
        <v>100000</v>
      </c>
      <c r="F17" s="98">
        <v>1668.3</v>
      </c>
      <c r="G17" s="99">
        <v>1.8201220000000001E-2</v>
      </c>
      <c r="H17" s="89" t="s">
        <v>140</v>
      </c>
    </row>
    <row r="18" spans="1:8" x14ac:dyDescent="0.2">
      <c r="A18" s="95">
        <v>12</v>
      </c>
      <c r="B18" s="96" t="s">
        <v>41</v>
      </c>
      <c r="C18" s="96" t="s">
        <v>42</v>
      </c>
      <c r="D18" s="96" t="s">
        <v>43</v>
      </c>
      <c r="E18" s="97">
        <v>51000</v>
      </c>
      <c r="F18" s="98">
        <v>1647.453</v>
      </c>
      <c r="G18" s="99">
        <v>1.7973780000000002E-2</v>
      </c>
      <c r="H18" s="89" t="s">
        <v>140</v>
      </c>
    </row>
    <row r="19" spans="1:8" x14ac:dyDescent="0.2">
      <c r="A19" s="95">
        <v>13</v>
      </c>
      <c r="B19" s="96" t="s">
        <v>44</v>
      </c>
      <c r="C19" s="96" t="s">
        <v>45</v>
      </c>
      <c r="D19" s="96" t="s">
        <v>13</v>
      </c>
      <c r="E19" s="97">
        <v>138000</v>
      </c>
      <c r="F19" s="98">
        <v>1578.72</v>
      </c>
      <c r="G19" s="99">
        <v>1.72239E-2</v>
      </c>
      <c r="H19" s="89" t="s">
        <v>140</v>
      </c>
    </row>
    <row r="20" spans="1:8" x14ac:dyDescent="0.2">
      <c r="A20" s="95">
        <v>14</v>
      </c>
      <c r="B20" s="96" t="s">
        <v>46</v>
      </c>
      <c r="C20" s="96" t="s">
        <v>47</v>
      </c>
      <c r="D20" s="96" t="s">
        <v>22</v>
      </c>
      <c r="E20" s="97">
        <v>415000</v>
      </c>
      <c r="F20" s="98">
        <v>1520.145</v>
      </c>
      <c r="G20" s="99">
        <v>1.6584850000000002E-2</v>
      </c>
      <c r="H20" s="89" t="s">
        <v>140</v>
      </c>
    </row>
    <row r="21" spans="1:8" x14ac:dyDescent="0.2">
      <c r="A21" s="95">
        <v>15</v>
      </c>
      <c r="B21" s="96" t="s">
        <v>48</v>
      </c>
      <c r="C21" s="96" t="s">
        <v>49</v>
      </c>
      <c r="D21" s="96" t="s">
        <v>50</v>
      </c>
      <c r="E21" s="97">
        <v>550000</v>
      </c>
      <c r="F21" s="98">
        <v>1479.28</v>
      </c>
      <c r="G21" s="99">
        <v>1.6139009999999999E-2</v>
      </c>
      <c r="H21" s="89" t="s">
        <v>140</v>
      </c>
    </row>
    <row r="22" spans="1:8" x14ac:dyDescent="0.2">
      <c r="A22" s="95">
        <v>16</v>
      </c>
      <c r="B22" s="96" t="s">
        <v>51</v>
      </c>
      <c r="C22" s="96" t="s">
        <v>52</v>
      </c>
      <c r="D22" s="96" t="s">
        <v>16</v>
      </c>
      <c r="E22" s="97">
        <v>325000</v>
      </c>
      <c r="F22" s="98">
        <v>1443.9749999999999</v>
      </c>
      <c r="G22" s="99">
        <v>1.575383E-2</v>
      </c>
      <c r="H22" s="89" t="s">
        <v>140</v>
      </c>
    </row>
    <row r="23" spans="1:8" x14ac:dyDescent="0.2">
      <c r="A23" s="95">
        <v>17</v>
      </c>
      <c r="B23" s="96" t="s">
        <v>53</v>
      </c>
      <c r="C23" s="96" t="s">
        <v>54</v>
      </c>
      <c r="D23" s="96" t="s">
        <v>40</v>
      </c>
      <c r="E23" s="97">
        <v>9500</v>
      </c>
      <c r="F23" s="98">
        <v>1423.9549999999999</v>
      </c>
      <c r="G23" s="99">
        <v>1.5535409999999999E-2</v>
      </c>
      <c r="H23" s="89" t="s">
        <v>140</v>
      </c>
    </row>
    <row r="24" spans="1:8" ht="25.5" x14ac:dyDescent="0.2">
      <c r="A24" s="95">
        <v>18</v>
      </c>
      <c r="B24" s="96" t="s">
        <v>55</v>
      </c>
      <c r="C24" s="96" t="s">
        <v>56</v>
      </c>
      <c r="D24" s="96" t="s">
        <v>57</v>
      </c>
      <c r="E24" s="97">
        <v>100000</v>
      </c>
      <c r="F24" s="98">
        <v>1419.8</v>
      </c>
      <c r="G24" s="99">
        <v>1.549008E-2</v>
      </c>
      <c r="H24" s="89" t="s">
        <v>140</v>
      </c>
    </row>
    <row r="25" spans="1:8" x14ac:dyDescent="0.2">
      <c r="A25" s="95">
        <v>19</v>
      </c>
      <c r="B25" s="96" t="s">
        <v>58</v>
      </c>
      <c r="C25" s="96" t="s">
        <v>59</v>
      </c>
      <c r="D25" s="96" t="s">
        <v>60</v>
      </c>
      <c r="E25" s="97">
        <v>25000</v>
      </c>
      <c r="F25" s="98">
        <v>1393.125</v>
      </c>
      <c r="G25" s="99">
        <v>1.519905E-2</v>
      </c>
      <c r="H25" s="89" t="s">
        <v>140</v>
      </c>
    </row>
    <row r="26" spans="1:8" x14ac:dyDescent="0.2">
      <c r="A26" s="95">
        <v>20</v>
      </c>
      <c r="B26" s="96" t="s">
        <v>61</v>
      </c>
      <c r="C26" s="96" t="s">
        <v>62</v>
      </c>
      <c r="D26" s="96" t="s">
        <v>60</v>
      </c>
      <c r="E26" s="97">
        <v>33000</v>
      </c>
      <c r="F26" s="98">
        <v>1357.125</v>
      </c>
      <c r="G26" s="99">
        <v>1.480629E-2</v>
      </c>
      <c r="H26" s="89" t="s">
        <v>140</v>
      </c>
    </row>
    <row r="27" spans="1:8" x14ac:dyDescent="0.2">
      <c r="A27" s="95">
        <v>21</v>
      </c>
      <c r="B27" s="96" t="s">
        <v>63</v>
      </c>
      <c r="C27" s="96" t="s">
        <v>64</v>
      </c>
      <c r="D27" s="96" t="s">
        <v>43</v>
      </c>
      <c r="E27" s="97">
        <v>7000</v>
      </c>
      <c r="F27" s="98">
        <v>1320.34</v>
      </c>
      <c r="G27" s="99">
        <v>1.440496E-2</v>
      </c>
      <c r="H27" s="89" t="s">
        <v>140</v>
      </c>
    </row>
    <row r="28" spans="1:8" x14ac:dyDescent="0.2">
      <c r="A28" s="95">
        <v>22</v>
      </c>
      <c r="B28" s="96" t="s">
        <v>65</v>
      </c>
      <c r="C28" s="96" t="s">
        <v>66</v>
      </c>
      <c r="D28" s="96" t="s">
        <v>60</v>
      </c>
      <c r="E28" s="97">
        <v>112000</v>
      </c>
      <c r="F28" s="98">
        <v>1314.88</v>
      </c>
      <c r="G28" s="99">
        <v>1.4345399999999999E-2</v>
      </c>
      <c r="H28" s="89" t="s">
        <v>140</v>
      </c>
    </row>
    <row r="29" spans="1:8" x14ac:dyDescent="0.2">
      <c r="A29" s="95">
        <v>23</v>
      </c>
      <c r="B29" s="96" t="s">
        <v>67</v>
      </c>
      <c r="C29" s="96" t="s">
        <v>68</v>
      </c>
      <c r="D29" s="96" t="s">
        <v>60</v>
      </c>
      <c r="E29" s="97">
        <v>31000</v>
      </c>
      <c r="F29" s="98">
        <v>1246.5409999999999</v>
      </c>
      <c r="G29" s="99">
        <v>1.359981E-2</v>
      </c>
      <c r="H29" s="89" t="s">
        <v>140</v>
      </c>
    </row>
    <row r="30" spans="1:8" x14ac:dyDescent="0.2">
      <c r="A30" s="95">
        <v>24</v>
      </c>
      <c r="B30" s="96" t="s">
        <v>69</v>
      </c>
      <c r="C30" s="96" t="s">
        <v>70</v>
      </c>
      <c r="D30" s="96" t="s">
        <v>71</v>
      </c>
      <c r="E30" s="97">
        <v>21500</v>
      </c>
      <c r="F30" s="98">
        <v>1228.94</v>
      </c>
      <c r="G30" s="99">
        <v>1.3407789999999999E-2</v>
      </c>
      <c r="H30" s="89" t="s">
        <v>140</v>
      </c>
    </row>
    <row r="31" spans="1:8" x14ac:dyDescent="0.2">
      <c r="A31" s="95">
        <v>25</v>
      </c>
      <c r="B31" s="96" t="s">
        <v>72</v>
      </c>
      <c r="C31" s="96" t="s">
        <v>73</v>
      </c>
      <c r="D31" s="96" t="s">
        <v>22</v>
      </c>
      <c r="E31" s="97">
        <v>88000</v>
      </c>
      <c r="F31" s="98">
        <v>1221.088</v>
      </c>
      <c r="G31" s="99">
        <v>1.332212E-2</v>
      </c>
      <c r="H31" s="89" t="s">
        <v>140</v>
      </c>
    </row>
    <row r="32" spans="1:8" x14ac:dyDescent="0.2">
      <c r="A32" s="95">
        <v>26</v>
      </c>
      <c r="B32" s="96" t="s">
        <v>74</v>
      </c>
      <c r="C32" s="96" t="s">
        <v>75</v>
      </c>
      <c r="D32" s="96" t="s">
        <v>43</v>
      </c>
      <c r="E32" s="97">
        <v>2500000</v>
      </c>
      <c r="F32" s="98">
        <v>1191.75</v>
      </c>
      <c r="G32" s="99">
        <v>1.3002039999999999E-2</v>
      </c>
      <c r="H32" s="89" t="s">
        <v>140</v>
      </c>
    </row>
    <row r="33" spans="1:8" x14ac:dyDescent="0.2">
      <c r="A33" s="95">
        <v>27</v>
      </c>
      <c r="B33" s="96" t="s">
        <v>76</v>
      </c>
      <c r="C33" s="96" t="s">
        <v>77</v>
      </c>
      <c r="D33" s="96" t="s">
        <v>40</v>
      </c>
      <c r="E33" s="97">
        <v>16000</v>
      </c>
      <c r="F33" s="98">
        <v>1170.72</v>
      </c>
      <c r="G33" s="99">
        <v>1.27726E-2</v>
      </c>
      <c r="H33" s="89" t="s">
        <v>140</v>
      </c>
    </row>
    <row r="34" spans="1:8" x14ac:dyDescent="0.2">
      <c r="A34" s="95">
        <v>28</v>
      </c>
      <c r="B34" s="96" t="s">
        <v>78</v>
      </c>
      <c r="C34" s="96" t="s">
        <v>79</v>
      </c>
      <c r="D34" s="96" t="s">
        <v>43</v>
      </c>
      <c r="E34" s="97">
        <v>160000</v>
      </c>
      <c r="F34" s="98">
        <v>1167.2</v>
      </c>
      <c r="G34" s="99">
        <v>1.2734199999999999E-2</v>
      </c>
      <c r="H34" s="89" t="s">
        <v>140</v>
      </c>
    </row>
    <row r="35" spans="1:8" x14ac:dyDescent="0.2">
      <c r="A35" s="95">
        <v>29</v>
      </c>
      <c r="B35" s="96" t="s">
        <v>80</v>
      </c>
      <c r="C35" s="96" t="s">
        <v>81</v>
      </c>
      <c r="D35" s="96" t="s">
        <v>82</v>
      </c>
      <c r="E35" s="97">
        <v>25000</v>
      </c>
      <c r="F35" s="98">
        <v>1149.125</v>
      </c>
      <c r="G35" s="99">
        <v>1.2537E-2</v>
      </c>
      <c r="H35" s="89" t="s">
        <v>140</v>
      </c>
    </row>
    <row r="36" spans="1:8" ht="25.5" x14ac:dyDescent="0.2">
      <c r="A36" s="95">
        <v>30</v>
      </c>
      <c r="B36" s="96" t="s">
        <v>83</v>
      </c>
      <c r="C36" s="96" t="s">
        <v>84</v>
      </c>
      <c r="D36" s="96" t="s">
        <v>25</v>
      </c>
      <c r="E36" s="97">
        <v>20000</v>
      </c>
      <c r="F36" s="98">
        <v>1104.7</v>
      </c>
      <c r="G36" s="99">
        <v>1.205232E-2</v>
      </c>
      <c r="H36" s="89" t="s">
        <v>140</v>
      </c>
    </row>
    <row r="37" spans="1:8" x14ac:dyDescent="0.2">
      <c r="A37" s="95">
        <v>31</v>
      </c>
      <c r="B37" s="96" t="s">
        <v>85</v>
      </c>
      <c r="C37" s="96" t="s">
        <v>86</v>
      </c>
      <c r="D37" s="96" t="s">
        <v>82</v>
      </c>
      <c r="E37" s="97">
        <v>260000</v>
      </c>
      <c r="F37" s="98">
        <v>1099.67</v>
      </c>
      <c r="G37" s="99">
        <v>1.199745E-2</v>
      </c>
      <c r="H37" s="89" t="s">
        <v>140</v>
      </c>
    </row>
    <row r="38" spans="1:8" x14ac:dyDescent="0.2">
      <c r="A38" s="95">
        <v>32</v>
      </c>
      <c r="B38" s="96" t="s">
        <v>87</v>
      </c>
      <c r="C38" s="96" t="s">
        <v>88</v>
      </c>
      <c r="D38" s="96" t="s">
        <v>60</v>
      </c>
      <c r="E38" s="97">
        <v>155000</v>
      </c>
      <c r="F38" s="98">
        <v>1097.71</v>
      </c>
      <c r="G38" s="99">
        <v>1.197606E-2</v>
      </c>
      <c r="H38" s="89" t="s">
        <v>140</v>
      </c>
    </row>
    <row r="39" spans="1:8" x14ac:dyDescent="0.2">
      <c r="A39" s="95">
        <v>33</v>
      </c>
      <c r="B39" s="96" t="s">
        <v>89</v>
      </c>
      <c r="C39" s="96" t="s">
        <v>90</v>
      </c>
      <c r="D39" s="96" t="s">
        <v>91</v>
      </c>
      <c r="E39" s="97">
        <v>625000</v>
      </c>
      <c r="F39" s="98">
        <v>1045.5625</v>
      </c>
      <c r="G39" s="99">
        <v>1.140713E-2</v>
      </c>
      <c r="H39" s="89" t="s">
        <v>140</v>
      </c>
    </row>
    <row r="40" spans="1:8" x14ac:dyDescent="0.2">
      <c r="A40" s="95">
        <v>34</v>
      </c>
      <c r="B40" s="96" t="s">
        <v>92</v>
      </c>
      <c r="C40" s="96" t="s">
        <v>93</v>
      </c>
      <c r="D40" s="96" t="s">
        <v>43</v>
      </c>
      <c r="E40" s="97">
        <v>33000</v>
      </c>
      <c r="F40" s="98">
        <v>1023.429</v>
      </c>
      <c r="G40" s="99">
        <v>1.1165649999999999E-2</v>
      </c>
      <c r="H40" s="89" t="s">
        <v>140</v>
      </c>
    </row>
    <row r="41" spans="1:8" x14ac:dyDescent="0.2">
      <c r="A41" s="95">
        <v>35</v>
      </c>
      <c r="B41" s="96" t="s">
        <v>94</v>
      </c>
      <c r="C41" s="96" t="s">
        <v>95</v>
      </c>
      <c r="D41" s="96" t="s">
        <v>16</v>
      </c>
      <c r="E41" s="97">
        <v>65000</v>
      </c>
      <c r="F41" s="98">
        <v>1004.12</v>
      </c>
      <c r="G41" s="99">
        <v>1.095499E-2</v>
      </c>
      <c r="H41" s="89" t="s">
        <v>140</v>
      </c>
    </row>
    <row r="42" spans="1:8" x14ac:dyDescent="0.2">
      <c r="A42" s="95">
        <v>36</v>
      </c>
      <c r="B42" s="96" t="s">
        <v>96</v>
      </c>
      <c r="C42" s="96" t="s">
        <v>97</v>
      </c>
      <c r="D42" s="96" t="s">
        <v>98</v>
      </c>
      <c r="E42" s="97">
        <v>67000</v>
      </c>
      <c r="F42" s="98">
        <v>971.63400000000001</v>
      </c>
      <c r="G42" s="99">
        <v>1.060057E-2</v>
      </c>
      <c r="H42" s="89" t="s">
        <v>140</v>
      </c>
    </row>
    <row r="43" spans="1:8" x14ac:dyDescent="0.2">
      <c r="A43" s="95">
        <v>37</v>
      </c>
      <c r="B43" s="96" t="s">
        <v>99</v>
      </c>
      <c r="C43" s="96" t="s">
        <v>100</v>
      </c>
      <c r="D43" s="96" t="s">
        <v>40</v>
      </c>
      <c r="E43" s="97">
        <v>25000</v>
      </c>
      <c r="F43" s="98">
        <v>905.52499999999998</v>
      </c>
      <c r="G43" s="99">
        <v>9.8793200000000005E-3</v>
      </c>
      <c r="H43" s="89" t="s">
        <v>140</v>
      </c>
    </row>
    <row r="44" spans="1:8" x14ac:dyDescent="0.2">
      <c r="A44" s="95">
        <v>38</v>
      </c>
      <c r="B44" s="96" t="s">
        <v>101</v>
      </c>
      <c r="C44" s="96" t="s">
        <v>102</v>
      </c>
      <c r="D44" s="96" t="s">
        <v>98</v>
      </c>
      <c r="E44" s="97">
        <v>120000</v>
      </c>
      <c r="F44" s="98">
        <v>902.7</v>
      </c>
      <c r="G44" s="99">
        <v>9.8484999999999996E-3</v>
      </c>
      <c r="H44" s="89" t="s">
        <v>140</v>
      </c>
    </row>
    <row r="45" spans="1:8" ht="25.5" x14ac:dyDescent="0.2">
      <c r="A45" s="95">
        <v>39</v>
      </c>
      <c r="B45" s="96" t="s">
        <v>103</v>
      </c>
      <c r="C45" s="96" t="s">
        <v>104</v>
      </c>
      <c r="D45" s="96" t="s">
        <v>25</v>
      </c>
      <c r="E45" s="97">
        <v>175000</v>
      </c>
      <c r="F45" s="98">
        <v>892.76250000000005</v>
      </c>
      <c r="G45" s="99">
        <v>9.7400799999999999E-3</v>
      </c>
      <c r="H45" s="89" t="s">
        <v>140</v>
      </c>
    </row>
    <row r="46" spans="1:8" x14ac:dyDescent="0.2">
      <c r="A46" s="95">
        <v>40</v>
      </c>
      <c r="B46" s="96" t="s">
        <v>105</v>
      </c>
      <c r="C46" s="96" t="s">
        <v>106</v>
      </c>
      <c r="D46" s="96" t="s">
        <v>43</v>
      </c>
      <c r="E46" s="97">
        <v>16000</v>
      </c>
      <c r="F46" s="98">
        <v>892.56</v>
      </c>
      <c r="G46" s="99">
        <v>9.7378699999999992E-3</v>
      </c>
      <c r="H46" s="89" t="s">
        <v>140</v>
      </c>
    </row>
    <row r="47" spans="1:8" x14ac:dyDescent="0.2">
      <c r="A47" s="95">
        <v>41</v>
      </c>
      <c r="B47" s="96" t="s">
        <v>107</v>
      </c>
      <c r="C47" s="96" t="s">
        <v>108</v>
      </c>
      <c r="D47" s="96" t="s">
        <v>109</v>
      </c>
      <c r="E47" s="97">
        <v>12500</v>
      </c>
      <c r="F47" s="98">
        <v>870.0625</v>
      </c>
      <c r="G47" s="99">
        <v>9.4924199999999997E-3</v>
      </c>
      <c r="H47" s="89" t="s">
        <v>140</v>
      </c>
    </row>
    <row r="48" spans="1:8" x14ac:dyDescent="0.2">
      <c r="A48" s="95">
        <v>42</v>
      </c>
      <c r="B48" s="96" t="s">
        <v>110</v>
      </c>
      <c r="C48" s="96" t="s">
        <v>111</v>
      </c>
      <c r="D48" s="96" t="s">
        <v>43</v>
      </c>
      <c r="E48" s="97">
        <v>171524</v>
      </c>
      <c r="F48" s="98">
        <v>861.82233799999995</v>
      </c>
      <c r="G48" s="99">
        <v>9.4025199999999993E-3</v>
      </c>
      <c r="H48" s="89" t="s">
        <v>140</v>
      </c>
    </row>
    <row r="49" spans="1:8" x14ac:dyDescent="0.2">
      <c r="A49" s="95">
        <v>43</v>
      </c>
      <c r="B49" s="96" t="s">
        <v>112</v>
      </c>
      <c r="C49" s="96" t="s">
        <v>113</v>
      </c>
      <c r="D49" s="96" t="s">
        <v>43</v>
      </c>
      <c r="E49" s="97">
        <v>325000</v>
      </c>
      <c r="F49" s="98">
        <v>853.77499999999998</v>
      </c>
      <c r="G49" s="99">
        <v>9.3147200000000003E-3</v>
      </c>
      <c r="H49" s="89" t="s">
        <v>140</v>
      </c>
    </row>
    <row r="50" spans="1:8" x14ac:dyDescent="0.2">
      <c r="A50" s="95">
        <v>44</v>
      </c>
      <c r="B50" s="96" t="s">
        <v>114</v>
      </c>
      <c r="C50" s="96" t="s">
        <v>115</v>
      </c>
      <c r="D50" s="96" t="s">
        <v>43</v>
      </c>
      <c r="E50" s="97">
        <v>175000</v>
      </c>
      <c r="F50" s="98">
        <v>714.17499999999995</v>
      </c>
      <c r="G50" s="99">
        <v>7.7916799999999996E-3</v>
      </c>
      <c r="H50" s="89" t="s">
        <v>140</v>
      </c>
    </row>
    <row r="51" spans="1:8" x14ac:dyDescent="0.2">
      <c r="A51" s="95">
        <v>45</v>
      </c>
      <c r="B51" s="96" t="s">
        <v>116</v>
      </c>
      <c r="C51" s="96" t="s">
        <v>117</v>
      </c>
      <c r="D51" s="96" t="s">
        <v>60</v>
      </c>
      <c r="E51" s="97">
        <v>60000</v>
      </c>
      <c r="F51" s="98">
        <v>684.6</v>
      </c>
      <c r="G51" s="99">
        <v>7.4690199999999998E-3</v>
      </c>
      <c r="H51" s="89" t="s">
        <v>140</v>
      </c>
    </row>
    <row r="52" spans="1:8" x14ac:dyDescent="0.2">
      <c r="A52" s="95">
        <v>46</v>
      </c>
      <c r="B52" s="96" t="s">
        <v>118</v>
      </c>
      <c r="C52" s="96" t="s">
        <v>119</v>
      </c>
      <c r="D52" s="96" t="s">
        <v>43</v>
      </c>
      <c r="E52" s="97">
        <v>20000</v>
      </c>
      <c r="F52" s="98">
        <v>575.6</v>
      </c>
      <c r="G52" s="99">
        <v>6.2798200000000002E-3</v>
      </c>
      <c r="H52" s="89" t="s">
        <v>140</v>
      </c>
    </row>
    <row r="53" spans="1:8" x14ac:dyDescent="0.2">
      <c r="A53" s="95">
        <v>47</v>
      </c>
      <c r="B53" s="96" t="s">
        <v>120</v>
      </c>
      <c r="C53" s="96" t="s">
        <v>121</v>
      </c>
      <c r="D53" s="96" t="s">
        <v>122</v>
      </c>
      <c r="E53" s="97">
        <v>50000</v>
      </c>
      <c r="F53" s="98">
        <v>566</v>
      </c>
      <c r="G53" s="99">
        <v>6.1750800000000003E-3</v>
      </c>
      <c r="H53" s="89" t="s">
        <v>140</v>
      </c>
    </row>
    <row r="54" spans="1:8" x14ac:dyDescent="0.2">
      <c r="A54" s="95">
        <v>48</v>
      </c>
      <c r="B54" s="96" t="s">
        <v>123</v>
      </c>
      <c r="C54" s="96" t="s">
        <v>124</v>
      </c>
      <c r="D54" s="96" t="s">
        <v>82</v>
      </c>
      <c r="E54" s="97">
        <v>112500</v>
      </c>
      <c r="F54" s="98">
        <v>565.03125</v>
      </c>
      <c r="G54" s="99">
        <v>6.1645099999999998E-3</v>
      </c>
      <c r="H54" s="89" t="s">
        <v>140</v>
      </c>
    </row>
    <row r="55" spans="1:8" x14ac:dyDescent="0.2">
      <c r="A55" s="95">
        <v>49</v>
      </c>
      <c r="B55" s="96" t="s">
        <v>125</v>
      </c>
      <c r="C55" s="96" t="s">
        <v>126</v>
      </c>
      <c r="D55" s="96" t="s">
        <v>13</v>
      </c>
      <c r="E55" s="97">
        <v>70000</v>
      </c>
      <c r="F55" s="98">
        <v>449.22500000000002</v>
      </c>
      <c r="G55" s="99">
        <v>4.9010599999999996E-3</v>
      </c>
      <c r="H55" s="89" t="s">
        <v>140</v>
      </c>
    </row>
    <row r="56" spans="1:8" x14ac:dyDescent="0.2">
      <c r="A56" s="95">
        <v>50</v>
      </c>
      <c r="B56" s="96" t="s">
        <v>127</v>
      </c>
      <c r="C56" s="96" t="s">
        <v>128</v>
      </c>
      <c r="D56" s="96" t="s">
        <v>43</v>
      </c>
      <c r="E56" s="97">
        <v>18000</v>
      </c>
      <c r="F56" s="98">
        <v>447.69600000000003</v>
      </c>
      <c r="G56" s="99">
        <v>4.8843799999999998E-3</v>
      </c>
      <c r="H56" s="89" t="s">
        <v>140</v>
      </c>
    </row>
    <row r="57" spans="1:8" x14ac:dyDescent="0.2">
      <c r="A57" s="95">
        <v>51</v>
      </c>
      <c r="B57" s="96" t="s">
        <v>129</v>
      </c>
      <c r="C57" s="96" t="s">
        <v>130</v>
      </c>
      <c r="D57" s="96" t="s">
        <v>13</v>
      </c>
      <c r="E57" s="97">
        <v>300000</v>
      </c>
      <c r="F57" s="98">
        <v>439.29</v>
      </c>
      <c r="G57" s="99">
        <v>4.7926699999999997E-3</v>
      </c>
      <c r="H57" s="89" t="s">
        <v>140</v>
      </c>
    </row>
    <row r="58" spans="1:8" x14ac:dyDescent="0.2">
      <c r="A58" s="95">
        <v>52</v>
      </c>
      <c r="B58" s="96" t="s">
        <v>131</v>
      </c>
      <c r="C58" s="96" t="s">
        <v>132</v>
      </c>
      <c r="D58" s="96" t="s">
        <v>71</v>
      </c>
      <c r="E58" s="97">
        <v>4000</v>
      </c>
      <c r="F58" s="98">
        <v>417.84</v>
      </c>
      <c r="G58" s="99">
        <v>4.55865E-3</v>
      </c>
      <c r="H58" s="89" t="s">
        <v>140</v>
      </c>
    </row>
    <row r="59" spans="1:8" ht="25.5" x14ac:dyDescent="0.2">
      <c r="A59" s="95">
        <v>53</v>
      </c>
      <c r="B59" s="96" t="s">
        <v>133</v>
      </c>
      <c r="C59" s="96" t="s">
        <v>134</v>
      </c>
      <c r="D59" s="96" t="s">
        <v>135</v>
      </c>
      <c r="E59" s="97">
        <v>65000</v>
      </c>
      <c r="F59" s="98">
        <v>188.5975</v>
      </c>
      <c r="G59" s="99">
        <v>2.0576100000000001E-3</v>
      </c>
      <c r="H59" s="89" t="s">
        <v>140</v>
      </c>
    </row>
    <row r="60" spans="1:8" x14ac:dyDescent="0.2">
      <c r="A60" s="100"/>
      <c r="B60" s="100"/>
      <c r="C60" s="101" t="s">
        <v>139</v>
      </c>
      <c r="D60" s="100"/>
      <c r="E60" s="100" t="s">
        <v>140</v>
      </c>
      <c r="F60" s="102">
        <v>87683.419599189001</v>
      </c>
      <c r="G60" s="103">
        <v>0.95662977000000005</v>
      </c>
      <c r="H60" s="89" t="s">
        <v>140</v>
      </c>
    </row>
    <row r="61" spans="1:8" x14ac:dyDescent="0.2">
      <c r="A61" s="100"/>
      <c r="B61" s="100"/>
      <c r="C61" s="104"/>
      <c r="D61" s="100"/>
      <c r="E61" s="100"/>
      <c r="F61" s="105"/>
      <c r="G61" s="105"/>
      <c r="H61" s="89" t="s">
        <v>140</v>
      </c>
    </row>
    <row r="62" spans="1:8" x14ac:dyDescent="0.2">
      <c r="A62" s="100"/>
      <c r="B62" s="100"/>
      <c r="C62" s="101" t="s">
        <v>141</v>
      </c>
      <c r="D62" s="100"/>
      <c r="E62" s="100"/>
      <c r="F62" s="100"/>
      <c r="G62" s="100"/>
      <c r="H62" s="89" t="s">
        <v>140</v>
      </c>
    </row>
    <row r="63" spans="1:8" x14ac:dyDescent="0.2">
      <c r="A63" s="100"/>
      <c r="B63" s="100"/>
      <c r="C63" s="101" t="s">
        <v>139</v>
      </c>
      <c r="D63" s="100"/>
      <c r="E63" s="100" t="s">
        <v>140</v>
      </c>
      <c r="F63" s="106" t="s">
        <v>142</v>
      </c>
      <c r="G63" s="103">
        <v>0</v>
      </c>
      <c r="H63" s="89" t="s">
        <v>140</v>
      </c>
    </row>
    <row r="64" spans="1:8" x14ac:dyDescent="0.2">
      <c r="A64" s="100"/>
      <c r="B64" s="100"/>
      <c r="C64" s="104"/>
      <c r="D64" s="100"/>
      <c r="E64" s="100"/>
      <c r="F64" s="105"/>
      <c r="G64" s="105"/>
      <c r="H64" s="89" t="s">
        <v>140</v>
      </c>
    </row>
    <row r="65" spans="1:8" x14ac:dyDescent="0.2">
      <c r="A65" s="100"/>
      <c r="B65" s="100"/>
      <c r="C65" s="101" t="s">
        <v>143</v>
      </c>
      <c r="D65" s="100"/>
      <c r="E65" s="100"/>
      <c r="F65" s="100"/>
      <c r="G65" s="100"/>
      <c r="H65" s="89" t="s">
        <v>140</v>
      </c>
    </row>
    <row r="66" spans="1:8" x14ac:dyDescent="0.2">
      <c r="A66" s="95">
        <v>1</v>
      </c>
      <c r="B66" s="96" t="s">
        <v>136</v>
      </c>
      <c r="C66" s="91" t="s">
        <v>983</v>
      </c>
      <c r="D66" s="96" t="s">
        <v>137</v>
      </c>
      <c r="E66" s="97">
        <v>559425</v>
      </c>
      <c r="F66" s="98">
        <v>1.1189000000000001E-5</v>
      </c>
      <c r="G66" s="107" t="s">
        <v>138</v>
      </c>
      <c r="H66" s="89" t="s">
        <v>140</v>
      </c>
    </row>
    <row r="67" spans="1:8" x14ac:dyDescent="0.2">
      <c r="A67" s="100"/>
      <c r="B67" s="100"/>
      <c r="C67" s="101" t="s">
        <v>139</v>
      </c>
      <c r="D67" s="100"/>
      <c r="E67" s="100" t="s">
        <v>140</v>
      </c>
      <c r="F67" s="106" t="s">
        <v>142</v>
      </c>
      <c r="G67" s="103">
        <v>0</v>
      </c>
      <c r="H67" s="89" t="s">
        <v>140</v>
      </c>
    </row>
    <row r="68" spans="1:8" x14ac:dyDescent="0.2">
      <c r="A68" s="100"/>
      <c r="B68" s="100"/>
      <c r="C68" s="104"/>
      <c r="D68" s="100"/>
      <c r="E68" s="100"/>
      <c r="F68" s="105"/>
      <c r="G68" s="105"/>
      <c r="H68" s="89" t="s">
        <v>140</v>
      </c>
    </row>
    <row r="69" spans="1:8" x14ac:dyDescent="0.2">
      <c r="A69" s="100"/>
      <c r="B69" s="100"/>
      <c r="C69" s="101" t="s">
        <v>144</v>
      </c>
      <c r="D69" s="100"/>
      <c r="E69" s="100"/>
      <c r="F69" s="100"/>
      <c r="G69" s="100"/>
      <c r="H69" s="89" t="s">
        <v>140</v>
      </c>
    </row>
    <row r="70" spans="1:8" x14ac:dyDescent="0.2">
      <c r="A70" s="100"/>
      <c r="B70" s="100"/>
      <c r="C70" s="101" t="s">
        <v>139</v>
      </c>
      <c r="D70" s="100"/>
      <c r="E70" s="100" t="s">
        <v>140</v>
      </c>
      <c r="F70" s="106" t="s">
        <v>142</v>
      </c>
      <c r="G70" s="103">
        <v>0</v>
      </c>
      <c r="H70" s="89" t="s">
        <v>140</v>
      </c>
    </row>
    <row r="71" spans="1:8" x14ac:dyDescent="0.2">
      <c r="A71" s="100"/>
      <c r="B71" s="100"/>
      <c r="C71" s="104"/>
      <c r="D71" s="100"/>
      <c r="E71" s="100"/>
      <c r="F71" s="105"/>
      <c r="G71" s="105"/>
      <c r="H71" s="89" t="s">
        <v>140</v>
      </c>
    </row>
    <row r="72" spans="1:8" x14ac:dyDescent="0.2">
      <c r="A72" s="100"/>
      <c r="B72" s="100"/>
      <c r="C72" s="101" t="s">
        <v>145</v>
      </c>
      <c r="D72" s="100"/>
      <c r="E72" s="100"/>
      <c r="F72" s="105"/>
      <c r="G72" s="105"/>
      <c r="H72" s="89" t="s">
        <v>140</v>
      </c>
    </row>
    <row r="73" spans="1:8" x14ac:dyDescent="0.2">
      <c r="A73" s="100"/>
      <c r="B73" s="100"/>
      <c r="C73" s="101" t="s">
        <v>139</v>
      </c>
      <c r="D73" s="100"/>
      <c r="E73" s="100" t="s">
        <v>140</v>
      </c>
      <c r="F73" s="106" t="s">
        <v>142</v>
      </c>
      <c r="G73" s="103">
        <v>0</v>
      </c>
      <c r="H73" s="89" t="s">
        <v>140</v>
      </c>
    </row>
    <row r="74" spans="1:8" x14ac:dyDescent="0.2">
      <c r="A74" s="100"/>
      <c r="B74" s="100"/>
      <c r="C74" s="104"/>
      <c r="D74" s="100"/>
      <c r="E74" s="100"/>
      <c r="F74" s="105"/>
      <c r="G74" s="105"/>
      <c r="H74" s="89" t="s">
        <v>140</v>
      </c>
    </row>
    <row r="75" spans="1:8" x14ac:dyDescent="0.2">
      <c r="A75" s="100"/>
      <c r="B75" s="100"/>
      <c r="C75" s="101" t="s">
        <v>146</v>
      </c>
      <c r="D75" s="100"/>
      <c r="E75" s="100"/>
      <c r="F75" s="105"/>
      <c r="G75" s="105"/>
      <c r="H75" s="89" t="s">
        <v>140</v>
      </c>
    </row>
    <row r="76" spans="1:8" x14ac:dyDescent="0.2">
      <c r="A76" s="100"/>
      <c r="B76" s="100"/>
      <c r="C76" s="101" t="s">
        <v>139</v>
      </c>
      <c r="D76" s="100"/>
      <c r="E76" s="100" t="s">
        <v>140</v>
      </c>
      <c r="F76" s="106" t="s">
        <v>142</v>
      </c>
      <c r="G76" s="103">
        <v>0</v>
      </c>
      <c r="H76" s="89" t="s">
        <v>140</v>
      </c>
    </row>
    <row r="77" spans="1:8" x14ac:dyDescent="0.2">
      <c r="A77" s="100"/>
      <c r="B77" s="100"/>
      <c r="C77" s="104"/>
      <c r="D77" s="100"/>
      <c r="E77" s="100"/>
      <c r="F77" s="105"/>
      <c r="G77" s="105"/>
      <c r="H77" s="89" t="s">
        <v>140</v>
      </c>
    </row>
    <row r="78" spans="1:8" x14ac:dyDescent="0.2">
      <c r="A78" s="100"/>
      <c r="B78" s="100"/>
      <c r="C78" s="101" t="s">
        <v>147</v>
      </c>
      <c r="D78" s="100"/>
      <c r="E78" s="100"/>
      <c r="F78" s="102">
        <v>87683.419599189001</v>
      </c>
      <c r="G78" s="103">
        <v>0.95662977000000005</v>
      </c>
      <c r="H78" s="89" t="s">
        <v>140</v>
      </c>
    </row>
    <row r="79" spans="1:8" x14ac:dyDescent="0.2">
      <c r="A79" s="100"/>
      <c r="B79" s="100"/>
      <c r="C79" s="104"/>
      <c r="D79" s="100"/>
      <c r="E79" s="100"/>
      <c r="F79" s="105"/>
      <c r="G79" s="105"/>
      <c r="H79" s="89" t="s">
        <v>140</v>
      </c>
    </row>
    <row r="80" spans="1:8" x14ac:dyDescent="0.2">
      <c r="A80" s="100"/>
      <c r="B80" s="100"/>
      <c r="C80" s="101" t="s">
        <v>148</v>
      </c>
      <c r="D80" s="100"/>
      <c r="E80" s="100"/>
      <c r="F80" s="105"/>
      <c r="G80" s="105"/>
      <c r="H80" s="89" t="s">
        <v>140</v>
      </c>
    </row>
    <row r="81" spans="1:8" x14ac:dyDescent="0.2">
      <c r="A81" s="100"/>
      <c r="B81" s="100"/>
      <c r="C81" s="101" t="s">
        <v>10</v>
      </c>
      <c r="D81" s="100"/>
      <c r="E81" s="100"/>
      <c r="F81" s="105"/>
      <c r="G81" s="105"/>
      <c r="H81" s="89" t="s">
        <v>140</v>
      </c>
    </row>
    <row r="82" spans="1:8" x14ac:dyDescent="0.2">
      <c r="A82" s="100"/>
      <c r="B82" s="100"/>
      <c r="C82" s="101" t="s">
        <v>139</v>
      </c>
      <c r="D82" s="100"/>
      <c r="E82" s="100" t="s">
        <v>140</v>
      </c>
      <c r="F82" s="106" t="s">
        <v>142</v>
      </c>
      <c r="G82" s="103">
        <v>0</v>
      </c>
      <c r="H82" s="89" t="s">
        <v>140</v>
      </c>
    </row>
    <row r="83" spans="1:8" x14ac:dyDescent="0.2">
      <c r="A83" s="100"/>
      <c r="B83" s="100"/>
      <c r="C83" s="104"/>
      <c r="D83" s="100"/>
      <c r="E83" s="100"/>
      <c r="F83" s="105"/>
      <c r="G83" s="105"/>
      <c r="H83" s="89" t="s">
        <v>140</v>
      </c>
    </row>
    <row r="84" spans="1:8" x14ac:dyDescent="0.2">
      <c r="A84" s="100"/>
      <c r="B84" s="100"/>
      <c r="C84" s="101" t="s">
        <v>149</v>
      </c>
      <c r="D84" s="100"/>
      <c r="E84" s="100"/>
      <c r="F84" s="100"/>
      <c r="G84" s="100"/>
      <c r="H84" s="89" t="s">
        <v>140</v>
      </c>
    </row>
    <row r="85" spans="1:8" x14ac:dyDescent="0.2">
      <c r="A85" s="100"/>
      <c r="B85" s="100"/>
      <c r="C85" s="101" t="s">
        <v>139</v>
      </c>
      <c r="D85" s="100"/>
      <c r="E85" s="100" t="s">
        <v>140</v>
      </c>
      <c r="F85" s="106" t="s">
        <v>142</v>
      </c>
      <c r="G85" s="103">
        <v>0</v>
      </c>
      <c r="H85" s="89" t="s">
        <v>140</v>
      </c>
    </row>
    <row r="86" spans="1:8" x14ac:dyDescent="0.2">
      <c r="A86" s="100"/>
      <c r="B86" s="100"/>
      <c r="C86" s="104"/>
      <c r="D86" s="100"/>
      <c r="E86" s="100"/>
      <c r="F86" s="105"/>
      <c r="G86" s="105"/>
      <c r="H86" s="89" t="s">
        <v>140</v>
      </c>
    </row>
    <row r="87" spans="1:8" x14ac:dyDescent="0.2">
      <c r="A87" s="100"/>
      <c r="B87" s="100"/>
      <c r="C87" s="101" t="s">
        <v>150</v>
      </c>
      <c r="D87" s="100"/>
      <c r="E87" s="100"/>
      <c r="F87" s="100"/>
      <c r="G87" s="100"/>
      <c r="H87" s="89" t="s">
        <v>140</v>
      </c>
    </row>
    <row r="88" spans="1:8" x14ac:dyDescent="0.2">
      <c r="A88" s="100"/>
      <c r="B88" s="100"/>
      <c r="C88" s="101" t="s">
        <v>139</v>
      </c>
      <c r="D88" s="100"/>
      <c r="E88" s="100" t="s">
        <v>140</v>
      </c>
      <c r="F88" s="106" t="s">
        <v>142</v>
      </c>
      <c r="G88" s="103">
        <v>0</v>
      </c>
      <c r="H88" s="89" t="s">
        <v>140</v>
      </c>
    </row>
    <row r="89" spans="1:8" x14ac:dyDescent="0.2">
      <c r="A89" s="100"/>
      <c r="B89" s="100"/>
      <c r="C89" s="104"/>
      <c r="D89" s="100"/>
      <c r="E89" s="100"/>
      <c r="F89" s="105"/>
      <c r="G89" s="105"/>
      <c r="H89" s="89" t="s">
        <v>140</v>
      </c>
    </row>
    <row r="90" spans="1:8" x14ac:dyDescent="0.2">
      <c r="A90" s="100"/>
      <c r="B90" s="100"/>
      <c r="C90" s="101" t="s">
        <v>151</v>
      </c>
      <c r="D90" s="100"/>
      <c r="E90" s="100"/>
      <c r="F90" s="105"/>
      <c r="G90" s="105"/>
      <c r="H90" s="89" t="s">
        <v>140</v>
      </c>
    </row>
    <row r="91" spans="1:8" x14ac:dyDescent="0.2">
      <c r="A91" s="100"/>
      <c r="B91" s="100"/>
      <c r="C91" s="101" t="s">
        <v>139</v>
      </c>
      <c r="D91" s="100"/>
      <c r="E91" s="100" t="s">
        <v>140</v>
      </c>
      <c r="F91" s="106" t="s">
        <v>142</v>
      </c>
      <c r="G91" s="103">
        <v>0</v>
      </c>
      <c r="H91" s="89" t="s">
        <v>140</v>
      </c>
    </row>
    <row r="92" spans="1:8" x14ac:dyDescent="0.2">
      <c r="A92" s="100"/>
      <c r="B92" s="100"/>
      <c r="C92" s="104"/>
      <c r="D92" s="100"/>
      <c r="E92" s="100"/>
      <c r="F92" s="105"/>
      <c r="G92" s="105"/>
      <c r="H92" s="89" t="s">
        <v>140</v>
      </c>
    </row>
    <row r="93" spans="1:8" x14ac:dyDescent="0.2">
      <c r="A93" s="100"/>
      <c r="B93" s="100"/>
      <c r="C93" s="101" t="s">
        <v>152</v>
      </c>
      <c r="D93" s="100"/>
      <c r="E93" s="100"/>
      <c r="F93" s="102">
        <v>0</v>
      </c>
      <c r="G93" s="103">
        <v>0</v>
      </c>
      <c r="H93" s="89" t="s">
        <v>140</v>
      </c>
    </row>
    <row r="94" spans="1:8" x14ac:dyDescent="0.2">
      <c r="A94" s="100"/>
      <c r="B94" s="100"/>
      <c r="C94" s="104"/>
      <c r="D94" s="100"/>
      <c r="E94" s="100"/>
      <c r="F94" s="105"/>
      <c r="G94" s="105"/>
      <c r="H94" s="89" t="s">
        <v>140</v>
      </c>
    </row>
    <row r="95" spans="1:8" x14ac:dyDescent="0.2">
      <c r="A95" s="100"/>
      <c r="B95" s="100"/>
      <c r="C95" s="101" t="s">
        <v>153</v>
      </c>
      <c r="D95" s="100"/>
      <c r="E95" s="100"/>
      <c r="F95" s="105"/>
      <c r="G95" s="105"/>
      <c r="H95" s="89" t="s">
        <v>140</v>
      </c>
    </row>
    <row r="96" spans="1:8" x14ac:dyDescent="0.2">
      <c r="A96" s="100"/>
      <c r="B96" s="100"/>
      <c r="C96" s="101" t="s">
        <v>154</v>
      </c>
      <c r="D96" s="100"/>
      <c r="E96" s="100"/>
      <c r="F96" s="105"/>
      <c r="G96" s="105"/>
      <c r="H96" s="89" t="s">
        <v>140</v>
      </c>
    </row>
    <row r="97" spans="1:8" x14ac:dyDescent="0.2">
      <c r="A97" s="100"/>
      <c r="B97" s="100"/>
      <c r="C97" s="101" t="s">
        <v>139</v>
      </c>
      <c r="D97" s="100"/>
      <c r="E97" s="100" t="s">
        <v>140</v>
      </c>
      <c r="F97" s="106" t="s">
        <v>142</v>
      </c>
      <c r="G97" s="103">
        <v>0</v>
      </c>
      <c r="H97" s="89" t="s">
        <v>140</v>
      </c>
    </row>
    <row r="98" spans="1:8" x14ac:dyDescent="0.2">
      <c r="A98" s="100"/>
      <c r="B98" s="100"/>
      <c r="C98" s="104"/>
      <c r="D98" s="100"/>
      <c r="E98" s="100"/>
      <c r="F98" s="105"/>
      <c r="G98" s="105"/>
      <c r="H98" s="89" t="s">
        <v>140</v>
      </c>
    </row>
    <row r="99" spans="1:8" x14ac:dyDescent="0.2">
      <c r="A99" s="100"/>
      <c r="B99" s="100"/>
      <c r="C99" s="101" t="s">
        <v>155</v>
      </c>
      <c r="D99" s="100"/>
      <c r="E99" s="100"/>
      <c r="F99" s="105"/>
      <c r="G99" s="105"/>
      <c r="H99" s="89" t="s">
        <v>140</v>
      </c>
    </row>
    <row r="100" spans="1:8" x14ac:dyDescent="0.2">
      <c r="A100" s="100"/>
      <c r="B100" s="100"/>
      <c r="C100" s="101" t="s">
        <v>139</v>
      </c>
      <c r="D100" s="100"/>
      <c r="E100" s="100" t="s">
        <v>140</v>
      </c>
      <c r="F100" s="106" t="s">
        <v>142</v>
      </c>
      <c r="G100" s="103">
        <v>0</v>
      </c>
      <c r="H100" s="89" t="s">
        <v>140</v>
      </c>
    </row>
    <row r="101" spans="1:8" x14ac:dyDescent="0.2">
      <c r="A101" s="100"/>
      <c r="B101" s="100"/>
      <c r="C101" s="104"/>
      <c r="D101" s="100"/>
      <c r="E101" s="100"/>
      <c r="F101" s="105"/>
      <c r="G101" s="105"/>
      <c r="H101" s="89" t="s">
        <v>140</v>
      </c>
    </row>
    <row r="102" spans="1:8" x14ac:dyDescent="0.2">
      <c r="A102" s="100"/>
      <c r="B102" s="100"/>
      <c r="C102" s="101" t="s">
        <v>156</v>
      </c>
      <c r="D102" s="100"/>
      <c r="E102" s="100"/>
      <c r="F102" s="105"/>
      <c r="G102" s="105"/>
      <c r="H102" s="89" t="s">
        <v>140</v>
      </c>
    </row>
    <row r="103" spans="1:8" x14ac:dyDescent="0.2">
      <c r="A103" s="100"/>
      <c r="B103" s="100"/>
      <c r="C103" s="101" t="s">
        <v>139</v>
      </c>
      <c r="D103" s="100"/>
      <c r="E103" s="100" t="s">
        <v>140</v>
      </c>
      <c r="F103" s="106" t="s">
        <v>142</v>
      </c>
      <c r="G103" s="103">
        <v>0</v>
      </c>
      <c r="H103" s="89" t="s">
        <v>140</v>
      </c>
    </row>
    <row r="104" spans="1:8" x14ac:dyDescent="0.2">
      <c r="A104" s="100"/>
      <c r="B104" s="100"/>
      <c r="C104" s="104"/>
      <c r="D104" s="100"/>
      <c r="E104" s="100"/>
      <c r="F104" s="105"/>
      <c r="G104" s="105"/>
      <c r="H104" s="89" t="s">
        <v>140</v>
      </c>
    </row>
    <row r="105" spans="1:8" x14ac:dyDescent="0.2">
      <c r="A105" s="100"/>
      <c r="B105" s="100"/>
      <c r="C105" s="101" t="s">
        <v>157</v>
      </c>
      <c r="D105" s="100"/>
      <c r="E105" s="100"/>
      <c r="F105" s="105"/>
      <c r="G105" s="105"/>
      <c r="H105" s="89" t="s">
        <v>140</v>
      </c>
    </row>
    <row r="106" spans="1:8" x14ac:dyDescent="0.2">
      <c r="A106" s="95">
        <v>1</v>
      </c>
      <c r="B106" s="96"/>
      <c r="C106" s="96" t="s">
        <v>158</v>
      </c>
      <c r="D106" s="96"/>
      <c r="E106" s="107"/>
      <c r="F106" s="98">
        <v>3245.0927603999999</v>
      </c>
      <c r="G106" s="99">
        <v>3.5404100000000001E-2</v>
      </c>
      <c r="H106" s="89">
        <v>5.2</v>
      </c>
    </row>
    <row r="107" spans="1:8" x14ac:dyDescent="0.2">
      <c r="A107" s="100"/>
      <c r="B107" s="100"/>
      <c r="C107" s="101" t="s">
        <v>139</v>
      </c>
      <c r="D107" s="100"/>
      <c r="E107" s="100" t="s">
        <v>140</v>
      </c>
      <c r="F107" s="102">
        <v>3245.0927603999999</v>
      </c>
      <c r="G107" s="103">
        <v>3.5404100000000001E-2</v>
      </c>
      <c r="H107" s="89" t="s">
        <v>140</v>
      </c>
    </row>
    <row r="108" spans="1:8" x14ac:dyDescent="0.2">
      <c r="A108" s="100"/>
      <c r="B108" s="100"/>
      <c r="C108" s="104"/>
      <c r="D108" s="100"/>
      <c r="E108" s="100"/>
      <c r="F108" s="105"/>
      <c r="G108" s="105"/>
      <c r="H108" s="89" t="s">
        <v>140</v>
      </c>
    </row>
    <row r="109" spans="1:8" x14ac:dyDescent="0.2">
      <c r="A109" s="100"/>
      <c r="B109" s="100"/>
      <c r="C109" s="101" t="s">
        <v>159</v>
      </c>
      <c r="D109" s="100"/>
      <c r="E109" s="100"/>
      <c r="F109" s="102">
        <v>3245.0927603999999</v>
      </c>
      <c r="G109" s="103">
        <v>3.5404100000000001E-2</v>
      </c>
      <c r="H109" s="89" t="s">
        <v>140</v>
      </c>
    </row>
    <row r="110" spans="1:8" x14ac:dyDescent="0.2">
      <c r="A110" s="100"/>
      <c r="B110" s="100"/>
      <c r="C110" s="105"/>
      <c r="D110" s="100"/>
      <c r="E110" s="100"/>
      <c r="F110" s="100"/>
      <c r="G110" s="100"/>
      <c r="H110" s="89" t="s">
        <v>140</v>
      </c>
    </row>
    <row r="111" spans="1:8" x14ac:dyDescent="0.2">
      <c r="A111" s="100"/>
      <c r="B111" s="100"/>
      <c r="C111" s="101" t="s">
        <v>160</v>
      </c>
      <c r="D111" s="100"/>
      <c r="E111" s="100"/>
      <c r="F111" s="100"/>
      <c r="G111" s="100"/>
      <c r="H111" s="89" t="s">
        <v>140</v>
      </c>
    </row>
    <row r="112" spans="1:8" x14ac:dyDescent="0.2">
      <c r="A112" s="100"/>
      <c r="B112" s="100"/>
      <c r="C112" s="101" t="s">
        <v>161</v>
      </c>
      <c r="D112" s="100"/>
      <c r="E112" s="100"/>
      <c r="F112" s="100"/>
      <c r="G112" s="100"/>
      <c r="H112" s="89" t="s">
        <v>140</v>
      </c>
    </row>
    <row r="113" spans="1:17" x14ac:dyDescent="0.2">
      <c r="A113" s="100"/>
      <c r="B113" s="100"/>
      <c r="C113" s="101" t="s">
        <v>139</v>
      </c>
      <c r="D113" s="100"/>
      <c r="E113" s="100" t="s">
        <v>140</v>
      </c>
      <c r="F113" s="106" t="s">
        <v>142</v>
      </c>
      <c r="G113" s="103">
        <v>0</v>
      </c>
      <c r="H113" s="89" t="s">
        <v>140</v>
      </c>
    </row>
    <row r="114" spans="1:17" x14ac:dyDescent="0.2">
      <c r="A114" s="100"/>
      <c r="B114" s="100"/>
      <c r="C114" s="104"/>
      <c r="D114" s="100"/>
      <c r="E114" s="100"/>
      <c r="F114" s="105"/>
      <c r="G114" s="105"/>
      <c r="H114" s="89" t="s">
        <v>140</v>
      </c>
    </row>
    <row r="115" spans="1:17" x14ac:dyDescent="0.2">
      <c r="A115" s="100"/>
      <c r="B115" s="100"/>
      <c r="C115" s="101" t="s">
        <v>162</v>
      </c>
      <c r="D115" s="100"/>
      <c r="E115" s="100"/>
      <c r="F115" s="100"/>
      <c r="G115" s="100"/>
      <c r="H115" s="89" t="s">
        <v>140</v>
      </c>
    </row>
    <row r="116" spans="1:17" x14ac:dyDescent="0.2">
      <c r="A116" s="100"/>
      <c r="B116" s="100"/>
      <c r="C116" s="101" t="s">
        <v>163</v>
      </c>
      <c r="D116" s="100"/>
      <c r="E116" s="100"/>
      <c r="F116" s="100"/>
      <c r="G116" s="100"/>
      <c r="H116" s="89" t="s">
        <v>140</v>
      </c>
    </row>
    <row r="117" spans="1:17" x14ac:dyDescent="0.2">
      <c r="A117" s="100"/>
      <c r="B117" s="100"/>
      <c r="C117" s="101" t="s">
        <v>139</v>
      </c>
      <c r="D117" s="100"/>
      <c r="E117" s="100" t="s">
        <v>140</v>
      </c>
      <c r="F117" s="106" t="s">
        <v>142</v>
      </c>
      <c r="G117" s="103">
        <v>0</v>
      </c>
      <c r="H117" s="89" t="s">
        <v>140</v>
      </c>
    </row>
    <row r="118" spans="1:17" x14ac:dyDescent="0.2">
      <c r="A118" s="100"/>
      <c r="B118" s="100"/>
      <c r="C118" s="104"/>
      <c r="D118" s="100"/>
      <c r="E118" s="100"/>
      <c r="F118" s="105"/>
      <c r="G118" s="105"/>
      <c r="H118" s="89" t="s">
        <v>140</v>
      </c>
    </row>
    <row r="119" spans="1:17" x14ac:dyDescent="0.2">
      <c r="A119" s="100"/>
      <c r="B119" s="100"/>
      <c r="C119" s="101" t="s">
        <v>164</v>
      </c>
      <c r="D119" s="100"/>
      <c r="E119" s="100"/>
      <c r="F119" s="105"/>
      <c r="G119" s="105"/>
      <c r="H119" s="89" t="s">
        <v>140</v>
      </c>
    </row>
    <row r="120" spans="1:17" x14ac:dyDescent="0.2">
      <c r="A120" s="100"/>
      <c r="B120" s="100"/>
      <c r="C120" s="101" t="s">
        <v>139</v>
      </c>
      <c r="D120" s="100"/>
      <c r="E120" s="100" t="s">
        <v>140</v>
      </c>
      <c r="F120" s="106" t="s">
        <v>142</v>
      </c>
      <c r="G120" s="103">
        <v>0</v>
      </c>
      <c r="H120" s="89" t="s">
        <v>140</v>
      </c>
    </row>
    <row r="121" spans="1:17" x14ac:dyDescent="0.2">
      <c r="A121" s="100"/>
      <c r="B121" s="96"/>
      <c r="C121" s="96"/>
      <c r="D121" s="101"/>
      <c r="E121" s="100"/>
      <c r="F121" s="96"/>
      <c r="G121" s="107"/>
      <c r="H121" s="89" t="s">
        <v>140</v>
      </c>
    </row>
    <row r="122" spans="1:17" x14ac:dyDescent="0.2">
      <c r="A122" s="107"/>
      <c r="B122" s="96"/>
      <c r="C122" s="96" t="s">
        <v>165</v>
      </c>
      <c r="D122" s="96"/>
      <c r="E122" s="107"/>
      <c r="F122" s="98">
        <v>730.16615546000003</v>
      </c>
      <c r="G122" s="99">
        <v>7.96614E-3</v>
      </c>
      <c r="H122" s="89" t="s">
        <v>140</v>
      </c>
    </row>
    <row r="123" spans="1:17" x14ac:dyDescent="0.2">
      <c r="A123" s="104"/>
      <c r="B123" s="104"/>
      <c r="C123" s="101" t="s">
        <v>166</v>
      </c>
      <c r="D123" s="105"/>
      <c r="E123" s="105"/>
      <c r="F123" s="102">
        <v>91658.678515049003</v>
      </c>
      <c r="G123" s="108">
        <v>1.0000000099999999</v>
      </c>
      <c r="H123" s="89" t="s">
        <v>140</v>
      </c>
    </row>
    <row r="124" spans="1:17" ht="12.75" customHeight="1" x14ac:dyDescent="0.2">
      <c r="A124" s="109"/>
      <c r="B124" s="109"/>
      <c r="C124" s="110"/>
      <c r="D124" s="111"/>
      <c r="E124" s="111"/>
      <c r="F124" s="112"/>
      <c r="G124" s="113"/>
      <c r="H124" s="114"/>
    </row>
    <row r="125" spans="1:17" x14ac:dyDescent="0.2">
      <c r="A125" s="109"/>
      <c r="B125" s="230" t="s">
        <v>984</v>
      </c>
      <c r="C125" s="230"/>
      <c r="D125" s="230"/>
      <c r="E125" s="230"/>
      <c r="F125" s="230"/>
      <c r="G125" s="230"/>
      <c r="H125" s="230"/>
      <c r="J125" s="116"/>
    </row>
    <row r="126" spans="1:17" x14ac:dyDescent="0.2">
      <c r="A126" s="109"/>
      <c r="B126" s="230" t="s">
        <v>985</v>
      </c>
      <c r="C126" s="230"/>
      <c r="D126" s="230"/>
      <c r="E126" s="230"/>
      <c r="F126" s="230"/>
      <c r="G126" s="230"/>
      <c r="H126" s="230"/>
      <c r="J126" s="116"/>
    </row>
    <row r="127" spans="1:17" x14ac:dyDescent="0.2">
      <c r="A127" s="109"/>
      <c r="B127" s="230" t="s">
        <v>986</v>
      </c>
      <c r="C127" s="230"/>
      <c r="D127" s="230"/>
      <c r="E127" s="230"/>
      <c r="F127" s="230"/>
      <c r="G127" s="230"/>
      <c r="H127" s="230"/>
      <c r="J127" s="116"/>
    </row>
    <row r="128" spans="1:17" s="118" customFormat="1" ht="66.75" customHeight="1" x14ac:dyDescent="0.25">
      <c r="A128" s="117"/>
      <c r="B128" s="231" t="s">
        <v>987</v>
      </c>
      <c r="C128" s="231"/>
      <c r="D128" s="231"/>
      <c r="E128" s="231"/>
      <c r="F128" s="231"/>
      <c r="G128" s="231"/>
      <c r="H128" s="231"/>
      <c r="I128"/>
      <c r="J128" s="116"/>
      <c r="K128"/>
      <c r="L128"/>
      <c r="M128"/>
      <c r="N128"/>
      <c r="O128"/>
      <c r="P128"/>
      <c r="Q128"/>
    </row>
    <row r="129" spans="1:10" x14ac:dyDescent="0.2">
      <c r="A129" s="109"/>
      <c r="B129" s="230" t="s">
        <v>988</v>
      </c>
      <c r="C129" s="230"/>
      <c r="D129" s="230"/>
      <c r="E129" s="230"/>
      <c r="F129" s="230"/>
      <c r="G129" s="230"/>
      <c r="H129" s="230"/>
      <c r="J129" s="116"/>
    </row>
    <row r="130" spans="1:10" x14ac:dyDescent="0.2">
      <c r="A130" s="109"/>
      <c r="B130" s="109"/>
      <c r="C130" s="109"/>
      <c r="D130" s="111"/>
      <c r="E130" s="111"/>
      <c r="F130" s="111"/>
      <c r="G130" s="111"/>
    </row>
    <row r="131" spans="1:10" x14ac:dyDescent="0.2">
      <c r="A131" s="109"/>
      <c r="B131" s="232" t="s">
        <v>167</v>
      </c>
      <c r="C131" s="233"/>
      <c r="D131" s="234"/>
      <c r="E131" s="119"/>
      <c r="F131" s="111"/>
      <c r="G131" s="111"/>
    </row>
    <row r="132" spans="1:10" ht="27.75" customHeight="1" x14ac:dyDescent="0.2">
      <c r="A132" s="109"/>
      <c r="B132" s="235" t="s">
        <v>168</v>
      </c>
      <c r="C132" s="236"/>
      <c r="D132" s="88" t="s">
        <v>169</v>
      </c>
      <c r="E132" s="119"/>
      <c r="F132" s="111"/>
      <c r="G132" s="111"/>
    </row>
    <row r="133" spans="1:10" ht="12.75" customHeight="1" x14ac:dyDescent="0.2">
      <c r="A133" s="109"/>
      <c r="B133" s="235" t="s">
        <v>989</v>
      </c>
      <c r="C133" s="236"/>
      <c r="D133" s="88" t="str">
        <f>"Rs. "&amp;TEXT(F67,"0.00")&amp;" lacs/ "&amp;IF(ROUND((G67*100),2) = 0,"#",(TEXT((G67*100),"0.00")&amp;"%"))</f>
        <v>Rs. 0.00 lacs/ #</v>
      </c>
      <c r="E133" s="119"/>
      <c r="F133" s="111"/>
      <c r="G133" s="111"/>
    </row>
    <row r="134" spans="1:10" x14ac:dyDescent="0.2">
      <c r="A134" s="109"/>
      <c r="B134" s="235" t="s">
        <v>170</v>
      </c>
      <c r="C134" s="236"/>
      <c r="D134" s="120" t="s">
        <v>140</v>
      </c>
      <c r="E134" s="119"/>
      <c r="F134" s="111"/>
      <c r="G134" s="111"/>
    </row>
    <row r="135" spans="1:10" x14ac:dyDescent="0.2">
      <c r="A135" s="121"/>
      <c r="B135" s="122" t="s">
        <v>140</v>
      </c>
      <c r="C135" s="122" t="s">
        <v>990</v>
      </c>
      <c r="D135" s="122" t="s">
        <v>171</v>
      </c>
      <c r="E135" s="121"/>
      <c r="F135" s="121"/>
      <c r="G135" s="121"/>
      <c r="H135" s="121"/>
      <c r="J135" s="116"/>
    </row>
    <row r="136" spans="1:10" x14ac:dyDescent="0.2">
      <c r="A136" s="121"/>
      <c r="B136" s="123" t="s">
        <v>172</v>
      </c>
      <c r="C136" s="124">
        <v>46022</v>
      </c>
      <c r="D136" s="124">
        <v>46053</v>
      </c>
      <c r="E136" s="121"/>
      <c r="F136" s="121"/>
      <c r="G136" s="121"/>
      <c r="J136" s="116"/>
    </row>
    <row r="137" spans="1:10" x14ac:dyDescent="0.2">
      <c r="A137" s="125"/>
      <c r="B137" s="96" t="s">
        <v>173</v>
      </c>
      <c r="C137" s="126">
        <v>103.6795</v>
      </c>
      <c r="D137" s="126">
        <v>100.9486</v>
      </c>
      <c r="E137" s="125"/>
      <c r="F137" s="127"/>
      <c r="G137" s="128"/>
    </row>
    <row r="138" spans="1:10" x14ac:dyDescent="0.2">
      <c r="A138" s="125"/>
      <c r="B138" s="96" t="s">
        <v>1106</v>
      </c>
      <c r="C138" s="126">
        <v>59.695700000000002</v>
      </c>
      <c r="D138" s="126">
        <v>58.1233</v>
      </c>
      <c r="E138" s="125"/>
      <c r="F138" s="127"/>
      <c r="G138" s="128"/>
    </row>
    <row r="139" spans="1:10" x14ac:dyDescent="0.2">
      <c r="A139" s="125"/>
      <c r="B139" s="96" t="s">
        <v>174</v>
      </c>
      <c r="C139" s="126">
        <v>96.792100000000005</v>
      </c>
      <c r="D139" s="126">
        <v>94.181799999999996</v>
      </c>
      <c r="E139" s="125"/>
      <c r="F139" s="127"/>
      <c r="G139" s="128"/>
    </row>
    <row r="140" spans="1:10" x14ac:dyDescent="0.2">
      <c r="A140" s="125"/>
      <c r="B140" s="96" t="s">
        <v>1107</v>
      </c>
      <c r="C140" s="126">
        <v>55.432000000000002</v>
      </c>
      <c r="D140" s="126">
        <v>53.937100000000001</v>
      </c>
      <c r="E140" s="125"/>
      <c r="F140" s="127"/>
      <c r="G140" s="128"/>
    </row>
    <row r="141" spans="1:10" x14ac:dyDescent="0.2">
      <c r="A141" s="125"/>
      <c r="B141" s="125"/>
      <c r="C141" s="125"/>
      <c r="D141" s="125"/>
      <c r="E141" s="125"/>
      <c r="F141" s="125"/>
      <c r="G141" s="125"/>
    </row>
    <row r="142" spans="1:10" x14ac:dyDescent="0.2">
      <c r="A142" s="125"/>
      <c r="B142" s="238" t="s">
        <v>991</v>
      </c>
      <c r="C142" s="239"/>
      <c r="D142" s="101" t="s">
        <v>169</v>
      </c>
      <c r="E142" s="125"/>
      <c r="F142" s="125"/>
      <c r="G142" s="125"/>
    </row>
    <row r="143" spans="1:10" x14ac:dyDescent="0.2">
      <c r="A143" s="125"/>
      <c r="B143" s="129"/>
      <c r="C143" s="129"/>
      <c r="D143" s="130"/>
      <c r="E143" s="125"/>
      <c r="F143" s="127"/>
      <c r="G143" s="128"/>
    </row>
    <row r="144" spans="1:10" x14ac:dyDescent="0.2">
      <c r="A144" s="121"/>
      <c r="B144" s="235" t="s">
        <v>175</v>
      </c>
      <c r="C144" s="236"/>
      <c r="D144" s="88" t="s">
        <v>169</v>
      </c>
      <c r="E144" s="131"/>
      <c r="F144" s="121"/>
      <c r="G144" s="121"/>
      <c r="J144" s="116"/>
    </row>
    <row r="145" spans="1:10" x14ac:dyDescent="0.2">
      <c r="A145" s="121"/>
      <c r="B145" s="235" t="s">
        <v>176</v>
      </c>
      <c r="C145" s="236"/>
      <c r="D145" s="88" t="s">
        <v>169</v>
      </c>
      <c r="E145" s="131"/>
      <c r="F145" s="121"/>
      <c r="G145" s="121"/>
      <c r="J145" s="116"/>
    </row>
    <row r="146" spans="1:10" x14ac:dyDescent="0.2">
      <c r="A146" s="121"/>
      <c r="B146" s="235" t="s">
        <v>177</v>
      </c>
      <c r="C146" s="236"/>
      <c r="D146" s="88" t="s">
        <v>169</v>
      </c>
      <c r="E146" s="131"/>
      <c r="F146" s="121"/>
      <c r="G146" s="121"/>
      <c r="J146" s="116"/>
    </row>
    <row r="147" spans="1:10" x14ac:dyDescent="0.2">
      <c r="A147" s="121"/>
      <c r="B147" s="235" t="s">
        <v>178</v>
      </c>
      <c r="C147" s="236"/>
      <c r="D147" s="132">
        <v>0.18444563254790788</v>
      </c>
      <c r="E147" s="121"/>
      <c r="F147" s="115"/>
      <c r="G147" s="133"/>
      <c r="J147" s="116"/>
    </row>
    <row r="148" spans="1:10" x14ac:dyDescent="0.2">
      <c r="J148" s="116"/>
    </row>
    <row r="149" spans="1:10" x14ac:dyDescent="0.2">
      <c r="B149" s="237" t="s">
        <v>992</v>
      </c>
      <c r="C149" s="237"/>
    </row>
    <row r="151" spans="1:10" ht="153.75" customHeight="1" x14ac:dyDescent="0.2"/>
    <row r="154" spans="1:10" x14ac:dyDescent="0.2">
      <c r="B154" s="134" t="s">
        <v>993</v>
      </c>
      <c r="C154" s="135"/>
      <c r="D154" s="134"/>
    </row>
    <row r="155" spans="1:10" x14ac:dyDescent="0.2">
      <c r="B155" s="134" t="s">
        <v>994</v>
      </c>
      <c r="D155" s="134"/>
    </row>
    <row r="156" spans="1:10" ht="165" customHeight="1" x14ac:dyDescent="0.2"/>
    <row r="158" spans="1:10" x14ac:dyDescent="0.2">
      <c r="J158" s="86"/>
    </row>
    <row r="159" spans="1:10" x14ac:dyDescent="0.2">
      <c r="J159" s="86"/>
    </row>
    <row r="160" spans="1:10" x14ac:dyDescent="0.2">
      <c r="J160" s="86"/>
    </row>
    <row r="168" customFormat="1" ht="14.25" customHeight="1" x14ac:dyDescent="0.2"/>
    <row r="169" customFormat="1" ht="14.25" customHeight="1" x14ac:dyDescent="0.2"/>
    <row r="170" customFormat="1" ht="14.25" customHeight="1" x14ac:dyDescent="0.2"/>
  </sheetData>
  <mergeCells count="18">
    <mergeCell ref="B133:C133"/>
    <mergeCell ref="B134:C134"/>
    <mergeCell ref="B149:C149"/>
    <mergeCell ref="B142:C142"/>
    <mergeCell ref="B146:C146"/>
    <mergeCell ref="B147:C147"/>
    <mergeCell ref="B144:C144"/>
    <mergeCell ref="B145:C145"/>
    <mergeCell ref="B127:H127"/>
    <mergeCell ref="B128:H128"/>
    <mergeCell ref="B129:H129"/>
    <mergeCell ref="B131:D131"/>
    <mergeCell ref="B132:C132"/>
    <mergeCell ref="A1:H1"/>
    <mergeCell ref="A2:H2"/>
    <mergeCell ref="A3:H3"/>
    <mergeCell ref="B125:H125"/>
    <mergeCell ref="B126:H126"/>
  </mergeCells>
  <hyperlinks>
    <hyperlink ref="I1" location="Index!B2" display="Index" xr:uid="{2D4D7B64-635A-4800-AA9A-8EF8ED8BC964}"/>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E15FF-C6FC-4254-BC4C-3D4E97D0762A}">
  <sheetPr>
    <outlinePr summaryBelow="0" summaryRight="0"/>
  </sheetPr>
  <dimension ref="A1:Q181"/>
  <sheetViews>
    <sheetView showGridLines="0" workbookViewId="0">
      <selection sqref="A1:H1"/>
    </sheetView>
  </sheetViews>
  <sheetFormatPr defaultRowHeight="12.75" x14ac:dyDescent="0.2"/>
  <cols>
    <col min="1" max="1" width="5.85546875" bestFit="1" customWidth="1"/>
    <col min="2" max="2" width="19.5703125" bestFit="1" customWidth="1"/>
    <col min="3" max="3" width="46.85546875" customWidth="1"/>
    <col min="4" max="4" width="17.7109375" bestFit="1" customWidth="1"/>
    <col min="5" max="5" width="8.7109375" bestFit="1" customWidth="1"/>
    <col min="6" max="6" width="10.140625" bestFit="1" customWidth="1"/>
    <col min="7" max="7" width="14" bestFit="1" customWidth="1"/>
    <col min="8" max="8" width="8.42578125" bestFit="1" customWidth="1"/>
    <col min="9" max="9" width="8.7109375" customWidth="1"/>
  </cols>
  <sheetData>
    <row r="1" spans="1:9" ht="15" x14ac:dyDescent="0.2">
      <c r="A1" s="248" t="s">
        <v>0</v>
      </c>
      <c r="B1" s="248"/>
      <c r="C1" s="248"/>
      <c r="D1" s="248"/>
      <c r="E1" s="248"/>
      <c r="F1" s="248"/>
      <c r="G1" s="248"/>
      <c r="H1" s="248"/>
      <c r="I1" s="1" t="s">
        <v>981</v>
      </c>
    </row>
    <row r="2" spans="1:9" ht="15" x14ac:dyDescent="0.2">
      <c r="A2" s="229" t="s">
        <v>779</v>
      </c>
      <c r="B2" s="229"/>
      <c r="C2" s="229"/>
      <c r="D2" s="229"/>
      <c r="E2" s="229"/>
      <c r="F2" s="229"/>
      <c r="G2" s="229"/>
      <c r="H2" s="229"/>
    </row>
    <row r="3" spans="1:9" ht="15" x14ac:dyDescent="0.2">
      <c r="A3" s="229" t="s">
        <v>982</v>
      </c>
      <c r="B3" s="229"/>
      <c r="C3" s="229"/>
      <c r="D3" s="229"/>
      <c r="E3" s="229"/>
      <c r="F3" s="229"/>
      <c r="G3" s="229"/>
      <c r="H3" s="229"/>
    </row>
    <row r="4" spans="1:9" s="86" customFormat="1" ht="30" x14ac:dyDescent="0.2">
      <c r="A4" s="84" t="s">
        <v>2</v>
      </c>
      <c r="B4" s="84" t="s">
        <v>3</v>
      </c>
      <c r="C4" s="84" t="s">
        <v>4</v>
      </c>
      <c r="D4" s="84" t="s">
        <v>5</v>
      </c>
      <c r="E4" s="84" t="s">
        <v>6</v>
      </c>
      <c r="F4" s="84" t="s">
        <v>7</v>
      </c>
      <c r="G4" s="84" t="s">
        <v>8</v>
      </c>
      <c r="H4" s="85" t="s">
        <v>980</v>
      </c>
    </row>
    <row r="5" spans="1:9" x14ac:dyDescent="0.2">
      <c r="A5" s="87"/>
      <c r="B5" s="87"/>
      <c r="C5" s="88" t="s">
        <v>9</v>
      </c>
      <c r="D5" s="87"/>
      <c r="E5" s="87"/>
      <c r="F5" s="87"/>
      <c r="G5" s="87"/>
      <c r="H5" s="89" t="s">
        <v>140</v>
      </c>
    </row>
    <row r="6" spans="1:9" x14ac:dyDescent="0.2">
      <c r="A6" s="90"/>
      <c r="B6" s="91"/>
      <c r="C6" s="91" t="s">
        <v>10</v>
      </c>
      <c r="D6" s="91"/>
      <c r="E6" s="92"/>
      <c r="F6" s="93"/>
      <c r="G6" s="94"/>
      <c r="H6" s="89" t="s">
        <v>140</v>
      </c>
    </row>
    <row r="7" spans="1:9" x14ac:dyDescent="0.2">
      <c r="A7" s="95">
        <v>1</v>
      </c>
      <c r="B7" s="96" t="s">
        <v>319</v>
      </c>
      <c r="C7" s="96" t="s">
        <v>320</v>
      </c>
      <c r="D7" s="96" t="s">
        <v>31</v>
      </c>
      <c r="E7" s="97">
        <v>2030957</v>
      </c>
      <c r="F7" s="98">
        <v>18872.667922500001</v>
      </c>
      <c r="G7" s="99">
        <v>6.7460729999999997E-2</v>
      </c>
      <c r="H7" s="89" t="s">
        <v>140</v>
      </c>
    </row>
    <row r="8" spans="1:9" x14ac:dyDescent="0.2">
      <c r="A8" s="95">
        <v>2</v>
      </c>
      <c r="B8" s="96" t="s">
        <v>36</v>
      </c>
      <c r="C8" s="96" t="s">
        <v>37</v>
      </c>
      <c r="D8" s="96" t="s">
        <v>31</v>
      </c>
      <c r="E8" s="97">
        <v>1098746</v>
      </c>
      <c r="F8" s="98">
        <v>14888.0083</v>
      </c>
      <c r="G8" s="99">
        <v>5.3217489999999999E-2</v>
      </c>
      <c r="H8" s="89" t="s">
        <v>140</v>
      </c>
    </row>
    <row r="9" spans="1:9" x14ac:dyDescent="0.2">
      <c r="A9" s="95">
        <v>3</v>
      </c>
      <c r="B9" s="96" t="s">
        <v>11</v>
      </c>
      <c r="C9" s="96" t="s">
        <v>12</v>
      </c>
      <c r="D9" s="96" t="s">
        <v>13</v>
      </c>
      <c r="E9" s="97">
        <v>283181</v>
      </c>
      <c r="F9" s="98">
        <v>11135.526463</v>
      </c>
      <c r="G9" s="99">
        <v>3.9804159999999998E-2</v>
      </c>
      <c r="H9" s="89" t="s">
        <v>140</v>
      </c>
    </row>
    <row r="10" spans="1:9" x14ac:dyDescent="0.2">
      <c r="A10" s="95">
        <v>4</v>
      </c>
      <c r="B10" s="96" t="s">
        <v>325</v>
      </c>
      <c r="C10" s="96" t="s">
        <v>326</v>
      </c>
      <c r="D10" s="96" t="s">
        <v>31</v>
      </c>
      <c r="E10" s="97">
        <v>2660220</v>
      </c>
      <c r="F10" s="98">
        <v>10853.6976</v>
      </c>
      <c r="G10" s="99">
        <v>3.879676E-2</v>
      </c>
      <c r="H10" s="89" t="s">
        <v>140</v>
      </c>
    </row>
    <row r="11" spans="1:9" x14ac:dyDescent="0.2">
      <c r="A11" s="95">
        <v>5</v>
      </c>
      <c r="B11" s="96" t="s">
        <v>14</v>
      </c>
      <c r="C11" s="96" t="s">
        <v>15</v>
      </c>
      <c r="D11" s="96" t="s">
        <v>16</v>
      </c>
      <c r="E11" s="97">
        <v>482919</v>
      </c>
      <c r="F11" s="98">
        <v>9507.226353</v>
      </c>
      <c r="G11" s="99">
        <v>3.3983770000000003E-2</v>
      </c>
      <c r="H11" s="89" t="s">
        <v>140</v>
      </c>
    </row>
    <row r="12" spans="1:9" x14ac:dyDescent="0.2">
      <c r="A12" s="95">
        <v>6</v>
      </c>
      <c r="B12" s="96" t="s">
        <v>17</v>
      </c>
      <c r="C12" s="96" t="s">
        <v>18</v>
      </c>
      <c r="D12" s="96" t="s">
        <v>19</v>
      </c>
      <c r="E12" s="97">
        <v>592907</v>
      </c>
      <c r="F12" s="98">
        <v>8273.4242780000004</v>
      </c>
      <c r="G12" s="99">
        <v>2.9573519999999999E-2</v>
      </c>
      <c r="H12" s="89" t="s">
        <v>140</v>
      </c>
    </row>
    <row r="13" spans="1:9" x14ac:dyDescent="0.2">
      <c r="A13" s="95">
        <v>7</v>
      </c>
      <c r="B13" s="96" t="s">
        <v>459</v>
      </c>
      <c r="C13" s="96" t="s">
        <v>460</v>
      </c>
      <c r="D13" s="96" t="s">
        <v>31</v>
      </c>
      <c r="E13" s="97">
        <v>3637991</v>
      </c>
      <c r="F13" s="98">
        <v>7263.9766296999996</v>
      </c>
      <c r="G13" s="99">
        <v>2.5965229999999999E-2</v>
      </c>
      <c r="H13" s="89" t="s">
        <v>140</v>
      </c>
    </row>
    <row r="14" spans="1:9" x14ac:dyDescent="0.2">
      <c r="A14" s="95">
        <v>8</v>
      </c>
      <c r="B14" s="96" t="s">
        <v>180</v>
      </c>
      <c r="C14" s="96" t="s">
        <v>181</v>
      </c>
      <c r="D14" s="96" t="s">
        <v>182</v>
      </c>
      <c r="E14" s="97">
        <v>1931308</v>
      </c>
      <c r="F14" s="98">
        <v>7253.0271940000002</v>
      </c>
      <c r="G14" s="99">
        <v>2.5926089999999999E-2</v>
      </c>
      <c r="H14" s="89" t="s">
        <v>140</v>
      </c>
    </row>
    <row r="15" spans="1:9" x14ac:dyDescent="0.2">
      <c r="A15" s="95">
        <v>9</v>
      </c>
      <c r="B15" s="96" t="s">
        <v>217</v>
      </c>
      <c r="C15" s="96" t="s">
        <v>218</v>
      </c>
      <c r="D15" s="96" t="s">
        <v>182</v>
      </c>
      <c r="E15" s="97">
        <v>39406</v>
      </c>
      <c r="F15" s="98">
        <v>5933.7554799999998</v>
      </c>
      <c r="G15" s="99">
        <v>2.1210329999999999E-2</v>
      </c>
      <c r="H15" s="89" t="s">
        <v>140</v>
      </c>
    </row>
    <row r="16" spans="1:9" x14ac:dyDescent="0.2">
      <c r="A16" s="95">
        <v>10</v>
      </c>
      <c r="B16" s="96" t="s">
        <v>331</v>
      </c>
      <c r="C16" s="96" t="s">
        <v>332</v>
      </c>
      <c r="D16" s="96" t="s">
        <v>228</v>
      </c>
      <c r="E16" s="97">
        <v>168980</v>
      </c>
      <c r="F16" s="98">
        <v>5799.0556399999996</v>
      </c>
      <c r="G16" s="99">
        <v>2.0728839999999998E-2</v>
      </c>
      <c r="H16" s="89" t="s">
        <v>140</v>
      </c>
    </row>
    <row r="17" spans="1:8" x14ac:dyDescent="0.2">
      <c r="A17" s="95">
        <v>11</v>
      </c>
      <c r="B17" s="96" t="s">
        <v>26</v>
      </c>
      <c r="C17" s="96" t="s">
        <v>27</v>
      </c>
      <c r="D17" s="96" t="s">
        <v>28</v>
      </c>
      <c r="E17" s="97">
        <v>1280435</v>
      </c>
      <c r="F17" s="98">
        <v>5749.1531500000001</v>
      </c>
      <c r="G17" s="99">
        <v>2.055046E-2</v>
      </c>
      <c r="H17" s="89" t="s">
        <v>140</v>
      </c>
    </row>
    <row r="18" spans="1:8" x14ac:dyDescent="0.2">
      <c r="A18" s="95">
        <v>12</v>
      </c>
      <c r="B18" s="96" t="s">
        <v>431</v>
      </c>
      <c r="C18" s="96" t="s">
        <v>432</v>
      </c>
      <c r="D18" s="96" t="s">
        <v>199</v>
      </c>
      <c r="E18" s="97">
        <v>327370</v>
      </c>
      <c r="F18" s="98">
        <v>5550.8857200000002</v>
      </c>
      <c r="G18" s="99">
        <v>1.9841749999999998E-2</v>
      </c>
      <c r="H18" s="89" t="s">
        <v>140</v>
      </c>
    </row>
    <row r="19" spans="1:8" x14ac:dyDescent="0.2">
      <c r="A19" s="95">
        <v>13</v>
      </c>
      <c r="B19" s="96" t="s">
        <v>342</v>
      </c>
      <c r="C19" s="96" t="s">
        <v>343</v>
      </c>
      <c r="D19" s="96" t="s">
        <v>261</v>
      </c>
      <c r="E19" s="97">
        <v>351507</v>
      </c>
      <c r="F19" s="98">
        <v>5438.5163039999998</v>
      </c>
      <c r="G19" s="99">
        <v>1.944009E-2</v>
      </c>
      <c r="H19" s="89" t="s">
        <v>140</v>
      </c>
    </row>
    <row r="20" spans="1:8" x14ac:dyDescent="0.2">
      <c r="A20" s="95">
        <v>14</v>
      </c>
      <c r="B20" s="96" t="s">
        <v>195</v>
      </c>
      <c r="C20" s="96" t="s">
        <v>196</v>
      </c>
      <c r="D20" s="96" t="s">
        <v>31</v>
      </c>
      <c r="E20" s="97">
        <v>570757</v>
      </c>
      <c r="F20" s="98">
        <v>5203.5915690000002</v>
      </c>
      <c r="G20" s="99">
        <v>1.860034E-2</v>
      </c>
      <c r="H20" s="89" t="s">
        <v>140</v>
      </c>
    </row>
    <row r="21" spans="1:8" x14ac:dyDescent="0.2">
      <c r="A21" s="95">
        <v>15</v>
      </c>
      <c r="B21" s="96" t="s">
        <v>101</v>
      </c>
      <c r="C21" s="96" t="s">
        <v>102</v>
      </c>
      <c r="D21" s="96" t="s">
        <v>98</v>
      </c>
      <c r="E21" s="97">
        <v>675969</v>
      </c>
      <c r="F21" s="98">
        <v>5084.9768025000003</v>
      </c>
      <c r="G21" s="99">
        <v>1.8176350000000001E-2</v>
      </c>
      <c r="H21" s="89" t="s">
        <v>140</v>
      </c>
    </row>
    <row r="22" spans="1:8" x14ac:dyDescent="0.2">
      <c r="A22" s="95">
        <v>16</v>
      </c>
      <c r="B22" s="96" t="s">
        <v>190</v>
      </c>
      <c r="C22" s="96" t="s">
        <v>191</v>
      </c>
      <c r="D22" s="96" t="s">
        <v>19</v>
      </c>
      <c r="E22" s="97">
        <v>1161716</v>
      </c>
      <c r="F22" s="98">
        <v>4960.5273200000001</v>
      </c>
      <c r="G22" s="99">
        <v>1.7731509999999999E-2</v>
      </c>
      <c r="H22" s="89" t="s">
        <v>140</v>
      </c>
    </row>
    <row r="23" spans="1:8" x14ac:dyDescent="0.2">
      <c r="A23" s="95">
        <v>17</v>
      </c>
      <c r="B23" s="96" t="s">
        <v>219</v>
      </c>
      <c r="C23" s="96" t="s">
        <v>220</v>
      </c>
      <c r="D23" s="96" t="s">
        <v>221</v>
      </c>
      <c r="E23" s="97">
        <v>974919</v>
      </c>
      <c r="F23" s="98">
        <v>4845.8348894999999</v>
      </c>
      <c r="G23" s="99">
        <v>1.7321530000000002E-2</v>
      </c>
      <c r="H23" s="89" t="s">
        <v>140</v>
      </c>
    </row>
    <row r="24" spans="1:8" x14ac:dyDescent="0.2">
      <c r="A24" s="95">
        <v>18</v>
      </c>
      <c r="B24" s="96" t="s">
        <v>780</v>
      </c>
      <c r="C24" s="96" t="s">
        <v>781</v>
      </c>
      <c r="D24" s="96" t="s">
        <v>782</v>
      </c>
      <c r="E24" s="97">
        <v>1874069</v>
      </c>
      <c r="F24" s="98">
        <v>4660.8096029999997</v>
      </c>
      <c r="G24" s="99">
        <v>1.666016E-2</v>
      </c>
      <c r="H24" s="89" t="s">
        <v>140</v>
      </c>
    </row>
    <row r="25" spans="1:8" x14ac:dyDescent="0.2">
      <c r="A25" s="95">
        <v>19</v>
      </c>
      <c r="B25" s="96" t="s">
        <v>501</v>
      </c>
      <c r="C25" s="96" t="s">
        <v>502</v>
      </c>
      <c r="D25" s="96" t="s">
        <v>40</v>
      </c>
      <c r="E25" s="97">
        <v>545651</v>
      </c>
      <c r="F25" s="98">
        <v>4580.1944940000003</v>
      </c>
      <c r="G25" s="99">
        <v>1.6372000000000001E-2</v>
      </c>
      <c r="H25" s="89" t="s">
        <v>140</v>
      </c>
    </row>
    <row r="26" spans="1:8" x14ac:dyDescent="0.2">
      <c r="A26" s="95">
        <v>20</v>
      </c>
      <c r="B26" s="96" t="s">
        <v>67</v>
      </c>
      <c r="C26" s="96" t="s">
        <v>68</v>
      </c>
      <c r="D26" s="96" t="s">
        <v>60</v>
      </c>
      <c r="E26" s="97">
        <v>107981</v>
      </c>
      <c r="F26" s="98">
        <v>4342.023991</v>
      </c>
      <c r="G26" s="99">
        <v>1.552065E-2</v>
      </c>
      <c r="H26" s="89" t="s">
        <v>140</v>
      </c>
    </row>
    <row r="27" spans="1:8" x14ac:dyDescent="0.2">
      <c r="A27" s="95">
        <v>21</v>
      </c>
      <c r="B27" s="96" t="s">
        <v>76</v>
      </c>
      <c r="C27" s="96" t="s">
        <v>77</v>
      </c>
      <c r="D27" s="96" t="s">
        <v>40</v>
      </c>
      <c r="E27" s="97">
        <v>58958</v>
      </c>
      <c r="F27" s="98">
        <v>4313.9568600000002</v>
      </c>
      <c r="G27" s="99">
        <v>1.5420329999999999E-2</v>
      </c>
      <c r="H27" s="89" t="s">
        <v>140</v>
      </c>
    </row>
    <row r="28" spans="1:8" x14ac:dyDescent="0.2">
      <c r="A28" s="95">
        <v>22</v>
      </c>
      <c r="B28" s="96" t="s">
        <v>197</v>
      </c>
      <c r="C28" s="96" t="s">
        <v>198</v>
      </c>
      <c r="D28" s="96" t="s">
        <v>199</v>
      </c>
      <c r="E28" s="97">
        <v>250906</v>
      </c>
      <c r="F28" s="98">
        <v>4149.4834279999995</v>
      </c>
      <c r="G28" s="99">
        <v>1.4832410000000001E-2</v>
      </c>
      <c r="H28" s="89" t="s">
        <v>140</v>
      </c>
    </row>
    <row r="29" spans="1:8" x14ac:dyDescent="0.2">
      <c r="A29" s="95">
        <v>23</v>
      </c>
      <c r="B29" s="96" t="s">
        <v>61</v>
      </c>
      <c r="C29" s="96" t="s">
        <v>62</v>
      </c>
      <c r="D29" s="96" t="s">
        <v>60</v>
      </c>
      <c r="E29" s="97">
        <v>99461</v>
      </c>
      <c r="F29" s="98">
        <v>4090.3336250000002</v>
      </c>
      <c r="G29" s="99">
        <v>1.462098E-2</v>
      </c>
      <c r="H29" s="89" t="s">
        <v>140</v>
      </c>
    </row>
    <row r="30" spans="1:8" x14ac:dyDescent="0.2">
      <c r="A30" s="95">
        <v>24</v>
      </c>
      <c r="B30" s="96" t="s">
        <v>65</v>
      </c>
      <c r="C30" s="96" t="s">
        <v>66</v>
      </c>
      <c r="D30" s="96" t="s">
        <v>60</v>
      </c>
      <c r="E30" s="97">
        <v>346687</v>
      </c>
      <c r="F30" s="98">
        <v>4070.10538</v>
      </c>
      <c r="G30" s="99">
        <v>1.454867E-2</v>
      </c>
      <c r="H30" s="89" t="s">
        <v>140</v>
      </c>
    </row>
    <row r="31" spans="1:8" x14ac:dyDescent="0.2">
      <c r="A31" s="95">
        <v>25</v>
      </c>
      <c r="B31" s="96" t="s">
        <v>46</v>
      </c>
      <c r="C31" s="96" t="s">
        <v>47</v>
      </c>
      <c r="D31" s="96" t="s">
        <v>22</v>
      </c>
      <c r="E31" s="97">
        <v>1094203</v>
      </c>
      <c r="F31" s="98">
        <v>4008.0655889999998</v>
      </c>
      <c r="G31" s="99">
        <v>1.432691E-2</v>
      </c>
      <c r="H31" s="89" t="s">
        <v>140</v>
      </c>
    </row>
    <row r="32" spans="1:8" x14ac:dyDescent="0.2">
      <c r="A32" s="95">
        <v>26</v>
      </c>
      <c r="B32" s="96" t="s">
        <v>203</v>
      </c>
      <c r="C32" s="96" t="s">
        <v>204</v>
      </c>
      <c r="D32" s="96" t="s">
        <v>109</v>
      </c>
      <c r="E32" s="97">
        <v>458482</v>
      </c>
      <c r="F32" s="98">
        <v>3903.9742299999998</v>
      </c>
      <c r="G32" s="99">
        <v>1.395483E-2</v>
      </c>
      <c r="H32" s="89" t="s">
        <v>140</v>
      </c>
    </row>
    <row r="33" spans="1:8" ht="25.5" x14ac:dyDescent="0.2">
      <c r="A33" s="95">
        <v>27</v>
      </c>
      <c r="B33" s="96" t="s">
        <v>200</v>
      </c>
      <c r="C33" s="96" t="s">
        <v>201</v>
      </c>
      <c r="D33" s="96" t="s">
        <v>202</v>
      </c>
      <c r="E33" s="97">
        <v>534194</v>
      </c>
      <c r="F33" s="98">
        <v>3898.5478119999998</v>
      </c>
      <c r="G33" s="99">
        <v>1.393544E-2</v>
      </c>
      <c r="H33" s="89" t="s">
        <v>140</v>
      </c>
    </row>
    <row r="34" spans="1:8" ht="25.5" x14ac:dyDescent="0.2">
      <c r="A34" s="95">
        <v>28</v>
      </c>
      <c r="B34" s="96" t="s">
        <v>83</v>
      </c>
      <c r="C34" s="96" t="s">
        <v>84</v>
      </c>
      <c r="D34" s="96" t="s">
        <v>25</v>
      </c>
      <c r="E34" s="97">
        <v>69162</v>
      </c>
      <c r="F34" s="98">
        <v>3820.1630700000001</v>
      </c>
      <c r="G34" s="99">
        <v>1.3655250000000001E-2</v>
      </c>
      <c r="H34" s="89" t="s">
        <v>140</v>
      </c>
    </row>
    <row r="35" spans="1:8" x14ac:dyDescent="0.2">
      <c r="A35" s="95">
        <v>29</v>
      </c>
      <c r="B35" s="96" t="s">
        <v>305</v>
      </c>
      <c r="C35" s="96" t="s">
        <v>306</v>
      </c>
      <c r="D35" s="96" t="s">
        <v>304</v>
      </c>
      <c r="E35" s="97">
        <v>300775</v>
      </c>
      <c r="F35" s="98">
        <v>3757.88285</v>
      </c>
      <c r="G35" s="99">
        <v>1.3432629999999999E-2</v>
      </c>
      <c r="H35" s="89" t="s">
        <v>140</v>
      </c>
    </row>
    <row r="36" spans="1:8" x14ac:dyDescent="0.2">
      <c r="A36" s="95">
        <v>30</v>
      </c>
      <c r="B36" s="96" t="s">
        <v>262</v>
      </c>
      <c r="C36" s="96" t="s">
        <v>263</v>
      </c>
      <c r="D36" s="96" t="s">
        <v>60</v>
      </c>
      <c r="E36" s="97">
        <v>182448</v>
      </c>
      <c r="F36" s="98">
        <v>3732.3387360000002</v>
      </c>
      <c r="G36" s="99">
        <v>1.334132E-2</v>
      </c>
      <c r="H36" s="89" t="s">
        <v>140</v>
      </c>
    </row>
    <row r="37" spans="1:8" x14ac:dyDescent="0.2">
      <c r="A37" s="95">
        <v>31</v>
      </c>
      <c r="B37" s="96" t="s">
        <v>659</v>
      </c>
      <c r="C37" s="96" t="s">
        <v>660</v>
      </c>
      <c r="D37" s="96" t="s">
        <v>182</v>
      </c>
      <c r="E37" s="97">
        <v>184693</v>
      </c>
      <c r="F37" s="98">
        <v>3606.3155179999999</v>
      </c>
      <c r="G37" s="99">
        <v>1.2890850000000001E-2</v>
      </c>
      <c r="H37" s="89" t="s">
        <v>140</v>
      </c>
    </row>
    <row r="38" spans="1:8" x14ac:dyDescent="0.2">
      <c r="A38" s="95">
        <v>32</v>
      </c>
      <c r="B38" s="96" t="s">
        <v>377</v>
      </c>
      <c r="C38" s="96" t="s">
        <v>378</v>
      </c>
      <c r="D38" s="96" t="s">
        <v>199</v>
      </c>
      <c r="E38" s="97">
        <v>585264</v>
      </c>
      <c r="F38" s="98">
        <v>3582.400944</v>
      </c>
      <c r="G38" s="99">
        <v>1.280536E-2</v>
      </c>
      <c r="H38" s="89" t="s">
        <v>140</v>
      </c>
    </row>
    <row r="39" spans="1:8" x14ac:dyDescent="0.2">
      <c r="A39" s="95">
        <v>33</v>
      </c>
      <c r="B39" s="96" t="s">
        <v>208</v>
      </c>
      <c r="C39" s="96" t="s">
        <v>209</v>
      </c>
      <c r="D39" s="96" t="s">
        <v>71</v>
      </c>
      <c r="E39" s="97">
        <v>980299</v>
      </c>
      <c r="F39" s="98">
        <v>3545.2513334999999</v>
      </c>
      <c r="G39" s="99">
        <v>1.2672569999999999E-2</v>
      </c>
      <c r="H39" s="89" t="s">
        <v>140</v>
      </c>
    </row>
    <row r="40" spans="1:8" x14ac:dyDescent="0.2">
      <c r="A40" s="95">
        <v>34</v>
      </c>
      <c r="B40" s="96" t="s">
        <v>114</v>
      </c>
      <c r="C40" s="96" t="s">
        <v>115</v>
      </c>
      <c r="D40" s="96" t="s">
        <v>43</v>
      </c>
      <c r="E40" s="97">
        <v>849332</v>
      </c>
      <c r="F40" s="98">
        <v>3466.1238920000001</v>
      </c>
      <c r="G40" s="99">
        <v>1.238973E-2</v>
      </c>
      <c r="H40" s="89" t="s">
        <v>140</v>
      </c>
    </row>
    <row r="41" spans="1:8" x14ac:dyDescent="0.2">
      <c r="A41" s="95">
        <v>35</v>
      </c>
      <c r="B41" s="96" t="s">
        <v>80</v>
      </c>
      <c r="C41" s="96" t="s">
        <v>81</v>
      </c>
      <c r="D41" s="96" t="s">
        <v>82</v>
      </c>
      <c r="E41" s="97">
        <v>74880</v>
      </c>
      <c r="F41" s="98">
        <v>3441.8591999999999</v>
      </c>
      <c r="G41" s="99">
        <v>1.2303E-2</v>
      </c>
      <c r="H41" s="89" t="s">
        <v>140</v>
      </c>
    </row>
    <row r="42" spans="1:8" x14ac:dyDescent="0.2">
      <c r="A42" s="95">
        <v>36</v>
      </c>
      <c r="B42" s="96" t="s">
        <v>231</v>
      </c>
      <c r="C42" s="96" t="s">
        <v>232</v>
      </c>
      <c r="D42" s="96" t="s">
        <v>194</v>
      </c>
      <c r="E42" s="97">
        <v>295552</v>
      </c>
      <c r="F42" s="98">
        <v>3352.446336</v>
      </c>
      <c r="G42" s="99">
        <v>1.198339E-2</v>
      </c>
      <c r="H42" s="89" t="s">
        <v>140</v>
      </c>
    </row>
    <row r="43" spans="1:8" x14ac:dyDescent="0.2">
      <c r="A43" s="95">
        <v>37</v>
      </c>
      <c r="B43" s="96" t="s">
        <v>783</v>
      </c>
      <c r="C43" s="96" t="s">
        <v>784</v>
      </c>
      <c r="D43" s="96" t="s">
        <v>109</v>
      </c>
      <c r="E43" s="97">
        <v>174677</v>
      </c>
      <c r="F43" s="98">
        <v>3271.70021</v>
      </c>
      <c r="G43" s="99">
        <v>1.169476E-2</v>
      </c>
      <c r="H43" s="89" t="s">
        <v>140</v>
      </c>
    </row>
    <row r="44" spans="1:8" ht="25.5" x14ac:dyDescent="0.2">
      <c r="A44" s="95">
        <v>38</v>
      </c>
      <c r="B44" s="96" t="s">
        <v>214</v>
      </c>
      <c r="C44" s="96" t="s">
        <v>215</v>
      </c>
      <c r="D44" s="96" t="s">
        <v>216</v>
      </c>
      <c r="E44" s="97">
        <v>151301</v>
      </c>
      <c r="F44" s="98">
        <v>3257.2079279999998</v>
      </c>
      <c r="G44" s="99">
        <v>1.1642960000000001E-2</v>
      </c>
      <c r="H44" s="89" t="s">
        <v>140</v>
      </c>
    </row>
    <row r="45" spans="1:8" x14ac:dyDescent="0.2">
      <c r="A45" s="95">
        <v>39</v>
      </c>
      <c r="B45" s="96" t="s">
        <v>41</v>
      </c>
      <c r="C45" s="96" t="s">
        <v>42</v>
      </c>
      <c r="D45" s="96" t="s">
        <v>43</v>
      </c>
      <c r="E45" s="97">
        <v>98969</v>
      </c>
      <c r="F45" s="98">
        <v>3196.9956069999998</v>
      </c>
      <c r="G45" s="99">
        <v>1.1427730000000001E-2</v>
      </c>
      <c r="H45" s="89" t="s">
        <v>140</v>
      </c>
    </row>
    <row r="46" spans="1:8" ht="25.5" x14ac:dyDescent="0.2">
      <c r="A46" s="95">
        <v>40</v>
      </c>
      <c r="B46" s="96" t="s">
        <v>229</v>
      </c>
      <c r="C46" s="96" t="s">
        <v>230</v>
      </c>
      <c r="D46" s="96" t="s">
        <v>216</v>
      </c>
      <c r="E46" s="97">
        <v>171981</v>
      </c>
      <c r="F46" s="98">
        <v>3175.8011459999998</v>
      </c>
      <c r="G46" s="99">
        <v>1.1351969999999999E-2</v>
      </c>
      <c r="H46" s="89" t="s">
        <v>140</v>
      </c>
    </row>
    <row r="47" spans="1:8" x14ac:dyDescent="0.2">
      <c r="A47" s="95">
        <v>41</v>
      </c>
      <c r="B47" s="96" t="s">
        <v>655</v>
      </c>
      <c r="C47" s="96" t="s">
        <v>656</v>
      </c>
      <c r="D47" s="96" t="s">
        <v>417</v>
      </c>
      <c r="E47" s="97">
        <v>54047</v>
      </c>
      <c r="F47" s="98">
        <v>3167.4244349999999</v>
      </c>
      <c r="G47" s="99">
        <v>1.132202E-2</v>
      </c>
      <c r="H47" s="89" t="s">
        <v>140</v>
      </c>
    </row>
    <row r="48" spans="1:8" x14ac:dyDescent="0.2">
      <c r="A48" s="95">
        <v>42</v>
      </c>
      <c r="B48" s="96" t="s">
        <v>69</v>
      </c>
      <c r="C48" s="96" t="s">
        <v>70</v>
      </c>
      <c r="D48" s="96" t="s">
        <v>71</v>
      </c>
      <c r="E48" s="97">
        <v>55030</v>
      </c>
      <c r="F48" s="98">
        <v>3145.5147999999999</v>
      </c>
      <c r="G48" s="99">
        <v>1.1243710000000001E-2</v>
      </c>
      <c r="H48" s="89" t="s">
        <v>140</v>
      </c>
    </row>
    <row r="49" spans="1:8" ht="25.5" x14ac:dyDescent="0.2">
      <c r="A49" s="95">
        <v>43</v>
      </c>
      <c r="B49" s="96" t="s">
        <v>391</v>
      </c>
      <c r="C49" s="96" t="s">
        <v>392</v>
      </c>
      <c r="D49" s="96" t="s">
        <v>216</v>
      </c>
      <c r="E49" s="97">
        <v>166051</v>
      </c>
      <c r="F49" s="98">
        <v>3104.323445</v>
      </c>
      <c r="G49" s="99">
        <v>1.1096470000000001E-2</v>
      </c>
      <c r="H49" s="89" t="s">
        <v>140</v>
      </c>
    </row>
    <row r="50" spans="1:8" x14ac:dyDescent="0.2">
      <c r="A50" s="95">
        <v>44</v>
      </c>
      <c r="B50" s="96" t="s">
        <v>249</v>
      </c>
      <c r="C50" s="96" t="s">
        <v>250</v>
      </c>
      <c r="D50" s="96" t="s">
        <v>182</v>
      </c>
      <c r="E50" s="97">
        <v>562025</v>
      </c>
      <c r="F50" s="98">
        <v>2957.9375749999999</v>
      </c>
      <c r="G50" s="99">
        <v>1.057321E-2</v>
      </c>
      <c r="H50" s="89" t="s">
        <v>140</v>
      </c>
    </row>
    <row r="51" spans="1:8" x14ac:dyDescent="0.2">
      <c r="A51" s="95">
        <v>45</v>
      </c>
      <c r="B51" s="96" t="s">
        <v>235</v>
      </c>
      <c r="C51" s="96" t="s">
        <v>236</v>
      </c>
      <c r="D51" s="96" t="s">
        <v>40</v>
      </c>
      <c r="E51" s="97">
        <v>582599</v>
      </c>
      <c r="F51" s="98">
        <v>2888.2345424999999</v>
      </c>
      <c r="G51" s="99">
        <v>1.032405E-2</v>
      </c>
      <c r="H51" s="89" t="s">
        <v>140</v>
      </c>
    </row>
    <row r="52" spans="1:8" x14ac:dyDescent="0.2">
      <c r="A52" s="95">
        <v>46</v>
      </c>
      <c r="B52" s="96" t="s">
        <v>131</v>
      </c>
      <c r="C52" s="96" t="s">
        <v>132</v>
      </c>
      <c r="D52" s="96" t="s">
        <v>71</v>
      </c>
      <c r="E52" s="97">
        <v>27494</v>
      </c>
      <c r="F52" s="98">
        <v>2872.02324</v>
      </c>
      <c r="G52" s="99">
        <v>1.026611E-2</v>
      </c>
      <c r="H52" s="89" t="s">
        <v>140</v>
      </c>
    </row>
    <row r="53" spans="1:8" x14ac:dyDescent="0.2">
      <c r="A53" s="95">
        <v>47</v>
      </c>
      <c r="B53" s="96" t="s">
        <v>415</v>
      </c>
      <c r="C53" s="96" t="s">
        <v>416</v>
      </c>
      <c r="D53" s="96" t="s">
        <v>417</v>
      </c>
      <c r="E53" s="97">
        <v>303948</v>
      </c>
      <c r="F53" s="98">
        <v>2805.7439880000002</v>
      </c>
      <c r="G53" s="99">
        <v>1.002919E-2</v>
      </c>
      <c r="H53" s="89" t="s">
        <v>140</v>
      </c>
    </row>
    <row r="54" spans="1:8" x14ac:dyDescent="0.2">
      <c r="A54" s="95">
        <v>48</v>
      </c>
      <c r="B54" s="96" t="s">
        <v>294</v>
      </c>
      <c r="C54" s="96" t="s">
        <v>295</v>
      </c>
      <c r="D54" s="96" t="s">
        <v>221</v>
      </c>
      <c r="E54" s="97">
        <v>2407581</v>
      </c>
      <c r="F54" s="98">
        <v>2797.1276057999999</v>
      </c>
      <c r="G54" s="99">
        <v>9.9983899999999994E-3</v>
      </c>
      <c r="H54" s="89" t="s">
        <v>140</v>
      </c>
    </row>
    <row r="55" spans="1:8" x14ac:dyDescent="0.2">
      <c r="A55" s="95">
        <v>49</v>
      </c>
      <c r="B55" s="96" t="s">
        <v>448</v>
      </c>
      <c r="C55" s="96" t="s">
        <v>449</v>
      </c>
      <c r="D55" s="96" t="s">
        <v>435</v>
      </c>
      <c r="E55" s="97">
        <v>113230</v>
      </c>
      <c r="F55" s="98">
        <v>2686.9479000000001</v>
      </c>
      <c r="G55" s="99">
        <v>9.6045499999999999E-3</v>
      </c>
      <c r="H55" s="89" t="s">
        <v>140</v>
      </c>
    </row>
    <row r="56" spans="1:8" ht="25.5" x14ac:dyDescent="0.2">
      <c r="A56" s="95">
        <v>50</v>
      </c>
      <c r="B56" s="96" t="s">
        <v>55</v>
      </c>
      <c r="C56" s="96" t="s">
        <v>56</v>
      </c>
      <c r="D56" s="96" t="s">
        <v>57</v>
      </c>
      <c r="E56" s="97">
        <v>186942</v>
      </c>
      <c r="F56" s="98">
        <v>2654.2025159999998</v>
      </c>
      <c r="G56" s="99">
        <v>9.4874999999999994E-3</v>
      </c>
      <c r="H56" s="89" t="s">
        <v>140</v>
      </c>
    </row>
    <row r="57" spans="1:8" ht="25.5" x14ac:dyDescent="0.2">
      <c r="A57" s="95">
        <v>51</v>
      </c>
      <c r="B57" s="96" t="s">
        <v>205</v>
      </c>
      <c r="C57" s="96" t="s">
        <v>206</v>
      </c>
      <c r="D57" s="96" t="s">
        <v>207</v>
      </c>
      <c r="E57" s="97">
        <v>148988</v>
      </c>
      <c r="F57" s="98">
        <v>2465.0064600000001</v>
      </c>
      <c r="G57" s="99">
        <v>8.8112199999999998E-3</v>
      </c>
      <c r="H57" s="89" t="s">
        <v>140</v>
      </c>
    </row>
    <row r="58" spans="1:8" x14ac:dyDescent="0.2">
      <c r="A58" s="95">
        <v>52</v>
      </c>
      <c r="B58" s="96" t="s">
        <v>239</v>
      </c>
      <c r="C58" s="96" t="s">
        <v>240</v>
      </c>
      <c r="D58" s="96" t="s">
        <v>241</v>
      </c>
      <c r="E58" s="97">
        <v>164757</v>
      </c>
      <c r="F58" s="98">
        <v>2419.456545</v>
      </c>
      <c r="G58" s="99">
        <v>8.6484000000000005E-3</v>
      </c>
      <c r="H58" s="89" t="s">
        <v>140</v>
      </c>
    </row>
    <row r="59" spans="1:8" ht="25.5" x14ac:dyDescent="0.2">
      <c r="A59" s="95">
        <v>53</v>
      </c>
      <c r="B59" s="96" t="s">
        <v>23</v>
      </c>
      <c r="C59" s="96" t="s">
        <v>24</v>
      </c>
      <c r="D59" s="96" t="s">
        <v>25</v>
      </c>
      <c r="E59" s="97">
        <v>17740</v>
      </c>
      <c r="F59" s="98">
        <v>2251.9155999999998</v>
      </c>
      <c r="G59" s="99">
        <v>8.0495199999999992E-3</v>
      </c>
      <c r="H59" s="89" t="s">
        <v>140</v>
      </c>
    </row>
    <row r="60" spans="1:8" x14ac:dyDescent="0.2">
      <c r="A60" s="95">
        <v>54</v>
      </c>
      <c r="B60" s="96" t="s">
        <v>271</v>
      </c>
      <c r="C60" s="96" t="s">
        <v>272</v>
      </c>
      <c r="D60" s="96" t="s">
        <v>221</v>
      </c>
      <c r="E60" s="97">
        <v>237046</v>
      </c>
      <c r="F60" s="98">
        <v>2065.1447520000002</v>
      </c>
      <c r="G60" s="99">
        <v>7.3819000000000003E-3</v>
      </c>
      <c r="H60" s="89" t="s">
        <v>140</v>
      </c>
    </row>
    <row r="61" spans="1:8" ht="25.5" x14ac:dyDescent="0.2">
      <c r="A61" s="95">
        <v>55</v>
      </c>
      <c r="B61" s="96" t="s">
        <v>290</v>
      </c>
      <c r="C61" s="96" t="s">
        <v>291</v>
      </c>
      <c r="D61" s="96" t="s">
        <v>185</v>
      </c>
      <c r="E61" s="97">
        <v>62427</v>
      </c>
      <c r="F61" s="98">
        <v>1994.7923579999999</v>
      </c>
      <c r="G61" s="99">
        <v>7.1304300000000001E-3</v>
      </c>
      <c r="H61" s="89" t="s">
        <v>140</v>
      </c>
    </row>
    <row r="62" spans="1:8" x14ac:dyDescent="0.2">
      <c r="A62" s="95">
        <v>56</v>
      </c>
      <c r="B62" s="96" t="s">
        <v>471</v>
      </c>
      <c r="C62" s="96" t="s">
        <v>472</v>
      </c>
      <c r="D62" s="96" t="s">
        <v>473</v>
      </c>
      <c r="E62" s="97">
        <v>503199</v>
      </c>
      <c r="F62" s="98">
        <v>1782.330858</v>
      </c>
      <c r="G62" s="99">
        <v>6.37098E-3</v>
      </c>
      <c r="H62" s="89" t="s">
        <v>140</v>
      </c>
    </row>
    <row r="63" spans="1:8" x14ac:dyDescent="0.2">
      <c r="A63" s="95">
        <v>57</v>
      </c>
      <c r="B63" s="96" t="s">
        <v>38</v>
      </c>
      <c r="C63" s="96" t="s">
        <v>39</v>
      </c>
      <c r="D63" s="96" t="s">
        <v>40</v>
      </c>
      <c r="E63" s="97">
        <v>106660</v>
      </c>
      <c r="F63" s="98">
        <v>1779.40878</v>
      </c>
      <c r="G63" s="99">
        <v>6.3605299999999997E-3</v>
      </c>
      <c r="H63" s="89" t="s">
        <v>140</v>
      </c>
    </row>
    <row r="64" spans="1:8" x14ac:dyDescent="0.2">
      <c r="A64" s="95">
        <v>58</v>
      </c>
      <c r="B64" s="96" t="s">
        <v>785</v>
      </c>
      <c r="C64" s="96" t="s">
        <v>786</v>
      </c>
      <c r="D64" s="96" t="s">
        <v>304</v>
      </c>
      <c r="E64" s="97">
        <v>426098</v>
      </c>
      <c r="F64" s="98">
        <v>1651.7688969999999</v>
      </c>
      <c r="G64" s="99">
        <v>5.9042799999999996E-3</v>
      </c>
      <c r="H64" s="89" t="s">
        <v>140</v>
      </c>
    </row>
    <row r="65" spans="1:8" ht="25.5" x14ac:dyDescent="0.2">
      <c r="A65" s="95">
        <v>59</v>
      </c>
      <c r="B65" s="96" t="s">
        <v>787</v>
      </c>
      <c r="C65" s="96" t="s">
        <v>788</v>
      </c>
      <c r="D65" s="96" t="s">
        <v>207</v>
      </c>
      <c r="E65" s="97">
        <v>634574</v>
      </c>
      <c r="F65" s="98">
        <v>1581.3584080000001</v>
      </c>
      <c r="G65" s="99">
        <v>5.6525999999999998E-3</v>
      </c>
      <c r="H65" s="89" t="s">
        <v>140</v>
      </c>
    </row>
    <row r="66" spans="1:8" x14ac:dyDescent="0.2">
      <c r="A66" s="95">
        <v>60</v>
      </c>
      <c r="B66" s="96" t="s">
        <v>478</v>
      </c>
      <c r="C66" s="96" t="s">
        <v>479</v>
      </c>
      <c r="D66" s="96" t="s">
        <v>261</v>
      </c>
      <c r="E66" s="97">
        <v>100994</v>
      </c>
      <c r="F66" s="98">
        <v>1149.4127140000001</v>
      </c>
      <c r="G66" s="99">
        <v>4.1085999999999996E-3</v>
      </c>
      <c r="H66" s="89" t="s">
        <v>140</v>
      </c>
    </row>
    <row r="67" spans="1:8" x14ac:dyDescent="0.2">
      <c r="A67" s="95">
        <v>61</v>
      </c>
      <c r="B67" s="96" t="s">
        <v>192</v>
      </c>
      <c r="C67" s="96" t="s">
        <v>193</v>
      </c>
      <c r="D67" s="96" t="s">
        <v>194</v>
      </c>
      <c r="E67" s="97">
        <v>32547</v>
      </c>
      <c r="F67" s="98">
        <v>910.33959000000004</v>
      </c>
      <c r="G67" s="99">
        <v>3.2540300000000002E-3</v>
      </c>
      <c r="H67" s="89" t="s">
        <v>140</v>
      </c>
    </row>
    <row r="68" spans="1:8" x14ac:dyDescent="0.2">
      <c r="A68" s="95">
        <v>62</v>
      </c>
      <c r="B68" s="96" t="s">
        <v>99</v>
      </c>
      <c r="C68" s="96" t="s">
        <v>100</v>
      </c>
      <c r="D68" s="96" t="s">
        <v>40</v>
      </c>
      <c r="E68" s="97">
        <v>20662</v>
      </c>
      <c r="F68" s="98">
        <v>748.39830199999994</v>
      </c>
      <c r="G68" s="99">
        <v>2.6751700000000002E-3</v>
      </c>
      <c r="H68" s="89" t="s">
        <v>140</v>
      </c>
    </row>
    <row r="69" spans="1:8" x14ac:dyDescent="0.2">
      <c r="A69" s="95">
        <v>63</v>
      </c>
      <c r="B69" s="96" t="s">
        <v>53</v>
      </c>
      <c r="C69" s="96" t="s">
        <v>54</v>
      </c>
      <c r="D69" s="96" t="s">
        <v>40</v>
      </c>
      <c r="E69" s="97">
        <v>3004</v>
      </c>
      <c r="F69" s="98">
        <v>450.26956000000001</v>
      </c>
      <c r="G69" s="99">
        <v>1.6095E-3</v>
      </c>
      <c r="H69" s="89" t="s">
        <v>140</v>
      </c>
    </row>
    <row r="70" spans="1:8" ht="25.5" x14ac:dyDescent="0.2">
      <c r="A70" s="95">
        <v>65</v>
      </c>
      <c r="B70" s="96" t="s">
        <v>452</v>
      </c>
      <c r="C70" s="96" t="s">
        <v>453</v>
      </c>
      <c r="D70" s="96" t="s">
        <v>390</v>
      </c>
      <c r="E70" s="97">
        <v>113230</v>
      </c>
      <c r="F70" s="98">
        <v>45.518459999999997</v>
      </c>
      <c r="G70" s="99">
        <v>1.6270999999999999E-4</v>
      </c>
      <c r="H70" s="89" t="s">
        <v>140</v>
      </c>
    </row>
    <row r="71" spans="1:8" x14ac:dyDescent="0.2">
      <c r="A71" s="100"/>
      <c r="B71" s="100"/>
      <c r="C71" s="101" t="s">
        <v>139</v>
      </c>
      <c r="D71" s="100"/>
      <c r="E71" s="100" t="s">
        <v>140</v>
      </c>
      <c r="F71" s="102">
        <f>SUM(F7:F70)</f>
        <v>274212.43472899985</v>
      </c>
      <c r="G71" s="103">
        <f>SUM(G7:G70)</f>
        <v>0.98017792000000037</v>
      </c>
      <c r="H71" s="89" t="s">
        <v>140</v>
      </c>
    </row>
    <row r="72" spans="1:8" x14ac:dyDescent="0.2">
      <c r="A72" s="100"/>
      <c r="B72" s="100"/>
      <c r="C72" s="104"/>
      <c r="D72" s="100"/>
      <c r="E72" s="100"/>
      <c r="F72" s="105"/>
      <c r="G72" s="105"/>
      <c r="H72" s="89" t="s">
        <v>140</v>
      </c>
    </row>
    <row r="73" spans="1:8" x14ac:dyDescent="0.2">
      <c r="A73" s="100"/>
      <c r="B73" s="100"/>
      <c r="C73" s="101" t="s">
        <v>141</v>
      </c>
      <c r="D73" s="100"/>
      <c r="E73" s="100"/>
      <c r="F73" s="100"/>
      <c r="G73" s="100"/>
      <c r="H73" s="89" t="s">
        <v>140</v>
      </c>
    </row>
    <row r="74" spans="1:8" x14ac:dyDescent="0.2">
      <c r="A74" s="100"/>
      <c r="B74" s="100"/>
      <c r="C74" s="101" t="s">
        <v>139</v>
      </c>
      <c r="D74" s="100"/>
      <c r="E74" s="100" t="s">
        <v>140</v>
      </c>
      <c r="F74" s="106" t="s">
        <v>142</v>
      </c>
      <c r="G74" s="103">
        <v>0</v>
      </c>
      <c r="H74" s="89" t="s">
        <v>140</v>
      </c>
    </row>
    <row r="75" spans="1:8" x14ac:dyDescent="0.2">
      <c r="A75" s="100"/>
      <c r="B75" s="100"/>
      <c r="C75" s="104"/>
      <c r="D75" s="100"/>
      <c r="E75" s="100"/>
      <c r="F75" s="105"/>
      <c r="G75" s="105"/>
      <c r="H75" s="89" t="s">
        <v>140</v>
      </c>
    </row>
    <row r="76" spans="1:8" x14ac:dyDescent="0.2">
      <c r="A76" s="100"/>
      <c r="B76" s="100"/>
      <c r="C76" s="101" t="s">
        <v>143</v>
      </c>
      <c r="D76" s="100"/>
      <c r="E76" s="100"/>
      <c r="F76" s="100"/>
      <c r="G76" s="100"/>
      <c r="H76" s="89" t="s">
        <v>140</v>
      </c>
    </row>
    <row r="77" spans="1:8" x14ac:dyDescent="0.2">
      <c r="A77" s="95">
        <v>1</v>
      </c>
      <c r="B77" s="96" t="s">
        <v>517</v>
      </c>
      <c r="C77" s="96" t="s">
        <v>1019</v>
      </c>
      <c r="D77" s="96" t="s">
        <v>221</v>
      </c>
      <c r="E77" s="97">
        <v>511578</v>
      </c>
      <c r="F77" s="98">
        <v>74.332283399999994</v>
      </c>
      <c r="G77" s="99">
        <v>2.6570000000000001E-4</v>
      </c>
      <c r="H77" s="89" t="s">
        <v>140</v>
      </c>
    </row>
    <row r="78" spans="1:8" x14ac:dyDescent="0.2">
      <c r="A78" s="95">
        <v>2</v>
      </c>
      <c r="B78" s="96" t="s">
        <v>789</v>
      </c>
      <c r="C78" s="96" t="s">
        <v>1111</v>
      </c>
      <c r="D78" s="96" t="s">
        <v>194</v>
      </c>
      <c r="E78" s="97">
        <v>39500</v>
      </c>
      <c r="F78" s="98">
        <v>9.3654499999999992</v>
      </c>
      <c r="G78" s="99" t="s">
        <v>138</v>
      </c>
      <c r="H78" s="89" t="s">
        <v>140</v>
      </c>
    </row>
    <row r="79" spans="1:8" x14ac:dyDescent="0.2">
      <c r="A79" s="95">
        <v>3</v>
      </c>
      <c r="B79" s="96" t="s">
        <v>792</v>
      </c>
      <c r="C79" s="96" t="s">
        <v>1112</v>
      </c>
      <c r="D79" s="96"/>
      <c r="E79" s="97">
        <v>54000</v>
      </c>
      <c r="F79" s="98">
        <v>5.4000000000000002E-7</v>
      </c>
      <c r="G79" s="107" t="s">
        <v>138</v>
      </c>
      <c r="H79" s="89" t="s">
        <v>140</v>
      </c>
    </row>
    <row r="80" spans="1:8" x14ac:dyDescent="0.2">
      <c r="A80" s="95">
        <v>4</v>
      </c>
      <c r="B80" s="96" t="s">
        <v>797</v>
      </c>
      <c r="C80" s="96" t="s">
        <v>1113</v>
      </c>
      <c r="D80" s="96"/>
      <c r="E80" s="97">
        <v>200</v>
      </c>
      <c r="F80" s="98">
        <v>2.0000000000000001E-9</v>
      </c>
      <c r="G80" s="107" t="s">
        <v>138</v>
      </c>
      <c r="H80" s="89" t="s">
        <v>140</v>
      </c>
    </row>
    <row r="81" spans="1:8" x14ac:dyDescent="0.2">
      <c r="A81" s="95">
        <v>5</v>
      </c>
      <c r="B81" s="96" t="s">
        <v>794</v>
      </c>
      <c r="C81" s="96" t="s">
        <v>1114</v>
      </c>
      <c r="D81" s="96"/>
      <c r="E81" s="97">
        <v>176305</v>
      </c>
      <c r="F81" s="98">
        <v>1.7630000000000001E-6</v>
      </c>
      <c r="G81" s="107" t="s">
        <v>138</v>
      </c>
      <c r="H81" s="89" t="s">
        <v>140</v>
      </c>
    </row>
    <row r="82" spans="1:8" x14ac:dyDescent="0.2">
      <c r="A82" s="95">
        <v>6</v>
      </c>
      <c r="B82" s="96" t="s">
        <v>793</v>
      </c>
      <c r="C82" s="96" t="s">
        <v>1115</v>
      </c>
      <c r="D82" s="96"/>
      <c r="E82" s="97">
        <v>93200</v>
      </c>
      <c r="F82" s="98">
        <v>9.3200000000000003E-7</v>
      </c>
      <c r="G82" s="107" t="s">
        <v>138</v>
      </c>
      <c r="H82" s="89" t="s">
        <v>140</v>
      </c>
    </row>
    <row r="83" spans="1:8" ht="38.25" x14ac:dyDescent="0.2">
      <c r="A83" s="95">
        <v>7</v>
      </c>
      <c r="B83" s="96" t="s">
        <v>790</v>
      </c>
      <c r="C83" s="96" t="s">
        <v>1116</v>
      </c>
      <c r="D83" s="96" t="s">
        <v>791</v>
      </c>
      <c r="E83" s="97">
        <v>200000</v>
      </c>
      <c r="F83" s="98">
        <v>1.9999999999999999E-6</v>
      </c>
      <c r="G83" s="107" t="s">
        <v>138</v>
      </c>
      <c r="H83" s="89" t="s">
        <v>140</v>
      </c>
    </row>
    <row r="84" spans="1:8" ht="25.5" x14ac:dyDescent="0.2">
      <c r="A84" s="95">
        <v>8</v>
      </c>
      <c r="B84" s="96" t="s">
        <v>795</v>
      </c>
      <c r="C84" s="96" t="s">
        <v>1117</v>
      </c>
      <c r="D84" s="96" t="s">
        <v>796</v>
      </c>
      <c r="E84" s="97">
        <v>50800</v>
      </c>
      <c r="F84" s="98">
        <v>5.0800000000000005E-7</v>
      </c>
      <c r="G84" s="107" t="s">
        <v>138</v>
      </c>
      <c r="H84" s="89" t="s">
        <v>140</v>
      </c>
    </row>
    <row r="85" spans="1:8" x14ac:dyDescent="0.2">
      <c r="A85" s="100"/>
      <c r="B85" s="100"/>
      <c r="C85" s="101" t="s">
        <v>139</v>
      </c>
      <c r="D85" s="100"/>
      <c r="E85" s="100" t="s">
        <v>140</v>
      </c>
      <c r="F85" s="102">
        <f>SUM(F77:F84)</f>
        <v>83.697739144999986</v>
      </c>
      <c r="G85" s="103">
        <f>SUM(G77:G84)</f>
        <v>2.6570000000000001E-4</v>
      </c>
      <c r="H85" s="89" t="s">
        <v>140</v>
      </c>
    </row>
    <row r="86" spans="1:8" x14ac:dyDescent="0.2">
      <c r="A86" s="100"/>
      <c r="B86" s="100"/>
      <c r="C86" s="104"/>
      <c r="D86" s="100"/>
      <c r="E86" s="100"/>
      <c r="F86" s="105"/>
      <c r="G86" s="105"/>
      <c r="H86" s="89" t="s">
        <v>140</v>
      </c>
    </row>
    <row r="87" spans="1:8" x14ac:dyDescent="0.2">
      <c r="A87" s="100"/>
      <c r="B87" s="100"/>
      <c r="C87" s="101" t="s">
        <v>144</v>
      </c>
      <c r="D87" s="100"/>
      <c r="E87" s="100"/>
      <c r="F87" s="100"/>
      <c r="G87" s="100"/>
      <c r="H87" s="89" t="s">
        <v>140</v>
      </c>
    </row>
    <row r="88" spans="1:8" x14ac:dyDescent="0.2">
      <c r="A88" s="100"/>
      <c r="B88" s="100"/>
      <c r="C88" s="101" t="s">
        <v>139</v>
      </c>
      <c r="D88" s="100"/>
      <c r="E88" s="100" t="s">
        <v>140</v>
      </c>
      <c r="F88" s="106" t="s">
        <v>142</v>
      </c>
      <c r="G88" s="103">
        <v>0</v>
      </c>
      <c r="H88" s="89" t="s">
        <v>140</v>
      </c>
    </row>
    <row r="89" spans="1:8" x14ac:dyDescent="0.2">
      <c r="A89" s="100"/>
      <c r="B89" s="100"/>
      <c r="C89" s="104"/>
      <c r="D89" s="100"/>
      <c r="E89" s="100"/>
      <c r="F89" s="105"/>
      <c r="G89" s="105"/>
      <c r="H89" s="89" t="s">
        <v>140</v>
      </c>
    </row>
    <row r="90" spans="1:8" x14ac:dyDescent="0.2">
      <c r="A90" s="100"/>
      <c r="B90" s="100"/>
      <c r="C90" s="101" t="s">
        <v>145</v>
      </c>
      <c r="D90" s="100"/>
      <c r="E90" s="100"/>
      <c r="F90" s="105"/>
      <c r="G90" s="105"/>
      <c r="H90" s="89" t="s">
        <v>140</v>
      </c>
    </row>
    <row r="91" spans="1:8" x14ac:dyDescent="0.2">
      <c r="A91" s="100"/>
      <c r="B91" s="100"/>
      <c r="C91" s="101" t="s">
        <v>139</v>
      </c>
      <c r="D91" s="100"/>
      <c r="E91" s="100" t="s">
        <v>140</v>
      </c>
      <c r="F91" s="106" t="s">
        <v>142</v>
      </c>
      <c r="G91" s="103">
        <v>0</v>
      </c>
      <c r="H91" s="89" t="s">
        <v>140</v>
      </c>
    </row>
    <row r="92" spans="1:8" x14ac:dyDescent="0.2">
      <c r="A92" s="100"/>
      <c r="B92" s="100"/>
      <c r="C92" s="104"/>
      <c r="D92" s="100"/>
      <c r="E92" s="100"/>
      <c r="F92" s="105"/>
      <c r="G92" s="105"/>
      <c r="H92" s="89" t="s">
        <v>140</v>
      </c>
    </row>
    <row r="93" spans="1:8" x14ac:dyDescent="0.2">
      <c r="A93" s="100"/>
      <c r="B93" s="100"/>
      <c r="C93" s="101" t="s">
        <v>146</v>
      </c>
      <c r="D93" s="100"/>
      <c r="E93" s="100"/>
      <c r="F93" s="105"/>
      <c r="G93" s="105"/>
      <c r="H93" s="89" t="s">
        <v>140</v>
      </c>
    </row>
    <row r="94" spans="1:8" x14ac:dyDescent="0.2">
      <c r="A94" s="100"/>
      <c r="B94" s="100"/>
      <c r="C94" s="101" t="s">
        <v>139</v>
      </c>
      <c r="D94" s="100"/>
      <c r="E94" s="100" t="s">
        <v>140</v>
      </c>
      <c r="F94" s="106" t="s">
        <v>142</v>
      </c>
      <c r="G94" s="103">
        <v>0</v>
      </c>
      <c r="H94" s="89" t="s">
        <v>140</v>
      </c>
    </row>
    <row r="95" spans="1:8" x14ac:dyDescent="0.2">
      <c r="A95" s="100"/>
      <c r="B95" s="100"/>
      <c r="C95" s="104"/>
      <c r="D95" s="100"/>
      <c r="E95" s="100"/>
      <c r="F95" s="105"/>
      <c r="G95" s="105"/>
      <c r="H95" s="89" t="s">
        <v>140</v>
      </c>
    </row>
    <row r="96" spans="1:8" x14ac:dyDescent="0.2">
      <c r="A96" s="100"/>
      <c r="B96" s="100"/>
      <c r="C96" s="101" t="s">
        <v>147</v>
      </c>
      <c r="D96" s="100"/>
      <c r="E96" s="100"/>
      <c r="F96" s="102">
        <f>F85+F71</f>
        <v>274296.13246814488</v>
      </c>
      <c r="G96" s="103">
        <f>G85+G71</f>
        <v>0.9804436200000004</v>
      </c>
      <c r="H96" s="89" t="s">
        <v>140</v>
      </c>
    </row>
    <row r="97" spans="1:8" x14ac:dyDescent="0.2">
      <c r="A97" s="100"/>
      <c r="B97" s="100"/>
      <c r="C97" s="104"/>
      <c r="D97" s="100"/>
      <c r="E97" s="100"/>
      <c r="F97" s="105"/>
      <c r="G97" s="105"/>
      <c r="H97" s="89" t="s">
        <v>140</v>
      </c>
    </row>
    <row r="98" spans="1:8" x14ac:dyDescent="0.2">
      <c r="A98" s="100"/>
      <c r="B98" s="100"/>
      <c r="C98" s="101" t="s">
        <v>148</v>
      </c>
      <c r="D98" s="100"/>
      <c r="E98" s="100"/>
      <c r="F98" s="105"/>
      <c r="G98" s="105"/>
      <c r="H98" s="89" t="s">
        <v>140</v>
      </c>
    </row>
    <row r="99" spans="1:8" x14ac:dyDescent="0.2">
      <c r="A99" s="100"/>
      <c r="B99" s="100"/>
      <c r="C99" s="101" t="s">
        <v>10</v>
      </c>
      <c r="D99" s="100"/>
      <c r="E99" s="100"/>
      <c r="F99" s="105"/>
      <c r="G99" s="105"/>
      <c r="H99" s="89" t="s">
        <v>140</v>
      </c>
    </row>
    <row r="100" spans="1:8" x14ac:dyDescent="0.2">
      <c r="A100" s="100"/>
      <c r="B100" s="100"/>
      <c r="C100" s="101" t="s">
        <v>139</v>
      </c>
      <c r="D100" s="100"/>
      <c r="E100" s="100" t="s">
        <v>140</v>
      </c>
      <c r="F100" s="106" t="s">
        <v>142</v>
      </c>
      <c r="G100" s="103">
        <v>0</v>
      </c>
      <c r="H100" s="89" t="s">
        <v>140</v>
      </c>
    </row>
    <row r="101" spans="1:8" x14ac:dyDescent="0.2">
      <c r="A101" s="100"/>
      <c r="B101" s="100"/>
      <c r="C101" s="104"/>
      <c r="D101" s="100"/>
      <c r="E101" s="100"/>
      <c r="F101" s="105"/>
      <c r="G101" s="105"/>
      <c r="H101" s="89" t="s">
        <v>140</v>
      </c>
    </row>
    <row r="102" spans="1:8" x14ac:dyDescent="0.2">
      <c r="A102" s="100"/>
      <c r="B102" s="100"/>
      <c r="C102" s="101" t="s">
        <v>149</v>
      </c>
      <c r="D102" s="100"/>
      <c r="E102" s="100"/>
      <c r="F102" s="100"/>
      <c r="G102" s="100"/>
      <c r="H102" s="89" t="s">
        <v>140</v>
      </c>
    </row>
    <row r="103" spans="1:8" x14ac:dyDescent="0.2">
      <c r="A103" s="100"/>
      <c r="B103" s="100"/>
      <c r="C103" s="101" t="s">
        <v>139</v>
      </c>
      <c r="D103" s="100"/>
      <c r="E103" s="100" t="s">
        <v>140</v>
      </c>
      <c r="F103" s="106" t="s">
        <v>142</v>
      </c>
      <c r="G103" s="103">
        <v>0</v>
      </c>
      <c r="H103" s="89" t="s">
        <v>140</v>
      </c>
    </row>
    <row r="104" spans="1:8" x14ac:dyDescent="0.2">
      <c r="A104" s="100"/>
      <c r="B104" s="100"/>
      <c r="C104" s="104"/>
      <c r="D104" s="100"/>
      <c r="E104" s="100"/>
      <c r="F104" s="105"/>
      <c r="G104" s="105"/>
      <c r="H104" s="89" t="s">
        <v>140</v>
      </c>
    </row>
    <row r="105" spans="1:8" x14ac:dyDescent="0.2">
      <c r="A105" s="100"/>
      <c r="B105" s="100"/>
      <c r="C105" s="101" t="s">
        <v>150</v>
      </c>
      <c r="D105" s="100"/>
      <c r="E105" s="100"/>
      <c r="F105" s="100"/>
      <c r="G105" s="100"/>
      <c r="H105" s="89" t="s">
        <v>140</v>
      </c>
    </row>
    <row r="106" spans="1:8" x14ac:dyDescent="0.2">
      <c r="A106" s="100"/>
      <c r="B106" s="100"/>
      <c r="C106" s="101" t="s">
        <v>139</v>
      </c>
      <c r="D106" s="100"/>
      <c r="E106" s="100" t="s">
        <v>140</v>
      </c>
      <c r="F106" s="106" t="s">
        <v>142</v>
      </c>
      <c r="G106" s="103">
        <v>0</v>
      </c>
      <c r="H106" s="89" t="s">
        <v>140</v>
      </c>
    </row>
    <row r="107" spans="1:8" x14ac:dyDescent="0.2">
      <c r="A107" s="100"/>
      <c r="B107" s="100"/>
      <c r="C107" s="104"/>
      <c r="D107" s="100"/>
      <c r="E107" s="100"/>
      <c r="F107" s="105"/>
      <c r="G107" s="105"/>
      <c r="H107" s="89" t="s">
        <v>140</v>
      </c>
    </row>
    <row r="108" spans="1:8" x14ac:dyDescent="0.2">
      <c r="A108" s="100"/>
      <c r="B108" s="100"/>
      <c r="C108" s="101" t="s">
        <v>151</v>
      </c>
      <c r="D108" s="100"/>
      <c r="E108" s="100"/>
      <c r="F108" s="105"/>
      <c r="G108" s="105"/>
      <c r="H108" s="89" t="s">
        <v>140</v>
      </c>
    </row>
    <row r="109" spans="1:8" x14ac:dyDescent="0.2">
      <c r="A109" s="100"/>
      <c r="B109" s="100"/>
      <c r="C109" s="101" t="s">
        <v>139</v>
      </c>
      <c r="D109" s="100"/>
      <c r="E109" s="100" t="s">
        <v>140</v>
      </c>
      <c r="F109" s="106" t="s">
        <v>142</v>
      </c>
      <c r="G109" s="103">
        <v>0</v>
      </c>
      <c r="H109" s="89" t="s">
        <v>140</v>
      </c>
    </row>
    <row r="110" spans="1:8" x14ac:dyDescent="0.2">
      <c r="A110" s="100"/>
      <c r="B110" s="100"/>
      <c r="C110" s="104"/>
      <c r="D110" s="100"/>
      <c r="E110" s="100"/>
      <c r="F110" s="105"/>
      <c r="G110" s="105"/>
      <c r="H110" s="89" t="s">
        <v>140</v>
      </c>
    </row>
    <row r="111" spans="1:8" x14ac:dyDescent="0.2">
      <c r="A111" s="100"/>
      <c r="B111" s="100"/>
      <c r="C111" s="101" t="s">
        <v>152</v>
      </c>
      <c r="D111" s="100"/>
      <c r="E111" s="100"/>
      <c r="F111" s="102">
        <v>0</v>
      </c>
      <c r="G111" s="103">
        <v>0</v>
      </c>
      <c r="H111" s="89" t="s">
        <v>140</v>
      </c>
    </row>
    <row r="112" spans="1:8" x14ac:dyDescent="0.2">
      <c r="A112" s="100"/>
      <c r="B112" s="100"/>
      <c r="C112" s="104"/>
      <c r="D112" s="100"/>
      <c r="E112" s="100"/>
      <c r="F112" s="105"/>
      <c r="G112" s="105"/>
      <c r="H112" s="89" t="s">
        <v>140</v>
      </c>
    </row>
    <row r="113" spans="1:8" x14ac:dyDescent="0.2">
      <c r="A113" s="100"/>
      <c r="B113" s="100"/>
      <c r="C113" s="101" t="s">
        <v>153</v>
      </c>
      <c r="D113" s="100"/>
      <c r="E113" s="100"/>
      <c r="F113" s="105"/>
      <c r="G113" s="105"/>
      <c r="H113" s="89" t="s">
        <v>140</v>
      </c>
    </row>
    <row r="114" spans="1:8" x14ac:dyDescent="0.2">
      <c r="A114" s="100"/>
      <c r="B114" s="100"/>
      <c r="C114" s="101" t="s">
        <v>154</v>
      </c>
      <c r="D114" s="100"/>
      <c r="E114" s="100"/>
      <c r="F114" s="105"/>
      <c r="G114" s="105"/>
      <c r="H114" s="89" t="s">
        <v>140</v>
      </c>
    </row>
    <row r="115" spans="1:8" x14ac:dyDescent="0.2">
      <c r="A115" s="100"/>
      <c r="B115" s="100"/>
      <c r="C115" s="101" t="s">
        <v>139</v>
      </c>
      <c r="D115" s="100"/>
      <c r="E115" s="100" t="s">
        <v>140</v>
      </c>
      <c r="F115" s="106" t="s">
        <v>142</v>
      </c>
      <c r="G115" s="103">
        <v>0</v>
      </c>
      <c r="H115" s="89" t="s">
        <v>140</v>
      </c>
    </row>
    <row r="116" spans="1:8" x14ac:dyDescent="0.2">
      <c r="A116" s="100"/>
      <c r="B116" s="100"/>
      <c r="C116" s="104"/>
      <c r="D116" s="100"/>
      <c r="E116" s="100"/>
      <c r="F116" s="105"/>
      <c r="G116" s="105"/>
      <c r="H116" s="89" t="s">
        <v>140</v>
      </c>
    </row>
    <row r="117" spans="1:8" x14ac:dyDescent="0.2">
      <c r="A117" s="100"/>
      <c r="B117" s="100"/>
      <c r="C117" s="101" t="s">
        <v>155</v>
      </c>
      <c r="D117" s="100"/>
      <c r="E117" s="100"/>
      <c r="F117" s="105"/>
      <c r="G117" s="105"/>
      <c r="H117" s="89" t="s">
        <v>140</v>
      </c>
    </row>
    <row r="118" spans="1:8" x14ac:dyDescent="0.2">
      <c r="A118" s="100"/>
      <c r="B118" s="100"/>
      <c r="C118" s="101" t="s">
        <v>139</v>
      </c>
      <c r="D118" s="100"/>
      <c r="E118" s="100" t="s">
        <v>140</v>
      </c>
      <c r="F118" s="106" t="s">
        <v>142</v>
      </c>
      <c r="G118" s="103">
        <v>0</v>
      </c>
      <c r="H118" s="89" t="s">
        <v>140</v>
      </c>
    </row>
    <row r="119" spans="1:8" x14ac:dyDescent="0.2">
      <c r="A119" s="100"/>
      <c r="B119" s="100"/>
      <c r="C119" s="104"/>
      <c r="D119" s="100"/>
      <c r="E119" s="100"/>
      <c r="F119" s="105"/>
      <c r="G119" s="105"/>
      <c r="H119" s="89" t="s">
        <v>140</v>
      </c>
    </row>
    <row r="120" spans="1:8" x14ac:dyDescent="0.2">
      <c r="A120" s="100"/>
      <c r="B120" s="100"/>
      <c r="C120" s="101" t="s">
        <v>156</v>
      </c>
      <c r="D120" s="100"/>
      <c r="E120" s="100"/>
      <c r="F120" s="105"/>
      <c r="G120" s="105"/>
      <c r="H120" s="89" t="s">
        <v>140</v>
      </c>
    </row>
    <row r="121" spans="1:8" x14ac:dyDescent="0.2">
      <c r="A121" s="100"/>
      <c r="B121" s="100"/>
      <c r="C121" s="101" t="s">
        <v>139</v>
      </c>
      <c r="D121" s="100"/>
      <c r="E121" s="100" t="s">
        <v>140</v>
      </c>
      <c r="F121" s="106" t="s">
        <v>142</v>
      </c>
      <c r="G121" s="103">
        <v>0</v>
      </c>
      <c r="H121" s="89" t="s">
        <v>140</v>
      </c>
    </row>
    <row r="122" spans="1:8" x14ac:dyDescent="0.2">
      <c r="A122" s="100"/>
      <c r="B122" s="100"/>
      <c r="C122" s="104"/>
      <c r="D122" s="100"/>
      <c r="E122" s="100"/>
      <c r="F122" s="105"/>
      <c r="G122" s="105"/>
      <c r="H122" s="89" t="s">
        <v>140</v>
      </c>
    </row>
    <row r="123" spans="1:8" x14ac:dyDescent="0.2">
      <c r="A123" s="100"/>
      <c r="B123" s="100"/>
      <c r="C123" s="101" t="s">
        <v>157</v>
      </c>
      <c r="D123" s="100"/>
      <c r="E123" s="100"/>
      <c r="F123" s="105"/>
      <c r="G123" s="105"/>
      <c r="H123" s="89" t="s">
        <v>140</v>
      </c>
    </row>
    <row r="124" spans="1:8" x14ac:dyDescent="0.2">
      <c r="A124" s="95">
        <v>1</v>
      </c>
      <c r="B124" s="96"/>
      <c r="C124" s="96" t="s">
        <v>158</v>
      </c>
      <c r="D124" s="96"/>
      <c r="E124" s="107"/>
      <c r="F124" s="98">
        <v>4984.1785516760001</v>
      </c>
      <c r="G124" s="99">
        <v>1.781605E-2</v>
      </c>
      <c r="H124" s="89">
        <v>5.2</v>
      </c>
    </row>
    <row r="125" spans="1:8" x14ac:dyDescent="0.2">
      <c r="A125" s="100"/>
      <c r="B125" s="100"/>
      <c r="C125" s="101" t="s">
        <v>139</v>
      </c>
      <c r="D125" s="100"/>
      <c r="E125" s="100" t="s">
        <v>140</v>
      </c>
      <c r="F125" s="102">
        <v>4984.1785516760001</v>
      </c>
      <c r="G125" s="103">
        <v>1.781605E-2</v>
      </c>
      <c r="H125" s="89" t="s">
        <v>140</v>
      </c>
    </row>
    <row r="126" spans="1:8" x14ac:dyDescent="0.2">
      <c r="A126" s="100"/>
      <c r="B126" s="100"/>
      <c r="C126" s="104"/>
      <c r="D126" s="100"/>
      <c r="E126" s="100"/>
      <c r="F126" s="105"/>
      <c r="G126" s="105"/>
      <c r="H126" s="89" t="s">
        <v>140</v>
      </c>
    </row>
    <row r="127" spans="1:8" x14ac:dyDescent="0.2">
      <c r="A127" s="100"/>
      <c r="B127" s="100"/>
      <c r="C127" s="101" t="s">
        <v>159</v>
      </c>
      <c r="D127" s="100"/>
      <c r="E127" s="100"/>
      <c r="F127" s="102">
        <v>4984.1785516760001</v>
      </c>
      <c r="G127" s="103">
        <v>1.781605E-2</v>
      </c>
      <c r="H127" s="89" t="s">
        <v>140</v>
      </c>
    </row>
    <row r="128" spans="1:8" x14ac:dyDescent="0.2">
      <c r="A128" s="100"/>
      <c r="B128" s="100"/>
      <c r="C128" s="105"/>
      <c r="D128" s="100"/>
      <c r="E128" s="100"/>
      <c r="F128" s="100"/>
      <c r="G128" s="100"/>
      <c r="H128" s="89" t="s">
        <v>140</v>
      </c>
    </row>
    <row r="129" spans="1:10" x14ac:dyDescent="0.2">
      <c r="A129" s="100"/>
      <c r="B129" s="100"/>
      <c r="C129" s="101" t="s">
        <v>160</v>
      </c>
      <c r="D129" s="100"/>
      <c r="E129" s="100"/>
      <c r="F129" s="100"/>
      <c r="G129" s="100"/>
      <c r="H129" s="89" t="s">
        <v>140</v>
      </c>
    </row>
    <row r="130" spans="1:10" x14ac:dyDescent="0.2">
      <c r="A130" s="100"/>
      <c r="B130" s="100"/>
      <c r="C130" s="101" t="s">
        <v>161</v>
      </c>
      <c r="D130" s="100"/>
      <c r="E130" s="100"/>
      <c r="F130" s="100"/>
      <c r="G130" s="100"/>
      <c r="H130" s="89" t="s">
        <v>140</v>
      </c>
    </row>
    <row r="131" spans="1:10" x14ac:dyDescent="0.2">
      <c r="A131" s="100"/>
      <c r="B131" s="100"/>
      <c r="C131" s="101" t="s">
        <v>139</v>
      </c>
      <c r="D131" s="100"/>
      <c r="E131" s="100" t="s">
        <v>140</v>
      </c>
      <c r="F131" s="106" t="s">
        <v>142</v>
      </c>
      <c r="G131" s="103">
        <v>0</v>
      </c>
      <c r="H131" s="89" t="s">
        <v>140</v>
      </c>
    </row>
    <row r="132" spans="1:10" x14ac:dyDescent="0.2">
      <c r="A132" s="100"/>
      <c r="B132" s="100"/>
      <c r="C132" s="104"/>
      <c r="D132" s="100"/>
      <c r="E132" s="100"/>
      <c r="F132" s="105"/>
      <c r="G132" s="105"/>
      <c r="H132" s="89" t="s">
        <v>140</v>
      </c>
    </row>
    <row r="133" spans="1:10" x14ac:dyDescent="0.2">
      <c r="A133" s="100"/>
      <c r="B133" s="100"/>
      <c r="C133" s="101" t="s">
        <v>162</v>
      </c>
      <c r="D133" s="100"/>
      <c r="E133" s="100"/>
      <c r="F133" s="100"/>
      <c r="G133" s="100"/>
      <c r="H133" s="89" t="s">
        <v>140</v>
      </c>
    </row>
    <row r="134" spans="1:10" x14ac:dyDescent="0.2">
      <c r="A134" s="100"/>
      <c r="B134" s="100"/>
      <c r="C134" s="101" t="s">
        <v>163</v>
      </c>
      <c r="D134" s="100"/>
      <c r="E134" s="100"/>
      <c r="F134" s="100"/>
      <c r="G134" s="100"/>
      <c r="H134" s="89" t="s">
        <v>140</v>
      </c>
    </row>
    <row r="135" spans="1:10" x14ac:dyDescent="0.2">
      <c r="A135" s="100"/>
      <c r="B135" s="100"/>
      <c r="C135" s="101" t="s">
        <v>139</v>
      </c>
      <c r="D135" s="100"/>
      <c r="E135" s="100" t="s">
        <v>140</v>
      </c>
      <c r="F135" s="106" t="s">
        <v>142</v>
      </c>
      <c r="G135" s="103">
        <v>0</v>
      </c>
      <c r="H135" s="89" t="s">
        <v>140</v>
      </c>
    </row>
    <row r="136" spans="1:10" x14ac:dyDescent="0.2">
      <c r="A136" s="100"/>
      <c r="B136" s="100"/>
      <c r="C136" s="104"/>
      <c r="D136" s="100"/>
      <c r="E136" s="100"/>
      <c r="F136" s="105"/>
      <c r="G136" s="105"/>
      <c r="H136" s="89" t="s">
        <v>140</v>
      </c>
    </row>
    <row r="137" spans="1:10" x14ac:dyDescent="0.2">
      <c r="A137" s="100"/>
      <c r="B137" s="100"/>
      <c r="C137" s="101" t="s">
        <v>164</v>
      </c>
      <c r="D137" s="100"/>
      <c r="E137" s="100"/>
      <c r="F137" s="105"/>
      <c r="G137" s="105"/>
      <c r="H137" s="89" t="s">
        <v>140</v>
      </c>
    </row>
    <row r="138" spans="1:10" x14ac:dyDescent="0.2">
      <c r="A138" s="100"/>
      <c r="B138" s="100"/>
      <c r="C138" s="101" t="s">
        <v>139</v>
      </c>
      <c r="D138" s="100"/>
      <c r="E138" s="100" t="s">
        <v>140</v>
      </c>
      <c r="F138" s="106" t="s">
        <v>142</v>
      </c>
      <c r="G138" s="103">
        <v>0</v>
      </c>
      <c r="H138" s="89" t="s">
        <v>140</v>
      </c>
    </row>
    <row r="139" spans="1:10" x14ac:dyDescent="0.2">
      <c r="A139" s="100"/>
      <c r="B139" s="100"/>
      <c r="C139" s="104"/>
      <c r="D139" s="100"/>
      <c r="E139" s="100"/>
      <c r="F139" s="105"/>
      <c r="G139" s="105"/>
      <c r="H139" s="89" t="s">
        <v>140</v>
      </c>
    </row>
    <row r="140" spans="1:10" x14ac:dyDescent="0.2">
      <c r="A140" s="107"/>
      <c r="B140" s="96"/>
      <c r="C140" s="96" t="s">
        <v>165</v>
      </c>
      <c r="D140" s="96"/>
      <c r="E140" s="107"/>
      <c r="F140" s="98">
        <v>477.52378977000001</v>
      </c>
      <c r="G140" s="99">
        <v>1.70692E-3</v>
      </c>
      <c r="H140" s="89" t="s">
        <v>140</v>
      </c>
    </row>
    <row r="141" spans="1:10" x14ac:dyDescent="0.2">
      <c r="A141" s="104"/>
      <c r="B141" s="104"/>
      <c r="C141" s="101" t="s">
        <v>166</v>
      </c>
      <c r="D141" s="105"/>
      <c r="E141" s="105"/>
      <c r="F141" s="102">
        <v>279757.834809591</v>
      </c>
      <c r="G141" s="108">
        <v>1.00000007</v>
      </c>
      <c r="H141" s="89" t="s">
        <v>140</v>
      </c>
    </row>
    <row r="142" spans="1:10" ht="12.75" customHeight="1" x14ac:dyDescent="0.2">
      <c r="A142" s="109"/>
      <c r="B142" s="109"/>
      <c r="C142" s="110"/>
      <c r="D142" s="111"/>
      <c r="E142" s="111"/>
      <c r="F142" s="112"/>
      <c r="G142" s="113"/>
      <c r="H142" s="114"/>
    </row>
    <row r="143" spans="1:10" x14ac:dyDescent="0.2">
      <c r="A143" s="109"/>
      <c r="B143" s="230" t="s">
        <v>984</v>
      </c>
      <c r="C143" s="230"/>
      <c r="D143" s="230"/>
      <c r="E143" s="230"/>
      <c r="F143" s="230"/>
      <c r="G143" s="230"/>
      <c r="H143" s="230"/>
      <c r="J143" s="116"/>
    </row>
    <row r="144" spans="1:10" x14ac:dyDescent="0.2">
      <c r="A144" s="109"/>
      <c r="B144" s="230" t="s">
        <v>985</v>
      </c>
      <c r="C144" s="230"/>
      <c r="D144" s="230"/>
      <c r="E144" s="230"/>
      <c r="F144" s="230"/>
      <c r="G144" s="230"/>
      <c r="H144" s="230"/>
      <c r="J144" s="116"/>
    </row>
    <row r="145" spans="1:17" x14ac:dyDescent="0.2">
      <c r="A145" s="109"/>
      <c r="B145" s="230" t="s">
        <v>986</v>
      </c>
      <c r="C145" s="230"/>
      <c r="D145" s="230"/>
      <c r="E145" s="230"/>
      <c r="F145" s="230"/>
      <c r="G145" s="230"/>
      <c r="H145" s="230"/>
      <c r="J145" s="116"/>
    </row>
    <row r="146" spans="1:17" s="118" customFormat="1" ht="66.75" customHeight="1" x14ac:dyDescent="0.25">
      <c r="A146" s="117"/>
      <c r="B146" s="231" t="s">
        <v>987</v>
      </c>
      <c r="C146" s="231"/>
      <c r="D146" s="231"/>
      <c r="E146" s="231"/>
      <c r="F146" s="231"/>
      <c r="G146" s="231"/>
      <c r="H146" s="231"/>
      <c r="I146"/>
      <c r="J146" s="116"/>
      <c r="K146"/>
      <c r="L146"/>
      <c r="M146"/>
      <c r="N146"/>
      <c r="O146"/>
      <c r="P146"/>
      <c r="Q146"/>
    </row>
    <row r="147" spans="1:17" x14ac:dyDescent="0.2">
      <c r="A147" s="109"/>
      <c r="B147" s="230" t="s">
        <v>988</v>
      </c>
      <c r="C147" s="230"/>
      <c r="D147" s="230"/>
      <c r="E147" s="230"/>
      <c r="F147" s="230"/>
      <c r="G147" s="230"/>
      <c r="H147" s="230"/>
      <c r="J147" s="116"/>
    </row>
    <row r="148" spans="1:17" x14ac:dyDescent="0.2">
      <c r="A148" s="109"/>
      <c r="B148" s="109"/>
      <c r="C148" s="109"/>
      <c r="D148" s="111"/>
      <c r="E148" s="111"/>
      <c r="F148" s="111"/>
      <c r="G148" s="111"/>
    </row>
    <row r="149" spans="1:17" x14ac:dyDescent="0.2">
      <c r="A149" s="109"/>
      <c r="B149" s="232" t="s">
        <v>167</v>
      </c>
      <c r="C149" s="233"/>
      <c r="D149" s="234"/>
      <c r="E149" s="119"/>
      <c r="F149" s="111"/>
      <c r="G149" s="111"/>
    </row>
    <row r="150" spans="1:17" ht="27.75" customHeight="1" x14ac:dyDescent="0.2">
      <c r="A150" s="109"/>
      <c r="B150" s="235" t="s">
        <v>168</v>
      </c>
      <c r="C150" s="236"/>
      <c r="D150" s="88" t="s">
        <v>1028</v>
      </c>
      <c r="E150" s="119"/>
      <c r="F150" s="111"/>
      <c r="G150" s="111"/>
    </row>
    <row r="151" spans="1:17" ht="12.75" customHeight="1" x14ac:dyDescent="0.2">
      <c r="A151" s="109"/>
      <c r="B151" s="235" t="s">
        <v>989</v>
      </c>
      <c r="C151" s="236"/>
      <c r="D151" s="88" t="str">
        <f>"Rs. "&amp;TEXT(F85,"0.00")&amp;" lacs/ "&amp;IF(ROUND((G85*100),2) = 0,"#",(TEXT((G85*100),"0.00")&amp;"%"))</f>
        <v>Rs. 83.70 lacs/ 0.03%</v>
      </c>
      <c r="E151" s="119"/>
      <c r="F151" s="111"/>
      <c r="G151" s="111"/>
    </row>
    <row r="152" spans="1:17" x14ac:dyDescent="0.2">
      <c r="A152" s="109"/>
      <c r="B152" s="235" t="s">
        <v>170</v>
      </c>
      <c r="C152" s="236"/>
      <c r="D152" s="120" t="s">
        <v>140</v>
      </c>
      <c r="E152" s="119"/>
      <c r="F152" s="111"/>
      <c r="G152" s="111"/>
    </row>
    <row r="153" spans="1:17" x14ac:dyDescent="0.2">
      <c r="A153" s="121"/>
      <c r="B153" s="122" t="s">
        <v>140</v>
      </c>
      <c r="C153" s="122" t="s">
        <v>990</v>
      </c>
      <c r="D153" s="122" t="s">
        <v>171</v>
      </c>
      <c r="E153" s="121"/>
      <c r="F153" s="121"/>
      <c r="G153" s="121"/>
      <c r="H153" s="121"/>
      <c r="J153" s="116"/>
    </row>
    <row r="154" spans="1:17" x14ac:dyDescent="0.2">
      <c r="A154" s="121"/>
      <c r="B154" s="123" t="s">
        <v>172</v>
      </c>
      <c r="C154" s="124">
        <v>46022</v>
      </c>
      <c r="D154" s="124">
        <v>46053</v>
      </c>
      <c r="E154" s="121"/>
      <c r="F154" s="121"/>
      <c r="G154" s="121"/>
      <c r="J154" s="116"/>
    </row>
    <row r="155" spans="1:17" x14ac:dyDescent="0.2">
      <c r="A155" s="125"/>
      <c r="B155" s="96" t="s">
        <v>173</v>
      </c>
      <c r="C155" s="126">
        <v>436.80610000000001</v>
      </c>
      <c r="D155" s="126">
        <v>418.80529999999999</v>
      </c>
      <c r="E155" s="125"/>
      <c r="F155" s="127"/>
      <c r="G155" s="128"/>
    </row>
    <row r="156" spans="1:17" ht="25.5" x14ac:dyDescent="0.2">
      <c r="A156" s="125"/>
      <c r="B156" s="96" t="s">
        <v>1192</v>
      </c>
      <c r="C156" s="126">
        <v>86.656800000000004</v>
      </c>
      <c r="D156" s="126">
        <v>83.085700000000003</v>
      </c>
      <c r="E156" s="125"/>
      <c r="F156" s="127"/>
      <c r="G156" s="128"/>
    </row>
    <row r="157" spans="1:17" x14ac:dyDescent="0.2">
      <c r="A157" s="125"/>
      <c r="B157" s="96" t="s">
        <v>174</v>
      </c>
      <c r="C157" s="126">
        <v>390.51549999999997</v>
      </c>
      <c r="D157" s="126">
        <v>374.0727</v>
      </c>
      <c r="E157" s="125"/>
      <c r="F157" s="127"/>
      <c r="G157" s="128"/>
    </row>
    <row r="158" spans="1:17" ht="25.5" x14ac:dyDescent="0.2">
      <c r="A158" s="125"/>
      <c r="B158" s="96" t="s">
        <v>1193</v>
      </c>
      <c r="C158" s="126">
        <v>63.922499999999999</v>
      </c>
      <c r="D158" s="126">
        <v>61.231000000000002</v>
      </c>
      <c r="E158" s="125"/>
      <c r="F158" s="127"/>
      <c r="G158" s="128"/>
    </row>
    <row r="159" spans="1:17" x14ac:dyDescent="0.2">
      <c r="A159" s="125"/>
      <c r="B159" s="125"/>
      <c r="C159" s="125"/>
      <c r="D159" s="125"/>
      <c r="E159" s="125"/>
      <c r="F159" s="125"/>
      <c r="G159" s="125"/>
    </row>
    <row r="160" spans="1:17" x14ac:dyDescent="0.2">
      <c r="A160" s="125"/>
      <c r="B160" s="238" t="s">
        <v>991</v>
      </c>
      <c r="C160" s="239"/>
      <c r="D160" s="101" t="s">
        <v>169</v>
      </c>
      <c r="E160" s="125"/>
      <c r="F160" s="125"/>
      <c r="G160" s="125"/>
    </row>
    <row r="161" spans="1:7" x14ac:dyDescent="0.2">
      <c r="A161" s="125"/>
      <c r="B161" s="137"/>
      <c r="C161" s="137"/>
      <c r="D161" s="137"/>
      <c r="E161" s="125"/>
      <c r="F161" s="125"/>
      <c r="G161" s="125"/>
    </row>
    <row r="162" spans="1:7" x14ac:dyDescent="0.2">
      <c r="A162" s="121"/>
      <c r="B162" s="235" t="s">
        <v>175</v>
      </c>
      <c r="C162" s="236"/>
      <c r="D162" s="88" t="s">
        <v>169</v>
      </c>
      <c r="E162" s="131"/>
      <c r="F162" s="121"/>
      <c r="G162" s="121"/>
    </row>
    <row r="163" spans="1:7" x14ac:dyDescent="0.2">
      <c r="A163" s="121"/>
      <c r="B163" s="235" t="s">
        <v>176</v>
      </c>
      <c r="C163" s="236"/>
      <c r="D163" s="88" t="s">
        <v>169</v>
      </c>
      <c r="E163" s="131"/>
      <c r="F163" s="121"/>
      <c r="G163" s="121"/>
    </row>
    <row r="164" spans="1:7" ht="17.100000000000001" customHeight="1" x14ac:dyDescent="0.2">
      <c r="A164" s="121"/>
      <c r="B164" s="235" t="s">
        <v>177</v>
      </c>
      <c r="C164" s="236"/>
      <c r="D164" s="88" t="s">
        <v>169</v>
      </c>
      <c r="E164" s="131"/>
      <c r="F164" s="121"/>
      <c r="G164" s="121"/>
    </row>
    <row r="165" spans="1:7" ht="17.100000000000001" customHeight="1" x14ac:dyDescent="0.2">
      <c r="A165" s="121"/>
      <c r="B165" s="235" t="s">
        <v>178</v>
      </c>
      <c r="C165" s="236"/>
      <c r="D165" s="132">
        <v>0.48221309091797815</v>
      </c>
      <c r="E165" s="121"/>
      <c r="F165" s="115"/>
      <c r="G165" s="133"/>
    </row>
    <row r="167" spans="1:7" x14ac:dyDescent="0.2">
      <c r="B167" s="157" t="s">
        <v>1194</v>
      </c>
    </row>
    <row r="168" spans="1:7" ht="67.5" x14ac:dyDescent="0.2">
      <c r="B168" s="163" t="s">
        <v>1086</v>
      </c>
      <c r="C168" s="163" t="s">
        <v>1087</v>
      </c>
      <c r="D168" s="163" t="s">
        <v>1088</v>
      </c>
      <c r="E168" s="163" t="s">
        <v>1089</v>
      </c>
      <c r="F168" s="163" t="s">
        <v>1090</v>
      </c>
    </row>
    <row r="169" spans="1:7" ht="13.5" x14ac:dyDescent="0.2">
      <c r="B169" s="164" t="s">
        <v>1118</v>
      </c>
      <c r="C169" s="165" t="s">
        <v>1092</v>
      </c>
      <c r="D169" s="10">
        <v>0</v>
      </c>
      <c r="E169" s="11">
        <v>0</v>
      </c>
      <c r="F169" s="166">
        <v>29.407129999999999</v>
      </c>
    </row>
    <row r="171" spans="1:7" x14ac:dyDescent="0.2">
      <c r="B171" s="237" t="s">
        <v>992</v>
      </c>
      <c r="C171" s="237"/>
    </row>
    <row r="173" spans="1:7" ht="153.75" customHeight="1" x14ac:dyDescent="0.2"/>
    <row r="176" spans="1:7" x14ac:dyDescent="0.2">
      <c r="B176" s="134" t="s">
        <v>993</v>
      </c>
      <c r="C176" s="135"/>
      <c r="D176" s="134"/>
    </row>
    <row r="177" spans="2:4" x14ac:dyDescent="0.2">
      <c r="B177" s="134" t="s">
        <v>1119</v>
      </c>
      <c r="D177" s="134"/>
    </row>
    <row r="178" spans="2:4" ht="165" customHeight="1" x14ac:dyDescent="0.2"/>
    <row r="179" spans="2:4" ht="12.75" customHeight="1" x14ac:dyDescent="0.2"/>
    <row r="180" spans="2:4" ht="12.75" customHeight="1" x14ac:dyDescent="0.2"/>
    <row r="181" spans="2:4" ht="12.75" customHeight="1" x14ac:dyDescent="0.2"/>
  </sheetData>
  <mergeCells count="18">
    <mergeCell ref="B151:C151"/>
    <mergeCell ref="B152:C152"/>
    <mergeCell ref="B160:C160"/>
    <mergeCell ref="B145:H145"/>
    <mergeCell ref="B146:H146"/>
    <mergeCell ref="B147:H147"/>
    <mergeCell ref="B149:D149"/>
    <mergeCell ref="B150:C150"/>
    <mergeCell ref="A1:H1"/>
    <mergeCell ref="A2:H2"/>
    <mergeCell ref="A3:H3"/>
    <mergeCell ref="B143:H143"/>
    <mergeCell ref="B144:H144"/>
    <mergeCell ref="B164:C164"/>
    <mergeCell ref="B165:C165"/>
    <mergeCell ref="B162:C162"/>
    <mergeCell ref="B163:C163"/>
    <mergeCell ref="B171:C171"/>
  </mergeCells>
  <hyperlinks>
    <hyperlink ref="I1" location="Index!B2" display="Index" xr:uid="{1B51B98E-8977-40D6-A118-EFF9A0FFB69D}"/>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8CFB2-9FDA-4480-B94F-F445BE62755A}">
  <sheetPr>
    <outlinePr summaryBelow="0" summaryRight="0"/>
  </sheetPr>
  <dimension ref="A1:Q217"/>
  <sheetViews>
    <sheetView showGridLines="0" workbookViewId="0">
      <selection sqref="A1:H1"/>
    </sheetView>
  </sheetViews>
  <sheetFormatPr defaultRowHeight="12.75" x14ac:dyDescent="0.2"/>
  <cols>
    <col min="1" max="1" width="5.85546875" bestFit="1" customWidth="1"/>
    <col min="2" max="2" width="19.7109375" bestFit="1" customWidth="1"/>
    <col min="3" max="3" width="46.85546875" customWidth="1"/>
    <col min="4" max="4" width="17.7109375" bestFit="1" customWidth="1"/>
    <col min="5" max="5" width="8.7109375" bestFit="1" customWidth="1"/>
    <col min="6" max="6" width="10.140625" bestFit="1" customWidth="1"/>
    <col min="7" max="7" width="14" bestFit="1" customWidth="1"/>
    <col min="8" max="8" width="8.42578125" bestFit="1" customWidth="1"/>
    <col min="9" max="9" width="8.7109375" customWidth="1"/>
  </cols>
  <sheetData>
    <row r="1" spans="1:9" ht="15" x14ac:dyDescent="0.2">
      <c r="A1" s="248" t="s">
        <v>0</v>
      </c>
      <c r="B1" s="248"/>
      <c r="C1" s="248"/>
      <c r="D1" s="248"/>
      <c r="E1" s="248"/>
      <c r="F1" s="248"/>
      <c r="G1" s="248"/>
      <c r="H1" s="248"/>
      <c r="I1" s="1" t="s">
        <v>981</v>
      </c>
    </row>
    <row r="2" spans="1:9" ht="15" x14ac:dyDescent="0.2">
      <c r="A2" s="248" t="s">
        <v>798</v>
      </c>
      <c r="B2" s="248"/>
      <c r="C2" s="248"/>
      <c r="D2" s="248"/>
      <c r="E2" s="248"/>
      <c r="F2" s="248"/>
      <c r="G2" s="248"/>
      <c r="H2" s="248"/>
    </row>
    <row r="3" spans="1:9" ht="15" x14ac:dyDescent="0.2">
      <c r="A3" s="248" t="s">
        <v>982</v>
      </c>
      <c r="B3" s="248"/>
      <c r="C3" s="248"/>
      <c r="D3" s="248"/>
      <c r="E3" s="248"/>
      <c r="F3" s="248"/>
      <c r="G3" s="248"/>
      <c r="H3" s="248"/>
    </row>
    <row r="4" spans="1:9" s="86" customFormat="1" ht="30" x14ac:dyDescent="0.2">
      <c r="A4" s="84" t="s">
        <v>2</v>
      </c>
      <c r="B4" s="84" t="s">
        <v>3</v>
      </c>
      <c r="C4" s="84" t="s">
        <v>4</v>
      </c>
      <c r="D4" s="84" t="s">
        <v>5</v>
      </c>
      <c r="E4" s="84" t="s">
        <v>6</v>
      </c>
      <c r="F4" s="84" t="s">
        <v>7</v>
      </c>
      <c r="G4" s="84" t="s">
        <v>8</v>
      </c>
      <c r="H4" s="85" t="s">
        <v>980</v>
      </c>
    </row>
    <row r="5" spans="1:9" x14ac:dyDescent="0.2">
      <c r="A5" s="87"/>
      <c r="B5" s="87"/>
      <c r="C5" s="88" t="s">
        <v>9</v>
      </c>
      <c r="D5" s="87"/>
      <c r="E5" s="87"/>
      <c r="F5" s="87"/>
      <c r="G5" s="87"/>
      <c r="H5" s="89" t="s">
        <v>140</v>
      </c>
    </row>
    <row r="6" spans="1:9" x14ac:dyDescent="0.2">
      <c r="A6" s="90"/>
      <c r="B6" s="91"/>
      <c r="C6" s="91" t="s">
        <v>10</v>
      </c>
      <c r="D6" s="91"/>
      <c r="E6" s="92"/>
      <c r="F6" s="93"/>
      <c r="G6" s="94"/>
      <c r="H6" s="89" t="s">
        <v>140</v>
      </c>
    </row>
    <row r="7" spans="1:9" x14ac:dyDescent="0.2">
      <c r="A7" s="95">
        <v>1</v>
      </c>
      <c r="B7" s="96" t="s">
        <v>120</v>
      </c>
      <c r="C7" s="96" t="s">
        <v>121</v>
      </c>
      <c r="D7" s="96" t="s">
        <v>122</v>
      </c>
      <c r="E7" s="97">
        <v>13435</v>
      </c>
      <c r="F7" s="98">
        <v>152.08420000000001</v>
      </c>
      <c r="G7" s="99">
        <v>1.162616E-2</v>
      </c>
      <c r="H7" s="89" t="s">
        <v>140</v>
      </c>
    </row>
    <row r="8" spans="1:9" x14ac:dyDescent="0.2">
      <c r="A8" s="95">
        <v>2</v>
      </c>
      <c r="B8" s="96" t="s">
        <v>721</v>
      </c>
      <c r="C8" s="96" t="s">
        <v>722</v>
      </c>
      <c r="D8" s="96" t="s">
        <v>122</v>
      </c>
      <c r="E8" s="97">
        <v>77984</v>
      </c>
      <c r="F8" s="98">
        <v>150.61049919999999</v>
      </c>
      <c r="G8" s="99">
        <v>1.1513499999999999E-2</v>
      </c>
      <c r="H8" s="89" t="s">
        <v>140</v>
      </c>
    </row>
    <row r="9" spans="1:9" x14ac:dyDescent="0.2">
      <c r="A9" s="95">
        <v>3</v>
      </c>
      <c r="B9" s="96" t="s">
        <v>48</v>
      </c>
      <c r="C9" s="96" t="s">
        <v>49</v>
      </c>
      <c r="D9" s="96" t="s">
        <v>50</v>
      </c>
      <c r="E9" s="97">
        <v>55986</v>
      </c>
      <c r="F9" s="98">
        <v>150.5799456</v>
      </c>
      <c r="G9" s="99">
        <v>1.1511159999999999E-2</v>
      </c>
      <c r="H9" s="89" t="s">
        <v>140</v>
      </c>
    </row>
    <row r="10" spans="1:9" x14ac:dyDescent="0.2">
      <c r="A10" s="95">
        <v>4</v>
      </c>
      <c r="B10" s="96" t="s">
        <v>26</v>
      </c>
      <c r="C10" s="96" t="s">
        <v>27</v>
      </c>
      <c r="D10" s="96" t="s">
        <v>28</v>
      </c>
      <c r="E10" s="97">
        <v>33175</v>
      </c>
      <c r="F10" s="98">
        <v>148.95574999999999</v>
      </c>
      <c r="G10" s="99">
        <v>1.1387E-2</v>
      </c>
      <c r="H10" s="89" t="s">
        <v>140</v>
      </c>
    </row>
    <row r="11" spans="1:9" x14ac:dyDescent="0.2">
      <c r="A11" s="95">
        <v>5</v>
      </c>
      <c r="B11" s="96" t="s">
        <v>799</v>
      </c>
      <c r="C11" s="96" t="s">
        <v>800</v>
      </c>
      <c r="D11" s="96" t="s">
        <v>801</v>
      </c>
      <c r="E11" s="97">
        <v>21809</v>
      </c>
      <c r="F11" s="98">
        <v>148.6392395</v>
      </c>
      <c r="G11" s="99">
        <v>1.1362809999999999E-2</v>
      </c>
      <c r="H11" s="89" t="s">
        <v>140</v>
      </c>
    </row>
    <row r="12" spans="1:9" x14ac:dyDescent="0.2">
      <c r="A12" s="95">
        <v>6</v>
      </c>
      <c r="B12" s="96" t="s">
        <v>321</v>
      </c>
      <c r="C12" s="96" t="s">
        <v>322</v>
      </c>
      <c r="D12" s="96" t="s">
        <v>31</v>
      </c>
      <c r="E12" s="97">
        <v>10756</v>
      </c>
      <c r="F12" s="98">
        <v>147.40022400000001</v>
      </c>
      <c r="G12" s="99">
        <v>1.126809E-2</v>
      </c>
      <c r="H12" s="89" t="s">
        <v>140</v>
      </c>
    </row>
    <row r="13" spans="1:9" x14ac:dyDescent="0.2">
      <c r="A13" s="95">
        <v>7</v>
      </c>
      <c r="B13" s="96" t="s">
        <v>29</v>
      </c>
      <c r="C13" s="96" t="s">
        <v>30</v>
      </c>
      <c r="D13" s="96" t="s">
        <v>31</v>
      </c>
      <c r="E13" s="97">
        <v>13632</v>
      </c>
      <c r="F13" s="98">
        <v>146.83708799999999</v>
      </c>
      <c r="G13" s="99">
        <v>1.122504E-2</v>
      </c>
      <c r="H13" s="89" t="s">
        <v>140</v>
      </c>
    </row>
    <row r="14" spans="1:9" x14ac:dyDescent="0.2">
      <c r="A14" s="95">
        <v>8</v>
      </c>
      <c r="B14" s="96" t="s">
        <v>748</v>
      </c>
      <c r="C14" s="96" t="s">
        <v>749</v>
      </c>
      <c r="D14" s="96" t="s">
        <v>122</v>
      </c>
      <c r="E14" s="97">
        <v>11995</v>
      </c>
      <c r="F14" s="98">
        <v>145.66728000000001</v>
      </c>
      <c r="G14" s="99">
        <v>1.1135610000000001E-2</v>
      </c>
      <c r="H14" s="89" t="s">
        <v>140</v>
      </c>
    </row>
    <row r="15" spans="1:9" x14ac:dyDescent="0.2">
      <c r="A15" s="95">
        <v>9</v>
      </c>
      <c r="B15" s="96" t="s">
        <v>651</v>
      </c>
      <c r="C15" s="96" t="s">
        <v>652</v>
      </c>
      <c r="D15" s="96" t="s">
        <v>648</v>
      </c>
      <c r="E15" s="97">
        <v>15106</v>
      </c>
      <c r="F15" s="98">
        <v>145.41035600000001</v>
      </c>
      <c r="G15" s="99">
        <v>1.1115969999999999E-2</v>
      </c>
      <c r="H15" s="89" t="s">
        <v>140</v>
      </c>
    </row>
    <row r="16" spans="1:9" x14ac:dyDescent="0.2">
      <c r="A16" s="95">
        <v>10</v>
      </c>
      <c r="B16" s="96" t="s">
        <v>20</v>
      </c>
      <c r="C16" s="96" t="s">
        <v>21</v>
      </c>
      <c r="D16" s="96" t="s">
        <v>22</v>
      </c>
      <c r="E16" s="97">
        <v>40572</v>
      </c>
      <c r="F16" s="98">
        <v>144.43631999999999</v>
      </c>
      <c r="G16" s="99">
        <v>1.1041509999999999E-2</v>
      </c>
      <c r="H16" s="89" t="s">
        <v>140</v>
      </c>
    </row>
    <row r="17" spans="1:8" x14ac:dyDescent="0.2">
      <c r="A17" s="95">
        <v>11</v>
      </c>
      <c r="B17" s="96" t="s">
        <v>718</v>
      </c>
      <c r="C17" s="96" t="s">
        <v>719</v>
      </c>
      <c r="D17" s="96" t="s">
        <v>720</v>
      </c>
      <c r="E17" s="97">
        <v>32589</v>
      </c>
      <c r="F17" s="98">
        <v>143.63601750000001</v>
      </c>
      <c r="G17" s="99">
        <v>1.098033E-2</v>
      </c>
      <c r="H17" s="89" t="s">
        <v>140</v>
      </c>
    </row>
    <row r="18" spans="1:8" x14ac:dyDescent="0.2">
      <c r="A18" s="95">
        <v>12</v>
      </c>
      <c r="B18" s="96" t="s">
        <v>352</v>
      </c>
      <c r="C18" s="96" t="s">
        <v>353</v>
      </c>
      <c r="D18" s="96" t="s">
        <v>199</v>
      </c>
      <c r="E18" s="97">
        <v>8219</v>
      </c>
      <c r="F18" s="98">
        <v>143.265389</v>
      </c>
      <c r="G18" s="99">
        <v>1.0952E-2</v>
      </c>
      <c r="H18" s="89" t="s">
        <v>140</v>
      </c>
    </row>
    <row r="19" spans="1:8" x14ac:dyDescent="0.2">
      <c r="A19" s="95">
        <v>13</v>
      </c>
      <c r="B19" s="96" t="s">
        <v>105</v>
      </c>
      <c r="C19" s="96" t="s">
        <v>106</v>
      </c>
      <c r="D19" s="96" t="s">
        <v>43</v>
      </c>
      <c r="E19" s="97">
        <v>2550</v>
      </c>
      <c r="F19" s="98">
        <v>142.25174999999999</v>
      </c>
      <c r="G19" s="99">
        <v>1.087451E-2</v>
      </c>
      <c r="H19" s="89" t="s">
        <v>140</v>
      </c>
    </row>
    <row r="20" spans="1:8" ht="25.5" x14ac:dyDescent="0.2">
      <c r="A20" s="95">
        <v>14</v>
      </c>
      <c r="B20" s="96" t="s">
        <v>802</v>
      </c>
      <c r="C20" s="96" t="s">
        <v>803</v>
      </c>
      <c r="D20" s="96" t="s">
        <v>277</v>
      </c>
      <c r="E20" s="97">
        <v>1055</v>
      </c>
      <c r="F20" s="98">
        <v>142.214</v>
      </c>
      <c r="G20" s="99">
        <v>1.087163E-2</v>
      </c>
      <c r="H20" s="89" t="s">
        <v>140</v>
      </c>
    </row>
    <row r="21" spans="1:8" ht="25.5" x14ac:dyDescent="0.2">
      <c r="A21" s="95">
        <v>15</v>
      </c>
      <c r="B21" s="96" t="s">
        <v>23</v>
      </c>
      <c r="C21" s="96" t="s">
        <v>24</v>
      </c>
      <c r="D21" s="96" t="s">
        <v>25</v>
      </c>
      <c r="E21" s="97">
        <v>1120</v>
      </c>
      <c r="F21" s="98">
        <v>142.1728</v>
      </c>
      <c r="G21" s="99">
        <v>1.086848E-2</v>
      </c>
      <c r="H21" s="89" t="s">
        <v>140</v>
      </c>
    </row>
    <row r="22" spans="1:8" x14ac:dyDescent="0.2">
      <c r="A22" s="95">
        <v>16</v>
      </c>
      <c r="B22" s="96" t="s">
        <v>499</v>
      </c>
      <c r="C22" s="96" t="s">
        <v>500</v>
      </c>
      <c r="D22" s="96" t="s">
        <v>182</v>
      </c>
      <c r="E22" s="97">
        <v>37190</v>
      </c>
      <c r="F22" s="98">
        <v>141.080265</v>
      </c>
      <c r="G22" s="99">
        <v>1.078496E-2</v>
      </c>
      <c r="H22" s="89" t="s">
        <v>140</v>
      </c>
    </row>
    <row r="23" spans="1:8" x14ac:dyDescent="0.2">
      <c r="A23" s="95">
        <v>17</v>
      </c>
      <c r="B23" s="96" t="s">
        <v>507</v>
      </c>
      <c r="C23" s="96" t="s">
        <v>508</v>
      </c>
      <c r="D23" s="96" t="s">
        <v>228</v>
      </c>
      <c r="E23" s="97">
        <v>1459</v>
      </c>
      <c r="F23" s="98">
        <v>140.027525</v>
      </c>
      <c r="G23" s="99">
        <v>1.0704480000000001E-2</v>
      </c>
      <c r="H23" s="89" t="s">
        <v>140</v>
      </c>
    </row>
    <row r="24" spans="1:8" x14ac:dyDescent="0.2">
      <c r="A24" s="95">
        <v>18</v>
      </c>
      <c r="B24" s="96" t="s">
        <v>313</v>
      </c>
      <c r="C24" s="96" t="s">
        <v>314</v>
      </c>
      <c r="D24" s="96" t="s">
        <v>182</v>
      </c>
      <c r="E24" s="97">
        <v>13638</v>
      </c>
      <c r="F24" s="98">
        <v>139.10759999999999</v>
      </c>
      <c r="G24" s="99">
        <v>1.063415E-2</v>
      </c>
      <c r="H24" s="89" t="s">
        <v>140</v>
      </c>
    </row>
    <row r="25" spans="1:8" x14ac:dyDescent="0.2">
      <c r="A25" s="95">
        <v>19</v>
      </c>
      <c r="B25" s="96" t="s">
        <v>333</v>
      </c>
      <c r="C25" s="96" t="s">
        <v>334</v>
      </c>
      <c r="D25" s="96" t="s">
        <v>28</v>
      </c>
      <c r="E25" s="97">
        <v>2991</v>
      </c>
      <c r="F25" s="98">
        <v>138.16625400000001</v>
      </c>
      <c r="G25" s="99">
        <v>1.0562190000000001E-2</v>
      </c>
      <c r="H25" s="89" t="s">
        <v>140</v>
      </c>
    </row>
    <row r="26" spans="1:8" x14ac:dyDescent="0.2">
      <c r="A26" s="95">
        <v>20</v>
      </c>
      <c r="B26" s="96" t="s">
        <v>804</v>
      </c>
      <c r="C26" s="96" t="s">
        <v>805</v>
      </c>
      <c r="D26" s="96" t="s">
        <v>417</v>
      </c>
      <c r="E26" s="97">
        <v>10313</v>
      </c>
      <c r="F26" s="98">
        <v>137.41041200000001</v>
      </c>
      <c r="G26" s="99">
        <v>1.050441E-2</v>
      </c>
      <c r="H26" s="89" t="s">
        <v>140</v>
      </c>
    </row>
    <row r="27" spans="1:8" x14ac:dyDescent="0.2">
      <c r="A27" s="95">
        <v>21</v>
      </c>
      <c r="B27" s="96" t="s">
        <v>329</v>
      </c>
      <c r="C27" s="96" t="s">
        <v>330</v>
      </c>
      <c r="D27" s="96" t="s">
        <v>31</v>
      </c>
      <c r="E27" s="97">
        <v>45737</v>
      </c>
      <c r="F27" s="98">
        <v>136.936578</v>
      </c>
      <c r="G27" s="99">
        <v>1.046819E-2</v>
      </c>
      <c r="H27" s="89" t="s">
        <v>140</v>
      </c>
    </row>
    <row r="28" spans="1:8" x14ac:dyDescent="0.2">
      <c r="A28" s="95">
        <v>22</v>
      </c>
      <c r="B28" s="96" t="s">
        <v>806</v>
      </c>
      <c r="C28" s="96" t="s">
        <v>807</v>
      </c>
      <c r="D28" s="96" t="s">
        <v>31</v>
      </c>
      <c r="E28" s="97">
        <v>109198</v>
      </c>
      <c r="F28" s="98">
        <v>136.7049762</v>
      </c>
      <c r="G28" s="99">
        <v>1.045048E-2</v>
      </c>
      <c r="H28" s="89" t="s">
        <v>140</v>
      </c>
    </row>
    <row r="29" spans="1:8" ht="25.5" x14ac:dyDescent="0.2">
      <c r="A29" s="95">
        <v>23</v>
      </c>
      <c r="B29" s="96" t="s">
        <v>808</v>
      </c>
      <c r="C29" s="96" t="s">
        <v>809</v>
      </c>
      <c r="D29" s="96" t="s">
        <v>216</v>
      </c>
      <c r="E29" s="97">
        <v>3440</v>
      </c>
      <c r="F29" s="98">
        <v>136.25152</v>
      </c>
      <c r="G29" s="99">
        <v>1.0415819999999999E-2</v>
      </c>
      <c r="H29" s="89" t="s">
        <v>140</v>
      </c>
    </row>
    <row r="30" spans="1:8" x14ac:dyDescent="0.2">
      <c r="A30" s="95">
        <v>24</v>
      </c>
      <c r="B30" s="96" t="s">
        <v>431</v>
      </c>
      <c r="C30" s="96" t="s">
        <v>432</v>
      </c>
      <c r="D30" s="96" t="s">
        <v>199</v>
      </c>
      <c r="E30" s="97">
        <v>7944</v>
      </c>
      <c r="F30" s="98">
        <v>134.698464</v>
      </c>
      <c r="G30" s="99">
        <v>1.02971E-2</v>
      </c>
      <c r="H30" s="89" t="s">
        <v>140</v>
      </c>
    </row>
    <row r="31" spans="1:8" ht="25.5" x14ac:dyDescent="0.2">
      <c r="A31" s="95">
        <v>25</v>
      </c>
      <c r="B31" s="96" t="s">
        <v>810</v>
      </c>
      <c r="C31" s="96" t="s">
        <v>811</v>
      </c>
      <c r="D31" s="96" t="s">
        <v>25</v>
      </c>
      <c r="E31" s="97">
        <v>499</v>
      </c>
      <c r="F31" s="98">
        <v>134.65514999999999</v>
      </c>
      <c r="G31" s="99">
        <v>1.0293780000000001E-2</v>
      </c>
      <c r="H31" s="89" t="s">
        <v>140</v>
      </c>
    </row>
    <row r="32" spans="1:8" x14ac:dyDescent="0.2">
      <c r="A32" s="95">
        <v>26</v>
      </c>
      <c r="B32" s="96" t="s">
        <v>448</v>
      </c>
      <c r="C32" s="96" t="s">
        <v>449</v>
      </c>
      <c r="D32" s="96" t="s">
        <v>435</v>
      </c>
      <c r="E32" s="97">
        <v>5672</v>
      </c>
      <c r="F32" s="98">
        <v>134.59656000000001</v>
      </c>
      <c r="G32" s="99">
        <v>1.0289309999999999E-2</v>
      </c>
      <c r="H32" s="89" t="s">
        <v>140</v>
      </c>
    </row>
    <row r="33" spans="1:8" x14ac:dyDescent="0.2">
      <c r="A33" s="95">
        <v>27</v>
      </c>
      <c r="B33" s="96" t="s">
        <v>644</v>
      </c>
      <c r="C33" s="96" t="s">
        <v>645</v>
      </c>
      <c r="D33" s="96" t="s">
        <v>182</v>
      </c>
      <c r="E33" s="97">
        <v>36846</v>
      </c>
      <c r="F33" s="98">
        <v>134.15628599999999</v>
      </c>
      <c r="G33" s="99">
        <v>1.025565E-2</v>
      </c>
      <c r="H33" s="89" t="s">
        <v>140</v>
      </c>
    </row>
    <row r="34" spans="1:8" x14ac:dyDescent="0.2">
      <c r="A34" s="95">
        <v>28</v>
      </c>
      <c r="B34" s="96" t="s">
        <v>812</v>
      </c>
      <c r="C34" s="96" t="s">
        <v>813</v>
      </c>
      <c r="D34" s="96" t="s">
        <v>40</v>
      </c>
      <c r="E34" s="97">
        <v>367</v>
      </c>
      <c r="F34" s="98">
        <v>134.0651</v>
      </c>
      <c r="G34" s="99">
        <v>1.024868E-2</v>
      </c>
      <c r="H34" s="89" t="s">
        <v>140</v>
      </c>
    </row>
    <row r="35" spans="1:8" ht="25.5" x14ac:dyDescent="0.2">
      <c r="A35" s="95">
        <v>29</v>
      </c>
      <c r="B35" s="96" t="s">
        <v>814</v>
      </c>
      <c r="C35" s="96" t="s">
        <v>815</v>
      </c>
      <c r="D35" s="96" t="s">
        <v>135</v>
      </c>
      <c r="E35" s="97">
        <v>5210</v>
      </c>
      <c r="F35" s="98">
        <v>134.04809</v>
      </c>
      <c r="G35" s="99">
        <v>1.024738E-2</v>
      </c>
      <c r="H35" s="89" t="s">
        <v>140</v>
      </c>
    </row>
    <row r="36" spans="1:8" x14ac:dyDescent="0.2">
      <c r="A36" s="95">
        <v>30</v>
      </c>
      <c r="B36" s="96" t="s">
        <v>729</v>
      </c>
      <c r="C36" s="96" t="s">
        <v>730</v>
      </c>
      <c r="D36" s="96" t="s">
        <v>19</v>
      </c>
      <c r="E36" s="97">
        <v>81951</v>
      </c>
      <c r="F36" s="98">
        <v>133.77681240000001</v>
      </c>
      <c r="G36" s="99">
        <v>1.022664E-2</v>
      </c>
      <c r="H36" s="89" t="s">
        <v>140</v>
      </c>
    </row>
    <row r="37" spans="1:8" x14ac:dyDescent="0.2">
      <c r="A37" s="95">
        <v>31</v>
      </c>
      <c r="B37" s="96" t="s">
        <v>226</v>
      </c>
      <c r="C37" s="96" t="s">
        <v>227</v>
      </c>
      <c r="D37" s="96" t="s">
        <v>228</v>
      </c>
      <c r="E37" s="97">
        <v>3622</v>
      </c>
      <c r="F37" s="98">
        <v>133.19542799999999</v>
      </c>
      <c r="G37" s="99">
        <v>1.0182200000000001E-2</v>
      </c>
      <c r="H37" s="89" t="s">
        <v>140</v>
      </c>
    </row>
    <row r="38" spans="1:8" x14ac:dyDescent="0.2">
      <c r="A38" s="95">
        <v>32</v>
      </c>
      <c r="B38" s="96" t="s">
        <v>36</v>
      </c>
      <c r="C38" s="96" t="s">
        <v>37</v>
      </c>
      <c r="D38" s="96" t="s">
        <v>31</v>
      </c>
      <c r="E38" s="97">
        <v>9754</v>
      </c>
      <c r="F38" s="98">
        <v>132.16669999999999</v>
      </c>
      <c r="G38" s="99">
        <v>1.0103549999999999E-2</v>
      </c>
      <c r="H38" s="89" t="s">
        <v>140</v>
      </c>
    </row>
    <row r="39" spans="1:8" ht="25.5" x14ac:dyDescent="0.2">
      <c r="A39" s="95">
        <v>33</v>
      </c>
      <c r="B39" s="96" t="s">
        <v>816</v>
      </c>
      <c r="C39" s="96" t="s">
        <v>817</v>
      </c>
      <c r="D39" s="96" t="s">
        <v>25</v>
      </c>
      <c r="E39" s="97">
        <v>4683</v>
      </c>
      <c r="F39" s="98">
        <v>132.01376999999999</v>
      </c>
      <c r="G39" s="99">
        <v>1.0091859999999999E-2</v>
      </c>
      <c r="H39" s="89" t="s">
        <v>140</v>
      </c>
    </row>
    <row r="40" spans="1:8" x14ac:dyDescent="0.2">
      <c r="A40" s="95">
        <v>34</v>
      </c>
      <c r="B40" s="96" t="s">
        <v>92</v>
      </c>
      <c r="C40" s="96" t="s">
        <v>93</v>
      </c>
      <c r="D40" s="96" t="s">
        <v>43</v>
      </c>
      <c r="E40" s="97">
        <v>4241</v>
      </c>
      <c r="F40" s="98">
        <v>131.52613299999999</v>
      </c>
      <c r="G40" s="99">
        <v>1.005459E-2</v>
      </c>
      <c r="H40" s="89" t="s">
        <v>140</v>
      </c>
    </row>
    <row r="41" spans="1:8" x14ac:dyDescent="0.2">
      <c r="A41" s="95">
        <v>35</v>
      </c>
      <c r="B41" s="96" t="s">
        <v>323</v>
      </c>
      <c r="C41" s="96" t="s">
        <v>324</v>
      </c>
      <c r="D41" s="96" t="s">
        <v>199</v>
      </c>
      <c r="E41" s="97">
        <v>7995</v>
      </c>
      <c r="F41" s="98">
        <v>131.19794999999999</v>
      </c>
      <c r="G41" s="99">
        <v>1.00295E-2</v>
      </c>
      <c r="H41" s="89" t="s">
        <v>140</v>
      </c>
    </row>
    <row r="42" spans="1:8" x14ac:dyDescent="0.2">
      <c r="A42" s="95">
        <v>36</v>
      </c>
      <c r="B42" s="96" t="s">
        <v>32</v>
      </c>
      <c r="C42" s="96" t="s">
        <v>33</v>
      </c>
      <c r="D42" s="96" t="s">
        <v>19</v>
      </c>
      <c r="E42" s="97">
        <v>35921</v>
      </c>
      <c r="F42" s="98">
        <v>130.93204499999999</v>
      </c>
      <c r="G42" s="99">
        <v>1.000917E-2</v>
      </c>
      <c r="H42" s="89" t="s">
        <v>140</v>
      </c>
    </row>
    <row r="43" spans="1:8" x14ac:dyDescent="0.2">
      <c r="A43" s="95">
        <v>37</v>
      </c>
      <c r="B43" s="96" t="s">
        <v>429</v>
      </c>
      <c r="C43" s="96" t="s">
        <v>430</v>
      </c>
      <c r="D43" s="96" t="s">
        <v>71</v>
      </c>
      <c r="E43" s="97">
        <v>3286</v>
      </c>
      <c r="F43" s="98">
        <v>130.69736399999999</v>
      </c>
      <c r="G43" s="99">
        <v>9.9912300000000002E-3</v>
      </c>
      <c r="H43" s="89" t="s">
        <v>140</v>
      </c>
    </row>
    <row r="44" spans="1:8" x14ac:dyDescent="0.2">
      <c r="A44" s="95">
        <v>38</v>
      </c>
      <c r="B44" s="96" t="s">
        <v>436</v>
      </c>
      <c r="C44" s="96" t="s">
        <v>437</v>
      </c>
      <c r="D44" s="96" t="s">
        <v>266</v>
      </c>
      <c r="E44" s="97">
        <v>6519</v>
      </c>
      <c r="F44" s="98">
        <v>130.28221500000001</v>
      </c>
      <c r="G44" s="99">
        <v>9.9594899999999997E-3</v>
      </c>
      <c r="H44" s="89" t="s">
        <v>140</v>
      </c>
    </row>
    <row r="45" spans="1:8" x14ac:dyDescent="0.2">
      <c r="A45" s="95">
        <v>39</v>
      </c>
      <c r="B45" s="96" t="s">
        <v>725</v>
      </c>
      <c r="C45" s="96" t="s">
        <v>726</v>
      </c>
      <c r="D45" s="96" t="s">
        <v>199</v>
      </c>
      <c r="E45" s="97">
        <v>2177</v>
      </c>
      <c r="F45" s="98">
        <v>130.064865</v>
      </c>
      <c r="G45" s="99">
        <v>9.9428799999999994E-3</v>
      </c>
      <c r="H45" s="89" t="s">
        <v>140</v>
      </c>
    </row>
    <row r="46" spans="1:8" x14ac:dyDescent="0.2">
      <c r="A46" s="95">
        <v>40</v>
      </c>
      <c r="B46" s="96" t="s">
        <v>767</v>
      </c>
      <c r="C46" s="96" t="s">
        <v>768</v>
      </c>
      <c r="D46" s="96" t="s">
        <v>304</v>
      </c>
      <c r="E46" s="97">
        <v>3504</v>
      </c>
      <c r="F46" s="98">
        <v>129.28008</v>
      </c>
      <c r="G46" s="99">
        <v>9.8828800000000001E-3</v>
      </c>
      <c r="H46" s="89" t="s">
        <v>140</v>
      </c>
    </row>
    <row r="47" spans="1:8" ht="25.5" x14ac:dyDescent="0.2">
      <c r="A47" s="95">
        <v>41</v>
      </c>
      <c r="B47" s="96" t="s">
        <v>511</v>
      </c>
      <c r="C47" s="96" t="s">
        <v>512</v>
      </c>
      <c r="D47" s="96" t="s">
        <v>277</v>
      </c>
      <c r="E47" s="97">
        <v>9030</v>
      </c>
      <c r="F47" s="98">
        <v>129.22833</v>
      </c>
      <c r="G47" s="99">
        <v>9.8789299999999993E-3</v>
      </c>
      <c r="H47" s="89" t="s">
        <v>140</v>
      </c>
    </row>
    <row r="48" spans="1:8" x14ac:dyDescent="0.2">
      <c r="A48" s="95">
        <v>42</v>
      </c>
      <c r="B48" s="96" t="s">
        <v>89</v>
      </c>
      <c r="C48" s="96" t="s">
        <v>90</v>
      </c>
      <c r="D48" s="96" t="s">
        <v>91</v>
      </c>
      <c r="E48" s="97">
        <v>77159</v>
      </c>
      <c r="F48" s="98">
        <v>129.07929110000001</v>
      </c>
      <c r="G48" s="99">
        <v>9.8675399999999993E-3</v>
      </c>
      <c r="H48" s="89" t="s">
        <v>140</v>
      </c>
    </row>
    <row r="49" spans="1:8" x14ac:dyDescent="0.2">
      <c r="A49" s="95">
        <v>43</v>
      </c>
      <c r="B49" s="96" t="s">
        <v>818</v>
      </c>
      <c r="C49" s="96" t="s">
        <v>819</v>
      </c>
      <c r="D49" s="96" t="s">
        <v>648</v>
      </c>
      <c r="E49" s="97">
        <v>20512</v>
      </c>
      <c r="F49" s="98">
        <v>128.91792000000001</v>
      </c>
      <c r="G49" s="99">
        <v>9.8551999999999997E-3</v>
      </c>
      <c r="H49" s="89" t="s">
        <v>140</v>
      </c>
    </row>
    <row r="50" spans="1:8" x14ac:dyDescent="0.2">
      <c r="A50" s="95">
        <v>44</v>
      </c>
      <c r="B50" s="96" t="s">
        <v>820</v>
      </c>
      <c r="C50" s="96" t="s">
        <v>821</v>
      </c>
      <c r="D50" s="96" t="s">
        <v>266</v>
      </c>
      <c r="E50" s="97">
        <v>17625</v>
      </c>
      <c r="F50" s="98">
        <v>128.83875</v>
      </c>
      <c r="G50" s="99">
        <v>9.8491499999999992E-3</v>
      </c>
      <c r="H50" s="89" t="s">
        <v>140</v>
      </c>
    </row>
    <row r="51" spans="1:8" x14ac:dyDescent="0.2">
      <c r="A51" s="95">
        <v>45</v>
      </c>
      <c r="B51" s="96" t="s">
        <v>350</v>
      </c>
      <c r="C51" s="96" t="s">
        <v>351</v>
      </c>
      <c r="D51" s="96" t="s">
        <v>241</v>
      </c>
      <c r="E51" s="97">
        <v>27328</v>
      </c>
      <c r="F51" s="98">
        <v>128.78319999999999</v>
      </c>
      <c r="G51" s="99">
        <v>9.8449000000000002E-3</v>
      </c>
      <c r="H51" s="89" t="s">
        <v>140</v>
      </c>
    </row>
    <row r="52" spans="1:8" x14ac:dyDescent="0.2">
      <c r="A52" s="95">
        <v>46</v>
      </c>
      <c r="B52" s="96" t="s">
        <v>107</v>
      </c>
      <c r="C52" s="96" t="s">
        <v>108</v>
      </c>
      <c r="D52" s="96" t="s">
        <v>109</v>
      </c>
      <c r="E52" s="97">
        <v>1850</v>
      </c>
      <c r="F52" s="98">
        <v>128.76925</v>
      </c>
      <c r="G52" s="99">
        <v>9.8438299999999996E-3</v>
      </c>
      <c r="H52" s="89" t="s">
        <v>140</v>
      </c>
    </row>
    <row r="53" spans="1:8" x14ac:dyDescent="0.2">
      <c r="A53" s="95">
        <v>47</v>
      </c>
      <c r="B53" s="96" t="s">
        <v>442</v>
      </c>
      <c r="C53" s="96" t="s">
        <v>443</v>
      </c>
      <c r="D53" s="96" t="s">
        <v>228</v>
      </c>
      <c r="E53" s="97">
        <v>36729</v>
      </c>
      <c r="F53" s="98">
        <v>128.56986449999999</v>
      </c>
      <c r="G53" s="99">
        <v>9.8285899999999999E-3</v>
      </c>
      <c r="H53" s="89" t="s">
        <v>140</v>
      </c>
    </row>
    <row r="54" spans="1:8" x14ac:dyDescent="0.2">
      <c r="A54" s="95">
        <v>48</v>
      </c>
      <c r="B54" s="96" t="s">
        <v>659</v>
      </c>
      <c r="C54" s="96" t="s">
        <v>660</v>
      </c>
      <c r="D54" s="96" t="s">
        <v>182</v>
      </c>
      <c r="E54" s="97">
        <v>6580</v>
      </c>
      <c r="F54" s="98">
        <v>128.48107999999999</v>
      </c>
      <c r="G54" s="99">
        <v>9.8218000000000003E-3</v>
      </c>
      <c r="H54" s="89" t="s">
        <v>140</v>
      </c>
    </row>
    <row r="55" spans="1:8" x14ac:dyDescent="0.2">
      <c r="A55" s="95">
        <v>49</v>
      </c>
      <c r="B55" s="96" t="s">
        <v>707</v>
      </c>
      <c r="C55" s="96" t="s">
        <v>708</v>
      </c>
      <c r="D55" s="96" t="s">
        <v>31</v>
      </c>
      <c r="E55" s="97">
        <v>87096</v>
      </c>
      <c r="F55" s="98">
        <v>128.3969232</v>
      </c>
      <c r="G55" s="99">
        <v>9.8153700000000003E-3</v>
      </c>
      <c r="H55" s="89" t="s">
        <v>140</v>
      </c>
    </row>
    <row r="56" spans="1:8" x14ac:dyDescent="0.2">
      <c r="A56" s="95">
        <v>50</v>
      </c>
      <c r="B56" s="96" t="s">
        <v>822</v>
      </c>
      <c r="C56" s="96" t="s">
        <v>823</v>
      </c>
      <c r="D56" s="96" t="s">
        <v>266</v>
      </c>
      <c r="E56" s="97">
        <v>15544</v>
      </c>
      <c r="F56" s="98">
        <v>128.16028</v>
      </c>
      <c r="G56" s="99">
        <v>9.7972800000000002E-3</v>
      </c>
      <c r="H56" s="89" t="s">
        <v>140</v>
      </c>
    </row>
    <row r="57" spans="1:8" x14ac:dyDescent="0.2">
      <c r="A57" s="95">
        <v>51</v>
      </c>
      <c r="B57" s="96" t="s">
        <v>344</v>
      </c>
      <c r="C57" s="96" t="s">
        <v>345</v>
      </c>
      <c r="D57" s="96" t="s">
        <v>304</v>
      </c>
      <c r="E57" s="97">
        <v>46833</v>
      </c>
      <c r="F57" s="98">
        <v>128.135088</v>
      </c>
      <c r="G57" s="99">
        <v>9.7953599999999995E-3</v>
      </c>
      <c r="H57" s="89" t="s">
        <v>140</v>
      </c>
    </row>
    <row r="58" spans="1:8" x14ac:dyDescent="0.2">
      <c r="A58" s="95">
        <v>52</v>
      </c>
      <c r="B58" s="96" t="s">
        <v>11</v>
      </c>
      <c r="C58" s="96" t="s">
        <v>12</v>
      </c>
      <c r="D58" s="96" t="s">
        <v>13</v>
      </c>
      <c r="E58" s="97">
        <v>3257</v>
      </c>
      <c r="F58" s="98">
        <v>128.07501099999999</v>
      </c>
      <c r="G58" s="99">
        <v>9.7907600000000008E-3</v>
      </c>
      <c r="H58" s="89" t="s">
        <v>140</v>
      </c>
    </row>
    <row r="59" spans="1:8" ht="25.5" x14ac:dyDescent="0.2">
      <c r="A59" s="95">
        <v>53</v>
      </c>
      <c r="B59" s="96" t="s">
        <v>311</v>
      </c>
      <c r="C59" s="96" t="s">
        <v>312</v>
      </c>
      <c r="D59" s="96" t="s">
        <v>216</v>
      </c>
      <c r="E59" s="97">
        <v>14439</v>
      </c>
      <c r="F59" s="98">
        <v>127.828467</v>
      </c>
      <c r="G59" s="99">
        <v>9.7719199999999999E-3</v>
      </c>
      <c r="H59" s="89" t="s">
        <v>140</v>
      </c>
    </row>
    <row r="60" spans="1:8" x14ac:dyDescent="0.2">
      <c r="A60" s="95">
        <v>54</v>
      </c>
      <c r="B60" s="96" t="s">
        <v>824</v>
      </c>
      <c r="C60" s="96" t="s">
        <v>825</v>
      </c>
      <c r="D60" s="96" t="s">
        <v>182</v>
      </c>
      <c r="E60" s="97">
        <v>1183</v>
      </c>
      <c r="F60" s="98">
        <v>127.764</v>
      </c>
      <c r="G60" s="99">
        <v>9.7669899999999997E-3</v>
      </c>
      <c r="H60" s="89" t="s">
        <v>140</v>
      </c>
    </row>
    <row r="61" spans="1:8" x14ac:dyDescent="0.2">
      <c r="A61" s="95">
        <v>55</v>
      </c>
      <c r="B61" s="96" t="s">
        <v>826</v>
      </c>
      <c r="C61" s="96" t="s">
        <v>827</v>
      </c>
      <c r="D61" s="96" t="s">
        <v>228</v>
      </c>
      <c r="E61" s="97">
        <v>1792</v>
      </c>
      <c r="F61" s="98">
        <v>127.6352</v>
      </c>
      <c r="G61" s="99">
        <v>9.7571399999999992E-3</v>
      </c>
      <c r="H61" s="89" t="s">
        <v>140</v>
      </c>
    </row>
    <row r="62" spans="1:8" x14ac:dyDescent="0.2">
      <c r="A62" s="95">
        <v>56</v>
      </c>
      <c r="B62" s="96" t="s">
        <v>655</v>
      </c>
      <c r="C62" s="96" t="s">
        <v>656</v>
      </c>
      <c r="D62" s="96" t="s">
        <v>417</v>
      </c>
      <c r="E62" s="97">
        <v>2176</v>
      </c>
      <c r="F62" s="98">
        <v>127.52448</v>
      </c>
      <c r="G62" s="99">
        <v>9.7486799999999992E-3</v>
      </c>
      <c r="H62" s="89" t="s">
        <v>140</v>
      </c>
    </row>
    <row r="63" spans="1:8" x14ac:dyDescent="0.2">
      <c r="A63" s="95">
        <v>57</v>
      </c>
      <c r="B63" s="96" t="s">
        <v>340</v>
      </c>
      <c r="C63" s="96" t="s">
        <v>341</v>
      </c>
      <c r="D63" s="96" t="s">
        <v>182</v>
      </c>
      <c r="E63" s="97">
        <v>7810</v>
      </c>
      <c r="F63" s="98">
        <v>127.42796</v>
      </c>
      <c r="G63" s="99">
        <v>9.7412999999999996E-3</v>
      </c>
      <c r="H63" s="89" t="s">
        <v>140</v>
      </c>
    </row>
    <row r="64" spans="1:8" x14ac:dyDescent="0.2">
      <c r="A64" s="95">
        <v>58</v>
      </c>
      <c r="B64" s="96" t="s">
        <v>46</v>
      </c>
      <c r="C64" s="96" t="s">
        <v>47</v>
      </c>
      <c r="D64" s="96" t="s">
        <v>22</v>
      </c>
      <c r="E64" s="97">
        <v>34753</v>
      </c>
      <c r="F64" s="98">
        <v>127.300239</v>
      </c>
      <c r="G64" s="99">
        <v>9.7315300000000004E-3</v>
      </c>
      <c r="H64" s="89" t="s">
        <v>140</v>
      </c>
    </row>
    <row r="65" spans="1:8" x14ac:dyDescent="0.2">
      <c r="A65" s="95">
        <v>59</v>
      </c>
      <c r="B65" s="96" t="s">
        <v>34</v>
      </c>
      <c r="C65" s="96" t="s">
        <v>35</v>
      </c>
      <c r="D65" s="96" t="s">
        <v>22</v>
      </c>
      <c r="E65" s="97">
        <v>49560</v>
      </c>
      <c r="F65" s="98">
        <v>127.12139999999999</v>
      </c>
      <c r="G65" s="99">
        <v>9.71786E-3</v>
      </c>
      <c r="H65" s="89" t="s">
        <v>140</v>
      </c>
    </row>
    <row r="66" spans="1:8" ht="25.5" x14ac:dyDescent="0.2">
      <c r="A66" s="95">
        <v>60</v>
      </c>
      <c r="B66" s="96" t="s">
        <v>771</v>
      </c>
      <c r="C66" s="96" t="s">
        <v>772</v>
      </c>
      <c r="D66" s="96" t="s">
        <v>216</v>
      </c>
      <c r="E66" s="97">
        <v>10431</v>
      </c>
      <c r="F66" s="98">
        <v>127.060011</v>
      </c>
      <c r="G66" s="99">
        <v>9.7131700000000001E-3</v>
      </c>
      <c r="H66" s="89" t="s">
        <v>140</v>
      </c>
    </row>
    <row r="67" spans="1:8" ht="25.5" x14ac:dyDescent="0.2">
      <c r="A67" s="95">
        <v>61</v>
      </c>
      <c r="B67" s="96" t="s">
        <v>440</v>
      </c>
      <c r="C67" s="96" t="s">
        <v>441</v>
      </c>
      <c r="D67" s="96" t="s">
        <v>202</v>
      </c>
      <c r="E67" s="97">
        <v>11183</v>
      </c>
      <c r="F67" s="98">
        <v>126.80403699999999</v>
      </c>
      <c r="G67" s="99">
        <v>9.6936000000000001E-3</v>
      </c>
      <c r="H67" s="89" t="s">
        <v>140</v>
      </c>
    </row>
    <row r="68" spans="1:8" x14ac:dyDescent="0.2">
      <c r="A68" s="95">
        <v>62</v>
      </c>
      <c r="B68" s="96" t="s">
        <v>828</v>
      </c>
      <c r="C68" s="96" t="s">
        <v>829</v>
      </c>
      <c r="D68" s="96" t="s">
        <v>22</v>
      </c>
      <c r="E68" s="97">
        <v>27501</v>
      </c>
      <c r="F68" s="98">
        <v>126.44959799999999</v>
      </c>
      <c r="G68" s="99">
        <v>9.6665099999999997E-3</v>
      </c>
      <c r="H68" s="89" t="s">
        <v>140</v>
      </c>
    </row>
    <row r="69" spans="1:8" x14ac:dyDescent="0.2">
      <c r="A69" s="95">
        <v>63</v>
      </c>
      <c r="B69" s="96" t="s">
        <v>509</v>
      </c>
      <c r="C69" s="96" t="s">
        <v>510</v>
      </c>
      <c r="D69" s="96" t="s">
        <v>241</v>
      </c>
      <c r="E69" s="97">
        <v>9278</v>
      </c>
      <c r="F69" s="98">
        <v>126.422028</v>
      </c>
      <c r="G69" s="99">
        <v>9.6644000000000001E-3</v>
      </c>
      <c r="H69" s="89" t="s">
        <v>140</v>
      </c>
    </row>
    <row r="70" spans="1:8" ht="25.5" x14ac:dyDescent="0.2">
      <c r="A70" s="95">
        <v>64</v>
      </c>
      <c r="B70" s="96" t="s">
        <v>55</v>
      </c>
      <c r="C70" s="96" t="s">
        <v>56</v>
      </c>
      <c r="D70" s="96" t="s">
        <v>57</v>
      </c>
      <c r="E70" s="97">
        <v>8893</v>
      </c>
      <c r="F70" s="98">
        <v>126.26281400000001</v>
      </c>
      <c r="G70" s="99">
        <v>9.6522299999999995E-3</v>
      </c>
      <c r="H70" s="89" t="s">
        <v>140</v>
      </c>
    </row>
    <row r="71" spans="1:8" x14ac:dyDescent="0.2">
      <c r="A71" s="95">
        <v>65</v>
      </c>
      <c r="B71" s="96" t="s">
        <v>735</v>
      </c>
      <c r="C71" s="96" t="s">
        <v>736</v>
      </c>
      <c r="D71" s="96" t="s">
        <v>248</v>
      </c>
      <c r="E71" s="97">
        <v>10939</v>
      </c>
      <c r="F71" s="98">
        <v>126.246999</v>
      </c>
      <c r="G71" s="99">
        <v>9.6510199999999997E-3</v>
      </c>
      <c r="H71" s="89" t="s">
        <v>140</v>
      </c>
    </row>
    <row r="72" spans="1:8" x14ac:dyDescent="0.2">
      <c r="A72" s="95">
        <v>66</v>
      </c>
      <c r="B72" s="96" t="s">
        <v>830</v>
      </c>
      <c r="C72" s="96" t="s">
        <v>831</v>
      </c>
      <c r="D72" s="96" t="s">
        <v>182</v>
      </c>
      <c r="E72" s="97">
        <v>138844</v>
      </c>
      <c r="F72" s="98">
        <v>126.1120052</v>
      </c>
      <c r="G72" s="99">
        <v>9.6407000000000003E-3</v>
      </c>
      <c r="H72" s="89" t="s">
        <v>140</v>
      </c>
    </row>
    <row r="73" spans="1:8" x14ac:dyDescent="0.2">
      <c r="A73" s="95">
        <v>67</v>
      </c>
      <c r="B73" s="96" t="s">
        <v>127</v>
      </c>
      <c r="C73" s="96" t="s">
        <v>128</v>
      </c>
      <c r="D73" s="96" t="s">
        <v>43</v>
      </c>
      <c r="E73" s="97">
        <v>5068</v>
      </c>
      <c r="F73" s="98">
        <v>126.05129599999999</v>
      </c>
      <c r="G73" s="99">
        <v>9.6360600000000001E-3</v>
      </c>
      <c r="H73" s="89" t="s">
        <v>140</v>
      </c>
    </row>
    <row r="74" spans="1:8" x14ac:dyDescent="0.2">
      <c r="A74" s="95">
        <v>68</v>
      </c>
      <c r="B74" s="96" t="s">
        <v>438</v>
      </c>
      <c r="C74" s="96" t="s">
        <v>439</v>
      </c>
      <c r="D74" s="96" t="s">
        <v>199</v>
      </c>
      <c r="E74" s="97">
        <v>4024</v>
      </c>
      <c r="F74" s="98">
        <v>125.705736</v>
      </c>
      <c r="G74" s="99">
        <v>9.6096399999999992E-3</v>
      </c>
      <c r="H74" s="89" t="s">
        <v>140</v>
      </c>
    </row>
    <row r="75" spans="1:8" x14ac:dyDescent="0.2">
      <c r="A75" s="95">
        <v>69</v>
      </c>
      <c r="B75" s="96" t="s">
        <v>832</v>
      </c>
      <c r="C75" s="96" t="s">
        <v>833</v>
      </c>
      <c r="D75" s="96" t="s">
        <v>22</v>
      </c>
      <c r="E75" s="97">
        <v>92701</v>
      </c>
      <c r="F75" s="98">
        <v>125.4986138</v>
      </c>
      <c r="G75" s="99">
        <v>9.5938099999999995E-3</v>
      </c>
      <c r="H75" s="89" t="s">
        <v>140</v>
      </c>
    </row>
    <row r="76" spans="1:8" x14ac:dyDescent="0.2">
      <c r="A76" s="95">
        <v>70</v>
      </c>
      <c r="B76" s="96" t="s">
        <v>834</v>
      </c>
      <c r="C76" s="96" t="s">
        <v>835</v>
      </c>
      <c r="D76" s="96" t="s">
        <v>40</v>
      </c>
      <c r="E76" s="97">
        <v>110656</v>
      </c>
      <c r="F76" s="98">
        <v>124.93062399999999</v>
      </c>
      <c r="G76" s="99">
        <v>9.5503900000000006E-3</v>
      </c>
      <c r="H76" s="89" t="s">
        <v>140</v>
      </c>
    </row>
    <row r="77" spans="1:8" x14ac:dyDescent="0.2">
      <c r="A77" s="95">
        <v>71</v>
      </c>
      <c r="B77" s="96" t="s">
        <v>836</v>
      </c>
      <c r="C77" s="96" t="s">
        <v>837</v>
      </c>
      <c r="D77" s="96" t="s">
        <v>228</v>
      </c>
      <c r="E77" s="97">
        <v>5686</v>
      </c>
      <c r="F77" s="98">
        <v>124.87593200000001</v>
      </c>
      <c r="G77" s="99">
        <v>9.5462099999999994E-3</v>
      </c>
      <c r="H77" s="89" t="s">
        <v>140</v>
      </c>
    </row>
    <row r="78" spans="1:8" x14ac:dyDescent="0.2">
      <c r="A78" s="95">
        <v>72</v>
      </c>
      <c r="B78" s="96" t="s">
        <v>331</v>
      </c>
      <c r="C78" s="96" t="s">
        <v>332</v>
      </c>
      <c r="D78" s="96" t="s">
        <v>228</v>
      </c>
      <c r="E78" s="97">
        <v>3637</v>
      </c>
      <c r="F78" s="98">
        <v>124.814566</v>
      </c>
      <c r="G78" s="99">
        <v>9.5415199999999995E-3</v>
      </c>
      <c r="H78" s="89" t="s">
        <v>140</v>
      </c>
    </row>
    <row r="79" spans="1:8" x14ac:dyDescent="0.2">
      <c r="A79" s="95">
        <v>73</v>
      </c>
      <c r="B79" s="96" t="s">
        <v>325</v>
      </c>
      <c r="C79" s="96" t="s">
        <v>326</v>
      </c>
      <c r="D79" s="96" t="s">
        <v>31</v>
      </c>
      <c r="E79" s="97">
        <v>30489</v>
      </c>
      <c r="F79" s="98">
        <v>124.39512000000001</v>
      </c>
      <c r="G79" s="99">
        <v>9.5094499999999992E-3</v>
      </c>
      <c r="H79" s="89" t="s">
        <v>140</v>
      </c>
    </row>
    <row r="80" spans="1:8" ht="25.5" x14ac:dyDescent="0.2">
      <c r="A80" s="95">
        <v>74</v>
      </c>
      <c r="B80" s="96" t="s">
        <v>838</v>
      </c>
      <c r="C80" s="96" t="s">
        <v>839</v>
      </c>
      <c r="D80" s="96" t="s">
        <v>216</v>
      </c>
      <c r="E80" s="97">
        <v>2053</v>
      </c>
      <c r="F80" s="98">
        <v>124.22703</v>
      </c>
      <c r="G80" s="99">
        <v>9.4965999999999991E-3</v>
      </c>
      <c r="H80" s="89" t="s">
        <v>140</v>
      </c>
    </row>
    <row r="81" spans="1:8" x14ac:dyDescent="0.2">
      <c r="A81" s="95">
        <v>75</v>
      </c>
      <c r="B81" s="96" t="s">
        <v>319</v>
      </c>
      <c r="C81" s="96" t="s">
        <v>320</v>
      </c>
      <c r="D81" s="96" t="s">
        <v>31</v>
      </c>
      <c r="E81" s="97">
        <v>13316</v>
      </c>
      <c r="F81" s="98">
        <v>123.73893</v>
      </c>
      <c r="G81" s="99">
        <v>9.4592900000000004E-3</v>
      </c>
      <c r="H81" s="89" t="s">
        <v>140</v>
      </c>
    </row>
    <row r="82" spans="1:8" x14ac:dyDescent="0.2">
      <c r="A82" s="95">
        <v>76</v>
      </c>
      <c r="B82" s="96" t="s">
        <v>840</v>
      </c>
      <c r="C82" s="96" t="s">
        <v>841</v>
      </c>
      <c r="D82" s="96" t="s">
        <v>266</v>
      </c>
      <c r="E82" s="97">
        <v>6810</v>
      </c>
      <c r="F82" s="98">
        <v>123.54021</v>
      </c>
      <c r="G82" s="99">
        <v>9.4441000000000004E-3</v>
      </c>
      <c r="H82" s="89" t="s">
        <v>140</v>
      </c>
    </row>
    <row r="83" spans="1:8" x14ac:dyDescent="0.2">
      <c r="A83" s="95">
        <v>77</v>
      </c>
      <c r="B83" s="96" t="s">
        <v>14</v>
      </c>
      <c r="C83" s="96" t="s">
        <v>15</v>
      </c>
      <c r="D83" s="96" t="s">
        <v>16</v>
      </c>
      <c r="E83" s="97">
        <v>6267</v>
      </c>
      <c r="F83" s="98">
        <v>123.378429</v>
      </c>
      <c r="G83" s="99">
        <v>9.4317299999999993E-3</v>
      </c>
      <c r="H83" s="89" t="s">
        <v>140</v>
      </c>
    </row>
    <row r="84" spans="1:8" x14ac:dyDescent="0.2">
      <c r="A84" s="95">
        <v>78</v>
      </c>
      <c r="B84" s="96" t="s">
        <v>335</v>
      </c>
      <c r="C84" s="96" t="s">
        <v>336</v>
      </c>
      <c r="D84" s="96" t="s">
        <v>182</v>
      </c>
      <c r="E84" s="97">
        <v>13245</v>
      </c>
      <c r="F84" s="98">
        <v>123.1586325</v>
      </c>
      <c r="G84" s="99">
        <v>9.4149300000000002E-3</v>
      </c>
      <c r="H84" s="89" t="s">
        <v>140</v>
      </c>
    </row>
    <row r="85" spans="1:8" ht="25.5" x14ac:dyDescent="0.2">
      <c r="A85" s="95">
        <v>79</v>
      </c>
      <c r="B85" s="96" t="s">
        <v>346</v>
      </c>
      <c r="C85" s="96" t="s">
        <v>347</v>
      </c>
      <c r="D85" s="96" t="s">
        <v>216</v>
      </c>
      <c r="E85" s="97">
        <v>7658</v>
      </c>
      <c r="F85" s="98">
        <v>122.168074</v>
      </c>
      <c r="G85" s="99">
        <v>9.3392000000000006E-3</v>
      </c>
      <c r="H85" s="89" t="s">
        <v>140</v>
      </c>
    </row>
    <row r="86" spans="1:8" ht="25.5" x14ac:dyDescent="0.2">
      <c r="A86" s="95">
        <v>80</v>
      </c>
      <c r="B86" s="96" t="s">
        <v>103</v>
      </c>
      <c r="C86" s="96" t="s">
        <v>104</v>
      </c>
      <c r="D86" s="96" t="s">
        <v>25</v>
      </c>
      <c r="E86" s="97">
        <v>23859</v>
      </c>
      <c r="F86" s="98">
        <v>121.7166885</v>
      </c>
      <c r="G86" s="99">
        <v>9.3047000000000008E-3</v>
      </c>
      <c r="H86" s="89" t="s">
        <v>140</v>
      </c>
    </row>
    <row r="87" spans="1:8" x14ac:dyDescent="0.2">
      <c r="A87" s="95">
        <v>81</v>
      </c>
      <c r="B87" s="96" t="s">
        <v>657</v>
      </c>
      <c r="C87" s="96" t="s">
        <v>658</v>
      </c>
      <c r="D87" s="96" t="s">
        <v>98</v>
      </c>
      <c r="E87" s="97">
        <v>19037</v>
      </c>
      <c r="F87" s="98">
        <v>121.0277275</v>
      </c>
      <c r="G87" s="99">
        <v>9.2520299999999996E-3</v>
      </c>
      <c r="H87" s="89" t="s">
        <v>140</v>
      </c>
    </row>
    <row r="88" spans="1:8" x14ac:dyDescent="0.2">
      <c r="A88" s="95">
        <v>82</v>
      </c>
      <c r="B88" s="96" t="s">
        <v>515</v>
      </c>
      <c r="C88" s="96" t="s">
        <v>516</v>
      </c>
      <c r="D88" s="96" t="s">
        <v>221</v>
      </c>
      <c r="E88" s="97">
        <v>17896</v>
      </c>
      <c r="F88" s="98">
        <v>120.645884</v>
      </c>
      <c r="G88" s="99">
        <v>9.2228399999999995E-3</v>
      </c>
      <c r="H88" s="89" t="s">
        <v>140</v>
      </c>
    </row>
    <row r="89" spans="1:8" x14ac:dyDescent="0.2">
      <c r="A89" s="95">
        <v>83</v>
      </c>
      <c r="B89" s="96" t="s">
        <v>305</v>
      </c>
      <c r="C89" s="96" t="s">
        <v>306</v>
      </c>
      <c r="D89" s="96" t="s">
        <v>304</v>
      </c>
      <c r="E89" s="97">
        <v>9638</v>
      </c>
      <c r="F89" s="98">
        <v>120.41717199999999</v>
      </c>
      <c r="G89" s="99">
        <v>9.2053599999999992E-3</v>
      </c>
      <c r="H89" s="89" t="s">
        <v>140</v>
      </c>
    </row>
    <row r="90" spans="1:8" x14ac:dyDescent="0.2">
      <c r="A90" s="95">
        <v>84</v>
      </c>
      <c r="B90" s="96" t="s">
        <v>80</v>
      </c>
      <c r="C90" s="96" t="s">
        <v>81</v>
      </c>
      <c r="D90" s="96" t="s">
        <v>82</v>
      </c>
      <c r="E90" s="97">
        <v>2616</v>
      </c>
      <c r="F90" s="98">
        <v>120.24444</v>
      </c>
      <c r="G90" s="99">
        <v>9.1921499999999996E-3</v>
      </c>
      <c r="H90" s="89" t="s">
        <v>140</v>
      </c>
    </row>
    <row r="91" spans="1:8" x14ac:dyDescent="0.2">
      <c r="A91" s="95">
        <v>85</v>
      </c>
      <c r="B91" s="96" t="s">
        <v>842</v>
      </c>
      <c r="C91" s="96" t="s">
        <v>843</v>
      </c>
      <c r="D91" s="96" t="s">
        <v>98</v>
      </c>
      <c r="E91" s="97">
        <v>12345</v>
      </c>
      <c r="F91" s="98">
        <v>119.931675</v>
      </c>
      <c r="G91" s="99">
        <v>9.1682399999999994E-3</v>
      </c>
      <c r="H91" s="89" t="s">
        <v>140</v>
      </c>
    </row>
    <row r="92" spans="1:8" x14ac:dyDescent="0.2">
      <c r="A92" s="95">
        <v>86</v>
      </c>
      <c r="B92" s="96" t="s">
        <v>653</v>
      </c>
      <c r="C92" s="96" t="s">
        <v>654</v>
      </c>
      <c r="D92" s="96" t="s">
        <v>71</v>
      </c>
      <c r="E92" s="97">
        <v>9327</v>
      </c>
      <c r="F92" s="98">
        <v>119.85195</v>
      </c>
      <c r="G92" s="99">
        <v>9.1621500000000008E-3</v>
      </c>
      <c r="H92" s="89" t="s">
        <v>140</v>
      </c>
    </row>
    <row r="93" spans="1:8" ht="25.5" x14ac:dyDescent="0.2">
      <c r="A93" s="95">
        <v>87</v>
      </c>
      <c r="B93" s="96" t="s">
        <v>844</v>
      </c>
      <c r="C93" s="96" t="s">
        <v>845</v>
      </c>
      <c r="D93" s="96" t="s">
        <v>846</v>
      </c>
      <c r="E93" s="97">
        <v>5929</v>
      </c>
      <c r="F93" s="98">
        <v>119.78951600000001</v>
      </c>
      <c r="G93" s="99">
        <v>9.1573699999999997E-3</v>
      </c>
      <c r="H93" s="89" t="s">
        <v>140</v>
      </c>
    </row>
    <row r="94" spans="1:8" x14ac:dyDescent="0.2">
      <c r="A94" s="95">
        <v>88</v>
      </c>
      <c r="B94" s="96" t="s">
        <v>847</v>
      </c>
      <c r="C94" s="96" t="s">
        <v>848</v>
      </c>
      <c r="D94" s="96" t="s">
        <v>182</v>
      </c>
      <c r="E94" s="97">
        <v>98880</v>
      </c>
      <c r="F94" s="98">
        <v>118.75488</v>
      </c>
      <c r="G94" s="99">
        <v>9.0782799999999993E-3</v>
      </c>
      <c r="H94" s="89" t="s">
        <v>140</v>
      </c>
    </row>
    <row r="95" spans="1:8" x14ac:dyDescent="0.2">
      <c r="A95" s="95">
        <v>89</v>
      </c>
      <c r="B95" s="96" t="s">
        <v>849</v>
      </c>
      <c r="C95" s="96" t="s">
        <v>850</v>
      </c>
      <c r="D95" s="96" t="s">
        <v>43</v>
      </c>
      <c r="E95" s="97">
        <v>20289</v>
      </c>
      <c r="F95" s="98">
        <v>118.4979045</v>
      </c>
      <c r="G95" s="99">
        <v>9.0586399999999997E-3</v>
      </c>
      <c r="H95" s="89" t="s">
        <v>140</v>
      </c>
    </row>
    <row r="96" spans="1:8" x14ac:dyDescent="0.2">
      <c r="A96" s="95">
        <v>90</v>
      </c>
      <c r="B96" s="96" t="s">
        <v>17</v>
      </c>
      <c r="C96" s="96" t="s">
        <v>18</v>
      </c>
      <c r="D96" s="96" t="s">
        <v>19</v>
      </c>
      <c r="E96" s="97">
        <v>8463</v>
      </c>
      <c r="F96" s="98">
        <v>118.092702</v>
      </c>
      <c r="G96" s="99">
        <v>9.0276599999999999E-3</v>
      </c>
      <c r="H96" s="89" t="s">
        <v>140</v>
      </c>
    </row>
    <row r="97" spans="1:8" x14ac:dyDescent="0.2">
      <c r="A97" s="95">
        <v>91</v>
      </c>
      <c r="B97" s="96" t="s">
        <v>244</v>
      </c>
      <c r="C97" s="96" t="s">
        <v>245</v>
      </c>
      <c r="D97" s="96" t="s">
        <v>109</v>
      </c>
      <c r="E97" s="97">
        <v>12339</v>
      </c>
      <c r="F97" s="98">
        <v>118.059552</v>
      </c>
      <c r="G97" s="99">
        <v>9.0251299999999993E-3</v>
      </c>
      <c r="H97" s="89" t="s">
        <v>140</v>
      </c>
    </row>
    <row r="98" spans="1:8" x14ac:dyDescent="0.2">
      <c r="A98" s="95">
        <v>92</v>
      </c>
      <c r="B98" s="96" t="s">
        <v>450</v>
      </c>
      <c r="C98" s="96" t="s">
        <v>451</v>
      </c>
      <c r="D98" s="96" t="s">
        <v>199</v>
      </c>
      <c r="E98" s="97">
        <v>49769</v>
      </c>
      <c r="F98" s="98">
        <v>117.902761</v>
      </c>
      <c r="G98" s="99">
        <v>9.0131399999999993E-3</v>
      </c>
      <c r="H98" s="89" t="s">
        <v>140</v>
      </c>
    </row>
    <row r="99" spans="1:8" x14ac:dyDescent="0.2">
      <c r="A99" s="95">
        <v>93</v>
      </c>
      <c r="B99" s="96" t="s">
        <v>851</v>
      </c>
      <c r="C99" s="96" t="s">
        <v>852</v>
      </c>
      <c r="D99" s="96" t="s">
        <v>22</v>
      </c>
      <c r="E99" s="97">
        <v>13063</v>
      </c>
      <c r="F99" s="98">
        <v>116.88772400000001</v>
      </c>
      <c r="G99" s="99">
        <v>8.9355400000000005E-3</v>
      </c>
      <c r="H99" s="89" t="s">
        <v>140</v>
      </c>
    </row>
    <row r="100" spans="1:8" x14ac:dyDescent="0.2">
      <c r="A100" s="95">
        <v>94</v>
      </c>
      <c r="B100" s="96" t="s">
        <v>354</v>
      </c>
      <c r="C100" s="96" t="s">
        <v>355</v>
      </c>
      <c r="D100" s="96" t="s">
        <v>304</v>
      </c>
      <c r="E100" s="97">
        <v>3079</v>
      </c>
      <c r="F100" s="98">
        <v>116.555545</v>
      </c>
      <c r="G100" s="99">
        <v>8.9101500000000004E-3</v>
      </c>
      <c r="H100" s="89" t="s">
        <v>140</v>
      </c>
    </row>
    <row r="101" spans="1:8" x14ac:dyDescent="0.2">
      <c r="A101" s="95">
        <v>95</v>
      </c>
      <c r="B101" s="96" t="s">
        <v>737</v>
      </c>
      <c r="C101" s="96" t="s">
        <v>738</v>
      </c>
      <c r="D101" s="96" t="s">
        <v>71</v>
      </c>
      <c r="E101" s="97">
        <v>4790</v>
      </c>
      <c r="F101" s="98">
        <v>116.31556999999999</v>
      </c>
      <c r="G101" s="99">
        <v>8.89181E-3</v>
      </c>
      <c r="H101" s="89" t="s">
        <v>140</v>
      </c>
    </row>
    <row r="102" spans="1:8" ht="25.5" x14ac:dyDescent="0.2">
      <c r="A102" s="95">
        <v>96</v>
      </c>
      <c r="B102" s="96" t="s">
        <v>444</v>
      </c>
      <c r="C102" s="96" t="s">
        <v>445</v>
      </c>
      <c r="D102" s="96" t="s">
        <v>216</v>
      </c>
      <c r="E102" s="97">
        <v>8762</v>
      </c>
      <c r="F102" s="98">
        <v>116.00888</v>
      </c>
      <c r="G102" s="99">
        <v>8.8683600000000005E-3</v>
      </c>
      <c r="H102" s="89" t="s">
        <v>140</v>
      </c>
    </row>
    <row r="103" spans="1:8" x14ac:dyDescent="0.2">
      <c r="A103" s="95">
        <v>97</v>
      </c>
      <c r="B103" s="96" t="s">
        <v>503</v>
      </c>
      <c r="C103" s="96" t="s">
        <v>504</v>
      </c>
      <c r="D103" s="96" t="s">
        <v>228</v>
      </c>
      <c r="E103" s="97">
        <v>792</v>
      </c>
      <c r="F103" s="98">
        <v>115.62408000000001</v>
      </c>
      <c r="G103" s="99">
        <v>8.83894E-3</v>
      </c>
      <c r="H103" s="89" t="s">
        <v>140</v>
      </c>
    </row>
    <row r="104" spans="1:8" x14ac:dyDescent="0.2">
      <c r="A104" s="95">
        <v>98</v>
      </c>
      <c r="B104" s="96" t="s">
        <v>853</v>
      </c>
      <c r="C104" s="96" t="s">
        <v>854</v>
      </c>
      <c r="D104" s="96" t="s">
        <v>182</v>
      </c>
      <c r="E104" s="97">
        <v>44381</v>
      </c>
      <c r="F104" s="98">
        <v>112.949645</v>
      </c>
      <c r="G104" s="99">
        <v>8.6344999999999998E-3</v>
      </c>
      <c r="H104" s="89" t="s">
        <v>140</v>
      </c>
    </row>
    <row r="105" spans="1:8" x14ac:dyDescent="0.2">
      <c r="A105" s="95">
        <v>99</v>
      </c>
      <c r="B105" s="96" t="s">
        <v>855</v>
      </c>
      <c r="C105" s="96" t="s">
        <v>856</v>
      </c>
      <c r="D105" s="96" t="s">
        <v>22</v>
      </c>
      <c r="E105" s="97">
        <v>13007</v>
      </c>
      <c r="F105" s="98">
        <v>110.858661</v>
      </c>
      <c r="G105" s="99">
        <v>8.4746500000000002E-3</v>
      </c>
      <c r="H105" s="89" t="s">
        <v>140</v>
      </c>
    </row>
    <row r="106" spans="1:8" x14ac:dyDescent="0.2">
      <c r="A106" s="95">
        <v>100</v>
      </c>
      <c r="B106" s="96" t="s">
        <v>433</v>
      </c>
      <c r="C106" s="96" t="s">
        <v>434</v>
      </c>
      <c r="D106" s="96" t="s">
        <v>435</v>
      </c>
      <c r="E106" s="97">
        <v>32621</v>
      </c>
      <c r="F106" s="98">
        <v>105.08855149999999</v>
      </c>
      <c r="G106" s="99">
        <v>8.0335500000000004E-3</v>
      </c>
      <c r="H106" s="89" t="s">
        <v>140</v>
      </c>
    </row>
    <row r="107" spans="1:8" ht="25.5" x14ac:dyDescent="0.2">
      <c r="A107" s="95">
        <v>101</v>
      </c>
      <c r="B107" s="96" t="s">
        <v>452</v>
      </c>
      <c r="C107" s="96" t="s">
        <v>453</v>
      </c>
      <c r="D107" s="96" t="s">
        <v>390</v>
      </c>
      <c r="E107" s="97">
        <v>5044</v>
      </c>
      <c r="F107" s="98">
        <v>2.0276879999999999</v>
      </c>
      <c r="G107" s="99">
        <v>1.5500999999999999E-4</v>
      </c>
      <c r="H107" s="89" t="s">
        <v>140</v>
      </c>
    </row>
    <row r="108" spans="1:8" x14ac:dyDescent="0.2">
      <c r="A108" s="100"/>
      <c r="B108" s="100"/>
      <c r="C108" s="101" t="s">
        <v>139</v>
      </c>
      <c r="D108" s="100"/>
      <c r="E108" s="100" t="s">
        <v>140</v>
      </c>
      <c r="F108" s="102">
        <v>12956.3256177</v>
      </c>
      <c r="G108" s="103">
        <v>0.99045326</v>
      </c>
      <c r="H108" s="89" t="s">
        <v>140</v>
      </c>
    </row>
    <row r="109" spans="1:8" x14ac:dyDescent="0.2">
      <c r="A109" s="100"/>
      <c r="B109" s="100"/>
      <c r="C109" s="104"/>
      <c r="D109" s="100"/>
      <c r="E109" s="100"/>
      <c r="F109" s="105"/>
      <c r="G109" s="105"/>
      <c r="H109" s="89" t="s">
        <v>140</v>
      </c>
    </row>
    <row r="110" spans="1:8" x14ac:dyDescent="0.2">
      <c r="A110" s="100"/>
      <c r="B110" s="100"/>
      <c r="C110" s="101" t="s">
        <v>141</v>
      </c>
      <c r="D110" s="100"/>
      <c r="E110" s="100"/>
      <c r="F110" s="100"/>
      <c r="G110" s="100"/>
      <c r="H110" s="89" t="s">
        <v>140</v>
      </c>
    </row>
    <row r="111" spans="1:8" x14ac:dyDescent="0.2">
      <c r="A111" s="100"/>
      <c r="B111" s="100"/>
      <c r="C111" s="101" t="s">
        <v>139</v>
      </c>
      <c r="D111" s="100"/>
      <c r="E111" s="100" t="s">
        <v>140</v>
      </c>
      <c r="F111" s="106" t="s">
        <v>142</v>
      </c>
      <c r="G111" s="103">
        <v>0</v>
      </c>
      <c r="H111" s="89" t="s">
        <v>140</v>
      </c>
    </row>
    <row r="112" spans="1:8" x14ac:dyDescent="0.2">
      <c r="A112" s="100"/>
      <c r="B112" s="100"/>
      <c r="C112" s="104"/>
      <c r="D112" s="100"/>
      <c r="E112" s="100"/>
      <c r="F112" s="105"/>
      <c r="G112" s="105"/>
      <c r="H112" s="89" t="s">
        <v>140</v>
      </c>
    </row>
    <row r="113" spans="1:8" x14ac:dyDescent="0.2">
      <c r="A113" s="100"/>
      <c r="B113" s="100"/>
      <c r="C113" s="101" t="s">
        <v>143</v>
      </c>
      <c r="D113" s="100"/>
      <c r="E113" s="100"/>
      <c r="F113" s="100"/>
      <c r="G113" s="100"/>
      <c r="H113" s="89" t="s">
        <v>140</v>
      </c>
    </row>
    <row r="114" spans="1:8" x14ac:dyDescent="0.2">
      <c r="A114" s="100"/>
      <c r="B114" s="100"/>
      <c r="C114" s="101" t="s">
        <v>139</v>
      </c>
      <c r="D114" s="100"/>
      <c r="E114" s="100" t="s">
        <v>140</v>
      </c>
      <c r="F114" s="106" t="s">
        <v>142</v>
      </c>
      <c r="G114" s="103">
        <v>0</v>
      </c>
      <c r="H114" s="89" t="s">
        <v>140</v>
      </c>
    </row>
    <row r="115" spans="1:8" x14ac:dyDescent="0.2">
      <c r="A115" s="100"/>
      <c r="B115" s="100"/>
      <c r="C115" s="104"/>
      <c r="D115" s="100"/>
      <c r="E115" s="100"/>
      <c r="F115" s="105"/>
      <c r="G115" s="105"/>
      <c r="H115" s="89" t="s">
        <v>140</v>
      </c>
    </row>
    <row r="116" spans="1:8" x14ac:dyDescent="0.2">
      <c r="A116" s="100"/>
      <c r="B116" s="100"/>
      <c r="C116" s="101" t="s">
        <v>144</v>
      </c>
      <c r="D116" s="100"/>
      <c r="E116" s="100"/>
      <c r="F116" s="100"/>
      <c r="G116" s="100"/>
      <c r="H116" s="89" t="s">
        <v>140</v>
      </c>
    </row>
    <row r="117" spans="1:8" x14ac:dyDescent="0.2">
      <c r="A117" s="100"/>
      <c r="B117" s="100"/>
      <c r="C117" s="101" t="s">
        <v>139</v>
      </c>
      <c r="D117" s="100"/>
      <c r="E117" s="100" t="s">
        <v>140</v>
      </c>
      <c r="F117" s="106" t="s">
        <v>142</v>
      </c>
      <c r="G117" s="103">
        <v>0</v>
      </c>
      <c r="H117" s="89" t="s">
        <v>140</v>
      </c>
    </row>
    <row r="118" spans="1:8" x14ac:dyDescent="0.2">
      <c r="A118" s="100"/>
      <c r="B118" s="100"/>
      <c r="C118" s="104"/>
      <c r="D118" s="100"/>
      <c r="E118" s="100"/>
      <c r="F118" s="105"/>
      <c r="G118" s="105"/>
      <c r="H118" s="89" t="s">
        <v>140</v>
      </c>
    </row>
    <row r="119" spans="1:8" x14ac:dyDescent="0.2">
      <c r="A119" s="100"/>
      <c r="B119" s="100"/>
      <c r="C119" s="101" t="s">
        <v>145</v>
      </c>
      <c r="D119" s="100"/>
      <c r="E119" s="100"/>
      <c r="F119" s="105"/>
      <c r="G119" s="105"/>
      <c r="H119" s="89" t="s">
        <v>140</v>
      </c>
    </row>
    <row r="120" spans="1:8" x14ac:dyDescent="0.2">
      <c r="A120" s="100"/>
      <c r="B120" s="100"/>
      <c r="C120" s="101" t="s">
        <v>139</v>
      </c>
      <c r="D120" s="100"/>
      <c r="E120" s="100" t="s">
        <v>140</v>
      </c>
      <c r="F120" s="106" t="s">
        <v>142</v>
      </c>
      <c r="G120" s="103">
        <v>0</v>
      </c>
      <c r="H120" s="89" t="s">
        <v>140</v>
      </c>
    </row>
    <row r="121" spans="1:8" x14ac:dyDescent="0.2">
      <c r="A121" s="100"/>
      <c r="B121" s="100"/>
      <c r="C121" s="104"/>
      <c r="D121" s="100"/>
      <c r="E121" s="100"/>
      <c r="F121" s="105"/>
      <c r="G121" s="105"/>
      <c r="H121" s="89" t="s">
        <v>140</v>
      </c>
    </row>
    <row r="122" spans="1:8" x14ac:dyDescent="0.2">
      <c r="A122" s="100"/>
      <c r="B122" s="100"/>
      <c r="C122" s="101" t="s">
        <v>146</v>
      </c>
      <c r="D122" s="100"/>
      <c r="E122" s="100"/>
      <c r="F122" s="105"/>
      <c r="G122" s="105"/>
      <c r="H122" s="89" t="s">
        <v>140</v>
      </c>
    </row>
    <row r="123" spans="1:8" x14ac:dyDescent="0.2">
      <c r="A123" s="100"/>
      <c r="B123" s="100"/>
      <c r="C123" s="101" t="s">
        <v>139</v>
      </c>
      <c r="D123" s="100"/>
      <c r="E123" s="100" t="s">
        <v>140</v>
      </c>
      <c r="F123" s="106" t="s">
        <v>142</v>
      </c>
      <c r="G123" s="103">
        <v>0</v>
      </c>
      <c r="H123" s="89" t="s">
        <v>140</v>
      </c>
    </row>
    <row r="124" spans="1:8" x14ac:dyDescent="0.2">
      <c r="A124" s="100"/>
      <c r="B124" s="100"/>
      <c r="C124" s="104"/>
      <c r="D124" s="100"/>
      <c r="E124" s="100"/>
      <c r="F124" s="105"/>
      <c r="G124" s="105"/>
      <c r="H124" s="89" t="s">
        <v>140</v>
      </c>
    </row>
    <row r="125" spans="1:8" x14ac:dyDescent="0.2">
      <c r="A125" s="100"/>
      <c r="B125" s="100"/>
      <c r="C125" s="101" t="s">
        <v>147</v>
      </c>
      <c r="D125" s="100"/>
      <c r="E125" s="100"/>
      <c r="F125" s="102">
        <f>F108</f>
        <v>12956.3256177</v>
      </c>
      <c r="G125" s="103">
        <f>G108</f>
        <v>0.99045326</v>
      </c>
      <c r="H125" s="89" t="s">
        <v>140</v>
      </c>
    </row>
    <row r="126" spans="1:8" x14ac:dyDescent="0.2">
      <c r="A126" s="100"/>
      <c r="B126" s="100"/>
      <c r="C126" s="104"/>
      <c r="D126" s="100"/>
      <c r="E126" s="100"/>
      <c r="F126" s="105"/>
      <c r="G126" s="105"/>
      <c r="H126" s="89" t="s">
        <v>140</v>
      </c>
    </row>
    <row r="127" spans="1:8" x14ac:dyDescent="0.2">
      <c r="A127" s="100"/>
      <c r="B127" s="100"/>
      <c r="C127" s="101" t="s">
        <v>148</v>
      </c>
      <c r="D127" s="100"/>
      <c r="E127" s="100"/>
      <c r="F127" s="105"/>
      <c r="G127" s="105"/>
      <c r="H127" s="89" t="s">
        <v>140</v>
      </c>
    </row>
    <row r="128" spans="1:8" x14ac:dyDescent="0.2">
      <c r="A128" s="100"/>
      <c r="B128" s="100"/>
      <c r="C128" s="101" t="s">
        <v>10</v>
      </c>
      <c r="D128" s="100"/>
      <c r="E128" s="100"/>
      <c r="F128" s="105"/>
      <c r="G128" s="105"/>
      <c r="H128" s="89" t="s">
        <v>140</v>
      </c>
    </row>
    <row r="129" spans="1:8" x14ac:dyDescent="0.2">
      <c r="A129" s="100"/>
      <c r="B129" s="100"/>
      <c r="C129" s="101" t="s">
        <v>139</v>
      </c>
      <c r="D129" s="100"/>
      <c r="E129" s="100" t="s">
        <v>140</v>
      </c>
      <c r="F129" s="106" t="s">
        <v>142</v>
      </c>
      <c r="G129" s="103">
        <v>0</v>
      </c>
      <c r="H129" s="89" t="s">
        <v>140</v>
      </c>
    </row>
    <row r="130" spans="1:8" x14ac:dyDescent="0.2">
      <c r="A130" s="100"/>
      <c r="B130" s="100"/>
      <c r="C130" s="104"/>
      <c r="D130" s="100"/>
      <c r="E130" s="100"/>
      <c r="F130" s="105"/>
      <c r="G130" s="105"/>
      <c r="H130" s="89" t="s">
        <v>140</v>
      </c>
    </row>
    <row r="131" spans="1:8" x14ac:dyDescent="0.2">
      <c r="A131" s="100"/>
      <c r="B131" s="100"/>
      <c r="C131" s="101" t="s">
        <v>149</v>
      </c>
      <c r="D131" s="100"/>
      <c r="E131" s="100"/>
      <c r="F131" s="100"/>
      <c r="G131" s="100"/>
      <c r="H131" s="89" t="s">
        <v>140</v>
      </c>
    </row>
    <row r="132" spans="1:8" x14ac:dyDescent="0.2">
      <c r="A132" s="100"/>
      <c r="B132" s="100"/>
      <c r="C132" s="101" t="s">
        <v>139</v>
      </c>
      <c r="D132" s="100"/>
      <c r="E132" s="100" t="s">
        <v>140</v>
      </c>
      <c r="F132" s="106" t="s">
        <v>142</v>
      </c>
      <c r="G132" s="103">
        <v>0</v>
      </c>
      <c r="H132" s="89" t="s">
        <v>140</v>
      </c>
    </row>
    <row r="133" spans="1:8" x14ac:dyDescent="0.2">
      <c r="A133" s="100"/>
      <c r="B133" s="100"/>
      <c r="C133" s="104"/>
      <c r="D133" s="100"/>
      <c r="E133" s="100"/>
      <c r="F133" s="105"/>
      <c r="G133" s="105"/>
      <c r="H133" s="89" t="s">
        <v>140</v>
      </c>
    </row>
    <row r="134" spans="1:8" x14ac:dyDescent="0.2">
      <c r="A134" s="100"/>
      <c r="B134" s="100"/>
      <c r="C134" s="101" t="s">
        <v>150</v>
      </c>
      <c r="D134" s="100"/>
      <c r="E134" s="100"/>
      <c r="F134" s="100"/>
      <c r="G134" s="100"/>
      <c r="H134" s="89" t="s">
        <v>140</v>
      </c>
    </row>
    <row r="135" spans="1:8" x14ac:dyDescent="0.2">
      <c r="A135" s="100"/>
      <c r="B135" s="100"/>
      <c r="C135" s="101" t="s">
        <v>139</v>
      </c>
      <c r="D135" s="100"/>
      <c r="E135" s="100" t="s">
        <v>140</v>
      </c>
      <c r="F135" s="106" t="s">
        <v>142</v>
      </c>
      <c r="G135" s="103">
        <v>0</v>
      </c>
      <c r="H135" s="89" t="s">
        <v>140</v>
      </c>
    </row>
    <row r="136" spans="1:8" x14ac:dyDescent="0.2">
      <c r="A136" s="100"/>
      <c r="B136" s="100"/>
      <c r="C136" s="104"/>
      <c r="D136" s="100"/>
      <c r="E136" s="100"/>
      <c r="F136" s="105"/>
      <c r="G136" s="105"/>
      <c r="H136" s="89" t="s">
        <v>140</v>
      </c>
    </row>
    <row r="137" spans="1:8" x14ac:dyDescent="0.2">
      <c r="A137" s="100"/>
      <c r="B137" s="100"/>
      <c r="C137" s="101" t="s">
        <v>151</v>
      </c>
      <c r="D137" s="100"/>
      <c r="E137" s="100"/>
      <c r="F137" s="105"/>
      <c r="G137" s="105"/>
      <c r="H137" s="89" t="s">
        <v>140</v>
      </c>
    </row>
    <row r="138" spans="1:8" x14ac:dyDescent="0.2">
      <c r="A138" s="100"/>
      <c r="B138" s="100"/>
      <c r="C138" s="101" t="s">
        <v>139</v>
      </c>
      <c r="D138" s="100"/>
      <c r="E138" s="100" t="s">
        <v>140</v>
      </c>
      <c r="F138" s="106" t="s">
        <v>142</v>
      </c>
      <c r="G138" s="103">
        <v>0</v>
      </c>
      <c r="H138" s="89" t="s">
        <v>140</v>
      </c>
    </row>
    <row r="139" spans="1:8" ht="12.75" customHeight="1" x14ac:dyDescent="0.2">
      <c r="A139" s="87"/>
      <c r="B139" s="87"/>
      <c r="C139" s="88"/>
      <c r="D139" s="87"/>
      <c r="E139" s="87"/>
      <c r="F139" s="155"/>
      <c r="G139" s="140"/>
      <c r="H139" s="89" t="s">
        <v>140</v>
      </c>
    </row>
    <row r="140" spans="1:8" ht="12.75" customHeight="1" x14ac:dyDescent="0.2">
      <c r="A140" s="87"/>
      <c r="B140" s="87"/>
      <c r="C140" s="88" t="s">
        <v>995</v>
      </c>
      <c r="D140" s="87"/>
      <c r="E140" s="87"/>
      <c r="F140" s="87"/>
      <c r="G140" s="87"/>
      <c r="H140" s="89" t="s">
        <v>140</v>
      </c>
    </row>
    <row r="141" spans="1:8" ht="25.5" x14ac:dyDescent="0.2">
      <c r="A141" s="90">
        <v>1</v>
      </c>
      <c r="B141" s="91" t="s">
        <v>315</v>
      </c>
      <c r="C141" s="91" t="s">
        <v>996</v>
      </c>
      <c r="D141" s="91" t="s">
        <v>228</v>
      </c>
      <c r="E141" s="92">
        <v>15088</v>
      </c>
      <c r="F141" s="93">
        <v>1.542491504</v>
      </c>
      <c r="G141" s="94">
        <v>1.1792E-4</v>
      </c>
      <c r="H141" s="89">
        <v>6.3449999999999998</v>
      </c>
    </row>
    <row r="142" spans="1:8" ht="12.75" customHeight="1" x14ac:dyDescent="0.2">
      <c r="A142" s="87"/>
      <c r="B142" s="87"/>
      <c r="C142" s="88" t="s">
        <v>139</v>
      </c>
      <c r="D142" s="87"/>
      <c r="E142" s="87" t="s">
        <v>140</v>
      </c>
      <c r="F142" s="139">
        <f>F141</f>
        <v>1.542491504</v>
      </c>
      <c r="G142" s="140">
        <f>G141</f>
        <v>1.1792E-4</v>
      </c>
      <c r="H142" s="89" t="s">
        <v>140</v>
      </c>
    </row>
    <row r="143" spans="1:8" x14ac:dyDescent="0.2">
      <c r="A143" s="100"/>
      <c r="B143" s="100"/>
      <c r="C143" s="104"/>
      <c r="D143" s="100"/>
      <c r="E143" s="100"/>
      <c r="F143" s="105"/>
      <c r="G143" s="105"/>
      <c r="H143" s="89" t="s">
        <v>140</v>
      </c>
    </row>
    <row r="144" spans="1:8" x14ac:dyDescent="0.2">
      <c r="A144" s="100"/>
      <c r="B144" s="100"/>
      <c r="C144" s="101" t="s">
        <v>152</v>
      </c>
      <c r="D144" s="100"/>
      <c r="E144" s="100"/>
      <c r="F144" s="102">
        <f>F142</f>
        <v>1.542491504</v>
      </c>
      <c r="G144" s="103">
        <f>G142</f>
        <v>1.1792E-4</v>
      </c>
      <c r="H144" s="89" t="s">
        <v>140</v>
      </c>
    </row>
    <row r="145" spans="1:8" x14ac:dyDescent="0.2">
      <c r="A145" s="100"/>
      <c r="B145" s="100"/>
      <c r="C145" s="104"/>
      <c r="D145" s="100"/>
      <c r="E145" s="100"/>
      <c r="F145" s="105"/>
      <c r="G145" s="105"/>
      <c r="H145" s="89" t="s">
        <v>140</v>
      </c>
    </row>
    <row r="146" spans="1:8" x14ac:dyDescent="0.2">
      <c r="A146" s="100"/>
      <c r="B146" s="100"/>
      <c r="C146" s="101" t="s">
        <v>153</v>
      </c>
      <c r="D146" s="100"/>
      <c r="E146" s="100"/>
      <c r="F146" s="105"/>
      <c r="G146" s="105"/>
      <c r="H146" s="89" t="s">
        <v>140</v>
      </c>
    </row>
    <row r="147" spans="1:8" x14ac:dyDescent="0.2">
      <c r="A147" s="100"/>
      <c r="B147" s="100"/>
      <c r="C147" s="101" t="s">
        <v>154</v>
      </c>
      <c r="D147" s="100"/>
      <c r="E147" s="100"/>
      <c r="F147" s="105"/>
      <c r="G147" s="105"/>
      <c r="H147" s="89" t="s">
        <v>140</v>
      </c>
    </row>
    <row r="148" spans="1:8" x14ac:dyDescent="0.2">
      <c r="A148" s="100"/>
      <c r="B148" s="100"/>
      <c r="C148" s="101" t="s">
        <v>139</v>
      </c>
      <c r="D148" s="100"/>
      <c r="E148" s="100" t="s">
        <v>140</v>
      </c>
      <c r="F148" s="106" t="s">
        <v>142</v>
      </c>
      <c r="G148" s="103">
        <v>0</v>
      </c>
      <c r="H148" s="89" t="s">
        <v>140</v>
      </c>
    </row>
    <row r="149" spans="1:8" x14ac:dyDescent="0.2">
      <c r="A149" s="100"/>
      <c r="B149" s="100"/>
      <c r="C149" s="104"/>
      <c r="D149" s="100"/>
      <c r="E149" s="100"/>
      <c r="F149" s="105"/>
      <c r="G149" s="105"/>
      <c r="H149" s="89" t="s">
        <v>140</v>
      </c>
    </row>
    <row r="150" spans="1:8" x14ac:dyDescent="0.2">
      <c r="A150" s="100"/>
      <c r="B150" s="100"/>
      <c r="C150" s="101" t="s">
        <v>155</v>
      </c>
      <c r="D150" s="100"/>
      <c r="E150" s="100"/>
      <c r="F150" s="105"/>
      <c r="G150" s="105"/>
      <c r="H150" s="89" t="s">
        <v>140</v>
      </c>
    </row>
    <row r="151" spans="1:8" x14ac:dyDescent="0.2">
      <c r="A151" s="100"/>
      <c r="B151" s="100"/>
      <c r="C151" s="101" t="s">
        <v>139</v>
      </c>
      <c r="D151" s="100"/>
      <c r="E151" s="100" t="s">
        <v>140</v>
      </c>
      <c r="F151" s="106" t="s">
        <v>142</v>
      </c>
      <c r="G151" s="103">
        <v>0</v>
      </c>
      <c r="H151" s="89" t="s">
        <v>140</v>
      </c>
    </row>
    <row r="152" spans="1:8" x14ac:dyDescent="0.2">
      <c r="A152" s="100"/>
      <c r="B152" s="100"/>
      <c r="C152" s="104"/>
      <c r="D152" s="100"/>
      <c r="E152" s="100"/>
      <c r="F152" s="105"/>
      <c r="G152" s="105"/>
      <c r="H152" s="89" t="s">
        <v>140</v>
      </c>
    </row>
    <row r="153" spans="1:8" x14ac:dyDescent="0.2">
      <c r="A153" s="100"/>
      <c r="B153" s="100"/>
      <c r="C153" s="101" t="s">
        <v>156</v>
      </c>
      <c r="D153" s="100"/>
      <c r="E153" s="100"/>
      <c r="F153" s="105"/>
      <c r="G153" s="105"/>
      <c r="H153" s="89" t="s">
        <v>140</v>
      </c>
    </row>
    <row r="154" spans="1:8" x14ac:dyDescent="0.2">
      <c r="A154" s="100"/>
      <c r="B154" s="100"/>
      <c r="C154" s="101" t="s">
        <v>139</v>
      </c>
      <c r="D154" s="100"/>
      <c r="E154" s="100" t="s">
        <v>140</v>
      </c>
      <c r="F154" s="106" t="s">
        <v>142</v>
      </c>
      <c r="G154" s="103">
        <v>0</v>
      </c>
      <c r="H154" s="89" t="s">
        <v>140</v>
      </c>
    </row>
    <row r="155" spans="1:8" x14ac:dyDescent="0.2">
      <c r="A155" s="100"/>
      <c r="B155" s="100"/>
      <c r="C155" s="104"/>
      <c r="D155" s="100"/>
      <c r="E155" s="100"/>
      <c r="F155" s="105"/>
      <c r="G155" s="105"/>
      <c r="H155" s="89" t="s">
        <v>140</v>
      </c>
    </row>
    <row r="156" spans="1:8" x14ac:dyDescent="0.2">
      <c r="A156" s="100"/>
      <c r="B156" s="100"/>
      <c r="C156" s="101" t="s">
        <v>157</v>
      </c>
      <c r="D156" s="100"/>
      <c r="E156" s="100"/>
      <c r="F156" s="105"/>
      <c r="G156" s="105"/>
      <c r="H156" s="89" t="s">
        <v>140</v>
      </c>
    </row>
    <row r="157" spans="1:8" x14ac:dyDescent="0.2">
      <c r="A157" s="95">
        <v>1</v>
      </c>
      <c r="B157" s="96"/>
      <c r="C157" s="96" t="s">
        <v>158</v>
      </c>
      <c r="D157" s="96"/>
      <c r="E157" s="107"/>
      <c r="F157" s="98">
        <v>130.6221903</v>
      </c>
      <c r="G157" s="99">
        <v>9.9854799999999997E-3</v>
      </c>
      <c r="H157" s="89">
        <v>5.2</v>
      </c>
    </row>
    <row r="158" spans="1:8" x14ac:dyDescent="0.2">
      <c r="A158" s="100"/>
      <c r="B158" s="100"/>
      <c r="C158" s="101" t="s">
        <v>139</v>
      </c>
      <c r="D158" s="100"/>
      <c r="E158" s="100" t="s">
        <v>140</v>
      </c>
      <c r="F158" s="102">
        <v>130.6221903</v>
      </c>
      <c r="G158" s="103">
        <v>9.9854799999999997E-3</v>
      </c>
      <c r="H158" s="89" t="s">
        <v>140</v>
      </c>
    </row>
    <row r="159" spans="1:8" x14ac:dyDescent="0.2">
      <c r="A159" s="100"/>
      <c r="B159" s="100"/>
      <c r="C159" s="104"/>
      <c r="D159" s="100"/>
      <c r="E159" s="100"/>
      <c r="F159" s="105"/>
      <c r="G159" s="105"/>
      <c r="H159" s="89" t="s">
        <v>140</v>
      </c>
    </row>
    <row r="160" spans="1:8" x14ac:dyDescent="0.2">
      <c r="A160" s="100"/>
      <c r="B160" s="100"/>
      <c r="C160" s="101" t="s">
        <v>159</v>
      </c>
      <c r="D160" s="100"/>
      <c r="E160" s="100"/>
      <c r="F160" s="102">
        <v>130.6221903</v>
      </c>
      <c r="G160" s="103">
        <v>9.9854799999999997E-3</v>
      </c>
      <c r="H160" s="89" t="s">
        <v>140</v>
      </c>
    </row>
    <row r="161" spans="1:10" x14ac:dyDescent="0.2">
      <c r="A161" s="100"/>
      <c r="B161" s="100"/>
      <c r="C161" s="105"/>
      <c r="D161" s="100"/>
      <c r="E161" s="100"/>
      <c r="F161" s="100"/>
      <c r="G161" s="100"/>
      <c r="H161" s="89" t="s">
        <v>140</v>
      </c>
    </row>
    <row r="162" spans="1:10" x14ac:dyDescent="0.2">
      <c r="A162" s="100"/>
      <c r="B162" s="100"/>
      <c r="C162" s="101" t="s">
        <v>160</v>
      </c>
      <c r="D162" s="100"/>
      <c r="E162" s="100"/>
      <c r="F162" s="100"/>
      <c r="G162" s="100"/>
      <c r="H162" s="89" t="s">
        <v>140</v>
      </c>
    </row>
    <row r="163" spans="1:10" x14ac:dyDescent="0.2">
      <c r="A163" s="100"/>
      <c r="B163" s="100"/>
      <c r="C163" s="101" t="s">
        <v>161</v>
      </c>
      <c r="D163" s="100"/>
      <c r="E163" s="100"/>
      <c r="F163" s="100"/>
      <c r="G163" s="100"/>
      <c r="H163" s="89" t="s">
        <v>140</v>
      </c>
    </row>
    <row r="164" spans="1:10" x14ac:dyDescent="0.2">
      <c r="A164" s="100"/>
      <c r="B164" s="100"/>
      <c r="C164" s="101" t="s">
        <v>139</v>
      </c>
      <c r="D164" s="100"/>
      <c r="E164" s="100" t="s">
        <v>140</v>
      </c>
      <c r="F164" s="106" t="s">
        <v>142</v>
      </c>
      <c r="G164" s="103">
        <v>0</v>
      </c>
      <c r="H164" s="89" t="s">
        <v>140</v>
      </c>
    </row>
    <row r="165" spans="1:10" x14ac:dyDescent="0.2">
      <c r="A165" s="100"/>
      <c r="B165" s="100"/>
      <c r="C165" s="104"/>
      <c r="D165" s="100"/>
      <c r="E165" s="100"/>
      <c r="F165" s="105"/>
      <c r="G165" s="105"/>
      <c r="H165" s="89" t="s">
        <v>140</v>
      </c>
    </row>
    <row r="166" spans="1:10" x14ac:dyDescent="0.2">
      <c r="A166" s="100"/>
      <c r="B166" s="100"/>
      <c r="C166" s="101" t="s">
        <v>162</v>
      </c>
      <c r="D166" s="100"/>
      <c r="E166" s="100"/>
      <c r="F166" s="100"/>
      <c r="G166" s="100"/>
      <c r="H166" s="89" t="s">
        <v>140</v>
      </c>
    </row>
    <row r="167" spans="1:10" x14ac:dyDescent="0.2">
      <c r="A167" s="100"/>
      <c r="B167" s="100"/>
      <c r="C167" s="101" t="s">
        <v>163</v>
      </c>
      <c r="D167" s="100"/>
      <c r="E167" s="100"/>
      <c r="F167" s="100"/>
      <c r="G167" s="100"/>
      <c r="H167" s="89" t="s">
        <v>140</v>
      </c>
    </row>
    <row r="168" spans="1:10" x14ac:dyDescent="0.2">
      <c r="A168" s="100"/>
      <c r="B168" s="100"/>
      <c r="C168" s="101" t="s">
        <v>139</v>
      </c>
      <c r="D168" s="100"/>
      <c r="E168" s="100" t="s">
        <v>140</v>
      </c>
      <c r="F168" s="106" t="s">
        <v>142</v>
      </c>
      <c r="G168" s="103">
        <v>0</v>
      </c>
      <c r="H168" s="89" t="s">
        <v>140</v>
      </c>
    </row>
    <row r="169" spans="1:10" x14ac:dyDescent="0.2">
      <c r="A169" s="100"/>
      <c r="B169" s="100"/>
      <c r="C169" s="104"/>
      <c r="D169" s="100"/>
      <c r="E169" s="100"/>
      <c r="F169" s="105"/>
      <c r="G169" s="105"/>
      <c r="H169" s="89" t="s">
        <v>140</v>
      </c>
    </row>
    <row r="170" spans="1:10" x14ac:dyDescent="0.2">
      <c r="A170" s="100"/>
      <c r="B170" s="100"/>
      <c r="C170" s="101" t="s">
        <v>164</v>
      </c>
      <c r="D170" s="100"/>
      <c r="E170" s="100"/>
      <c r="F170" s="105"/>
      <c r="G170" s="105"/>
      <c r="H170" s="89" t="s">
        <v>140</v>
      </c>
    </row>
    <row r="171" spans="1:10" x14ac:dyDescent="0.2">
      <c r="A171" s="100"/>
      <c r="B171" s="100"/>
      <c r="C171" s="101" t="s">
        <v>139</v>
      </c>
      <c r="D171" s="100"/>
      <c r="E171" s="100" t="s">
        <v>140</v>
      </c>
      <c r="F171" s="106" t="s">
        <v>142</v>
      </c>
      <c r="G171" s="103">
        <v>0</v>
      </c>
      <c r="H171" s="89" t="s">
        <v>140</v>
      </c>
    </row>
    <row r="172" spans="1:10" x14ac:dyDescent="0.2">
      <c r="A172" s="100"/>
      <c r="B172" s="100"/>
      <c r="C172" s="104"/>
      <c r="D172" s="100"/>
      <c r="E172" s="100"/>
      <c r="F172" s="105"/>
      <c r="G172" s="105"/>
      <c r="H172" s="89" t="s">
        <v>140</v>
      </c>
    </row>
    <row r="173" spans="1:10" x14ac:dyDescent="0.2">
      <c r="A173" s="107"/>
      <c r="B173" s="96"/>
      <c r="C173" s="96" t="s">
        <v>165</v>
      </c>
      <c r="D173" s="96"/>
      <c r="E173" s="107"/>
      <c r="F173" s="98">
        <v>-7.2807309699999996</v>
      </c>
      <c r="G173" s="99">
        <v>-5.5657999999999999E-4</v>
      </c>
      <c r="H173" s="89" t="s">
        <v>140</v>
      </c>
    </row>
    <row r="174" spans="1:10" x14ac:dyDescent="0.2">
      <c r="A174" s="104"/>
      <c r="B174" s="104"/>
      <c r="C174" s="101" t="s">
        <v>166</v>
      </c>
      <c r="D174" s="105"/>
      <c r="E174" s="105"/>
      <c r="F174" s="102">
        <v>13081.209568533999</v>
      </c>
      <c r="G174" s="108">
        <v>1.00000008</v>
      </c>
      <c r="H174" s="89" t="s">
        <v>140</v>
      </c>
    </row>
    <row r="175" spans="1:10" ht="12.75" customHeight="1" x14ac:dyDescent="0.2">
      <c r="A175" s="109"/>
      <c r="B175" s="109"/>
      <c r="C175" s="110"/>
      <c r="D175" s="111"/>
      <c r="E175" s="111"/>
      <c r="F175" s="112"/>
      <c r="G175" s="113"/>
      <c r="H175" s="114"/>
    </row>
    <row r="176" spans="1:10" x14ac:dyDescent="0.2">
      <c r="A176" s="109"/>
      <c r="B176" s="230" t="s">
        <v>984</v>
      </c>
      <c r="C176" s="230"/>
      <c r="D176" s="230"/>
      <c r="E176" s="230"/>
      <c r="F176" s="230"/>
      <c r="G176" s="230"/>
      <c r="H176" s="230"/>
      <c r="J176" s="116"/>
    </row>
    <row r="177" spans="1:17" x14ac:dyDescent="0.2">
      <c r="A177" s="109"/>
      <c r="B177" s="230" t="s">
        <v>985</v>
      </c>
      <c r="C177" s="230"/>
      <c r="D177" s="230"/>
      <c r="E177" s="230"/>
      <c r="F177" s="230"/>
      <c r="G177" s="230"/>
      <c r="H177" s="230"/>
      <c r="J177" s="116"/>
    </row>
    <row r="178" spans="1:17" x14ac:dyDescent="0.2">
      <c r="A178" s="109"/>
      <c r="B178" s="230" t="s">
        <v>986</v>
      </c>
      <c r="C178" s="230"/>
      <c r="D178" s="230"/>
      <c r="E178" s="230"/>
      <c r="F178" s="230"/>
      <c r="G178" s="230"/>
      <c r="H178" s="230"/>
      <c r="J178" s="116"/>
    </row>
    <row r="179" spans="1:17" s="118" customFormat="1" ht="66.75" customHeight="1" x14ac:dyDescent="0.25">
      <c r="A179" s="117"/>
      <c r="B179" s="231" t="s">
        <v>987</v>
      </c>
      <c r="C179" s="231"/>
      <c r="D179" s="231"/>
      <c r="E179" s="231"/>
      <c r="F179" s="231"/>
      <c r="G179" s="231"/>
      <c r="H179" s="231"/>
      <c r="I179"/>
      <c r="J179" s="116"/>
      <c r="K179"/>
      <c r="L179"/>
      <c r="M179"/>
      <c r="N179"/>
      <c r="O179"/>
      <c r="P179"/>
      <c r="Q179"/>
    </row>
    <row r="180" spans="1:17" x14ac:dyDescent="0.2">
      <c r="A180" s="109"/>
      <c r="B180" s="230" t="s">
        <v>988</v>
      </c>
      <c r="C180" s="230"/>
      <c r="D180" s="230"/>
      <c r="E180" s="230"/>
      <c r="F180" s="230"/>
      <c r="G180" s="230"/>
      <c r="H180" s="230"/>
      <c r="J180" s="116"/>
    </row>
    <row r="181" spans="1:17" x14ac:dyDescent="0.2">
      <c r="A181" s="109"/>
      <c r="B181" s="109"/>
      <c r="C181" s="109"/>
      <c r="D181" s="111"/>
      <c r="E181" s="111"/>
      <c r="F181" s="111"/>
      <c r="G181" s="111"/>
    </row>
    <row r="182" spans="1:17" x14ac:dyDescent="0.2">
      <c r="A182" s="109"/>
      <c r="B182" s="232" t="s">
        <v>167</v>
      </c>
      <c r="C182" s="233"/>
      <c r="D182" s="234"/>
      <c r="E182" s="119"/>
      <c r="F182" s="111"/>
      <c r="G182" s="111"/>
    </row>
    <row r="183" spans="1:17" ht="27.75" customHeight="1" x14ac:dyDescent="0.2">
      <c r="A183" s="109"/>
      <c r="B183" s="235" t="s">
        <v>168</v>
      </c>
      <c r="C183" s="236"/>
      <c r="D183" s="88" t="s">
        <v>169</v>
      </c>
      <c r="E183" s="119"/>
      <c r="F183" s="111"/>
      <c r="G183" s="111"/>
    </row>
    <row r="184" spans="1:17" ht="12.75" customHeight="1" x14ac:dyDescent="0.2">
      <c r="A184" s="109"/>
      <c r="B184" s="235" t="s">
        <v>989</v>
      </c>
      <c r="C184" s="236"/>
      <c r="D184" s="88" t="s">
        <v>169</v>
      </c>
      <c r="E184" s="119"/>
      <c r="F184" s="111"/>
      <c r="G184" s="111"/>
    </row>
    <row r="185" spans="1:17" x14ac:dyDescent="0.2">
      <c r="A185" s="109"/>
      <c r="B185" s="235" t="s">
        <v>170</v>
      </c>
      <c r="C185" s="236"/>
      <c r="D185" s="120" t="s">
        <v>140</v>
      </c>
      <c r="E185" s="119"/>
      <c r="F185" s="111"/>
      <c r="G185" s="111"/>
    </row>
    <row r="186" spans="1:17" x14ac:dyDescent="0.2">
      <c r="A186" s="121"/>
      <c r="B186" s="122" t="s">
        <v>140</v>
      </c>
      <c r="C186" s="122" t="s">
        <v>990</v>
      </c>
      <c r="D186" s="122" t="s">
        <v>171</v>
      </c>
      <c r="E186" s="121"/>
      <c r="F186" s="121"/>
      <c r="G186" s="121"/>
      <c r="H186" s="121"/>
      <c r="J186" s="116"/>
    </row>
    <row r="187" spans="1:17" x14ac:dyDescent="0.2">
      <c r="A187" s="121"/>
      <c r="B187" s="123" t="s">
        <v>172</v>
      </c>
      <c r="C187" s="124">
        <v>46022</v>
      </c>
      <c r="D187" s="124">
        <v>46053</v>
      </c>
      <c r="E187" s="121"/>
      <c r="F187" s="121"/>
      <c r="G187" s="121"/>
      <c r="J187" s="116"/>
    </row>
    <row r="188" spans="1:17" x14ac:dyDescent="0.2">
      <c r="A188" s="125"/>
      <c r="B188" s="96" t="s">
        <v>173</v>
      </c>
      <c r="C188" s="126">
        <v>189.96369999999999</v>
      </c>
      <c r="D188" s="126">
        <v>185.89</v>
      </c>
      <c r="E188" s="125"/>
      <c r="F188" s="127"/>
      <c r="G188" s="128"/>
    </row>
    <row r="189" spans="1:17" x14ac:dyDescent="0.2">
      <c r="A189" s="125"/>
      <c r="B189" s="96" t="s">
        <v>1106</v>
      </c>
      <c r="C189" s="126">
        <v>83.450599999999994</v>
      </c>
      <c r="D189" s="126">
        <v>81.661000000000001</v>
      </c>
      <c r="E189" s="125"/>
      <c r="F189" s="127"/>
      <c r="G189" s="128"/>
    </row>
    <row r="190" spans="1:17" x14ac:dyDescent="0.2">
      <c r="A190" s="125"/>
      <c r="B190" s="96" t="s">
        <v>174</v>
      </c>
      <c r="C190" s="126">
        <v>179.9581</v>
      </c>
      <c r="D190" s="126">
        <v>176.01519999999999</v>
      </c>
      <c r="E190" s="125"/>
      <c r="F190" s="127"/>
      <c r="G190" s="128"/>
    </row>
    <row r="191" spans="1:17" x14ac:dyDescent="0.2">
      <c r="A191" s="125"/>
      <c r="B191" s="96" t="s">
        <v>1107</v>
      </c>
      <c r="C191" s="126">
        <v>79.037199999999999</v>
      </c>
      <c r="D191" s="126">
        <v>77.305499999999995</v>
      </c>
      <c r="E191" s="125"/>
      <c r="F191" s="127"/>
      <c r="G191" s="128"/>
    </row>
    <row r="192" spans="1:17" x14ac:dyDescent="0.2">
      <c r="A192" s="125"/>
      <c r="B192" s="125"/>
      <c r="C192" s="125"/>
      <c r="D192" s="125"/>
      <c r="E192" s="125"/>
      <c r="F192" s="125"/>
      <c r="G192" s="125"/>
    </row>
    <row r="193" spans="1:10" x14ac:dyDescent="0.2">
      <c r="A193" s="125"/>
      <c r="B193" s="238" t="s">
        <v>991</v>
      </c>
      <c r="C193" s="239"/>
      <c r="D193" s="101" t="s">
        <v>169</v>
      </c>
      <c r="E193" s="125"/>
      <c r="F193" s="125"/>
      <c r="G193" s="125"/>
    </row>
    <row r="194" spans="1:10" x14ac:dyDescent="0.2">
      <c r="A194" s="125"/>
      <c r="B194" s="129"/>
      <c r="C194" s="129"/>
      <c r="D194" s="130"/>
      <c r="E194" s="125"/>
      <c r="F194" s="127"/>
      <c r="G194" s="128"/>
    </row>
    <row r="195" spans="1:10" x14ac:dyDescent="0.2">
      <c r="A195" s="121"/>
      <c r="B195" s="235" t="s">
        <v>175</v>
      </c>
      <c r="C195" s="236"/>
      <c r="D195" s="88" t="s">
        <v>169</v>
      </c>
      <c r="E195" s="131"/>
      <c r="F195" s="121"/>
      <c r="G195" s="121"/>
    </row>
    <row r="196" spans="1:10" x14ac:dyDescent="0.2">
      <c r="A196" s="121"/>
      <c r="B196" s="235" t="s">
        <v>176</v>
      </c>
      <c r="C196" s="236"/>
      <c r="D196" s="88" t="s">
        <v>169</v>
      </c>
      <c r="E196" s="131"/>
      <c r="F196" s="121"/>
      <c r="G196" s="121"/>
    </row>
    <row r="197" spans="1:10" x14ac:dyDescent="0.2">
      <c r="A197" s="121"/>
      <c r="B197" s="235" t="s">
        <v>177</v>
      </c>
      <c r="C197" s="236"/>
      <c r="D197" s="88" t="s">
        <v>169</v>
      </c>
      <c r="E197" s="131"/>
      <c r="F197" s="121"/>
      <c r="G197" s="121"/>
    </row>
    <row r="198" spans="1:10" x14ac:dyDescent="0.2">
      <c r="A198" s="121"/>
      <c r="B198" s="235" t="s">
        <v>178</v>
      </c>
      <c r="C198" s="236"/>
      <c r="D198" s="132">
        <v>0.24430390506670613</v>
      </c>
      <c r="E198" s="121"/>
      <c r="F198" s="115"/>
      <c r="G198" s="133"/>
    </row>
    <row r="200" spans="1:10" x14ac:dyDescent="0.2">
      <c r="B200" s="237" t="s">
        <v>992</v>
      </c>
      <c r="C200" s="237"/>
    </row>
    <row r="202" spans="1:10" ht="153.75" customHeight="1" x14ac:dyDescent="0.2"/>
    <row r="204" spans="1:10" x14ac:dyDescent="0.2">
      <c r="B204" s="134" t="s">
        <v>993</v>
      </c>
      <c r="C204" s="135"/>
      <c r="D204" s="134"/>
    </row>
    <row r="205" spans="1:10" x14ac:dyDescent="0.2">
      <c r="B205" s="134" t="s">
        <v>1120</v>
      </c>
      <c r="D205" s="134"/>
    </row>
    <row r="206" spans="1:10" ht="165" customHeight="1" x14ac:dyDescent="0.2"/>
    <row r="208" spans="1:10" x14ac:dyDescent="0.2">
      <c r="J208" s="86"/>
    </row>
    <row r="217" customFormat="1" ht="12.75" customHeight="1" x14ac:dyDescent="0.2"/>
  </sheetData>
  <mergeCells count="18">
    <mergeCell ref="B184:C184"/>
    <mergeCell ref="B185:C185"/>
    <mergeCell ref="B200:C200"/>
    <mergeCell ref="B193:C193"/>
    <mergeCell ref="B196:C196"/>
    <mergeCell ref="B197:C197"/>
    <mergeCell ref="B198:C198"/>
    <mergeCell ref="B195:C195"/>
    <mergeCell ref="B178:H178"/>
    <mergeCell ref="B179:H179"/>
    <mergeCell ref="B180:H180"/>
    <mergeCell ref="B182:D182"/>
    <mergeCell ref="B183:C183"/>
    <mergeCell ref="A1:H1"/>
    <mergeCell ref="A2:H2"/>
    <mergeCell ref="A3:H3"/>
    <mergeCell ref="B176:H176"/>
    <mergeCell ref="B177:H177"/>
  </mergeCells>
  <hyperlinks>
    <hyperlink ref="I1" location="Index!B2" display="Index" xr:uid="{D067C73B-E750-4275-B4DE-747328F4DAFC}"/>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4C67C-1BB3-4536-B2DB-459914C52054}">
  <sheetPr>
    <outlinePr summaryBelow="0" summaryRight="0"/>
  </sheetPr>
  <dimension ref="A1:Q167"/>
  <sheetViews>
    <sheetView showGridLines="0" workbookViewId="0">
      <selection sqref="A1:H1"/>
    </sheetView>
  </sheetViews>
  <sheetFormatPr defaultRowHeight="12.75" x14ac:dyDescent="0.2"/>
  <cols>
    <col min="1" max="1" width="5.85546875" bestFit="1" customWidth="1"/>
    <col min="2" max="2" width="19.5703125" bestFit="1" customWidth="1"/>
    <col min="3" max="3" width="46.85546875" customWidth="1"/>
    <col min="4" max="4" width="17.7109375" bestFit="1" customWidth="1"/>
    <col min="5" max="5" width="8.7109375" bestFit="1" customWidth="1"/>
    <col min="6" max="6" width="10.85546875" customWidth="1"/>
    <col min="7" max="7" width="14" bestFit="1" customWidth="1"/>
    <col min="8" max="8" width="8.42578125" bestFit="1" customWidth="1"/>
    <col min="9" max="9" width="8.7109375" customWidth="1"/>
  </cols>
  <sheetData>
    <row r="1" spans="1:9" ht="15" x14ac:dyDescent="0.2">
      <c r="A1" s="248" t="s">
        <v>0</v>
      </c>
      <c r="B1" s="248"/>
      <c r="C1" s="248"/>
      <c r="D1" s="248"/>
      <c r="E1" s="248"/>
      <c r="F1" s="248"/>
      <c r="G1" s="248"/>
      <c r="H1" s="248"/>
      <c r="I1" s="1" t="s">
        <v>981</v>
      </c>
    </row>
    <row r="2" spans="1:9" ht="15" x14ac:dyDescent="0.2">
      <c r="A2" s="229" t="s">
        <v>857</v>
      </c>
      <c r="B2" s="229"/>
      <c r="C2" s="229"/>
      <c r="D2" s="229"/>
      <c r="E2" s="229"/>
      <c r="F2" s="229"/>
      <c r="G2" s="229"/>
      <c r="H2" s="229"/>
    </row>
    <row r="3" spans="1:9" ht="15" x14ac:dyDescent="0.2">
      <c r="A3" s="229" t="s">
        <v>982</v>
      </c>
      <c r="B3" s="229"/>
      <c r="C3" s="229"/>
      <c r="D3" s="229"/>
      <c r="E3" s="229"/>
      <c r="F3" s="229"/>
      <c r="G3" s="229"/>
      <c r="H3" s="229"/>
    </row>
    <row r="4" spans="1:9" s="86" customFormat="1" ht="30" x14ac:dyDescent="0.2">
      <c r="A4" s="84" t="s">
        <v>2</v>
      </c>
      <c r="B4" s="84" t="s">
        <v>3</v>
      </c>
      <c r="C4" s="84" t="s">
        <v>4</v>
      </c>
      <c r="D4" s="84" t="s">
        <v>5</v>
      </c>
      <c r="E4" s="84" t="s">
        <v>6</v>
      </c>
      <c r="F4" s="84" t="s">
        <v>7</v>
      </c>
      <c r="G4" s="84" t="s">
        <v>8</v>
      </c>
      <c r="H4" s="85" t="s">
        <v>980</v>
      </c>
    </row>
    <row r="5" spans="1:9" x14ac:dyDescent="0.2">
      <c r="A5" s="87"/>
      <c r="B5" s="87"/>
      <c r="C5" s="88" t="s">
        <v>9</v>
      </c>
      <c r="D5" s="87"/>
      <c r="E5" s="87"/>
      <c r="F5" s="87"/>
      <c r="G5" s="87"/>
      <c r="H5" s="89" t="s">
        <v>140</v>
      </c>
    </row>
    <row r="6" spans="1:9" x14ac:dyDescent="0.2">
      <c r="A6" s="90"/>
      <c r="B6" s="91"/>
      <c r="C6" s="91" t="s">
        <v>10</v>
      </c>
      <c r="D6" s="91"/>
      <c r="E6" s="92"/>
      <c r="F6" s="93"/>
      <c r="G6" s="94"/>
      <c r="H6" s="89" t="s">
        <v>140</v>
      </c>
    </row>
    <row r="7" spans="1:9" x14ac:dyDescent="0.2">
      <c r="A7" s="95">
        <v>1</v>
      </c>
      <c r="B7" s="96" t="s">
        <v>319</v>
      </c>
      <c r="C7" s="96" t="s">
        <v>320</v>
      </c>
      <c r="D7" s="96" t="s">
        <v>31</v>
      </c>
      <c r="E7" s="97">
        <v>1131000</v>
      </c>
      <c r="F7" s="98">
        <v>10509.817499999999</v>
      </c>
      <c r="G7" s="99">
        <v>7.7959680000000003E-2</v>
      </c>
      <c r="H7" s="89" t="s">
        <v>140</v>
      </c>
    </row>
    <row r="8" spans="1:9" x14ac:dyDescent="0.2">
      <c r="A8" s="95">
        <v>2</v>
      </c>
      <c r="B8" s="96" t="s">
        <v>36</v>
      </c>
      <c r="C8" s="96" t="s">
        <v>37</v>
      </c>
      <c r="D8" s="96" t="s">
        <v>31</v>
      </c>
      <c r="E8" s="97">
        <v>590500</v>
      </c>
      <c r="F8" s="98">
        <v>8001.2749999999996</v>
      </c>
      <c r="G8" s="99">
        <v>5.935182E-2</v>
      </c>
      <c r="H8" s="89" t="s">
        <v>140</v>
      </c>
    </row>
    <row r="9" spans="1:9" x14ac:dyDescent="0.2">
      <c r="A9" s="95">
        <v>3</v>
      </c>
      <c r="B9" s="96" t="s">
        <v>321</v>
      </c>
      <c r="C9" s="96" t="s">
        <v>322</v>
      </c>
      <c r="D9" s="96" t="s">
        <v>31</v>
      </c>
      <c r="E9" s="97">
        <v>437000</v>
      </c>
      <c r="F9" s="98">
        <v>5988.6480000000001</v>
      </c>
      <c r="G9" s="99">
        <v>4.4422570000000001E-2</v>
      </c>
      <c r="H9" s="89" t="s">
        <v>140</v>
      </c>
    </row>
    <row r="10" spans="1:9" x14ac:dyDescent="0.2">
      <c r="A10" s="95">
        <v>4</v>
      </c>
      <c r="B10" s="96" t="s">
        <v>17</v>
      </c>
      <c r="C10" s="96" t="s">
        <v>18</v>
      </c>
      <c r="D10" s="96" t="s">
        <v>19</v>
      </c>
      <c r="E10" s="97">
        <v>417000</v>
      </c>
      <c r="F10" s="98">
        <v>5818.8180000000002</v>
      </c>
      <c r="G10" s="99">
        <v>4.3162800000000001E-2</v>
      </c>
      <c r="H10" s="89" t="s">
        <v>140</v>
      </c>
    </row>
    <row r="11" spans="1:9" x14ac:dyDescent="0.2">
      <c r="A11" s="95">
        <v>5</v>
      </c>
      <c r="B11" s="96" t="s">
        <v>14</v>
      </c>
      <c r="C11" s="96" t="s">
        <v>15</v>
      </c>
      <c r="D11" s="96" t="s">
        <v>16</v>
      </c>
      <c r="E11" s="97">
        <v>292000</v>
      </c>
      <c r="F11" s="98">
        <v>5748.6040000000003</v>
      </c>
      <c r="G11" s="99">
        <v>4.2641970000000001E-2</v>
      </c>
      <c r="H11" s="89" t="s">
        <v>140</v>
      </c>
    </row>
    <row r="12" spans="1:9" x14ac:dyDescent="0.2">
      <c r="A12" s="95">
        <v>6</v>
      </c>
      <c r="B12" s="96" t="s">
        <v>29</v>
      </c>
      <c r="C12" s="96" t="s">
        <v>30</v>
      </c>
      <c r="D12" s="96" t="s">
        <v>31</v>
      </c>
      <c r="E12" s="97">
        <v>532000</v>
      </c>
      <c r="F12" s="98">
        <v>5730.4380000000001</v>
      </c>
      <c r="G12" s="99">
        <v>4.2507219999999998E-2</v>
      </c>
      <c r="H12" s="89" t="s">
        <v>140</v>
      </c>
    </row>
    <row r="13" spans="1:9" x14ac:dyDescent="0.2">
      <c r="A13" s="95">
        <v>7</v>
      </c>
      <c r="B13" s="96" t="s">
        <v>323</v>
      </c>
      <c r="C13" s="96" t="s">
        <v>324</v>
      </c>
      <c r="D13" s="96" t="s">
        <v>199</v>
      </c>
      <c r="E13" s="97">
        <v>348828</v>
      </c>
      <c r="F13" s="98">
        <v>5724.2674800000004</v>
      </c>
      <c r="G13" s="99">
        <v>4.2461440000000003E-2</v>
      </c>
      <c r="H13" s="89" t="s">
        <v>140</v>
      </c>
    </row>
    <row r="14" spans="1:9" x14ac:dyDescent="0.2">
      <c r="A14" s="95">
        <v>8</v>
      </c>
      <c r="B14" s="96" t="s">
        <v>11</v>
      </c>
      <c r="C14" s="96" t="s">
        <v>12</v>
      </c>
      <c r="D14" s="96" t="s">
        <v>13</v>
      </c>
      <c r="E14" s="97">
        <v>115000</v>
      </c>
      <c r="F14" s="98">
        <v>4522.1450000000004</v>
      </c>
      <c r="G14" s="99">
        <v>3.3544350000000001E-2</v>
      </c>
      <c r="H14" s="89" t="s">
        <v>140</v>
      </c>
    </row>
    <row r="15" spans="1:9" x14ac:dyDescent="0.2">
      <c r="A15" s="95">
        <v>9</v>
      </c>
      <c r="B15" s="96" t="s">
        <v>325</v>
      </c>
      <c r="C15" s="96" t="s">
        <v>326</v>
      </c>
      <c r="D15" s="96" t="s">
        <v>31</v>
      </c>
      <c r="E15" s="97">
        <v>950000</v>
      </c>
      <c r="F15" s="98">
        <v>3876</v>
      </c>
      <c r="G15" s="99">
        <v>2.875138E-2</v>
      </c>
      <c r="H15" s="89" t="s">
        <v>140</v>
      </c>
    </row>
    <row r="16" spans="1:9" ht="25.5" x14ac:dyDescent="0.2">
      <c r="A16" s="95">
        <v>10</v>
      </c>
      <c r="B16" s="96" t="s">
        <v>23</v>
      </c>
      <c r="C16" s="96" t="s">
        <v>24</v>
      </c>
      <c r="D16" s="96" t="s">
        <v>25</v>
      </c>
      <c r="E16" s="97">
        <v>27000</v>
      </c>
      <c r="F16" s="98">
        <v>3427.38</v>
      </c>
      <c r="G16" s="99">
        <v>2.5423600000000001E-2</v>
      </c>
      <c r="H16" s="89" t="s">
        <v>140</v>
      </c>
    </row>
    <row r="17" spans="1:8" x14ac:dyDescent="0.2">
      <c r="A17" s="95">
        <v>11</v>
      </c>
      <c r="B17" s="96" t="s">
        <v>331</v>
      </c>
      <c r="C17" s="96" t="s">
        <v>332</v>
      </c>
      <c r="D17" s="96" t="s">
        <v>228</v>
      </c>
      <c r="E17" s="97">
        <v>89418</v>
      </c>
      <c r="F17" s="98">
        <v>3068.6469240000001</v>
      </c>
      <c r="G17" s="99">
        <v>2.2762600000000001E-2</v>
      </c>
      <c r="H17" s="89" t="s">
        <v>140</v>
      </c>
    </row>
    <row r="18" spans="1:8" x14ac:dyDescent="0.2">
      <c r="A18" s="95">
        <v>12</v>
      </c>
      <c r="B18" s="96" t="s">
        <v>433</v>
      </c>
      <c r="C18" s="96" t="s">
        <v>434</v>
      </c>
      <c r="D18" s="96" t="s">
        <v>435</v>
      </c>
      <c r="E18" s="97">
        <v>866000</v>
      </c>
      <c r="F18" s="98">
        <v>2789.819</v>
      </c>
      <c r="G18" s="99">
        <v>2.069431E-2</v>
      </c>
      <c r="H18" s="89" t="s">
        <v>140</v>
      </c>
    </row>
    <row r="19" spans="1:8" x14ac:dyDescent="0.2">
      <c r="A19" s="95">
        <v>13</v>
      </c>
      <c r="B19" s="96" t="s">
        <v>858</v>
      </c>
      <c r="C19" s="96" t="s">
        <v>859</v>
      </c>
      <c r="D19" s="96" t="s">
        <v>228</v>
      </c>
      <c r="E19" s="97">
        <v>14000</v>
      </c>
      <c r="F19" s="98">
        <v>2687.3</v>
      </c>
      <c r="G19" s="99">
        <v>1.9933840000000001E-2</v>
      </c>
      <c r="H19" s="89" t="s">
        <v>140</v>
      </c>
    </row>
    <row r="20" spans="1:8" x14ac:dyDescent="0.2">
      <c r="A20" s="95">
        <v>14</v>
      </c>
      <c r="B20" s="96" t="s">
        <v>860</v>
      </c>
      <c r="C20" s="96" t="s">
        <v>861</v>
      </c>
      <c r="D20" s="96" t="s">
        <v>31</v>
      </c>
      <c r="E20" s="97">
        <v>1394572</v>
      </c>
      <c r="F20" s="98">
        <v>2520.8283471999998</v>
      </c>
      <c r="G20" s="99">
        <v>1.8698989999999999E-2</v>
      </c>
      <c r="H20" s="89" t="s">
        <v>140</v>
      </c>
    </row>
    <row r="21" spans="1:8" x14ac:dyDescent="0.2">
      <c r="A21" s="95">
        <v>15</v>
      </c>
      <c r="B21" s="96" t="s">
        <v>65</v>
      </c>
      <c r="C21" s="96" t="s">
        <v>66</v>
      </c>
      <c r="D21" s="96" t="s">
        <v>60</v>
      </c>
      <c r="E21" s="97">
        <v>196140</v>
      </c>
      <c r="F21" s="98">
        <v>2302.6835999999998</v>
      </c>
      <c r="G21" s="99">
        <v>1.708084E-2</v>
      </c>
      <c r="H21" s="89" t="s">
        <v>140</v>
      </c>
    </row>
    <row r="22" spans="1:8" x14ac:dyDescent="0.2">
      <c r="A22" s="95">
        <v>16</v>
      </c>
      <c r="B22" s="96" t="s">
        <v>431</v>
      </c>
      <c r="C22" s="96" t="s">
        <v>432</v>
      </c>
      <c r="D22" s="96" t="s">
        <v>199</v>
      </c>
      <c r="E22" s="97">
        <v>132000</v>
      </c>
      <c r="F22" s="98">
        <v>2238.192</v>
      </c>
      <c r="G22" s="99">
        <v>1.6602450000000001E-2</v>
      </c>
      <c r="H22" s="89" t="s">
        <v>140</v>
      </c>
    </row>
    <row r="23" spans="1:8" ht="25.5" x14ac:dyDescent="0.2">
      <c r="A23" s="95">
        <v>17</v>
      </c>
      <c r="B23" s="96" t="s">
        <v>444</v>
      </c>
      <c r="C23" s="96" t="s">
        <v>445</v>
      </c>
      <c r="D23" s="96" t="s">
        <v>216</v>
      </c>
      <c r="E23" s="97">
        <v>169000</v>
      </c>
      <c r="F23" s="98">
        <v>2237.56</v>
      </c>
      <c r="G23" s="99">
        <v>1.659776E-2</v>
      </c>
      <c r="H23" s="89" t="s">
        <v>140</v>
      </c>
    </row>
    <row r="24" spans="1:8" x14ac:dyDescent="0.2">
      <c r="A24" s="95">
        <v>18</v>
      </c>
      <c r="B24" s="96" t="s">
        <v>20</v>
      </c>
      <c r="C24" s="96" t="s">
        <v>21</v>
      </c>
      <c r="D24" s="96" t="s">
        <v>22</v>
      </c>
      <c r="E24" s="97">
        <v>628000</v>
      </c>
      <c r="F24" s="98">
        <v>2235.6799999999998</v>
      </c>
      <c r="G24" s="99">
        <v>1.6583819999999999E-2</v>
      </c>
      <c r="H24" s="89" t="s">
        <v>140</v>
      </c>
    </row>
    <row r="25" spans="1:8" x14ac:dyDescent="0.2">
      <c r="A25" s="95">
        <v>19</v>
      </c>
      <c r="B25" s="96" t="s">
        <v>255</v>
      </c>
      <c r="C25" s="96" t="s">
        <v>256</v>
      </c>
      <c r="D25" s="96" t="s">
        <v>31</v>
      </c>
      <c r="E25" s="97">
        <v>241000</v>
      </c>
      <c r="F25" s="98">
        <v>2159.6010000000001</v>
      </c>
      <c r="G25" s="99">
        <v>1.6019479999999999E-2</v>
      </c>
      <c r="H25" s="89" t="s">
        <v>140</v>
      </c>
    </row>
    <row r="26" spans="1:8" x14ac:dyDescent="0.2">
      <c r="A26" s="95">
        <v>20</v>
      </c>
      <c r="B26" s="96" t="s">
        <v>438</v>
      </c>
      <c r="C26" s="96" t="s">
        <v>439</v>
      </c>
      <c r="D26" s="96" t="s">
        <v>199</v>
      </c>
      <c r="E26" s="97">
        <v>67000</v>
      </c>
      <c r="F26" s="98">
        <v>2093.0129999999999</v>
      </c>
      <c r="G26" s="99">
        <v>1.5525539999999999E-2</v>
      </c>
      <c r="H26" s="89" t="s">
        <v>140</v>
      </c>
    </row>
    <row r="27" spans="1:8" x14ac:dyDescent="0.2">
      <c r="A27" s="95">
        <v>21</v>
      </c>
      <c r="B27" s="96" t="s">
        <v>344</v>
      </c>
      <c r="C27" s="96" t="s">
        <v>345</v>
      </c>
      <c r="D27" s="96" t="s">
        <v>304</v>
      </c>
      <c r="E27" s="97">
        <v>730000</v>
      </c>
      <c r="F27" s="98">
        <v>1997.28</v>
      </c>
      <c r="G27" s="99">
        <v>1.4815409999999999E-2</v>
      </c>
      <c r="H27" s="89" t="s">
        <v>140</v>
      </c>
    </row>
    <row r="28" spans="1:8" x14ac:dyDescent="0.2">
      <c r="A28" s="95">
        <v>22</v>
      </c>
      <c r="B28" s="96" t="s">
        <v>352</v>
      </c>
      <c r="C28" s="96" t="s">
        <v>353</v>
      </c>
      <c r="D28" s="96" t="s">
        <v>199</v>
      </c>
      <c r="E28" s="97">
        <v>111209</v>
      </c>
      <c r="F28" s="98">
        <v>1938.4840790000001</v>
      </c>
      <c r="G28" s="99">
        <v>1.4379279999999999E-2</v>
      </c>
      <c r="H28" s="89" t="s">
        <v>140</v>
      </c>
    </row>
    <row r="29" spans="1:8" ht="25.5" x14ac:dyDescent="0.2">
      <c r="A29" s="95">
        <v>23</v>
      </c>
      <c r="B29" s="96" t="s">
        <v>233</v>
      </c>
      <c r="C29" s="96" t="s">
        <v>234</v>
      </c>
      <c r="D29" s="96" t="s">
        <v>216</v>
      </c>
      <c r="E29" s="97">
        <v>34000</v>
      </c>
      <c r="F29" s="98">
        <v>1930.35</v>
      </c>
      <c r="G29" s="99">
        <v>1.431894E-2</v>
      </c>
      <c r="H29" s="89" t="s">
        <v>140</v>
      </c>
    </row>
    <row r="30" spans="1:8" x14ac:dyDescent="0.2">
      <c r="A30" s="95">
        <v>24</v>
      </c>
      <c r="B30" s="96" t="s">
        <v>783</v>
      </c>
      <c r="C30" s="96" t="s">
        <v>784</v>
      </c>
      <c r="D30" s="96" t="s">
        <v>109</v>
      </c>
      <c r="E30" s="97">
        <v>98000</v>
      </c>
      <c r="F30" s="98">
        <v>1835.54</v>
      </c>
      <c r="G30" s="99">
        <v>1.361566E-2</v>
      </c>
      <c r="H30" s="89" t="s">
        <v>140</v>
      </c>
    </row>
    <row r="31" spans="1:8" x14ac:dyDescent="0.2">
      <c r="A31" s="95">
        <v>25</v>
      </c>
      <c r="B31" s="96" t="s">
        <v>61</v>
      </c>
      <c r="C31" s="96" t="s">
        <v>62</v>
      </c>
      <c r="D31" s="96" t="s">
        <v>60</v>
      </c>
      <c r="E31" s="97">
        <v>43000</v>
      </c>
      <c r="F31" s="98">
        <v>1768.375</v>
      </c>
      <c r="G31" s="99">
        <v>1.3117439999999999E-2</v>
      </c>
      <c r="H31" s="89" t="s">
        <v>140</v>
      </c>
    </row>
    <row r="32" spans="1:8" x14ac:dyDescent="0.2">
      <c r="A32" s="95">
        <v>26</v>
      </c>
      <c r="B32" s="96" t="s">
        <v>89</v>
      </c>
      <c r="C32" s="96" t="s">
        <v>90</v>
      </c>
      <c r="D32" s="96" t="s">
        <v>91</v>
      </c>
      <c r="E32" s="97">
        <v>1057000</v>
      </c>
      <c r="F32" s="98">
        <v>1768.2553</v>
      </c>
      <c r="G32" s="99">
        <v>1.3116559999999999E-2</v>
      </c>
      <c r="H32" s="89" t="s">
        <v>140</v>
      </c>
    </row>
    <row r="33" spans="1:8" x14ac:dyDescent="0.2">
      <c r="A33" s="95">
        <v>27</v>
      </c>
      <c r="B33" s="96" t="s">
        <v>509</v>
      </c>
      <c r="C33" s="96" t="s">
        <v>510</v>
      </c>
      <c r="D33" s="96" t="s">
        <v>241</v>
      </c>
      <c r="E33" s="97">
        <v>127000</v>
      </c>
      <c r="F33" s="98">
        <v>1730.502</v>
      </c>
      <c r="G33" s="99">
        <v>1.2836510000000001E-2</v>
      </c>
      <c r="H33" s="89" t="s">
        <v>140</v>
      </c>
    </row>
    <row r="34" spans="1:8" ht="25.5" x14ac:dyDescent="0.2">
      <c r="A34" s="95">
        <v>28</v>
      </c>
      <c r="B34" s="96" t="s">
        <v>103</v>
      </c>
      <c r="C34" s="96" t="s">
        <v>104</v>
      </c>
      <c r="D34" s="96" t="s">
        <v>25</v>
      </c>
      <c r="E34" s="97">
        <v>338000</v>
      </c>
      <c r="F34" s="98">
        <v>1724.307</v>
      </c>
      <c r="G34" s="99">
        <v>1.2790559999999999E-2</v>
      </c>
      <c r="H34" s="89" t="s">
        <v>140</v>
      </c>
    </row>
    <row r="35" spans="1:8" x14ac:dyDescent="0.2">
      <c r="A35" s="95">
        <v>29</v>
      </c>
      <c r="B35" s="96" t="s">
        <v>350</v>
      </c>
      <c r="C35" s="96" t="s">
        <v>351</v>
      </c>
      <c r="D35" s="96" t="s">
        <v>241</v>
      </c>
      <c r="E35" s="97">
        <v>364000</v>
      </c>
      <c r="F35" s="98">
        <v>1715.35</v>
      </c>
      <c r="G35" s="99">
        <v>1.272412E-2</v>
      </c>
      <c r="H35" s="89" t="s">
        <v>140</v>
      </c>
    </row>
    <row r="36" spans="1:8" ht="25.5" x14ac:dyDescent="0.2">
      <c r="A36" s="95">
        <v>30</v>
      </c>
      <c r="B36" s="96" t="s">
        <v>346</v>
      </c>
      <c r="C36" s="96" t="s">
        <v>347</v>
      </c>
      <c r="D36" s="96" t="s">
        <v>216</v>
      </c>
      <c r="E36" s="97">
        <v>105000</v>
      </c>
      <c r="F36" s="98">
        <v>1675.0650000000001</v>
      </c>
      <c r="G36" s="99">
        <v>1.242529E-2</v>
      </c>
      <c r="H36" s="89" t="s">
        <v>140</v>
      </c>
    </row>
    <row r="37" spans="1:8" x14ac:dyDescent="0.2">
      <c r="A37" s="95">
        <v>31</v>
      </c>
      <c r="B37" s="96" t="s">
        <v>257</v>
      </c>
      <c r="C37" s="96" t="s">
        <v>258</v>
      </c>
      <c r="D37" s="96" t="s">
        <v>248</v>
      </c>
      <c r="E37" s="97">
        <v>336928</v>
      </c>
      <c r="F37" s="98">
        <v>1630.0576639999999</v>
      </c>
      <c r="G37" s="99">
        <v>1.209143E-2</v>
      </c>
      <c r="H37" s="89" t="s">
        <v>140</v>
      </c>
    </row>
    <row r="38" spans="1:8" x14ac:dyDescent="0.2">
      <c r="A38" s="95">
        <v>32</v>
      </c>
      <c r="B38" s="96" t="s">
        <v>302</v>
      </c>
      <c r="C38" s="96" t="s">
        <v>303</v>
      </c>
      <c r="D38" s="96" t="s">
        <v>304</v>
      </c>
      <c r="E38" s="97">
        <v>519000</v>
      </c>
      <c r="F38" s="98">
        <v>1607.6025</v>
      </c>
      <c r="G38" s="99">
        <v>1.1924870000000001E-2</v>
      </c>
      <c r="H38" s="89" t="s">
        <v>140</v>
      </c>
    </row>
    <row r="39" spans="1:8" x14ac:dyDescent="0.2">
      <c r="A39" s="95">
        <v>33</v>
      </c>
      <c r="B39" s="96" t="s">
        <v>85</v>
      </c>
      <c r="C39" s="96" t="s">
        <v>86</v>
      </c>
      <c r="D39" s="96" t="s">
        <v>82</v>
      </c>
      <c r="E39" s="97">
        <v>365500</v>
      </c>
      <c r="F39" s="98">
        <v>1545.8822500000001</v>
      </c>
      <c r="G39" s="99">
        <v>1.146704E-2</v>
      </c>
      <c r="H39" s="89" t="s">
        <v>140</v>
      </c>
    </row>
    <row r="40" spans="1:8" x14ac:dyDescent="0.2">
      <c r="A40" s="95">
        <v>34</v>
      </c>
      <c r="B40" s="96" t="s">
        <v>294</v>
      </c>
      <c r="C40" s="96" t="s">
        <v>295</v>
      </c>
      <c r="D40" s="96" t="s">
        <v>221</v>
      </c>
      <c r="E40" s="97">
        <v>1278000</v>
      </c>
      <c r="F40" s="98">
        <v>1484.7804000000001</v>
      </c>
      <c r="G40" s="99">
        <v>1.1013800000000001E-2</v>
      </c>
      <c r="H40" s="89" t="s">
        <v>140</v>
      </c>
    </row>
    <row r="41" spans="1:8" x14ac:dyDescent="0.2">
      <c r="A41" s="95">
        <v>35</v>
      </c>
      <c r="B41" s="96" t="s">
        <v>333</v>
      </c>
      <c r="C41" s="96" t="s">
        <v>334</v>
      </c>
      <c r="D41" s="96" t="s">
        <v>28</v>
      </c>
      <c r="E41" s="97">
        <v>32050</v>
      </c>
      <c r="F41" s="98">
        <v>1480.5177000000001</v>
      </c>
      <c r="G41" s="99">
        <v>1.0982179999999999E-2</v>
      </c>
      <c r="H41" s="89" t="s">
        <v>140</v>
      </c>
    </row>
    <row r="42" spans="1:8" x14ac:dyDescent="0.2">
      <c r="A42" s="95">
        <v>36</v>
      </c>
      <c r="B42" s="96" t="s">
        <v>114</v>
      </c>
      <c r="C42" s="96" t="s">
        <v>115</v>
      </c>
      <c r="D42" s="96" t="s">
        <v>43</v>
      </c>
      <c r="E42" s="97">
        <v>351860</v>
      </c>
      <c r="F42" s="98">
        <v>1435.94066</v>
      </c>
      <c r="G42" s="99">
        <v>1.0651509999999999E-2</v>
      </c>
      <c r="H42" s="89" t="s">
        <v>140</v>
      </c>
    </row>
    <row r="43" spans="1:8" ht="51" x14ac:dyDescent="0.2">
      <c r="A43" s="95">
        <v>37</v>
      </c>
      <c r="B43" s="96" t="s">
        <v>337</v>
      </c>
      <c r="C43" s="96" t="s">
        <v>338</v>
      </c>
      <c r="D43" s="96" t="s">
        <v>339</v>
      </c>
      <c r="E43" s="97">
        <v>310000</v>
      </c>
      <c r="F43" s="98">
        <v>1421.35</v>
      </c>
      <c r="G43" s="99">
        <v>1.054328E-2</v>
      </c>
      <c r="H43" s="89" t="s">
        <v>140</v>
      </c>
    </row>
    <row r="44" spans="1:8" x14ac:dyDescent="0.2">
      <c r="A44" s="95">
        <v>38</v>
      </c>
      <c r="B44" s="96" t="s">
        <v>219</v>
      </c>
      <c r="C44" s="96" t="s">
        <v>220</v>
      </c>
      <c r="D44" s="96" t="s">
        <v>221</v>
      </c>
      <c r="E44" s="97">
        <v>285500</v>
      </c>
      <c r="F44" s="98">
        <v>1419.0777499999999</v>
      </c>
      <c r="G44" s="99">
        <v>1.052643E-2</v>
      </c>
      <c r="H44" s="89" t="s">
        <v>140</v>
      </c>
    </row>
    <row r="45" spans="1:8" x14ac:dyDescent="0.2">
      <c r="A45" s="95">
        <v>39</v>
      </c>
      <c r="B45" s="96" t="s">
        <v>725</v>
      </c>
      <c r="C45" s="96" t="s">
        <v>726</v>
      </c>
      <c r="D45" s="96" t="s">
        <v>199</v>
      </c>
      <c r="E45" s="97">
        <v>23600</v>
      </c>
      <c r="F45" s="98">
        <v>1409.982</v>
      </c>
      <c r="G45" s="99">
        <v>1.045896E-2</v>
      </c>
      <c r="H45" s="89" t="s">
        <v>140</v>
      </c>
    </row>
    <row r="46" spans="1:8" x14ac:dyDescent="0.2">
      <c r="A46" s="95">
        <v>40</v>
      </c>
      <c r="B46" s="96" t="s">
        <v>72</v>
      </c>
      <c r="C46" s="96" t="s">
        <v>73</v>
      </c>
      <c r="D46" s="96" t="s">
        <v>22</v>
      </c>
      <c r="E46" s="97">
        <v>101000</v>
      </c>
      <c r="F46" s="98">
        <v>1401.4760000000001</v>
      </c>
      <c r="G46" s="99">
        <v>1.039586E-2</v>
      </c>
      <c r="H46" s="89" t="s">
        <v>140</v>
      </c>
    </row>
    <row r="47" spans="1:8" x14ac:dyDescent="0.2">
      <c r="A47" s="95">
        <v>41</v>
      </c>
      <c r="B47" s="96" t="s">
        <v>340</v>
      </c>
      <c r="C47" s="96" t="s">
        <v>341</v>
      </c>
      <c r="D47" s="96" t="s">
        <v>182</v>
      </c>
      <c r="E47" s="97">
        <v>81000</v>
      </c>
      <c r="F47" s="98">
        <v>1321.596</v>
      </c>
      <c r="G47" s="99">
        <v>9.8033300000000007E-3</v>
      </c>
      <c r="H47" s="89" t="s">
        <v>140</v>
      </c>
    </row>
    <row r="48" spans="1:8" x14ac:dyDescent="0.2">
      <c r="A48" s="95">
        <v>42</v>
      </c>
      <c r="B48" s="96" t="s">
        <v>80</v>
      </c>
      <c r="C48" s="96" t="s">
        <v>81</v>
      </c>
      <c r="D48" s="96" t="s">
        <v>82</v>
      </c>
      <c r="E48" s="97">
        <v>28445</v>
      </c>
      <c r="F48" s="98">
        <v>1307.4744250000001</v>
      </c>
      <c r="G48" s="99">
        <v>9.69858E-3</v>
      </c>
      <c r="H48" s="89" t="s">
        <v>140</v>
      </c>
    </row>
    <row r="49" spans="1:8" x14ac:dyDescent="0.2">
      <c r="A49" s="95">
        <v>43</v>
      </c>
      <c r="B49" s="96" t="s">
        <v>300</v>
      </c>
      <c r="C49" s="96" t="s">
        <v>301</v>
      </c>
      <c r="D49" s="96" t="s">
        <v>109</v>
      </c>
      <c r="E49" s="97">
        <v>268333</v>
      </c>
      <c r="F49" s="98">
        <v>1294.438392</v>
      </c>
      <c r="G49" s="99">
        <v>9.6018800000000001E-3</v>
      </c>
      <c r="H49" s="89" t="s">
        <v>140</v>
      </c>
    </row>
    <row r="50" spans="1:8" x14ac:dyDescent="0.2">
      <c r="A50" s="95">
        <v>44</v>
      </c>
      <c r="B50" s="96" t="s">
        <v>501</v>
      </c>
      <c r="C50" s="96" t="s">
        <v>502</v>
      </c>
      <c r="D50" s="96" t="s">
        <v>40</v>
      </c>
      <c r="E50" s="97">
        <v>153000</v>
      </c>
      <c r="F50" s="98">
        <v>1284.2819999999999</v>
      </c>
      <c r="G50" s="99">
        <v>9.52654E-3</v>
      </c>
      <c r="H50" s="89" t="s">
        <v>140</v>
      </c>
    </row>
    <row r="51" spans="1:8" x14ac:dyDescent="0.2">
      <c r="A51" s="95">
        <v>45</v>
      </c>
      <c r="B51" s="96" t="s">
        <v>342</v>
      </c>
      <c r="C51" s="96" t="s">
        <v>343</v>
      </c>
      <c r="D51" s="96" t="s">
        <v>261</v>
      </c>
      <c r="E51" s="97">
        <v>79757</v>
      </c>
      <c r="F51" s="98">
        <v>1234.0003039999999</v>
      </c>
      <c r="G51" s="99">
        <v>9.1535599999999998E-3</v>
      </c>
      <c r="H51" s="89" t="s">
        <v>140</v>
      </c>
    </row>
    <row r="52" spans="1:8" x14ac:dyDescent="0.2">
      <c r="A52" s="95">
        <v>46</v>
      </c>
      <c r="B52" s="96" t="s">
        <v>777</v>
      </c>
      <c r="C52" s="96" t="s">
        <v>778</v>
      </c>
      <c r="D52" s="96" t="s">
        <v>71</v>
      </c>
      <c r="E52" s="97">
        <v>153000</v>
      </c>
      <c r="F52" s="98">
        <v>1189.9575</v>
      </c>
      <c r="G52" s="99">
        <v>8.8268600000000006E-3</v>
      </c>
      <c r="H52" s="89" t="s">
        <v>140</v>
      </c>
    </row>
    <row r="53" spans="1:8" ht="25.5" x14ac:dyDescent="0.2">
      <c r="A53" s="95">
        <v>47</v>
      </c>
      <c r="B53" s="96" t="s">
        <v>275</v>
      </c>
      <c r="C53" s="96" t="s">
        <v>276</v>
      </c>
      <c r="D53" s="96" t="s">
        <v>277</v>
      </c>
      <c r="E53" s="97">
        <v>70000</v>
      </c>
      <c r="F53" s="98">
        <v>1149.75</v>
      </c>
      <c r="G53" s="99">
        <v>8.5286100000000007E-3</v>
      </c>
      <c r="H53" s="89" t="s">
        <v>140</v>
      </c>
    </row>
    <row r="54" spans="1:8" ht="25.5" x14ac:dyDescent="0.2">
      <c r="A54" s="95">
        <v>48</v>
      </c>
      <c r="B54" s="96" t="s">
        <v>862</v>
      </c>
      <c r="C54" s="96" t="s">
        <v>863</v>
      </c>
      <c r="D54" s="96" t="s">
        <v>25</v>
      </c>
      <c r="E54" s="97">
        <v>122000</v>
      </c>
      <c r="F54" s="98">
        <v>946.84199999999998</v>
      </c>
      <c r="G54" s="99">
        <v>7.0234800000000003E-3</v>
      </c>
      <c r="H54" s="89" t="s">
        <v>140</v>
      </c>
    </row>
    <row r="55" spans="1:8" ht="25.5" x14ac:dyDescent="0.2">
      <c r="A55" s="95">
        <v>49</v>
      </c>
      <c r="B55" s="96" t="s">
        <v>133</v>
      </c>
      <c r="C55" s="96" t="s">
        <v>134</v>
      </c>
      <c r="D55" s="96" t="s">
        <v>135</v>
      </c>
      <c r="E55" s="97">
        <v>261000</v>
      </c>
      <c r="F55" s="98">
        <v>757.29150000000004</v>
      </c>
      <c r="G55" s="99">
        <v>5.6174299999999996E-3</v>
      </c>
      <c r="H55" s="89" t="s">
        <v>140</v>
      </c>
    </row>
    <row r="56" spans="1:8" x14ac:dyDescent="0.2">
      <c r="A56" s="95">
        <v>50</v>
      </c>
      <c r="B56" s="96" t="s">
        <v>101</v>
      </c>
      <c r="C56" s="96" t="s">
        <v>102</v>
      </c>
      <c r="D56" s="96" t="s">
        <v>98</v>
      </c>
      <c r="E56" s="97">
        <v>100000</v>
      </c>
      <c r="F56" s="98">
        <v>752.25</v>
      </c>
      <c r="G56" s="99">
        <v>5.5800399999999997E-3</v>
      </c>
      <c r="H56" s="89" t="s">
        <v>140</v>
      </c>
    </row>
    <row r="57" spans="1:8" x14ac:dyDescent="0.2">
      <c r="A57" s="95">
        <v>51</v>
      </c>
      <c r="B57" s="96" t="s">
        <v>69</v>
      </c>
      <c r="C57" s="96" t="s">
        <v>70</v>
      </c>
      <c r="D57" s="96" t="s">
        <v>71</v>
      </c>
      <c r="E57" s="97">
        <v>11600</v>
      </c>
      <c r="F57" s="98">
        <v>663.05600000000004</v>
      </c>
      <c r="G57" s="99">
        <v>4.9184099999999998E-3</v>
      </c>
      <c r="H57" s="89" t="s">
        <v>140</v>
      </c>
    </row>
    <row r="58" spans="1:8" ht="25.5" x14ac:dyDescent="0.2">
      <c r="A58" s="95">
        <v>53</v>
      </c>
      <c r="B58" s="96" t="s">
        <v>452</v>
      </c>
      <c r="C58" s="96" t="s">
        <v>453</v>
      </c>
      <c r="D58" s="96" t="s">
        <v>390</v>
      </c>
      <c r="E58" s="97">
        <v>53000</v>
      </c>
      <c r="F58" s="98">
        <v>21.306000000000001</v>
      </c>
      <c r="G58" s="99">
        <v>1.5804E-4</v>
      </c>
      <c r="H58" s="89" t="s">
        <v>140</v>
      </c>
    </row>
    <row r="59" spans="1:8" x14ac:dyDescent="0.2">
      <c r="A59" s="100"/>
      <c r="B59" s="100"/>
      <c r="C59" s="101" t="s">
        <v>139</v>
      </c>
      <c r="D59" s="100"/>
      <c r="E59" s="100" t="s">
        <v>140</v>
      </c>
      <c r="F59" s="102">
        <f>SUM(F7:F58)</f>
        <v>128523.1362752</v>
      </c>
      <c r="G59" s="103">
        <f>SUM(G7:G58)</f>
        <v>0.95335835000000002</v>
      </c>
      <c r="H59" s="89" t="s">
        <v>140</v>
      </c>
    </row>
    <row r="60" spans="1:8" x14ac:dyDescent="0.2">
      <c r="A60" s="100"/>
      <c r="B60" s="100"/>
      <c r="C60" s="104"/>
      <c r="D60" s="100"/>
      <c r="E60" s="100"/>
      <c r="F60" s="105"/>
      <c r="G60" s="105"/>
      <c r="H60" s="89" t="s">
        <v>140</v>
      </c>
    </row>
    <row r="61" spans="1:8" x14ac:dyDescent="0.2">
      <c r="A61" s="100"/>
      <c r="B61" s="100"/>
      <c r="C61" s="101" t="s">
        <v>141</v>
      </c>
      <c r="D61" s="100"/>
      <c r="E61" s="100"/>
      <c r="F61" s="100"/>
      <c r="G61" s="100"/>
      <c r="H61" s="89" t="s">
        <v>140</v>
      </c>
    </row>
    <row r="62" spans="1:8" x14ac:dyDescent="0.2">
      <c r="A62" s="100"/>
      <c r="B62" s="100"/>
      <c r="C62" s="101" t="s">
        <v>139</v>
      </c>
      <c r="D62" s="100"/>
      <c r="E62" s="100" t="s">
        <v>140</v>
      </c>
      <c r="F62" s="106" t="s">
        <v>142</v>
      </c>
      <c r="G62" s="103">
        <v>0</v>
      </c>
      <c r="H62" s="89" t="s">
        <v>140</v>
      </c>
    </row>
    <row r="63" spans="1:8" x14ac:dyDescent="0.2">
      <c r="A63" s="100"/>
      <c r="B63" s="100"/>
      <c r="C63" s="104"/>
      <c r="D63" s="100"/>
      <c r="E63" s="100"/>
      <c r="F63" s="105"/>
      <c r="G63" s="105"/>
      <c r="H63" s="89" t="s">
        <v>140</v>
      </c>
    </row>
    <row r="64" spans="1:8" x14ac:dyDescent="0.2">
      <c r="A64" s="100"/>
      <c r="B64" s="100"/>
      <c r="C64" s="101" t="s">
        <v>143</v>
      </c>
      <c r="D64" s="100"/>
      <c r="E64" s="100"/>
      <c r="F64" s="100"/>
      <c r="G64" s="100"/>
      <c r="H64" s="89" t="s">
        <v>140</v>
      </c>
    </row>
    <row r="65" spans="1:8" x14ac:dyDescent="0.2">
      <c r="A65" s="95">
        <v>1</v>
      </c>
      <c r="B65" s="96" t="s">
        <v>517</v>
      </c>
      <c r="C65" s="91" t="s">
        <v>1019</v>
      </c>
      <c r="D65" s="96" t="s">
        <v>221</v>
      </c>
      <c r="E65" s="97">
        <v>374002</v>
      </c>
      <c r="F65" s="98">
        <v>54.342490599999998</v>
      </c>
      <c r="G65" s="99">
        <v>4.0309999999999999E-4</v>
      </c>
      <c r="H65" s="89" t="s">
        <v>140</v>
      </c>
    </row>
    <row r="66" spans="1:8" x14ac:dyDescent="0.2">
      <c r="A66" s="95">
        <v>2</v>
      </c>
      <c r="B66" s="96" t="s">
        <v>794</v>
      </c>
      <c r="C66" s="91" t="s">
        <v>1114</v>
      </c>
      <c r="D66" s="96"/>
      <c r="E66" s="97">
        <v>200000</v>
      </c>
      <c r="F66" s="98">
        <v>1.9999999999999999E-6</v>
      </c>
      <c r="G66" s="107" t="s">
        <v>138</v>
      </c>
      <c r="H66" s="89" t="s">
        <v>140</v>
      </c>
    </row>
    <row r="67" spans="1:8" x14ac:dyDescent="0.2">
      <c r="A67" s="100"/>
      <c r="B67" s="100"/>
      <c r="C67" s="101" t="s">
        <v>139</v>
      </c>
      <c r="D67" s="100"/>
      <c r="E67" s="100" t="s">
        <v>140</v>
      </c>
      <c r="F67" s="102">
        <f>SUM(F65:F66)</f>
        <v>54.3424926</v>
      </c>
      <c r="G67" s="103">
        <f>SUM(G65:G66)</f>
        <v>4.0309999999999999E-4</v>
      </c>
      <c r="H67" s="89" t="s">
        <v>140</v>
      </c>
    </row>
    <row r="68" spans="1:8" x14ac:dyDescent="0.2">
      <c r="A68" s="100"/>
      <c r="B68" s="100"/>
      <c r="C68" s="104"/>
      <c r="D68" s="100"/>
      <c r="E68" s="100"/>
      <c r="F68" s="105"/>
      <c r="G68" s="105"/>
      <c r="H68" s="89" t="s">
        <v>140</v>
      </c>
    </row>
    <row r="69" spans="1:8" x14ac:dyDescent="0.2">
      <c r="A69" s="100"/>
      <c r="B69" s="100"/>
      <c r="C69" s="101" t="s">
        <v>144</v>
      </c>
      <c r="D69" s="100"/>
      <c r="E69" s="100"/>
      <c r="F69" s="100"/>
      <c r="G69" s="100"/>
      <c r="H69" s="89" t="s">
        <v>140</v>
      </c>
    </row>
    <row r="70" spans="1:8" x14ac:dyDescent="0.2">
      <c r="A70" s="100"/>
      <c r="B70" s="100"/>
      <c r="C70" s="101" t="s">
        <v>139</v>
      </c>
      <c r="D70" s="100"/>
      <c r="E70" s="100" t="s">
        <v>140</v>
      </c>
      <c r="F70" s="106" t="s">
        <v>142</v>
      </c>
      <c r="G70" s="103">
        <v>0</v>
      </c>
      <c r="H70" s="89" t="s">
        <v>140</v>
      </c>
    </row>
    <row r="71" spans="1:8" x14ac:dyDescent="0.2">
      <c r="A71" s="100"/>
      <c r="B71" s="100"/>
      <c r="C71" s="104"/>
      <c r="D71" s="100"/>
      <c r="E71" s="100"/>
      <c r="F71" s="105"/>
      <c r="G71" s="105"/>
      <c r="H71" s="89" t="s">
        <v>140</v>
      </c>
    </row>
    <row r="72" spans="1:8" x14ac:dyDescent="0.2">
      <c r="A72" s="100"/>
      <c r="B72" s="100"/>
      <c r="C72" s="101" t="s">
        <v>145</v>
      </c>
      <c r="D72" s="100"/>
      <c r="E72" s="100"/>
      <c r="F72" s="105"/>
      <c r="G72" s="105"/>
      <c r="H72" s="89" t="s">
        <v>140</v>
      </c>
    </row>
    <row r="73" spans="1:8" x14ac:dyDescent="0.2">
      <c r="A73" s="100"/>
      <c r="B73" s="100"/>
      <c r="C73" s="101" t="s">
        <v>139</v>
      </c>
      <c r="D73" s="100"/>
      <c r="E73" s="100" t="s">
        <v>140</v>
      </c>
      <c r="F73" s="106" t="s">
        <v>142</v>
      </c>
      <c r="G73" s="103">
        <v>0</v>
      </c>
      <c r="H73" s="89" t="s">
        <v>140</v>
      </c>
    </row>
    <row r="74" spans="1:8" x14ac:dyDescent="0.2">
      <c r="A74" s="100"/>
      <c r="B74" s="100"/>
      <c r="C74" s="104"/>
      <c r="D74" s="100"/>
      <c r="E74" s="100"/>
      <c r="F74" s="105"/>
      <c r="G74" s="105"/>
      <c r="H74" s="89" t="s">
        <v>140</v>
      </c>
    </row>
    <row r="75" spans="1:8" x14ac:dyDescent="0.2">
      <c r="A75" s="100"/>
      <c r="B75" s="100"/>
      <c r="C75" s="101" t="s">
        <v>146</v>
      </c>
      <c r="D75" s="100"/>
      <c r="E75" s="100"/>
      <c r="F75" s="105"/>
      <c r="G75" s="105"/>
      <c r="H75" s="89" t="s">
        <v>140</v>
      </c>
    </row>
    <row r="76" spans="1:8" x14ac:dyDescent="0.2">
      <c r="A76" s="100"/>
      <c r="B76" s="100"/>
      <c r="C76" s="101" t="s">
        <v>139</v>
      </c>
      <c r="D76" s="100"/>
      <c r="E76" s="100" t="s">
        <v>140</v>
      </c>
      <c r="F76" s="106" t="s">
        <v>142</v>
      </c>
      <c r="G76" s="103">
        <v>0</v>
      </c>
      <c r="H76" s="89" t="s">
        <v>140</v>
      </c>
    </row>
    <row r="77" spans="1:8" x14ac:dyDescent="0.2">
      <c r="A77" s="100"/>
      <c r="B77" s="100"/>
      <c r="C77" s="104"/>
      <c r="D77" s="100"/>
      <c r="E77" s="100"/>
      <c r="F77" s="105"/>
      <c r="G77" s="105"/>
      <c r="H77" s="89" t="s">
        <v>140</v>
      </c>
    </row>
    <row r="78" spans="1:8" x14ac:dyDescent="0.2">
      <c r="A78" s="100"/>
      <c r="B78" s="100"/>
      <c r="C78" s="101" t="s">
        <v>147</v>
      </c>
      <c r="D78" s="100"/>
      <c r="E78" s="100"/>
      <c r="F78" s="102">
        <v>128577.4787678</v>
      </c>
      <c r="G78" s="103">
        <v>0.95376145000000001</v>
      </c>
      <c r="H78" s="89" t="s">
        <v>140</v>
      </c>
    </row>
    <row r="79" spans="1:8" x14ac:dyDescent="0.2">
      <c r="A79" s="100"/>
      <c r="B79" s="100"/>
      <c r="C79" s="104"/>
      <c r="D79" s="100"/>
      <c r="E79" s="100"/>
      <c r="F79" s="105"/>
      <c r="G79" s="105"/>
      <c r="H79" s="89" t="s">
        <v>140</v>
      </c>
    </row>
    <row r="80" spans="1:8" x14ac:dyDescent="0.2">
      <c r="A80" s="100"/>
      <c r="B80" s="100"/>
      <c r="C80" s="101" t="s">
        <v>148</v>
      </c>
      <c r="D80" s="100"/>
      <c r="E80" s="100"/>
      <c r="F80" s="105"/>
      <c r="G80" s="105"/>
      <c r="H80" s="89" t="s">
        <v>140</v>
      </c>
    </row>
    <row r="81" spans="1:8" x14ac:dyDescent="0.2">
      <c r="A81" s="100"/>
      <c r="B81" s="100"/>
      <c r="C81" s="101" t="s">
        <v>10</v>
      </c>
      <c r="D81" s="100"/>
      <c r="E81" s="100"/>
      <c r="F81" s="105"/>
      <c r="G81" s="105"/>
      <c r="H81" s="89" t="s">
        <v>140</v>
      </c>
    </row>
    <row r="82" spans="1:8" x14ac:dyDescent="0.2">
      <c r="A82" s="100"/>
      <c r="B82" s="100"/>
      <c r="C82" s="101" t="s">
        <v>139</v>
      </c>
      <c r="D82" s="100"/>
      <c r="E82" s="100" t="s">
        <v>140</v>
      </c>
      <c r="F82" s="106" t="s">
        <v>142</v>
      </c>
      <c r="G82" s="103">
        <v>0</v>
      </c>
      <c r="H82" s="89" t="s">
        <v>140</v>
      </c>
    </row>
    <row r="83" spans="1:8" x14ac:dyDescent="0.2">
      <c r="A83" s="100"/>
      <c r="B83" s="100"/>
      <c r="C83" s="104"/>
      <c r="D83" s="100"/>
      <c r="E83" s="100"/>
      <c r="F83" s="105"/>
      <c r="G83" s="105"/>
      <c r="H83" s="89" t="s">
        <v>140</v>
      </c>
    </row>
    <row r="84" spans="1:8" x14ac:dyDescent="0.2">
      <c r="A84" s="100"/>
      <c r="B84" s="100"/>
      <c r="C84" s="101" t="s">
        <v>149</v>
      </c>
      <c r="D84" s="100"/>
      <c r="E84" s="100"/>
      <c r="F84" s="100"/>
      <c r="G84" s="100"/>
      <c r="H84" s="89" t="s">
        <v>140</v>
      </c>
    </row>
    <row r="85" spans="1:8" x14ac:dyDescent="0.2">
      <c r="A85" s="100"/>
      <c r="B85" s="100"/>
      <c r="C85" s="101" t="s">
        <v>139</v>
      </c>
      <c r="D85" s="100"/>
      <c r="E85" s="100" t="s">
        <v>140</v>
      </c>
      <c r="F85" s="106" t="s">
        <v>142</v>
      </c>
      <c r="G85" s="103">
        <v>0</v>
      </c>
      <c r="H85" s="89" t="s">
        <v>140</v>
      </c>
    </row>
    <row r="86" spans="1:8" x14ac:dyDescent="0.2">
      <c r="A86" s="100"/>
      <c r="B86" s="100"/>
      <c r="C86" s="104"/>
      <c r="D86" s="100"/>
      <c r="E86" s="100"/>
      <c r="F86" s="105"/>
      <c r="G86" s="105"/>
      <c r="H86" s="89" t="s">
        <v>140</v>
      </c>
    </row>
    <row r="87" spans="1:8" x14ac:dyDescent="0.2">
      <c r="A87" s="100"/>
      <c r="B87" s="100"/>
      <c r="C87" s="101" t="s">
        <v>150</v>
      </c>
      <c r="D87" s="100"/>
      <c r="E87" s="100"/>
      <c r="F87" s="100"/>
      <c r="G87" s="100"/>
      <c r="H87" s="89" t="s">
        <v>140</v>
      </c>
    </row>
    <row r="88" spans="1:8" x14ac:dyDescent="0.2">
      <c r="A88" s="100"/>
      <c r="B88" s="100"/>
      <c r="C88" s="101" t="s">
        <v>139</v>
      </c>
      <c r="D88" s="100"/>
      <c r="E88" s="100" t="s">
        <v>140</v>
      </c>
      <c r="F88" s="106" t="s">
        <v>142</v>
      </c>
      <c r="G88" s="103">
        <v>0</v>
      </c>
      <c r="H88" s="89" t="s">
        <v>140</v>
      </c>
    </row>
    <row r="89" spans="1:8" x14ac:dyDescent="0.2">
      <c r="A89" s="100"/>
      <c r="B89" s="100"/>
      <c r="C89" s="104"/>
      <c r="D89" s="100"/>
      <c r="E89" s="100"/>
      <c r="F89" s="105"/>
      <c r="G89" s="105"/>
      <c r="H89" s="89" t="s">
        <v>140</v>
      </c>
    </row>
    <row r="90" spans="1:8" x14ac:dyDescent="0.2">
      <c r="A90" s="100"/>
      <c r="B90" s="100"/>
      <c r="C90" s="101" t="s">
        <v>151</v>
      </c>
      <c r="D90" s="100"/>
      <c r="E90" s="100"/>
      <c r="F90" s="105"/>
      <c r="G90" s="105"/>
      <c r="H90" s="89" t="s">
        <v>140</v>
      </c>
    </row>
    <row r="91" spans="1:8" x14ac:dyDescent="0.2">
      <c r="A91" s="100"/>
      <c r="B91" s="100"/>
      <c r="C91" s="101" t="s">
        <v>139</v>
      </c>
      <c r="D91" s="100"/>
      <c r="E91" s="100" t="s">
        <v>140</v>
      </c>
      <c r="F91" s="106" t="s">
        <v>142</v>
      </c>
      <c r="G91" s="103">
        <v>0</v>
      </c>
      <c r="H91" s="89" t="s">
        <v>140</v>
      </c>
    </row>
    <row r="92" spans="1:8" x14ac:dyDescent="0.2">
      <c r="A92" s="100"/>
      <c r="B92" s="100"/>
      <c r="C92" s="104"/>
      <c r="D92" s="100"/>
      <c r="E92" s="100"/>
      <c r="F92" s="105"/>
      <c r="G92" s="105"/>
      <c r="H92" s="89" t="s">
        <v>140</v>
      </c>
    </row>
    <row r="93" spans="1:8" x14ac:dyDescent="0.2">
      <c r="A93" s="100"/>
      <c r="B93" s="100"/>
      <c r="C93" s="101" t="s">
        <v>152</v>
      </c>
      <c r="D93" s="100"/>
      <c r="E93" s="100"/>
      <c r="F93" s="102">
        <v>0</v>
      </c>
      <c r="G93" s="103">
        <v>0</v>
      </c>
      <c r="H93" s="89" t="s">
        <v>140</v>
      </c>
    </row>
    <row r="94" spans="1:8" x14ac:dyDescent="0.2">
      <c r="A94" s="100"/>
      <c r="B94" s="100"/>
      <c r="C94" s="104"/>
      <c r="D94" s="100"/>
      <c r="E94" s="100"/>
      <c r="F94" s="105"/>
      <c r="G94" s="105"/>
      <c r="H94" s="89" t="s">
        <v>140</v>
      </c>
    </row>
    <row r="95" spans="1:8" x14ac:dyDescent="0.2">
      <c r="A95" s="100"/>
      <c r="B95" s="100"/>
      <c r="C95" s="101" t="s">
        <v>153</v>
      </c>
      <c r="D95" s="100"/>
      <c r="E95" s="100"/>
      <c r="F95" s="105"/>
      <c r="G95" s="105"/>
      <c r="H95" s="89" t="s">
        <v>140</v>
      </c>
    </row>
    <row r="96" spans="1:8" x14ac:dyDescent="0.2">
      <c r="A96" s="100"/>
      <c r="B96" s="100"/>
      <c r="C96" s="101" t="s">
        <v>154</v>
      </c>
      <c r="D96" s="100"/>
      <c r="E96" s="100"/>
      <c r="F96" s="105"/>
      <c r="G96" s="105"/>
      <c r="H96" s="89" t="s">
        <v>140</v>
      </c>
    </row>
    <row r="97" spans="1:8" x14ac:dyDescent="0.2">
      <c r="A97" s="100"/>
      <c r="B97" s="100"/>
      <c r="C97" s="101" t="s">
        <v>139</v>
      </c>
      <c r="D97" s="100"/>
      <c r="E97" s="100" t="s">
        <v>140</v>
      </c>
      <c r="F97" s="106" t="s">
        <v>142</v>
      </c>
      <c r="G97" s="103">
        <v>0</v>
      </c>
      <c r="H97" s="89" t="s">
        <v>140</v>
      </c>
    </row>
    <row r="98" spans="1:8" x14ac:dyDescent="0.2">
      <c r="A98" s="100"/>
      <c r="B98" s="100"/>
      <c r="C98" s="104"/>
      <c r="D98" s="100"/>
      <c r="E98" s="100"/>
      <c r="F98" s="105"/>
      <c r="G98" s="105"/>
      <c r="H98" s="89" t="s">
        <v>140</v>
      </c>
    </row>
    <row r="99" spans="1:8" x14ac:dyDescent="0.2">
      <c r="A99" s="100"/>
      <c r="B99" s="100"/>
      <c r="C99" s="101" t="s">
        <v>155</v>
      </c>
      <c r="D99" s="100"/>
      <c r="E99" s="100"/>
      <c r="F99" s="105"/>
      <c r="G99" s="105"/>
      <c r="H99" s="89" t="s">
        <v>140</v>
      </c>
    </row>
    <row r="100" spans="1:8" x14ac:dyDescent="0.2">
      <c r="A100" s="100"/>
      <c r="B100" s="100"/>
      <c r="C100" s="101" t="s">
        <v>139</v>
      </c>
      <c r="D100" s="100"/>
      <c r="E100" s="100" t="s">
        <v>140</v>
      </c>
      <c r="F100" s="106" t="s">
        <v>142</v>
      </c>
      <c r="G100" s="103">
        <v>0</v>
      </c>
      <c r="H100" s="89" t="s">
        <v>140</v>
      </c>
    </row>
    <row r="101" spans="1:8" x14ac:dyDescent="0.2">
      <c r="A101" s="100"/>
      <c r="B101" s="100"/>
      <c r="C101" s="104"/>
      <c r="D101" s="100"/>
      <c r="E101" s="100"/>
      <c r="F101" s="105"/>
      <c r="G101" s="105"/>
      <c r="H101" s="89" t="s">
        <v>140</v>
      </c>
    </row>
    <row r="102" spans="1:8" x14ac:dyDescent="0.2">
      <c r="A102" s="100"/>
      <c r="B102" s="100"/>
      <c r="C102" s="101" t="s">
        <v>156</v>
      </c>
      <c r="D102" s="100"/>
      <c r="E102" s="100"/>
      <c r="F102" s="105"/>
      <c r="G102" s="105"/>
      <c r="H102" s="89" t="s">
        <v>140</v>
      </c>
    </row>
    <row r="103" spans="1:8" x14ac:dyDescent="0.2">
      <c r="A103" s="100"/>
      <c r="B103" s="100"/>
      <c r="C103" s="101" t="s">
        <v>139</v>
      </c>
      <c r="D103" s="100"/>
      <c r="E103" s="100" t="s">
        <v>140</v>
      </c>
      <c r="F103" s="106" t="s">
        <v>142</v>
      </c>
      <c r="G103" s="103">
        <v>0</v>
      </c>
      <c r="H103" s="89" t="s">
        <v>140</v>
      </c>
    </row>
    <row r="104" spans="1:8" x14ac:dyDescent="0.2">
      <c r="A104" s="100"/>
      <c r="B104" s="100"/>
      <c r="C104" s="104"/>
      <c r="D104" s="100"/>
      <c r="E104" s="100"/>
      <c r="F104" s="105"/>
      <c r="G104" s="105"/>
      <c r="H104" s="89" t="s">
        <v>140</v>
      </c>
    </row>
    <row r="105" spans="1:8" x14ac:dyDescent="0.2">
      <c r="A105" s="100"/>
      <c r="B105" s="100"/>
      <c r="C105" s="101" t="s">
        <v>157</v>
      </c>
      <c r="D105" s="100"/>
      <c r="E105" s="100"/>
      <c r="F105" s="105"/>
      <c r="G105" s="105"/>
      <c r="H105" s="89" t="s">
        <v>140</v>
      </c>
    </row>
    <row r="106" spans="1:8" x14ac:dyDescent="0.2">
      <c r="A106" s="95">
        <v>1</v>
      </c>
      <c r="B106" s="96"/>
      <c r="C106" s="96" t="s">
        <v>158</v>
      </c>
      <c r="D106" s="96"/>
      <c r="E106" s="107"/>
      <c r="F106" s="98">
        <v>5929.9820186839997</v>
      </c>
      <c r="G106" s="99">
        <v>4.3987390000000001E-2</v>
      </c>
      <c r="H106" s="89">
        <v>5.2</v>
      </c>
    </row>
    <row r="107" spans="1:8" x14ac:dyDescent="0.2">
      <c r="A107" s="100"/>
      <c r="B107" s="100"/>
      <c r="C107" s="101" t="s">
        <v>139</v>
      </c>
      <c r="D107" s="100"/>
      <c r="E107" s="100" t="s">
        <v>140</v>
      </c>
      <c r="F107" s="102">
        <v>5929.9820186839997</v>
      </c>
      <c r="G107" s="103">
        <v>4.3987390000000001E-2</v>
      </c>
      <c r="H107" s="89" t="s">
        <v>140</v>
      </c>
    </row>
    <row r="108" spans="1:8" x14ac:dyDescent="0.2">
      <c r="A108" s="100"/>
      <c r="B108" s="100"/>
      <c r="C108" s="104"/>
      <c r="D108" s="100"/>
      <c r="E108" s="100"/>
      <c r="F108" s="105"/>
      <c r="G108" s="105"/>
      <c r="H108" s="89" t="s">
        <v>140</v>
      </c>
    </row>
    <row r="109" spans="1:8" x14ac:dyDescent="0.2">
      <c r="A109" s="100"/>
      <c r="B109" s="100"/>
      <c r="C109" s="101" t="s">
        <v>159</v>
      </c>
      <c r="D109" s="100"/>
      <c r="E109" s="100"/>
      <c r="F109" s="102">
        <v>5929.9820186839997</v>
      </c>
      <c r="G109" s="103">
        <v>4.3987390000000001E-2</v>
      </c>
      <c r="H109" s="89" t="s">
        <v>140</v>
      </c>
    </row>
    <row r="110" spans="1:8" x14ac:dyDescent="0.2">
      <c r="A110" s="100"/>
      <c r="B110" s="100"/>
      <c r="C110" s="105"/>
      <c r="D110" s="100"/>
      <c r="E110" s="100"/>
      <c r="F110" s="100"/>
      <c r="G110" s="100"/>
      <c r="H110" s="89" t="s">
        <v>140</v>
      </c>
    </row>
    <row r="111" spans="1:8" x14ac:dyDescent="0.2">
      <c r="A111" s="100"/>
      <c r="B111" s="100"/>
      <c r="C111" s="101" t="s">
        <v>160</v>
      </c>
      <c r="D111" s="100"/>
      <c r="E111" s="100"/>
      <c r="F111" s="100"/>
      <c r="G111" s="100"/>
      <c r="H111" s="89" t="s">
        <v>140</v>
      </c>
    </row>
    <row r="112" spans="1:8" x14ac:dyDescent="0.2">
      <c r="A112" s="100"/>
      <c r="B112" s="100"/>
      <c r="C112" s="101" t="s">
        <v>161</v>
      </c>
      <c r="D112" s="100"/>
      <c r="E112" s="100"/>
      <c r="F112" s="100"/>
      <c r="G112" s="100"/>
      <c r="H112" s="89" t="s">
        <v>140</v>
      </c>
    </row>
    <row r="113" spans="1:17" x14ac:dyDescent="0.2">
      <c r="A113" s="100"/>
      <c r="B113" s="100"/>
      <c r="C113" s="101" t="s">
        <v>139</v>
      </c>
      <c r="D113" s="100"/>
      <c r="E113" s="100" t="s">
        <v>140</v>
      </c>
      <c r="F113" s="106" t="s">
        <v>142</v>
      </c>
      <c r="G113" s="103">
        <v>0</v>
      </c>
      <c r="H113" s="89" t="s">
        <v>140</v>
      </c>
    </row>
    <row r="114" spans="1:17" x14ac:dyDescent="0.2">
      <c r="A114" s="100"/>
      <c r="B114" s="100"/>
      <c r="C114" s="104"/>
      <c r="D114" s="100"/>
      <c r="E114" s="100"/>
      <c r="F114" s="105"/>
      <c r="G114" s="105"/>
      <c r="H114" s="89" t="s">
        <v>140</v>
      </c>
    </row>
    <row r="115" spans="1:17" x14ac:dyDescent="0.2">
      <c r="A115" s="100"/>
      <c r="B115" s="100"/>
      <c r="C115" s="101" t="s">
        <v>162</v>
      </c>
      <c r="D115" s="100"/>
      <c r="E115" s="100"/>
      <c r="F115" s="100"/>
      <c r="G115" s="100"/>
      <c r="H115" s="89" t="s">
        <v>140</v>
      </c>
    </row>
    <row r="116" spans="1:17" x14ac:dyDescent="0.2">
      <c r="A116" s="100"/>
      <c r="B116" s="100"/>
      <c r="C116" s="101" t="s">
        <v>163</v>
      </c>
      <c r="D116" s="100"/>
      <c r="E116" s="100"/>
      <c r="F116" s="100"/>
      <c r="G116" s="100"/>
      <c r="H116" s="89" t="s">
        <v>140</v>
      </c>
    </row>
    <row r="117" spans="1:17" x14ac:dyDescent="0.2">
      <c r="A117" s="100"/>
      <c r="B117" s="100"/>
      <c r="C117" s="101" t="s">
        <v>139</v>
      </c>
      <c r="D117" s="100"/>
      <c r="E117" s="100" t="s">
        <v>140</v>
      </c>
      <c r="F117" s="106" t="s">
        <v>142</v>
      </c>
      <c r="G117" s="103">
        <v>0</v>
      </c>
      <c r="H117" s="89" t="s">
        <v>140</v>
      </c>
    </row>
    <row r="118" spans="1:17" x14ac:dyDescent="0.2">
      <c r="A118" s="100"/>
      <c r="B118" s="100"/>
      <c r="C118" s="104"/>
      <c r="D118" s="100"/>
      <c r="E118" s="100"/>
      <c r="F118" s="105"/>
      <c r="G118" s="105"/>
      <c r="H118" s="89" t="s">
        <v>140</v>
      </c>
    </row>
    <row r="119" spans="1:17" x14ac:dyDescent="0.2">
      <c r="A119" s="100"/>
      <c r="B119" s="100"/>
      <c r="C119" s="101" t="s">
        <v>164</v>
      </c>
      <c r="D119" s="100"/>
      <c r="E119" s="100"/>
      <c r="F119" s="105"/>
      <c r="G119" s="105"/>
      <c r="H119" s="89" t="s">
        <v>140</v>
      </c>
    </row>
    <row r="120" spans="1:17" x14ac:dyDescent="0.2">
      <c r="A120" s="100"/>
      <c r="B120" s="100"/>
      <c r="C120" s="101" t="s">
        <v>139</v>
      </c>
      <c r="D120" s="100"/>
      <c r="E120" s="100" t="s">
        <v>140</v>
      </c>
      <c r="F120" s="106" t="s">
        <v>142</v>
      </c>
      <c r="G120" s="103">
        <v>0</v>
      </c>
      <c r="H120" s="89" t="s">
        <v>140</v>
      </c>
    </row>
    <row r="121" spans="1:17" x14ac:dyDescent="0.2">
      <c r="A121" s="100"/>
      <c r="B121" s="100"/>
      <c r="C121" s="104"/>
      <c r="D121" s="100"/>
      <c r="E121" s="100"/>
      <c r="F121" s="105"/>
      <c r="G121" s="105"/>
      <c r="H121" s="89" t="s">
        <v>140</v>
      </c>
    </row>
    <row r="122" spans="1:17" x14ac:dyDescent="0.2">
      <c r="A122" s="107"/>
      <c r="B122" s="96"/>
      <c r="C122" s="96" t="s">
        <v>165</v>
      </c>
      <c r="D122" s="96"/>
      <c r="E122" s="107"/>
      <c r="F122" s="98">
        <v>303.48516770999998</v>
      </c>
      <c r="G122" s="99">
        <v>2.2511900000000001E-3</v>
      </c>
      <c r="H122" s="89" t="s">
        <v>140</v>
      </c>
    </row>
    <row r="123" spans="1:17" x14ac:dyDescent="0.2">
      <c r="A123" s="104"/>
      <c r="B123" s="104"/>
      <c r="C123" s="101" t="s">
        <v>166</v>
      </c>
      <c r="D123" s="105"/>
      <c r="E123" s="105"/>
      <c r="F123" s="102">
        <v>134810.945954194</v>
      </c>
      <c r="G123" s="108">
        <v>1.00000003</v>
      </c>
      <c r="H123" s="89" t="s">
        <v>140</v>
      </c>
    </row>
    <row r="124" spans="1:17" ht="12.75" customHeight="1" x14ac:dyDescent="0.2">
      <c r="A124" s="109"/>
      <c r="B124" s="109"/>
      <c r="C124" s="110"/>
      <c r="D124" s="111"/>
      <c r="E124" s="111"/>
      <c r="F124" s="112"/>
      <c r="G124" s="113"/>
      <c r="H124" s="114"/>
    </row>
    <row r="125" spans="1:17" x14ac:dyDescent="0.2">
      <c r="A125" s="109"/>
      <c r="B125" s="230" t="s">
        <v>984</v>
      </c>
      <c r="C125" s="230"/>
      <c r="D125" s="230"/>
      <c r="E125" s="230"/>
      <c r="F125" s="230"/>
      <c r="G125" s="230"/>
      <c r="H125" s="230"/>
      <c r="J125" s="116"/>
    </row>
    <row r="126" spans="1:17" x14ac:dyDescent="0.2">
      <c r="A126" s="109"/>
      <c r="B126" s="230" t="s">
        <v>985</v>
      </c>
      <c r="C126" s="230"/>
      <c r="D126" s="230"/>
      <c r="E126" s="230"/>
      <c r="F126" s="230"/>
      <c r="G126" s="230"/>
      <c r="H126" s="230"/>
      <c r="J126" s="116"/>
    </row>
    <row r="127" spans="1:17" x14ac:dyDescent="0.2">
      <c r="A127" s="109"/>
      <c r="B127" s="230" t="s">
        <v>986</v>
      </c>
      <c r="C127" s="230"/>
      <c r="D127" s="230"/>
      <c r="E127" s="230"/>
      <c r="F127" s="230"/>
      <c r="G127" s="230"/>
      <c r="H127" s="230"/>
      <c r="J127" s="116"/>
    </row>
    <row r="128" spans="1:17" s="118" customFormat="1" ht="66.75" customHeight="1" x14ac:dyDescent="0.25">
      <c r="A128" s="117"/>
      <c r="B128" s="231" t="s">
        <v>987</v>
      </c>
      <c r="C128" s="231"/>
      <c r="D128" s="231"/>
      <c r="E128" s="231"/>
      <c r="F128" s="231"/>
      <c r="G128" s="231"/>
      <c r="H128" s="231"/>
      <c r="I128"/>
      <c r="J128" s="116"/>
      <c r="K128"/>
      <c r="L128"/>
      <c r="M128"/>
      <c r="N128"/>
      <c r="O128"/>
      <c r="P128"/>
      <c r="Q128"/>
    </row>
    <row r="129" spans="1:10" x14ac:dyDescent="0.2">
      <c r="A129" s="109"/>
      <c r="B129" s="230" t="s">
        <v>988</v>
      </c>
      <c r="C129" s="230"/>
      <c r="D129" s="230"/>
      <c r="E129" s="230"/>
      <c r="F129" s="230"/>
      <c r="G129" s="230"/>
      <c r="H129" s="230"/>
      <c r="J129" s="116"/>
    </row>
    <row r="130" spans="1:10" x14ac:dyDescent="0.2">
      <c r="A130" s="109"/>
      <c r="B130" s="109"/>
      <c r="C130" s="109"/>
      <c r="D130" s="111"/>
      <c r="E130" s="111"/>
      <c r="F130" s="111"/>
      <c r="G130" s="111"/>
    </row>
    <row r="131" spans="1:10" x14ac:dyDescent="0.2">
      <c r="A131" s="109"/>
      <c r="B131" s="232" t="s">
        <v>167</v>
      </c>
      <c r="C131" s="233"/>
      <c r="D131" s="234"/>
      <c r="E131" s="119"/>
      <c r="F131" s="111"/>
      <c r="G131" s="111"/>
    </row>
    <row r="132" spans="1:10" ht="27.75" customHeight="1" x14ac:dyDescent="0.2">
      <c r="A132" s="109"/>
      <c r="B132" s="235" t="s">
        <v>168</v>
      </c>
      <c r="C132" s="236"/>
      <c r="D132" s="88" t="s">
        <v>1028</v>
      </c>
      <c r="E132" s="119"/>
      <c r="F132" s="111"/>
      <c r="G132" s="111"/>
    </row>
    <row r="133" spans="1:10" ht="12.75" customHeight="1" x14ac:dyDescent="0.2">
      <c r="A133" s="109"/>
      <c r="B133" s="235" t="s">
        <v>989</v>
      </c>
      <c r="C133" s="236"/>
      <c r="D133" s="88" t="str">
        <f>"Rs. "&amp;TEXT(F67,"0.00")&amp;" lacs/ 0.04%"</f>
        <v>Rs. 54.34 lacs/ 0.04%</v>
      </c>
      <c r="E133" s="119"/>
      <c r="F133" s="111"/>
      <c r="G133" s="111"/>
    </row>
    <row r="134" spans="1:10" x14ac:dyDescent="0.2">
      <c r="A134" s="109"/>
      <c r="B134" s="235" t="s">
        <v>170</v>
      </c>
      <c r="C134" s="236"/>
      <c r="D134" s="120" t="s">
        <v>140</v>
      </c>
      <c r="E134" s="119"/>
      <c r="F134" s="111"/>
      <c r="G134" s="111"/>
    </row>
    <row r="135" spans="1:10" x14ac:dyDescent="0.2">
      <c r="A135" s="121"/>
      <c r="B135" s="122" t="s">
        <v>140</v>
      </c>
      <c r="C135" s="122" t="s">
        <v>990</v>
      </c>
      <c r="D135" s="122" t="s">
        <v>171</v>
      </c>
      <c r="E135" s="121"/>
      <c r="F135" s="121"/>
      <c r="G135" s="121"/>
      <c r="H135" s="121"/>
      <c r="J135" s="116"/>
    </row>
    <row r="136" spans="1:10" x14ac:dyDescent="0.2">
      <c r="A136" s="121"/>
      <c r="B136" s="123" t="s">
        <v>172</v>
      </c>
      <c r="C136" s="124">
        <v>46022</v>
      </c>
      <c r="D136" s="124">
        <v>46053</v>
      </c>
      <c r="E136" s="121"/>
      <c r="F136" s="121"/>
      <c r="G136" s="121"/>
      <c r="J136" s="116"/>
    </row>
    <row r="137" spans="1:10" x14ac:dyDescent="0.2">
      <c r="A137" s="125"/>
      <c r="B137" s="96" t="s">
        <v>173</v>
      </c>
      <c r="C137" s="126">
        <v>566.20830000000001</v>
      </c>
      <c r="D137" s="126">
        <v>547.01800000000003</v>
      </c>
      <c r="E137" s="125"/>
      <c r="F137" s="127"/>
      <c r="G137" s="128"/>
    </row>
    <row r="138" spans="1:10" ht="25.5" x14ac:dyDescent="0.2">
      <c r="A138" s="125"/>
      <c r="B138" s="96" t="s">
        <v>1192</v>
      </c>
      <c r="C138" s="126">
        <v>565.63210000000004</v>
      </c>
      <c r="D138" s="126">
        <v>546.46130000000005</v>
      </c>
      <c r="E138" s="125"/>
      <c r="F138" s="127"/>
      <c r="G138" s="128"/>
    </row>
    <row r="139" spans="1:10" x14ac:dyDescent="0.2">
      <c r="A139" s="125"/>
      <c r="B139" s="96" t="s">
        <v>174</v>
      </c>
      <c r="C139" s="126">
        <v>528.40390000000002</v>
      </c>
      <c r="D139" s="126">
        <v>510.2088</v>
      </c>
      <c r="E139" s="125"/>
      <c r="F139" s="127"/>
      <c r="G139" s="128"/>
    </row>
    <row r="140" spans="1:10" ht="25.5" x14ac:dyDescent="0.2">
      <c r="A140" s="125"/>
      <c r="B140" s="96" t="s">
        <v>1193</v>
      </c>
      <c r="C140" s="126">
        <v>423.74889999999999</v>
      </c>
      <c r="D140" s="126">
        <v>409.1576</v>
      </c>
      <c r="E140" s="125"/>
      <c r="F140" s="127"/>
      <c r="G140" s="128"/>
    </row>
    <row r="141" spans="1:10" x14ac:dyDescent="0.2">
      <c r="A141" s="125"/>
      <c r="B141" s="125"/>
      <c r="C141" s="125"/>
      <c r="D141" s="125"/>
      <c r="E141" s="125"/>
      <c r="F141" s="125"/>
      <c r="G141" s="125"/>
    </row>
    <row r="142" spans="1:10" x14ac:dyDescent="0.2">
      <c r="A142" s="121"/>
      <c r="B142" s="235" t="s">
        <v>991</v>
      </c>
      <c r="C142" s="236"/>
      <c r="D142" s="88" t="s">
        <v>169</v>
      </c>
      <c r="E142" s="121"/>
      <c r="F142" s="121"/>
      <c r="G142" s="121"/>
    </row>
    <row r="143" spans="1:10" x14ac:dyDescent="0.2">
      <c r="A143" s="121"/>
      <c r="B143" s="137"/>
      <c r="C143" s="137"/>
      <c r="D143" s="137"/>
      <c r="E143" s="121"/>
      <c r="F143" s="121"/>
      <c r="G143" s="121"/>
    </row>
    <row r="144" spans="1:10" x14ac:dyDescent="0.2">
      <c r="A144" s="121"/>
      <c r="B144" s="235" t="s">
        <v>175</v>
      </c>
      <c r="C144" s="236"/>
      <c r="D144" s="88" t="s">
        <v>169</v>
      </c>
      <c r="E144" s="131"/>
      <c r="F144" s="121"/>
      <c r="G144" s="121"/>
    </row>
    <row r="145" spans="1:7" x14ac:dyDescent="0.2">
      <c r="A145" s="121"/>
      <c r="B145" s="235" t="s">
        <v>176</v>
      </c>
      <c r="C145" s="236"/>
      <c r="D145" s="88" t="s">
        <v>169</v>
      </c>
      <c r="E145" s="131"/>
      <c r="F145" s="121"/>
      <c r="G145" s="121"/>
    </row>
    <row r="146" spans="1:7" x14ac:dyDescent="0.2">
      <c r="A146" s="121"/>
      <c r="B146" s="235" t="s">
        <v>177</v>
      </c>
      <c r="C146" s="236"/>
      <c r="D146" s="88" t="s">
        <v>169</v>
      </c>
      <c r="E146" s="131"/>
      <c r="F146" s="121"/>
      <c r="G146" s="121"/>
    </row>
    <row r="147" spans="1:7" x14ac:dyDescent="0.2">
      <c r="A147" s="121"/>
      <c r="B147" s="235" t="s">
        <v>178</v>
      </c>
      <c r="C147" s="236"/>
      <c r="D147" s="132">
        <v>0.46511256253608046</v>
      </c>
      <c r="E147" s="121"/>
      <c r="F147" s="115"/>
      <c r="G147" s="133"/>
    </row>
    <row r="149" spans="1:7" ht="13.5" x14ac:dyDescent="0.25">
      <c r="B149" s="157" t="s">
        <v>1194</v>
      </c>
      <c r="C149" s="158"/>
      <c r="D149" s="158"/>
      <c r="E149" s="12"/>
      <c r="F149" s="13"/>
    </row>
    <row r="150" spans="1:7" ht="67.5" x14ac:dyDescent="0.25">
      <c r="B150" s="159" t="s">
        <v>1086</v>
      </c>
      <c r="C150" s="159" t="s">
        <v>1087</v>
      </c>
      <c r="D150" s="159" t="s">
        <v>1088</v>
      </c>
      <c r="E150" s="159" t="s">
        <v>1089</v>
      </c>
      <c r="F150" s="159" t="s">
        <v>1090</v>
      </c>
    </row>
    <row r="151" spans="1:7" ht="13.5" x14ac:dyDescent="0.2">
      <c r="B151" s="160" t="s">
        <v>1121</v>
      </c>
      <c r="C151" s="161" t="s">
        <v>1092</v>
      </c>
      <c r="D151" s="14">
        <v>0</v>
      </c>
      <c r="E151" s="15">
        <v>0</v>
      </c>
      <c r="F151" s="162">
        <v>0.54925000000000002</v>
      </c>
    </row>
    <row r="153" spans="1:7" x14ac:dyDescent="0.2">
      <c r="B153" s="237" t="s">
        <v>992</v>
      </c>
      <c r="C153" s="237"/>
    </row>
    <row r="155" spans="1:7" ht="153.75" customHeight="1" x14ac:dyDescent="0.2"/>
    <row r="158" spans="1:7" x14ac:dyDescent="0.2">
      <c r="B158" s="134" t="s">
        <v>993</v>
      </c>
      <c r="C158" s="135"/>
      <c r="D158" s="134"/>
    </row>
    <row r="159" spans="1:7" x14ac:dyDescent="0.2">
      <c r="B159" s="134" t="s">
        <v>1122</v>
      </c>
      <c r="D159" s="134"/>
    </row>
    <row r="160" spans="1:7" ht="165" customHeight="1" x14ac:dyDescent="0.2"/>
    <row r="162" spans="10:10" x14ac:dyDescent="0.2">
      <c r="J162" s="86"/>
    </row>
    <row r="167" spans="10:10" ht="14.25" customHeight="1" x14ac:dyDescent="0.2"/>
  </sheetData>
  <mergeCells count="18">
    <mergeCell ref="B133:C133"/>
    <mergeCell ref="B134:C134"/>
    <mergeCell ref="B142:C142"/>
    <mergeCell ref="B127:H127"/>
    <mergeCell ref="B128:H128"/>
    <mergeCell ref="B129:H129"/>
    <mergeCell ref="B131:D131"/>
    <mergeCell ref="B132:C132"/>
    <mergeCell ref="A1:H1"/>
    <mergeCell ref="A2:H2"/>
    <mergeCell ref="A3:H3"/>
    <mergeCell ref="B125:H125"/>
    <mergeCell ref="B126:H126"/>
    <mergeCell ref="B146:C146"/>
    <mergeCell ref="B147:C147"/>
    <mergeCell ref="B144:C144"/>
    <mergeCell ref="B145:C145"/>
    <mergeCell ref="B153:C153"/>
  </mergeCells>
  <hyperlinks>
    <hyperlink ref="I1" location="Index!B2" display="Index" xr:uid="{3C36EB6E-3E0A-4CC1-8082-C7F3D32B331E}"/>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05A14-CC30-4162-9505-9AFCF29BB209}">
  <sheetPr>
    <outlinePr summaryBelow="0" summaryRight="0"/>
  </sheetPr>
  <dimension ref="A1:Q145"/>
  <sheetViews>
    <sheetView showGridLines="0" workbookViewId="0">
      <selection sqref="A1:H1"/>
    </sheetView>
  </sheetViews>
  <sheetFormatPr defaultRowHeight="12.75" x14ac:dyDescent="0.2"/>
  <cols>
    <col min="1" max="1" width="5.85546875" bestFit="1" customWidth="1"/>
    <col min="2" max="2" width="19.7109375" bestFit="1" customWidth="1"/>
    <col min="3" max="3" width="46.85546875" customWidth="1"/>
    <col min="4" max="4" width="17" bestFit="1" customWidth="1"/>
    <col min="5" max="5" width="8.7109375" bestFit="1" customWidth="1"/>
    <col min="6" max="6" width="10.140625" bestFit="1" customWidth="1"/>
    <col min="7" max="7" width="14" bestFit="1" customWidth="1"/>
    <col min="8" max="8" width="8.42578125" bestFit="1" customWidth="1"/>
    <col min="9" max="9" width="8.7109375" customWidth="1"/>
  </cols>
  <sheetData>
    <row r="1" spans="1:9" ht="15" x14ac:dyDescent="0.2">
      <c r="A1" s="248" t="s">
        <v>0</v>
      </c>
      <c r="B1" s="248"/>
      <c r="C1" s="248"/>
      <c r="D1" s="248"/>
      <c r="E1" s="248"/>
      <c r="F1" s="248"/>
      <c r="G1" s="248"/>
      <c r="H1" s="248"/>
      <c r="I1" s="1" t="s">
        <v>981</v>
      </c>
    </row>
    <row r="2" spans="1:9" ht="15" x14ac:dyDescent="0.2">
      <c r="A2" s="248" t="s">
        <v>864</v>
      </c>
      <c r="B2" s="248"/>
      <c r="C2" s="248"/>
      <c r="D2" s="248"/>
      <c r="E2" s="248"/>
      <c r="F2" s="248"/>
      <c r="G2" s="248"/>
      <c r="H2" s="248"/>
    </row>
    <row r="3" spans="1:9" ht="15" x14ac:dyDescent="0.2">
      <c r="A3" s="248" t="s">
        <v>982</v>
      </c>
      <c r="B3" s="248"/>
      <c r="C3" s="248"/>
      <c r="D3" s="248"/>
      <c r="E3" s="248"/>
      <c r="F3" s="248"/>
      <c r="G3" s="248"/>
      <c r="H3" s="248"/>
    </row>
    <row r="4" spans="1:9" s="86" customFormat="1" ht="30" x14ac:dyDescent="0.2">
      <c r="A4" s="84" t="s">
        <v>2</v>
      </c>
      <c r="B4" s="84" t="s">
        <v>3</v>
      </c>
      <c r="C4" s="84" t="s">
        <v>4</v>
      </c>
      <c r="D4" s="84" t="s">
        <v>5</v>
      </c>
      <c r="E4" s="84" t="s">
        <v>6</v>
      </c>
      <c r="F4" s="84" t="s">
        <v>7</v>
      </c>
      <c r="G4" s="84" t="s">
        <v>8</v>
      </c>
      <c r="H4" s="85" t="s">
        <v>980</v>
      </c>
    </row>
    <row r="5" spans="1:9" x14ac:dyDescent="0.2">
      <c r="A5" s="87"/>
      <c r="B5" s="87"/>
      <c r="C5" s="88" t="s">
        <v>9</v>
      </c>
      <c r="D5" s="87"/>
      <c r="E5" s="87"/>
      <c r="F5" s="87"/>
      <c r="G5" s="87"/>
      <c r="H5" s="89" t="s">
        <v>140</v>
      </c>
    </row>
    <row r="6" spans="1:9" x14ac:dyDescent="0.2">
      <c r="A6" s="90"/>
      <c r="B6" s="91"/>
      <c r="C6" s="91" t="s">
        <v>10</v>
      </c>
      <c r="D6" s="91"/>
      <c r="E6" s="92"/>
      <c r="F6" s="93"/>
      <c r="G6" s="94"/>
      <c r="H6" s="89" t="s">
        <v>140</v>
      </c>
    </row>
    <row r="7" spans="1:9" x14ac:dyDescent="0.2">
      <c r="A7" s="95">
        <v>1</v>
      </c>
      <c r="B7" s="96" t="s">
        <v>14</v>
      </c>
      <c r="C7" s="96" t="s">
        <v>15</v>
      </c>
      <c r="D7" s="96" t="s">
        <v>16</v>
      </c>
      <c r="E7" s="97">
        <v>735559</v>
      </c>
      <c r="F7" s="98">
        <v>14480.950032999999</v>
      </c>
      <c r="G7" s="99">
        <v>9.914249E-2</v>
      </c>
      <c r="H7" s="89" t="s">
        <v>140</v>
      </c>
    </row>
    <row r="8" spans="1:9" x14ac:dyDescent="0.2">
      <c r="A8" s="95">
        <v>2</v>
      </c>
      <c r="B8" s="96" t="s">
        <v>331</v>
      </c>
      <c r="C8" s="96" t="s">
        <v>332</v>
      </c>
      <c r="D8" s="96" t="s">
        <v>228</v>
      </c>
      <c r="E8" s="97">
        <v>402064</v>
      </c>
      <c r="F8" s="98">
        <v>13798.032352</v>
      </c>
      <c r="G8" s="99">
        <v>9.4466949999999994E-2</v>
      </c>
      <c r="H8" s="89" t="s">
        <v>140</v>
      </c>
    </row>
    <row r="9" spans="1:9" x14ac:dyDescent="0.2">
      <c r="A9" s="95">
        <v>3</v>
      </c>
      <c r="B9" s="96" t="s">
        <v>448</v>
      </c>
      <c r="C9" s="96" t="s">
        <v>449</v>
      </c>
      <c r="D9" s="96" t="s">
        <v>435</v>
      </c>
      <c r="E9" s="97">
        <v>446824</v>
      </c>
      <c r="F9" s="98">
        <v>10603.133519999999</v>
      </c>
      <c r="G9" s="99">
        <v>7.2593370000000004E-2</v>
      </c>
      <c r="H9" s="89" t="s">
        <v>140</v>
      </c>
    </row>
    <row r="10" spans="1:9" x14ac:dyDescent="0.2">
      <c r="A10" s="95">
        <v>4</v>
      </c>
      <c r="B10" s="96" t="s">
        <v>433</v>
      </c>
      <c r="C10" s="96" t="s">
        <v>434</v>
      </c>
      <c r="D10" s="96" t="s">
        <v>435</v>
      </c>
      <c r="E10" s="97">
        <v>3185016</v>
      </c>
      <c r="F10" s="98">
        <v>10260.529044000001</v>
      </c>
      <c r="G10" s="99">
        <v>7.0247760000000006E-2</v>
      </c>
      <c r="H10" s="89" t="s">
        <v>140</v>
      </c>
    </row>
    <row r="11" spans="1:9" x14ac:dyDescent="0.2">
      <c r="A11" s="95">
        <v>5</v>
      </c>
      <c r="B11" s="96" t="s">
        <v>429</v>
      </c>
      <c r="C11" s="96" t="s">
        <v>430</v>
      </c>
      <c r="D11" s="96" t="s">
        <v>71</v>
      </c>
      <c r="E11" s="97">
        <v>212692</v>
      </c>
      <c r="F11" s="98">
        <v>8459.6116079999993</v>
      </c>
      <c r="G11" s="99">
        <v>5.7917950000000003E-2</v>
      </c>
      <c r="H11" s="89" t="s">
        <v>140</v>
      </c>
    </row>
    <row r="12" spans="1:9" x14ac:dyDescent="0.2">
      <c r="A12" s="95">
        <v>6</v>
      </c>
      <c r="B12" s="96" t="s">
        <v>344</v>
      </c>
      <c r="C12" s="96" t="s">
        <v>345</v>
      </c>
      <c r="D12" s="96" t="s">
        <v>304</v>
      </c>
      <c r="E12" s="97">
        <v>2892836</v>
      </c>
      <c r="F12" s="98">
        <v>7914.7992960000001</v>
      </c>
      <c r="G12" s="99">
        <v>5.4187939999999997E-2</v>
      </c>
      <c r="H12" s="89" t="s">
        <v>140</v>
      </c>
    </row>
    <row r="13" spans="1:9" x14ac:dyDescent="0.2">
      <c r="A13" s="95">
        <v>7</v>
      </c>
      <c r="B13" s="96" t="s">
        <v>503</v>
      </c>
      <c r="C13" s="96" t="s">
        <v>504</v>
      </c>
      <c r="D13" s="96" t="s">
        <v>228</v>
      </c>
      <c r="E13" s="97">
        <v>42610</v>
      </c>
      <c r="F13" s="98">
        <v>6220.6338999999998</v>
      </c>
      <c r="G13" s="99">
        <v>4.2589000000000002E-2</v>
      </c>
      <c r="H13" s="89" t="s">
        <v>140</v>
      </c>
    </row>
    <row r="14" spans="1:9" x14ac:dyDescent="0.2">
      <c r="A14" s="95">
        <v>8</v>
      </c>
      <c r="B14" s="96" t="s">
        <v>107</v>
      </c>
      <c r="C14" s="96" t="s">
        <v>108</v>
      </c>
      <c r="D14" s="96" t="s">
        <v>109</v>
      </c>
      <c r="E14" s="97">
        <v>85724</v>
      </c>
      <c r="F14" s="98">
        <v>5966.8190199999999</v>
      </c>
      <c r="G14" s="99">
        <v>4.0851279999999997E-2</v>
      </c>
      <c r="H14" s="89" t="s">
        <v>140</v>
      </c>
    </row>
    <row r="15" spans="1:9" x14ac:dyDescent="0.2">
      <c r="A15" s="95">
        <v>9</v>
      </c>
      <c r="B15" s="96" t="s">
        <v>804</v>
      </c>
      <c r="C15" s="96" t="s">
        <v>805</v>
      </c>
      <c r="D15" s="96" t="s">
        <v>417</v>
      </c>
      <c r="E15" s="97">
        <v>443054</v>
      </c>
      <c r="F15" s="98">
        <v>5903.2514959999999</v>
      </c>
      <c r="G15" s="99">
        <v>4.0416069999999998E-2</v>
      </c>
      <c r="H15" s="89" t="s">
        <v>140</v>
      </c>
    </row>
    <row r="16" spans="1:9" x14ac:dyDescent="0.2">
      <c r="A16" s="95">
        <v>10</v>
      </c>
      <c r="B16" s="96" t="s">
        <v>655</v>
      </c>
      <c r="C16" s="96" t="s">
        <v>656</v>
      </c>
      <c r="D16" s="96" t="s">
        <v>417</v>
      </c>
      <c r="E16" s="97">
        <v>81921</v>
      </c>
      <c r="F16" s="98">
        <v>4800.9802049999998</v>
      </c>
      <c r="G16" s="99">
        <v>3.2869469999999998E-2</v>
      </c>
      <c r="H16" s="89" t="s">
        <v>140</v>
      </c>
    </row>
    <row r="17" spans="1:8" x14ac:dyDescent="0.2">
      <c r="A17" s="95">
        <v>11</v>
      </c>
      <c r="B17" s="96" t="s">
        <v>38</v>
      </c>
      <c r="C17" s="96" t="s">
        <v>39</v>
      </c>
      <c r="D17" s="96" t="s">
        <v>40</v>
      </c>
      <c r="E17" s="97">
        <v>282069</v>
      </c>
      <c r="F17" s="98">
        <v>4705.7571269999999</v>
      </c>
      <c r="G17" s="99">
        <v>3.2217530000000001E-2</v>
      </c>
      <c r="H17" s="89" t="s">
        <v>140</v>
      </c>
    </row>
    <row r="18" spans="1:8" x14ac:dyDescent="0.2">
      <c r="A18" s="95">
        <v>12</v>
      </c>
      <c r="B18" s="96" t="s">
        <v>354</v>
      </c>
      <c r="C18" s="96" t="s">
        <v>355</v>
      </c>
      <c r="D18" s="96" t="s">
        <v>304</v>
      </c>
      <c r="E18" s="97">
        <v>124112</v>
      </c>
      <c r="F18" s="98">
        <v>4698.2597599999999</v>
      </c>
      <c r="G18" s="99">
        <v>3.2166199999999999E-2</v>
      </c>
      <c r="H18" s="89" t="s">
        <v>140</v>
      </c>
    </row>
    <row r="19" spans="1:8" x14ac:dyDescent="0.2">
      <c r="A19" s="95">
        <v>13</v>
      </c>
      <c r="B19" s="96" t="s">
        <v>824</v>
      </c>
      <c r="C19" s="96" t="s">
        <v>825</v>
      </c>
      <c r="D19" s="96" t="s">
        <v>182</v>
      </c>
      <c r="E19" s="97">
        <v>43357</v>
      </c>
      <c r="F19" s="98">
        <v>4682.5559999999996</v>
      </c>
      <c r="G19" s="99">
        <v>3.2058690000000001E-2</v>
      </c>
      <c r="H19" s="89" t="s">
        <v>140</v>
      </c>
    </row>
    <row r="20" spans="1:8" x14ac:dyDescent="0.2">
      <c r="A20" s="95">
        <v>14</v>
      </c>
      <c r="B20" s="96" t="s">
        <v>365</v>
      </c>
      <c r="C20" s="96" t="s">
        <v>366</v>
      </c>
      <c r="D20" s="96" t="s">
        <v>71</v>
      </c>
      <c r="E20" s="97">
        <v>225560</v>
      </c>
      <c r="F20" s="98">
        <v>4583.1536400000005</v>
      </c>
      <c r="G20" s="99">
        <v>3.1378139999999999E-2</v>
      </c>
      <c r="H20" s="89" t="s">
        <v>140</v>
      </c>
    </row>
    <row r="21" spans="1:8" x14ac:dyDescent="0.2">
      <c r="A21" s="95">
        <v>15</v>
      </c>
      <c r="B21" s="96" t="s">
        <v>509</v>
      </c>
      <c r="C21" s="96" t="s">
        <v>510</v>
      </c>
      <c r="D21" s="96" t="s">
        <v>241</v>
      </c>
      <c r="E21" s="97">
        <v>277137</v>
      </c>
      <c r="F21" s="98">
        <v>3776.2687620000002</v>
      </c>
      <c r="G21" s="99">
        <v>2.5853879999999999E-2</v>
      </c>
      <c r="H21" s="89" t="s">
        <v>140</v>
      </c>
    </row>
    <row r="22" spans="1:8" x14ac:dyDescent="0.2">
      <c r="A22" s="95">
        <v>16</v>
      </c>
      <c r="B22" s="96" t="s">
        <v>208</v>
      </c>
      <c r="C22" s="96" t="s">
        <v>209</v>
      </c>
      <c r="D22" s="96" t="s">
        <v>71</v>
      </c>
      <c r="E22" s="97">
        <v>946393</v>
      </c>
      <c r="F22" s="98">
        <v>3422.6302845</v>
      </c>
      <c r="G22" s="99">
        <v>2.3432720000000001E-2</v>
      </c>
      <c r="H22" s="89" t="s">
        <v>140</v>
      </c>
    </row>
    <row r="23" spans="1:8" x14ac:dyDescent="0.2">
      <c r="A23" s="95">
        <v>17</v>
      </c>
      <c r="B23" s="96" t="s">
        <v>731</v>
      </c>
      <c r="C23" s="96" t="s">
        <v>732</v>
      </c>
      <c r="D23" s="96" t="s">
        <v>228</v>
      </c>
      <c r="E23" s="97">
        <v>58394</v>
      </c>
      <c r="F23" s="98">
        <v>3231.52396</v>
      </c>
      <c r="G23" s="99">
        <v>2.2124330000000001E-2</v>
      </c>
      <c r="H23" s="89" t="s">
        <v>140</v>
      </c>
    </row>
    <row r="24" spans="1:8" x14ac:dyDescent="0.2">
      <c r="A24" s="95">
        <v>18</v>
      </c>
      <c r="B24" s="96" t="s">
        <v>777</v>
      </c>
      <c r="C24" s="96" t="s">
        <v>778</v>
      </c>
      <c r="D24" s="96" t="s">
        <v>71</v>
      </c>
      <c r="E24" s="97">
        <v>366881</v>
      </c>
      <c r="F24" s="98">
        <v>2853.4169775</v>
      </c>
      <c r="G24" s="99">
        <v>1.953566E-2</v>
      </c>
      <c r="H24" s="89" t="s">
        <v>140</v>
      </c>
    </row>
    <row r="25" spans="1:8" x14ac:dyDescent="0.2">
      <c r="A25" s="95">
        <v>19</v>
      </c>
      <c r="B25" s="96" t="s">
        <v>305</v>
      </c>
      <c r="C25" s="96" t="s">
        <v>306</v>
      </c>
      <c r="D25" s="96" t="s">
        <v>304</v>
      </c>
      <c r="E25" s="97">
        <v>217005</v>
      </c>
      <c r="F25" s="98">
        <v>2711.2604700000002</v>
      </c>
      <c r="G25" s="99">
        <v>1.8562390000000002E-2</v>
      </c>
      <c r="H25" s="89" t="s">
        <v>140</v>
      </c>
    </row>
    <row r="26" spans="1:8" x14ac:dyDescent="0.2">
      <c r="A26" s="95">
        <v>20</v>
      </c>
      <c r="B26" s="96" t="s">
        <v>780</v>
      </c>
      <c r="C26" s="96" t="s">
        <v>781</v>
      </c>
      <c r="D26" s="96" t="s">
        <v>782</v>
      </c>
      <c r="E26" s="97">
        <v>1089284</v>
      </c>
      <c r="F26" s="98">
        <v>2709.0493080000001</v>
      </c>
      <c r="G26" s="99">
        <v>1.8547259999999999E-2</v>
      </c>
      <c r="H26" s="89" t="s">
        <v>140</v>
      </c>
    </row>
    <row r="27" spans="1:8" x14ac:dyDescent="0.2">
      <c r="A27" s="95">
        <v>21</v>
      </c>
      <c r="B27" s="96" t="s">
        <v>101</v>
      </c>
      <c r="C27" s="96" t="s">
        <v>102</v>
      </c>
      <c r="D27" s="96" t="s">
        <v>98</v>
      </c>
      <c r="E27" s="97">
        <v>350247</v>
      </c>
      <c r="F27" s="98">
        <v>2634.7330575000001</v>
      </c>
      <c r="G27" s="99">
        <v>1.8038459999999999E-2</v>
      </c>
      <c r="H27" s="89" t="s">
        <v>140</v>
      </c>
    </row>
    <row r="28" spans="1:8" x14ac:dyDescent="0.2">
      <c r="A28" s="95">
        <v>22</v>
      </c>
      <c r="B28" s="96" t="s">
        <v>767</v>
      </c>
      <c r="C28" s="96" t="s">
        <v>768</v>
      </c>
      <c r="D28" s="96" t="s">
        <v>304</v>
      </c>
      <c r="E28" s="97">
        <v>66997</v>
      </c>
      <c r="F28" s="98">
        <v>2471.854315</v>
      </c>
      <c r="G28" s="99">
        <v>1.6923319999999999E-2</v>
      </c>
      <c r="H28" s="89" t="s">
        <v>140</v>
      </c>
    </row>
    <row r="29" spans="1:8" x14ac:dyDescent="0.2">
      <c r="A29" s="95">
        <v>23</v>
      </c>
      <c r="B29" s="96" t="s">
        <v>737</v>
      </c>
      <c r="C29" s="96" t="s">
        <v>738</v>
      </c>
      <c r="D29" s="96" t="s">
        <v>71</v>
      </c>
      <c r="E29" s="97">
        <v>96237</v>
      </c>
      <c r="F29" s="98">
        <v>2336.9230710000002</v>
      </c>
      <c r="G29" s="99">
        <v>1.5999530000000001E-2</v>
      </c>
      <c r="H29" s="89" t="s">
        <v>140</v>
      </c>
    </row>
    <row r="30" spans="1:8" x14ac:dyDescent="0.2">
      <c r="A30" s="95">
        <v>24</v>
      </c>
      <c r="B30" s="96" t="s">
        <v>785</v>
      </c>
      <c r="C30" s="96" t="s">
        <v>786</v>
      </c>
      <c r="D30" s="96" t="s">
        <v>304</v>
      </c>
      <c r="E30" s="97">
        <v>529734</v>
      </c>
      <c r="F30" s="98">
        <v>2053.5138510000002</v>
      </c>
      <c r="G30" s="99">
        <v>1.4059189999999999E-2</v>
      </c>
      <c r="H30" s="89" t="s">
        <v>140</v>
      </c>
    </row>
    <row r="31" spans="1:8" x14ac:dyDescent="0.2">
      <c r="A31" s="95">
        <v>25</v>
      </c>
      <c r="B31" s="96" t="s">
        <v>219</v>
      </c>
      <c r="C31" s="96" t="s">
        <v>220</v>
      </c>
      <c r="D31" s="96" t="s">
        <v>221</v>
      </c>
      <c r="E31" s="97">
        <v>379591</v>
      </c>
      <c r="F31" s="98">
        <v>1886.7570655</v>
      </c>
      <c r="G31" s="99">
        <v>1.291751E-2</v>
      </c>
      <c r="H31" s="89" t="s">
        <v>140</v>
      </c>
    </row>
    <row r="32" spans="1:8" x14ac:dyDescent="0.2">
      <c r="A32" s="95">
        <v>26</v>
      </c>
      <c r="B32" s="96" t="s">
        <v>294</v>
      </c>
      <c r="C32" s="96" t="s">
        <v>295</v>
      </c>
      <c r="D32" s="96" t="s">
        <v>221</v>
      </c>
      <c r="E32" s="97">
        <v>1490238</v>
      </c>
      <c r="F32" s="98">
        <v>1731.3585083999999</v>
      </c>
      <c r="G32" s="99">
        <v>1.1853590000000001E-2</v>
      </c>
      <c r="H32" s="89" t="s">
        <v>140</v>
      </c>
    </row>
    <row r="33" spans="1:8" x14ac:dyDescent="0.2">
      <c r="A33" s="95">
        <v>27</v>
      </c>
      <c r="B33" s="96" t="s">
        <v>80</v>
      </c>
      <c r="C33" s="96" t="s">
        <v>81</v>
      </c>
      <c r="D33" s="96" t="s">
        <v>82</v>
      </c>
      <c r="E33" s="97">
        <v>34352</v>
      </c>
      <c r="F33" s="98">
        <v>1578.9896799999999</v>
      </c>
      <c r="G33" s="99">
        <v>1.0810409999999999E-2</v>
      </c>
      <c r="H33" s="89" t="s">
        <v>140</v>
      </c>
    </row>
    <row r="34" spans="1:8" x14ac:dyDescent="0.2">
      <c r="A34" s="95">
        <v>28</v>
      </c>
      <c r="B34" s="96" t="s">
        <v>494</v>
      </c>
      <c r="C34" s="96" t="s">
        <v>495</v>
      </c>
      <c r="D34" s="96" t="s">
        <v>304</v>
      </c>
      <c r="E34" s="97">
        <v>1521522</v>
      </c>
      <c r="F34" s="98">
        <v>1386.867303</v>
      </c>
      <c r="G34" s="99">
        <v>9.4950599999999996E-3</v>
      </c>
      <c r="H34" s="89" t="s">
        <v>140</v>
      </c>
    </row>
    <row r="35" spans="1:8" x14ac:dyDescent="0.2">
      <c r="A35" s="95">
        <v>29</v>
      </c>
      <c r="B35" s="96" t="s">
        <v>239</v>
      </c>
      <c r="C35" s="96" t="s">
        <v>240</v>
      </c>
      <c r="D35" s="96" t="s">
        <v>241</v>
      </c>
      <c r="E35" s="97">
        <v>56169</v>
      </c>
      <c r="F35" s="98">
        <v>824.84176500000001</v>
      </c>
      <c r="G35" s="99">
        <v>5.6471999999999998E-3</v>
      </c>
      <c r="H35" s="89" t="s">
        <v>140</v>
      </c>
    </row>
    <row r="36" spans="1:8" x14ac:dyDescent="0.2">
      <c r="A36" s="95">
        <v>30</v>
      </c>
      <c r="B36" s="96" t="s">
        <v>865</v>
      </c>
      <c r="C36" s="96" t="s">
        <v>866</v>
      </c>
      <c r="D36" s="96" t="s">
        <v>40</v>
      </c>
      <c r="E36" s="97">
        <v>128539</v>
      </c>
      <c r="F36" s="98">
        <v>671.16638850000004</v>
      </c>
      <c r="G36" s="99">
        <v>4.5950799999999997E-3</v>
      </c>
      <c r="H36" s="89" t="s">
        <v>140</v>
      </c>
    </row>
    <row r="37" spans="1:8" x14ac:dyDescent="0.2">
      <c r="A37" s="95">
        <v>31</v>
      </c>
      <c r="B37" s="96" t="s">
        <v>226</v>
      </c>
      <c r="C37" s="96" t="s">
        <v>227</v>
      </c>
      <c r="D37" s="96" t="s">
        <v>228</v>
      </c>
      <c r="E37" s="97">
        <v>16314</v>
      </c>
      <c r="F37" s="98">
        <v>599.93103599999995</v>
      </c>
      <c r="G37" s="99">
        <v>4.1073699999999999E-3</v>
      </c>
      <c r="H37" s="89" t="s">
        <v>140</v>
      </c>
    </row>
    <row r="38" spans="1:8" ht="25.5" x14ac:dyDescent="0.2">
      <c r="A38" s="95">
        <v>32</v>
      </c>
      <c r="B38" s="96" t="s">
        <v>452</v>
      </c>
      <c r="C38" s="96" t="s">
        <v>453</v>
      </c>
      <c r="D38" s="96" t="s">
        <v>390</v>
      </c>
      <c r="E38" s="97">
        <v>446824</v>
      </c>
      <c r="F38" s="98">
        <v>179.62324799999999</v>
      </c>
      <c r="G38" s="99">
        <v>1.22977E-3</v>
      </c>
      <c r="H38" s="89" t="s">
        <v>140</v>
      </c>
    </row>
    <row r="39" spans="1:8" x14ac:dyDescent="0.2">
      <c r="A39" s="100"/>
      <c r="B39" s="100"/>
      <c r="C39" s="101" t="s">
        <v>139</v>
      </c>
      <c r="D39" s="100"/>
      <c r="E39" s="100" t="s">
        <v>140</v>
      </c>
      <c r="F39" s="102">
        <v>144139.17605189999</v>
      </c>
      <c r="G39" s="103">
        <v>0.98683557</v>
      </c>
      <c r="H39" s="89" t="s">
        <v>140</v>
      </c>
    </row>
    <row r="40" spans="1:8" x14ac:dyDescent="0.2">
      <c r="A40" s="100"/>
      <c r="B40" s="100"/>
      <c r="C40" s="104"/>
      <c r="D40" s="100"/>
      <c r="E40" s="100"/>
      <c r="F40" s="105"/>
      <c r="G40" s="105"/>
      <c r="H40" s="89" t="s">
        <v>140</v>
      </c>
    </row>
    <row r="41" spans="1:8" x14ac:dyDescent="0.2">
      <c r="A41" s="100"/>
      <c r="B41" s="100"/>
      <c r="C41" s="101" t="s">
        <v>141</v>
      </c>
      <c r="D41" s="100"/>
      <c r="E41" s="100"/>
      <c r="F41" s="100"/>
      <c r="G41" s="100"/>
      <c r="H41" s="89" t="s">
        <v>140</v>
      </c>
    </row>
    <row r="42" spans="1:8" x14ac:dyDescent="0.2">
      <c r="A42" s="100"/>
      <c r="B42" s="100"/>
      <c r="C42" s="101" t="s">
        <v>139</v>
      </c>
      <c r="D42" s="100"/>
      <c r="E42" s="100" t="s">
        <v>140</v>
      </c>
      <c r="F42" s="106" t="s">
        <v>142</v>
      </c>
      <c r="G42" s="103">
        <v>0</v>
      </c>
      <c r="H42" s="89" t="s">
        <v>140</v>
      </c>
    </row>
    <row r="43" spans="1:8" x14ac:dyDescent="0.2">
      <c r="A43" s="100"/>
      <c r="B43" s="100"/>
      <c r="C43" s="104"/>
      <c r="D43" s="100"/>
      <c r="E43" s="100"/>
      <c r="F43" s="105"/>
      <c r="G43" s="105"/>
      <c r="H43" s="89" t="s">
        <v>140</v>
      </c>
    </row>
    <row r="44" spans="1:8" x14ac:dyDescent="0.2">
      <c r="A44" s="100"/>
      <c r="B44" s="100"/>
      <c r="C44" s="101" t="s">
        <v>143</v>
      </c>
      <c r="D44" s="100"/>
      <c r="E44" s="100"/>
      <c r="F44" s="100"/>
      <c r="G44" s="100"/>
      <c r="H44" s="89" t="s">
        <v>140</v>
      </c>
    </row>
    <row r="45" spans="1:8" x14ac:dyDescent="0.2">
      <c r="A45" s="100"/>
      <c r="B45" s="100"/>
      <c r="C45" s="101" t="s">
        <v>139</v>
      </c>
      <c r="D45" s="100"/>
      <c r="E45" s="100" t="s">
        <v>140</v>
      </c>
      <c r="F45" s="106" t="s">
        <v>142</v>
      </c>
      <c r="G45" s="103">
        <v>0</v>
      </c>
      <c r="H45" s="89" t="s">
        <v>140</v>
      </c>
    </row>
    <row r="46" spans="1:8" x14ac:dyDescent="0.2">
      <c r="A46" s="100"/>
      <c r="B46" s="100"/>
      <c r="C46" s="104"/>
      <c r="D46" s="100"/>
      <c r="E46" s="100"/>
      <c r="F46" s="105"/>
      <c r="G46" s="105"/>
      <c r="H46" s="89" t="s">
        <v>140</v>
      </c>
    </row>
    <row r="47" spans="1:8" x14ac:dyDescent="0.2">
      <c r="A47" s="100"/>
      <c r="B47" s="100"/>
      <c r="C47" s="101" t="s">
        <v>144</v>
      </c>
      <c r="D47" s="100"/>
      <c r="E47" s="100"/>
      <c r="F47" s="100"/>
      <c r="G47" s="100"/>
      <c r="H47" s="89" t="s">
        <v>140</v>
      </c>
    </row>
    <row r="48" spans="1:8" x14ac:dyDescent="0.2">
      <c r="A48" s="100"/>
      <c r="B48" s="100"/>
      <c r="C48" s="101" t="s">
        <v>139</v>
      </c>
      <c r="D48" s="100"/>
      <c r="E48" s="100" t="s">
        <v>140</v>
      </c>
      <c r="F48" s="106" t="s">
        <v>142</v>
      </c>
      <c r="G48" s="103">
        <v>0</v>
      </c>
      <c r="H48" s="89" t="s">
        <v>140</v>
      </c>
    </row>
    <row r="49" spans="1:8" x14ac:dyDescent="0.2">
      <c r="A49" s="100"/>
      <c r="B49" s="100"/>
      <c r="C49" s="104"/>
      <c r="D49" s="100"/>
      <c r="E49" s="100"/>
      <c r="F49" s="105"/>
      <c r="G49" s="105"/>
      <c r="H49" s="89" t="s">
        <v>140</v>
      </c>
    </row>
    <row r="50" spans="1:8" x14ac:dyDescent="0.2">
      <c r="A50" s="100"/>
      <c r="B50" s="100"/>
      <c r="C50" s="101" t="s">
        <v>145</v>
      </c>
      <c r="D50" s="100"/>
      <c r="E50" s="100"/>
      <c r="F50" s="105"/>
      <c r="G50" s="105"/>
      <c r="H50" s="89" t="s">
        <v>140</v>
      </c>
    </row>
    <row r="51" spans="1:8" x14ac:dyDescent="0.2">
      <c r="A51" s="100"/>
      <c r="B51" s="100"/>
      <c r="C51" s="101" t="s">
        <v>139</v>
      </c>
      <c r="D51" s="100"/>
      <c r="E51" s="100" t="s">
        <v>140</v>
      </c>
      <c r="F51" s="106" t="s">
        <v>142</v>
      </c>
      <c r="G51" s="103">
        <v>0</v>
      </c>
      <c r="H51" s="89" t="s">
        <v>140</v>
      </c>
    </row>
    <row r="52" spans="1:8" x14ac:dyDescent="0.2">
      <c r="A52" s="100"/>
      <c r="B52" s="100"/>
      <c r="C52" s="104"/>
      <c r="D52" s="100"/>
      <c r="E52" s="100"/>
      <c r="F52" s="105"/>
      <c r="G52" s="105"/>
      <c r="H52" s="89" t="s">
        <v>140</v>
      </c>
    </row>
    <row r="53" spans="1:8" x14ac:dyDescent="0.2">
      <c r="A53" s="100"/>
      <c r="B53" s="100"/>
      <c r="C53" s="101" t="s">
        <v>146</v>
      </c>
      <c r="D53" s="100"/>
      <c r="E53" s="100"/>
      <c r="F53" s="105"/>
      <c r="G53" s="105"/>
      <c r="H53" s="89" t="s">
        <v>140</v>
      </c>
    </row>
    <row r="54" spans="1:8" x14ac:dyDescent="0.2">
      <c r="A54" s="100"/>
      <c r="B54" s="100"/>
      <c r="C54" s="101" t="s">
        <v>139</v>
      </c>
      <c r="D54" s="100"/>
      <c r="E54" s="100" t="s">
        <v>140</v>
      </c>
      <c r="F54" s="106" t="s">
        <v>142</v>
      </c>
      <c r="G54" s="103">
        <v>0</v>
      </c>
      <c r="H54" s="89" t="s">
        <v>140</v>
      </c>
    </row>
    <row r="55" spans="1:8" x14ac:dyDescent="0.2">
      <c r="A55" s="100"/>
      <c r="B55" s="100"/>
      <c r="C55" s="104"/>
      <c r="D55" s="100"/>
      <c r="E55" s="100"/>
      <c r="F55" s="105"/>
      <c r="G55" s="105"/>
      <c r="H55" s="89" t="s">
        <v>140</v>
      </c>
    </row>
    <row r="56" spans="1:8" x14ac:dyDescent="0.2">
      <c r="A56" s="100"/>
      <c r="B56" s="100"/>
      <c r="C56" s="101" t="s">
        <v>147</v>
      </c>
      <c r="D56" s="100"/>
      <c r="E56" s="100"/>
      <c r="F56" s="102">
        <f>F39</f>
        <v>144139.17605189999</v>
      </c>
      <c r="G56" s="103">
        <f>G39</f>
        <v>0.98683557</v>
      </c>
      <c r="H56" s="89" t="s">
        <v>140</v>
      </c>
    </row>
    <row r="57" spans="1:8" x14ac:dyDescent="0.2">
      <c r="A57" s="100"/>
      <c r="B57" s="100"/>
      <c r="C57" s="104"/>
      <c r="D57" s="100"/>
      <c r="E57" s="100"/>
      <c r="F57" s="105"/>
      <c r="G57" s="105"/>
      <c r="H57" s="89" t="s">
        <v>140</v>
      </c>
    </row>
    <row r="58" spans="1:8" x14ac:dyDescent="0.2">
      <c r="A58" s="100"/>
      <c r="B58" s="100"/>
      <c r="C58" s="101" t="s">
        <v>148</v>
      </c>
      <c r="D58" s="100"/>
      <c r="E58" s="100"/>
      <c r="F58" s="105"/>
      <c r="G58" s="105"/>
      <c r="H58" s="89" t="s">
        <v>140</v>
      </c>
    </row>
    <row r="59" spans="1:8" x14ac:dyDescent="0.2">
      <c r="A59" s="100"/>
      <c r="B59" s="100"/>
      <c r="C59" s="101" t="s">
        <v>10</v>
      </c>
      <c r="D59" s="100"/>
      <c r="E59" s="100"/>
      <c r="F59" s="105"/>
      <c r="G59" s="105"/>
      <c r="H59" s="89" t="s">
        <v>140</v>
      </c>
    </row>
    <row r="60" spans="1:8" x14ac:dyDescent="0.2">
      <c r="A60" s="100"/>
      <c r="B60" s="100"/>
      <c r="C60" s="101" t="s">
        <v>139</v>
      </c>
      <c r="D60" s="100"/>
      <c r="E60" s="100" t="s">
        <v>140</v>
      </c>
      <c r="F60" s="106" t="s">
        <v>142</v>
      </c>
      <c r="G60" s="103">
        <v>0</v>
      </c>
      <c r="H60" s="89" t="s">
        <v>140</v>
      </c>
    </row>
    <row r="61" spans="1:8" x14ac:dyDescent="0.2">
      <c r="A61" s="100"/>
      <c r="B61" s="100"/>
      <c r="C61" s="104"/>
      <c r="D61" s="100"/>
      <c r="E61" s="100"/>
      <c r="F61" s="105"/>
      <c r="G61" s="105"/>
      <c r="H61" s="89" t="s">
        <v>140</v>
      </c>
    </row>
    <row r="62" spans="1:8" x14ac:dyDescent="0.2">
      <c r="A62" s="100"/>
      <c r="B62" s="100"/>
      <c r="C62" s="101" t="s">
        <v>149</v>
      </c>
      <c r="D62" s="100"/>
      <c r="E62" s="100"/>
      <c r="F62" s="100"/>
      <c r="G62" s="100"/>
      <c r="H62" s="89" t="s">
        <v>140</v>
      </c>
    </row>
    <row r="63" spans="1:8" x14ac:dyDescent="0.2">
      <c r="A63" s="100"/>
      <c r="B63" s="100"/>
      <c r="C63" s="101" t="s">
        <v>139</v>
      </c>
      <c r="D63" s="100"/>
      <c r="E63" s="100" t="s">
        <v>140</v>
      </c>
      <c r="F63" s="106" t="s">
        <v>142</v>
      </c>
      <c r="G63" s="103">
        <v>0</v>
      </c>
      <c r="H63" s="89" t="s">
        <v>140</v>
      </c>
    </row>
    <row r="64" spans="1:8" x14ac:dyDescent="0.2">
      <c r="A64" s="100"/>
      <c r="B64" s="100"/>
      <c r="C64" s="104"/>
      <c r="D64" s="100"/>
      <c r="E64" s="100"/>
      <c r="F64" s="105"/>
      <c r="G64" s="105"/>
      <c r="H64" s="89" t="s">
        <v>140</v>
      </c>
    </row>
    <row r="65" spans="1:8" x14ac:dyDescent="0.2">
      <c r="A65" s="100"/>
      <c r="B65" s="100"/>
      <c r="C65" s="101" t="s">
        <v>150</v>
      </c>
      <c r="D65" s="100"/>
      <c r="E65" s="100"/>
      <c r="F65" s="100"/>
      <c r="G65" s="100"/>
      <c r="H65" s="89" t="s">
        <v>140</v>
      </c>
    </row>
    <row r="66" spans="1:8" x14ac:dyDescent="0.2">
      <c r="A66" s="100"/>
      <c r="B66" s="100"/>
      <c r="C66" s="101" t="s">
        <v>139</v>
      </c>
      <c r="D66" s="100"/>
      <c r="E66" s="100" t="s">
        <v>140</v>
      </c>
      <c r="F66" s="106" t="s">
        <v>142</v>
      </c>
      <c r="G66" s="103">
        <v>0</v>
      </c>
      <c r="H66" s="89" t="s">
        <v>140</v>
      </c>
    </row>
    <row r="67" spans="1:8" x14ac:dyDescent="0.2">
      <c r="A67" s="100"/>
      <c r="B67" s="100"/>
      <c r="C67" s="104"/>
      <c r="D67" s="100"/>
      <c r="E67" s="100"/>
      <c r="F67" s="105"/>
      <c r="G67" s="105"/>
      <c r="H67" s="89" t="s">
        <v>140</v>
      </c>
    </row>
    <row r="68" spans="1:8" x14ac:dyDescent="0.2">
      <c r="A68" s="100"/>
      <c r="B68" s="100"/>
      <c r="C68" s="101" t="s">
        <v>151</v>
      </c>
      <c r="D68" s="100"/>
      <c r="E68" s="100"/>
      <c r="F68" s="105"/>
      <c r="G68" s="105"/>
      <c r="H68" s="89" t="s">
        <v>140</v>
      </c>
    </row>
    <row r="69" spans="1:8" x14ac:dyDescent="0.2">
      <c r="A69" s="100"/>
      <c r="B69" s="100"/>
      <c r="C69" s="101" t="s">
        <v>139</v>
      </c>
      <c r="D69" s="100"/>
      <c r="E69" s="100" t="s">
        <v>140</v>
      </c>
      <c r="F69" s="106" t="s">
        <v>142</v>
      </c>
      <c r="G69" s="103">
        <v>0</v>
      </c>
      <c r="H69" s="89" t="s">
        <v>140</v>
      </c>
    </row>
    <row r="70" spans="1:8" ht="12.75" customHeight="1" x14ac:dyDescent="0.2">
      <c r="A70" s="87"/>
      <c r="B70" s="87"/>
      <c r="C70" s="88"/>
      <c r="D70" s="87"/>
      <c r="E70" s="87"/>
      <c r="F70" s="155"/>
      <c r="G70" s="140"/>
      <c r="H70" s="89" t="s">
        <v>140</v>
      </c>
    </row>
    <row r="71" spans="1:8" ht="12.75" customHeight="1" x14ac:dyDescent="0.2">
      <c r="A71" s="87"/>
      <c r="B71" s="87"/>
      <c r="C71" s="88" t="s">
        <v>995</v>
      </c>
      <c r="D71" s="87"/>
      <c r="E71" s="87"/>
      <c r="F71" s="87"/>
      <c r="G71" s="87"/>
      <c r="H71" s="89" t="s">
        <v>140</v>
      </c>
    </row>
    <row r="72" spans="1:8" ht="25.5" x14ac:dyDescent="0.2">
      <c r="A72" s="90">
        <v>1</v>
      </c>
      <c r="B72" s="91" t="s">
        <v>315</v>
      </c>
      <c r="C72" s="91" t="s">
        <v>996</v>
      </c>
      <c r="D72" s="91" t="s">
        <v>228</v>
      </c>
      <c r="E72" s="92">
        <v>65256</v>
      </c>
      <c r="F72" s="93">
        <v>6.6713166480000003</v>
      </c>
      <c r="G72" s="94" t="s">
        <v>138</v>
      </c>
      <c r="H72" s="89">
        <v>6.3449999999999998</v>
      </c>
    </row>
    <row r="73" spans="1:8" ht="12.75" customHeight="1" x14ac:dyDescent="0.2">
      <c r="A73" s="87"/>
      <c r="B73" s="87"/>
      <c r="C73" s="88" t="s">
        <v>139</v>
      </c>
      <c r="D73" s="87"/>
      <c r="E73" s="87" t="s">
        <v>140</v>
      </c>
      <c r="F73" s="139">
        <f>F72</f>
        <v>6.6713166480000003</v>
      </c>
      <c r="G73" s="140">
        <f>SUM(G72)</f>
        <v>0</v>
      </c>
      <c r="H73" s="89" t="s">
        <v>140</v>
      </c>
    </row>
    <row r="74" spans="1:8" x14ac:dyDescent="0.2">
      <c r="A74" s="100"/>
      <c r="B74" s="100"/>
      <c r="C74" s="104"/>
      <c r="D74" s="100"/>
      <c r="E74" s="100"/>
      <c r="F74" s="105"/>
      <c r="G74" s="105"/>
      <c r="H74" s="89" t="s">
        <v>140</v>
      </c>
    </row>
    <row r="75" spans="1:8" x14ac:dyDescent="0.2">
      <c r="A75" s="100"/>
      <c r="B75" s="100"/>
      <c r="C75" s="101" t="s">
        <v>152</v>
      </c>
      <c r="D75" s="100"/>
      <c r="E75" s="100"/>
      <c r="F75" s="102">
        <f>F73</f>
        <v>6.6713166480000003</v>
      </c>
      <c r="G75" s="103">
        <v>0</v>
      </c>
      <c r="H75" s="89" t="s">
        <v>140</v>
      </c>
    </row>
    <row r="76" spans="1:8" x14ac:dyDescent="0.2">
      <c r="A76" s="100"/>
      <c r="B76" s="100"/>
      <c r="C76" s="104"/>
      <c r="D76" s="100"/>
      <c r="E76" s="100"/>
      <c r="F76" s="105"/>
      <c r="G76" s="105"/>
      <c r="H76" s="89" t="s">
        <v>140</v>
      </c>
    </row>
    <row r="77" spans="1:8" x14ac:dyDescent="0.2">
      <c r="A77" s="100"/>
      <c r="B77" s="100"/>
      <c r="C77" s="101" t="s">
        <v>153</v>
      </c>
      <c r="D77" s="100"/>
      <c r="E77" s="100"/>
      <c r="F77" s="105"/>
      <c r="G77" s="105"/>
      <c r="H77" s="89" t="s">
        <v>140</v>
      </c>
    </row>
    <row r="78" spans="1:8" x14ac:dyDescent="0.2">
      <c r="A78" s="100"/>
      <c r="B78" s="100"/>
      <c r="C78" s="101" t="s">
        <v>154</v>
      </c>
      <c r="D78" s="100"/>
      <c r="E78" s="100"/>
      <c r="F78" s="105"/>
      <c r="G78" s="105"/>
      <c r="H78" s="89" t="s">
        <v>140</v>
      </c>
    </row>
    <row r="79" spans="1:8" x14ac:dyDescent="0.2">
      <c r="A79" s="100"/>
      <c r="B79" s="100"/>
      <c r="C79" s="101" t="s">
        <v>139</v>
      </c>
      <c r="D79" s="100"/>
      <c r="E79" s="100" t="s">
        <v>140</v>
      </c>
      <c r="F79" s="106" t="s">
        <v>142</v>
      </c>
      <c r="G79" s="103">
        <v>0</v>
      </c>
      <c r="H79" s="89" t="s">
        <v>140</v>
      </c>
    </row>
    <row r="80" spans="1:8" x14ac:dyDescent="0.2">
      <c r="A80" s="100"/>
      <c r="B80" s="100"/>
      <c r="C80" s="104"/>
      <c r="D80" s="100"/>
      <c r="E80" s="100"/>
      <c r="F80" s="105"/>
      <c r="G80" s="105"/>
      <c r="H80" s="89" t="s">
        <v>140</v>
      </c>
    </row>
    <row r="81" spans="1:8" x14ac:dyDescent="0.2">
      <c r="A81" s="100"/>
      <c r="B81" s="100"/>
      <c r="C81" s="101" t="s">
        <v>155</v>
      </c>
      <c r="D81" s="100"/>
      <c r="E81" s="100"/>
      <c r="F81" s="105"/>
      <c r="G81" s="105"/>
      <c r="H81" s="89" t="s">
        <v>140</v>
      </c>
    </row>
    <row r="82" spans="1:8" x14ac:dyDescent="0.2">
      <c r="A82" s="100"/>
      <c r="B82" s="100"/>
      <c r="C82" s="101" t="s">
        <v>139</v>
      </c>
      <c r="D82" s="100"/>
      <c r="E82" s="100" t="s">
        <v>140</v>
      </c>
      <c r="F82" s="106" t="s">
        <v>142</v>
      </c>
      <c r="G82" s="103">
        <v>0</v>
      </c>
      <c r="H82" s="89" t="s">
        <v>140</v>
      </c>
    </row>
    <row r="83" spans="1:8" x14ac:dyDescent="0.2">
      <c r="A83" s="100"/>
      <c r="B83" s="100"/>
      <c r="C83" s="104"/>
      <c r="D83" s="100"/>
      <c r="E83" s="100"/>
      <c r="F83" s="105"/>
      <c r="G83" s="105"/>
      <c r="H83" s="89" t="s">
        <v>140</v>
      </c>
    </row>
    <row r="84" spans="1:8" x14ac:dyDescent="0.2">
      <c r="A84" s="100"/>
      <c r="B84" s="100"/>
      <c r="C84" s="101" t="s">
        <v>156</v>
      </c>
      <c r="D84" s="100"/>
      <c r="E84" s="100"/>
      <c r="F84" s="105"/>
      <c r="G84" s="105"/>
      <c r="H84" s="89" t="s">
        <v>140</v>
      </c>
    </row>
    <row r="85" spans="1:8" x14ac:dyDescent="0.2">
      <c r="A85" s="100"/>
      <c r="B85" s="100"/>
      <c r="C85" s="101" t="s">
        <v>139</v>
      </c>
      <c r="D85" s="100"/>
      <c r="E85" s="100" t="s">
        <v>140</v>
      </c>
      <c r="F85" s="106" t="s">
        <v>142</v>
      </c>
      <c r="G85" s="103">
        <v>0</v>
      </c>
      <c r="H85" s="89" t="s">
        <v>140</v>
      </c>
    </row>
    <row r="86" spans="1:8" x14ac:dyDescent="0.2">
      <c r="A86" s="100"/>
      <c r="B86" s="100"/>
      <c r="C86" s="104"/>
      <c r="D86" s="100"/>
      <c r="E86" s="100"/>
      <c r="F86" s="105"/>
      <c r="G86" s="105"/>
      <c r="H86" s="89" t="s">
        <v>140</v>
      </c>
    </row>
    <row r="87" spans="1:8" x14ac:dyDescent="0.2">
      <c r="A87" s="100"/>
      <c r="B87" s="100"/>
      <c r="C87" s="101" t="s">
        <v>157</v>
      </c>
      <c r="D87" s="100"/>
      <c r="E87" s="100"/>
      <c r="F87" s="105"/>
      <c r="G87" s="105"/>
      <c r="H87" s="89" t="s">
        <v>140</v>
      </c>
    </row>
    <row r="88" spans="1:8" x14ac:dyDescent="0.2">
      <c r="A88" s="95">
        <v>1</v>
      </c>
      <c r="B88" s="96"/>
      <c r="C88" s="96" t="s">
        <v>158</v>
      </c>
      <c r="D88" s="96"/>
      <c r="E88" s="107"/>
      <c r="F88" s="98">
        <v>2183.745681894</v>
      </c>
      <c r="G88" s="99">
        <v>1.495081E-2</v>
      </c>
      <c r="H88" s="89">
        <v>5.2</v>
      </c>
    </row>
    <row r="89" spans="1:8" x14ac:dyDescent="0.2">
      <c r="A89" s="100"/>
      <c r="B89" s="100"/>
      <c r="C89" s="101" t="s">
        <v>139</v>
      </c>
      <c r="D89" s="100"/>
      <c r="E89" s="100" t="s">
        <v>140</v>
      </c>
      <c r="F89" s="102">
        <v>2183.745681894</v>
      </c>
      <c r="G89" s="103">
        <v>1.495081E-2</v>
      </c>
      <c r="H89" s="89" t="s">
        <v>140</v>
      </c>
    </row>
    <row r="90" spans="1:8" x14ac:dyDescent="0.2">
      <c r="A90" s="100"/>
      <c r="B90" s="100"/>
      <c r="C90" s="104"/>
      <c r="D90" s="100"/>
      <c r="E90" s="100"/>
      <c r="F90" s="105"/>
      <c r="G90" s="105"/>
      <c r="H90" s="89" t="s">
        <v>140</v>
      </c>
    </row>
    <row r="91" spans="1:8" x14ac:dyDescent="0.2">
      <c r="A91" s="100"/>
      <c r="B91" s="100"/>
      <c r="C91" s="101" t="s">
        <v>159</v>
      </c>
      <c r="D91" s="100"/>
      <c r="E91" s="100"/>
      <c r="F91" s="102">
        <v>2183.745681894</v>
      </c>
      <c r="G91" s="103">
        <v>1.495081E-2</v>
      </c>
      <c r="H91" s="89" t="s">
        <v>140</v>
      </c>
    </row>
    <row r="92" spans="1:8" x14ac:dyDescent="0.2">
      <c r="A92" s="100"/>
      <c r="B92" s="100"/>
      <c r="C92" s="105"/>
      <c r="D92" s="100"/>
      <c r="E92" s="100"/>
      <c r="F92" s="100"/>
      <c r="G92" s="100"/>
      <c r="H92" s="89" t="s">
        <v>140</v>
      </c>
    </row>
    <row r="93" spans="1:8" x14ac:dyDescent="0.2">
      <c r="A93" s="100"/>
      <c r="B93" s="100"/>
      <c r="C93" s="101" t="s">
        <v>160</v>
      </c>
      <c r="D93" s="100"/>
      <c r="E93" s="100"/>
      <c r="F93" s="100"/>
      <c r="G93" s="100"/>
      <c r="H93" s="89" t="s">
        <v>140</v>
      </c>
    </row>
    <row r="94" spans="1:8" x14ac:dyDescent="0.2">
      <c r="A94" s="100"/>
      <c r="B94" s="100"/>
      <c r="C94" s="101" t="s">
        <v>161</v>
      </c>
      <c r="D94" s="100"/>
      <c r="E94" s="100"/>
      <c r="F94" s="100"/>
      <c r="G94" s="100"/>
      <c r="H94" s="89" t="s">
        <v>140</v>
      </c>
    </row>
    <row r="95" spans="1:8" x14ac:dyDescent="0.2">
      <c r="A95" s="100"/>
      <c r="B95" s="100"/>
      <c r="C95" s="101" t="s">
        <v>139</v>
      </c>
      <c r="D95" s="100"/>
      <c r="E95" s="100" t="s">
        <v>140</v>
      </c>
      <c r="F95" s="106" t="s">
        <v>142</v>
      </c>
      <c r="G95" s="103">
        <v>0</v>
      </c>
      <c r="H95" s="89" t="s">
        <v>140</v>
      </c>
    </row>
    <row r="96" spans="1:8" x14ac:dyDescent="0.2">
      <c r="A96" s="100"/>
      <c r="B96" s="100"/>
      <c r="C96" s="104"/>
      <c r="D96" s="100"/>
      <c r="E96" s="100"/>
      <c r="F96" s="105"/>
      <c r="G96" s="105"/>
      <c r="H96" s="89" t="s">
        <v>140</v>
      </c>
    </row>
    <row r="97" spans="1:17" x14ac:dyDescent="0.2">
      <c r="A97" s="100"/>
      <c r="B97" s="100"/>
      <c r="C97" s="101" t="s">
        <v>162</v>
      </c>
      <c r="D97" s="100"/>
      <c r="E97" s="100"/>
      <c r="F97" s="100"/>
      <c r="G97" s="100"/>
      <c r="H97" s="89" t="s">
        <v>140</v>
      </c>
    </row>
    <row r="98" spans="1:17" x14ac:dyDescent="0.2">
      <c r="A98" s="100"/>
      <c r="B98" s="100"/>
      <c r="C98" s="101" t="s">
        <v>163</v>
      </c>
      <c r="D98" s="100"/>
      <c r="E98" s="100"/>
      <c r="F98" s="100"/>
      <c r="G98" s="100"/>
      <c r="H98" s="89" t="s">
        <v>140</v>
      </c>
    </row>
    <row r="99" spans="1:17" x14ac:dyDescent="0.2">
      <c r="A99" s="100"/>
      <c r="B99" s="100"/>
      <c r="C99" s="101" t="s">
        <v>139</v>
      </c>
      <c r="D99" s="100"/>
      <c r="E99" s="100" t="s">
        <v>140</v>
      </c>
      <c r="F99" s="106" t="s">
        <v>142</v>
      </c>
      <c r="G99" s="103">
        <v>0</v>
      </c>
      <c r="H99" s="89" t="s">
        <v>140</v>
      </c>
    </row>
    <row r="100" spans="1:17" x14ac:dyDescent="0.2">
      <c r="A100" s="100"/>
      <c r="B100" s="100"/>
      <c r="C100" s="104"/>
      <c r="D100" s="100"/>
      <c r="E100" s="100"/>
      <c r="F100" s="105"/>
      <c r="G100" s="105"/>
      <c r="H100" s="89" t="s">
        <v>140</v>
      </c>
    </row>
    <row r="101" spans="1:17" x14ac:dyDescent="0.2">
      <c r="A101" s="100"/>
      <c r="B101" s="100"/>
      <c r="C101" s="101" t="s">
        <v>164</v>
      </c>
      <c r="D101" s="100"/>
      <c r="E101" s="100"/>
      <c r="F101" s="105"/>
      <c r="G101" s="105"/>
      <c r="H101" s="89" t="s">
        <v>140</v>
      </c>
    </row>
    <row r="102" spans="1:17" x14ac:dyDescent="0.2">
      <c r="A102" s="100"/>
      <c r="B102" s="100"/>
      <c r="C102" s="101" t="s">
        <v>139</v>
      </c>
      <c r="D102" s="100"/>
      <c r="E102" s="100" t="s">
        <v>140</v>
      </c>
      <c r="F102" s="106" t="s">
        <v>142</v>
      </c>
      <c r="G102" s="103">
        <v>0</v>
      </c>
      <c r="H102" s="89" t="s">
        <v>140</v>
      </c>
    </row>
    <row r="103" spans="1:17" x14ac:dyDescent="0.2">
      <c r="A103" s="100"/>
      <c r="B103" s="96"/>
      <c r="C103" s="96"/>
      <c r="D103" s="101"/>
      <c r="E103" s="100"/>
      <c r="F103" s="96"/>
      <c r="G103" s="107"/>
      <c r="H103" s="89" t="s">
        <v>140</v>
      </c>
    </row>
    <row r="104" spans="1:17" x14ac:dyDescent="0.2">
      <c r="A104" s="107"/>
      <c r="B104" s="96"/>
      <c r="C104" s="96" t="s">
        <v>165</v>
      </c>
      <c r="D104" s="96"/>
      <c r="E104" s="107"/>
      <c r="F104" s="98">
        <v>-267.59080247999998</v>
      </c>
      <c r="G104" s="99">
        <v>-1.8320400000000001E-3</v>
      </c>
      <c r="H104" s="89" t="s">
        <v>140</v>
      </c>
    </row>
    <row r="105" spans="1:17" x14ac:dyDescent="0.2">
      <c r="A105" s="104"/>
      <c r="B105" s="104"/>
      <c r="C105" s="101" t="s">
        <v>166</v>
      </c>
      <c r="D105" s="105"/>
      <c r="E105" s="105"/>
      <c r="F105" s="102">
        <v>146062.00224796199</v>
      </c>
      <c r="G105" s="108">
        <v>1.0000000200000001</v>
      </c>
      <c r="H105" s="89" t="s">
        <v>140</v>
      </c>
    </row>
    <row r="106" spans="1:17" ht="12.75" customHeight="1" x14ac:dyDescent="0.2">
      <c r="A106" s="109"/>
      <c r="B106" s="109"/>
      <c r="C106" s="110"/>
      <c r="D106" s="111"/>
      <c r="E106" s="111"/>
      <c r="F106" s="112"/>
      <c r="G106" s="113"/>
      <c r="H106" s="114"/>
    </row>
    <row r="107" spans="1:17" x14ac:dyDescent="0.2">
      <c r="A107" s="109"/>
      <c r="B107" s="230" t="s">
        <v>984</v>
      </c>
      <c r="C107" s="230"/>
      <c r="D107" s="230"/>
      <c r="E107" s="230"/>
      <c r="F107" s="230"/>
      <c r="G107" s="230"/>
      <c r="H107" s="230"/>
      <c r="J107" s="116"/>
    </row>
    <row r="108" spans="1:17" x14ac:dyDescent="0.2">
      <c r="A108" s="109"/>
      <c r="B108" s="230" t="s">
        <v>985</v>
      </c>
      <c r="C108" s="230"/>
      <c r="D108" s="230"/>
      <c r="E108" s="230"/>
      <c r="F108" s="230"/>
      <c r="G108" s="230"/>
      <c r="H108" s="230"/>
      <c r="J108" s="116"/>
    </row>
    <row r="109" spans="1:17" x14ac:dyDescent="0.2">
      <c r="A109" s="109"/>
      <c r="B109" s="230" t="s">
        <v>986</v>
      </c>
      <c r="C109" s="230"/>
      <c r="D109" s="230"/>
      <c r="E109" s="230"/>
      <c r="F109" s="230"/>
      <c r="G109" s="230"/>
      <c r="H109" s="230"/>
      <c r="J109" s="116"/>
    </row>
    <row r="110" spans="1:17" s="118" customFormat="1" ht="66.75" customHeight="1" x14ac:dyDescent="0.25">
      <c r="A110" s="117"/>
      <c r="B110" s="231" t="s">
        <v>987</v>
      </c>
      <c r="C110" s="231"/>
      <c r="D110" s="231"/>
      <c r="E110" s="231"/>
      <c r="F110" s="231"/>
      <c r="G110" s="231"/>
      <c r="H110" s="231"/>
      <c r="I110"/>
      <c r="J110" s="116"/>
      <c r="K110"/>
      <c r="L110"/>
      <c r="M110"/>
      <c r="N110"/>
      <c r="O110"/>
      <c r="P110"/>
      <c r="Q110"/>
    </row>
    <row r="111" spans="1:17" x14ac:dyDescent="0.2">
      <c r="A111" s="109"/>
      <c r="B111" s="230" t="s">
        <v>988</v>
      </c>
      <c r="C111" s="230"/>
      <c r="D111" s="230"/>
      <c r="E111" s="230"/>
      <c r="F111" s="230"/>
      <c r="G111" s="230"/>
      <c r="H111" s="230"/>
      <c r="J111" s="116"/>
    </row>
    <row r="112" spans="1:17" x14ac:dyDescent="0.2">
      <c r="A112" s="109"/>
      <c r="B112" s="109"/>
      <c r="C112" s="109"/>
      <c r="D112" s="111"/>
      <c r="E112" s="111"/>
      <c r="F112" s="111"/>
      <c r="G112" s="111"/>
    </row>
    <row r="113" spans="1:10" x14ac:dyDescent="0.2">
      <c r="A113" s="109"/>
      <c r="B113" s="232" t="s">
        <v>167</v>
      </c>
      <c r="C113" s="233"/>
      <c r="D113" s="234"/>
      <c r="E113" s="119"/>
      <c r="F113" s="111"/>
      <c r="G113" s="111"/>
    </row>
    <row r="114" spans="1:10" ht="27.75" customHeight="1" x14ac:dyDescent="0.2">
      <c r="A114" s="109"/>
      <c r="B114" s="235" t="s">
        <v>168</v>
      </c>
      <c r="C114" s="236"/>
      <c r="D114" s="88" t="s">
        <v>169</v>
      </c>
      <c r="E114" s="119"/>
      <c r="F114" s="111"/>
      <c r="G114" s="111"/>
    </row>
    <row r="115" spans="1:10" ht="12.75" customHeight="1" x14ac:dyDescent="0.2">
      <c r="A115" s="109"/>
      <c r="B115" s="235" t="s">
        <v>989</v>
      </c>
      <c r="C115" s="236"/>
      <c r="D115" s="88" t="s">
        <v>169</v>
      </c>
      <c r="E115" s="119"/>
      <c r="F115" s="111"/>
      <c r="G115" s="111"/>
    </row>
    <row r="116" spans="1:10" x14ac:dyDescent="0.2">
      <c r="A116" s="109"/>
      <c r="B116" s="235" t="s">
        <v>170</v>
      </c>
      <c r="C116" s="236"/>
      <c r="D116" s="120" t="s">
        <v>140</v>
      </c>
      <c r="E116" s="119"/>
      <c r="F116" s="111"/>
      <c r="G116" s="111"/>
    </row>
    <row r="117" spans="1:10" x14ac:dyDescent="0.2">
      <c r="A117" s="121"/>
      <c r="B117" s="122" t="s">
        <v>140</v>
      </c>
      <c r="C117" s="122" t="s">
        <v>990</v>
      </c>
      <c r="D117" s="122" t="s">
        <v>171</v>
      </c>
      <c r="E117" s="121"/>
      <c r="F117" s="121"/>
      <c r="G117" s="121"/>
      <c r="H117" s="121"/>
      <c r="J117" s="116"/>
    </row>
    <row r="118" spans="1:10" x14ac:dyDescent="0.2">
      <c r="A118" s="121"/>
      <c r="B118" s="123" t="s">
        <v>172</v>
      </c>
      <c r="C118" s="124">
        <v>46022</v>
      </c>
      <c r="D118" s="124">
        <v>46053</v>
      </c>
      <c r="E118" s="121"/>
      <c r="F118" s="121"/>
      <c r="G118" s="121"/>
      <c r="J118" s="116"/>
    </row>
    <row r="119" spans="1:10" x14ac:dyDescent="0.2">
      <c r="A119" s="125"/>
      <c r="B119" s="96" t="s">
        <v>173</v>
      </c>
      <c r="C119" s="156" t="s">
        <v>716</v>
      </c>
      <c r="D119" s="126">
        <v>99.930300000000003</v>
      </c>
      <c r="E119" s="125"/>
      <c r="F119" s="127"/>
      <c r="G119" s="128"/>
    </row>
    <row r="120" spans="1:10" x14ac:dyDescent="0.2">
      <c r="A120" s="125"/>
      <c r="B120" s="96" t="s">
        <v>1106</v>
      </c>
      <c r="C120" s="156" t="s">
        <v>716</v>
      </c>
      <c r="D120" s="126">
        <v>28.610600000000002</v>
      </c>
      <c r="E120" s="125"/>
      <c r="F120" s="127"/>
      <c r="G120" s="128"/>
    </row>
    <row r="121" spans="1:10" x14ac:dyDescent="0.2">
      <c r="A121" s="125"/>
      <c r="B121" s="96" t="s">
        <v>174</v>
      </c>
      <c r="C121" s="156" t="s">
        <v>716</v>
      </c>
      <c r="D121" s="126">
        <v>90.725700000000003</v>
      </c>
      <c r="E121" s="125"/>
      <c r="F121" s="127"/>
      <c r="G121" s="128"/>
    </row>
    <row r="122" spans="1:10" x14ac:dyDescent="0.2">
      <c r="A122" s="125"/>
      <c r="B122" s="96" t="s">
        <v>1107</v>
      </c>
      <c r="C122" s="156" t="s">
        <v>716</v>
      </c>
      <c r="D122" s="126">
        <v>25.531199999999998</v>
      </c>
      <c r="E122" s="125"/>
      <c r="F122" s="127"/>
      <c r="G122" s="128"/>
    </row>
    <row r="123" spans="1:10" x14ac:dyDescent="0.2">
      <c r="A123" s="125"/>
      <c r="B123" s="125"/>
      <c r="C123" s="125"/>
      <c r="D123" s="125"/>
      <c r="E123" s="125"/>
      <c r="F123" s="125"/>
      <c r="G123" s="125"/>
    </row>
    <row r="124" spans="1:10" x14ac:dyDescent="0.2">
      <c r="A124" s="125"/>
      <c r="B124" s="238" t="s">
        <v>991</v>
      </c>
      <c r="C124" s="239"/>
      <c r="D124" s="101" t="s">
        <v>169</v>
      </c>
      <c r="E124" s="125"/>
      <c r="F124" s="125"/>
      <c r="G124" s="125"/>
    </row>
    <row r="125" spans="1:10" x14ac:dyDescent="0.2">
      <c r="A125" s="125"/>
      <c r="B125" s="137"/>
      <c r="C125" s="137"/>
      <c r="D125" s="137"/>
      <c r="E125" s="125"/>
      <c r="F125" s="125"/>
      <c r="G125" s="125"/>
    </row>
    <row r="126" spans="1:10" x14ac:dyDescent="0.2">
      <c r="A126" s="121"/>
      <c r="B126" s="235" t="s">
        <v>175</v>
      </c>
      <c r="C126" s="236"/>
      <c r="D126" s="88" t="s">
        <v>169</v>
      </c>
      <c r="E126" s="131"/>
      <c r="F126" s="121"/>
      <c r="G126" s="121"/>
    </row>
    <row r="127" spans="1:10" x14ac:dyDescent="0.2">
      <c r="A127" s="121"/>
      <c r="B127" s="235" t="s">
        <v>176</v>
      </c>
      <c r="C127" s="236"/>
      <c r="D127" s="88" t="s">
        <v>169</v>
      </c>
      <c r="E127" s="131"/>
      <c r="F127" s="121"/>
      <c r="G127" s="121"/>
    </row>
    <row r="128" spans="1:10" ht="17.100000000000001" customHeight="1" x14ac:dyDescent="0.2">
      <c r="A128" s="121"/>
      <c r="B128" s="235" t="s">
        <v>177</v>
      </c>
      <c r="C128" s="236"/>
      <c r="D128" s="88" t="s">
        <v>169</v>
      </c>
      <c r="E128" s="131"/>
      <c r="F128" s="121"/>
      <c r="G128" s="121"/>
    </row>
    <row r="129" spans="1:7" ht="17.100000000000001" customHeight="1" x14ac:dyDescent="0.2">
      <c r="A129" s="121"/>
      <c r="B129" s="235" t="s">
        <v>178</v>
      </c>
      <c r="C129" s="236"/>
      <c r="D129" s="132">
        <v>0.25965891850024375</v>
      </c>
      <c r="E129" s="121"/>
      <c r="F129" s="115"/>
      <c r="G129" s="133"/>
    </row>
    <row r="131" spans="1:7" x14ac:dyDescent="0.2">
      <c r="B131" s="237" t="s">
        <v>992</v>
      </c>
      <c r="C131" s="237"/>
    </row>
    <row r="133" spans="1:7" ht="153.75" customHeight="1" x14ac:dyDescent="0.2"/>
    <row r="136" spans="1:7" x14ac:dyDescent="0.2">
      <c r="B136" s="134" t="s">
        <v>993</v>
      </c>
      <c r="C136" s="135"/>
      <c r="D136" s="134"/>
    </row>
    <row r="137" spans="1:7" x14ac:dyDescent="0.2">
      <c r="B137" s="134" t="s">
        <v>1123</v>
      </c>
      <c r="D137" s="134"/>
    </row>
    <row r="138" spans="1:7" ht="165" customHeight="1" x14ac:dyDescent="0.2"/>
    <row r="140" spans="1:7" ht="12.75" customHeight="1" x14ac:dyDescent="0.2"/>
    <row r="141" spans="1:7" ht="12.75" customHeight="1" x14ac:dyDescent="0.2"/>
    <row r="142" spans="1:7" ht="12.75" customHeight="1" x14ac:dyDescent="0.2"/>
    <row r="143" spans="1:7" ht="12.75" customHeight="1" x14ac:dyDescent="0.2"/>
    <row r="144" spans="1:7" ht="12.75" customHeight="1" x14ac:dyDescent="0.2"/>
    <row r="145" customFormat="1" ht="12.75" customHeight="1" x14ac:dyDescent="0.2"/>
  </sheetData>
  <mergeCells count="18">
    <mergeCell ref="B115:C115"/>
    <mergeCell ref="B116:C116"/>
    <mergeCell ref="B131:C131"/>
    <mergeCell ref="B124:C124"/>
    <mergeCell ref="B128:C128"/>
    <mergeCell ref="B129:C129"/>
    <mergeCell ref="B126:C126"/>
    <mergeCell ref="B127:C127"/>
    <mergeCell ref="B109:H109"/>
    <mergeCell ref="B110:H110"/>
    <mergeCell ref="B111:H111"/>
    <mergeCell ref="B113:D113"/>
    <mergeCell ref="B114:C114"/>
    <mergeCell ref="A1:H1"/>
    <mergeCell ref="A2:H2"/>
    <mergeCell ref="A3:H3"/>
    <mergeCell ref="B107:H107"/>
    <mergeCell ref="B108:H108"/>
  </mergeCells>
  <hyperlinks>
    <hyperlink ref="I1" location="Index!B2" display="Index" xr:uid="{A23960EB-E295-4553-A211-AAC25CD5F886}"/>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7B97E-E6B2-43E6-B1BC-4ADCF38F1DCF}">
  <sheetPr>
    <outlinePr summaryBelow="0" summaryRight="0"/>
  </sheetPr>
  <dimension ref="A1:Q166"/>
  <sheetViews>
    <sheetView showGridLines="0" workbookViewId="0">
      <selection sqref="A1:H1"/>
    </sheetView>
  </sheetViews>
  <sheetFormatPr defaultRowHeight="12.75" x14ac:dyDescent="0.2"/>
  <cols>
    <col min="1" max="1" width="5.85546875" bestFit="1" customWidth="1"/>
    <col min="2" max="2" width="19.7109375" bestFit="1" customWidth="1"/>
    <col min="3" max="3" width="46.85546875" customWidth="1"/>
    <col min="4" max="4" width="17.42578125" bestFit="1" customWidth="1"/>
    <col min="5" max="5" width="13.5703125" bestFit="1" customWidth="1"/>
    <col min="6" max="6" width="10.140625" bestFit="1" customWidth="1"/>
    <col min="7" max="7" width="14" bestFit="1" customWidth="1"/>
    <col min="8" max="8" width="8.42578125" bestFit="1" customWidth="1"/>
    <col min="9" max="9" width="8.7109375" customWidth="1"/>
  </cols>
  <sheetData>
    <row r="1" spans="1:9" ht="15" x14ac:dyDescent="0.2">
      <c r="A1" s="248" t="s">
        <v>0</v>
      </c>
      <c r="B1" s="248"/>
      <c r="C1" s="248"/>
      <c r="D1" s="248"/>
      <c r="E1" s="248"/>
      <c r="F1" s="248"/>
      <c r="G1" s="248"/>
      <c r="H1" s="248"/>
      <c r="I1" s="1" t="s">
        <v>981</v>
      </c>
    </row>
    <row r="2" spans="1:9" ht="15" x14ac:dyDescent="0.2">
      <c r="A2" s="229" t="s">
        <v>867</v>
      </c>
      <c r="B2" s="229"/>
      <c r="C2" s="229"/>
      <c r="D2" s="229"/>
      <c r="E2" s="229"/>
      <c r="F2" s="229"/>
      <c r="G2" s="229"/>
      <c r="H2" s="229"/>
    </row>
    <row r="3" spans="1:9" ht="15" x14ac:dyDescent="0.2">
      <c r="A3" s="229" t="s">
        <v>982</v>
      </c>
      <c r="B3" s="229"/>
      <c r="C3" s="229"/>
      <c r="D3" s="229"/>
      <c r="E3" s="229"/>
      <c r="F3" s="229"/>
      <c r="G3" s="229"/>
      <c r="H3" s="229"/>
    </row>
    <row r="4" spans="1:9" s="86" customFormat="1" ht="30" x14ac:dyDescent="0.2">
      <c r="A4" s="84" t="s">
        <v>2</v>
      </c>
      <c r="B4" s="84" t="s">
        <v>3</v>
      </c>
      <c r="C4" s="84" t="s">
        <v>4</v>
      </c>
      <c r="D4" s="84" t="s">
        <v>5</v>
      </c>
      <c r="E4" s="84" t="s">
        <v>6</v>
      </c>
      <c r="F4" s="84" t="s">
        <v>7</v>
      </c>
      <c r="G4" s="84" t="s">
        <v>8</v>
      </c>
      <c r="H4" s="85" t="s">
        <v>980</v>
      </c>
    </row>
    <row r="5" spans="1:9" x14ac:dyDescent="0.2">
      <c r="A5" s="87"/>
      <c r="B5" s="87"/>
      <c r="C5" s="88" t="s">
        <v>9</v>
      </c>
      <c r="D5" s="87"/>
      <c r="E5" s="87"/>
      <c r="F5" s="87"/>
      <c r="G5" s="87"/>
      <c r="H5" s="89" t="s">
        <v>140</v>
      </c>
    </row>
    <row r="6" spans="1:9" x14ac:dyDescent="0.2">
      <c r="A6" s="90"/>
      <c r="B6" s="91"/>
      <c r="C6" s="91" t="s">
        <v>10</v>
      </c>
      <c r="D6" s="91"/>
      <c r="E6" s="92"/>
      <c r="F6" s="93"/>
      <c r="G6" s="94"/>
      <c r="H6" s="89" t="s">
        <v>140</v>
      </c>
    </row>
    <row r="7" spans="1:9" x14ac:dyDescent="0.2">
      <c r="A7" s="95">
        <v>1</v>
      </c>
      <c r="B7" s="96" t="s">
        <v>14</v>
      </c>
      <c r="C7" s="96" t="s">
        <v>15</v>
      </c>
      <c r="D7" s="96" t="s">
        <v>16</v>
      </c>
      <c r="E7" s="97">
        <v>1570793</v>
      </c>
      <c r="F7" s="98">
        <v>30924.201791</v>
      </c>
      <c r="G7" s="99">
        <v>6.6183710000000007E-2</v>
      </c>
      <c r="H7" s="89" t="s">
        <v>140</v>
      </c>
    </row>
    <row r="8" spans="1:9" x14ac:dyDescent="0.2">
      <c r="A8" s="95">
        <v>2</v>
      </c>
      <c r="B8" s="96" t="s">
        <v>319</v>
      </c>
      <c r="C8" s="96" t="s">
        <v>320</v>
      </c>
      <c r="D8" s="96" t="s">
        <v>31</v>
      </c>
      <c r="E8" s="97">
        <v>3285248</v>
      </c>
      <c r="F8" s="98">
        <v>30528.16704</v>
      </c>
      <c r="G8" s="99">
        <v>6.5336119999999998E-2</v>
      </c>
      <c r="H8" s="89" t="s">
        <v>140</v>
      </c>
    </row>
    <row r="9" spans="1:9" x14ac:dyDescent="0.2">
      <c r="A9" s="95">
        <v>3</v>
      </c>
      <c r="B9" s="96" t="s">
        <v>321</v>
      </c>
      <c r="C9" s="96" t="s">
        <v>322</v>
      </c>
      <c r="D9" s="96" t="s">
        <v>31</v>
      </c>
      <c r="E9" s="97">
        <v>1807958</v>
      </c>
      <c r="F9" s="98">
        <v>24776.256431999998</v>
      </c>
      <c r="G9" s="99">
        <v>5.3025929999999999E-2</v>
      </c>
      <c r="H9" s="89" t="s">
        <v>140</v>
      </c>
    </row>
    <row r="10" spans="1:9" x14ac:dyDescent="0.2">
      <c r="A10" s="95">
        <v>4</v>
      </c>
      <c r="B10" s="96" t="s">
        <v>17</v>
      </c>
      <c r="C10" s="96" t="s">
        <v>18</v>
      </c>
      <c r="D10" s="96" t="s">
        <v>19</v>
      </c>
      <c r="E10" s="97">
        <v>1532287</v>
      </c>
      <c r="F10" s="98">
        <v>21381.532798</v>
      </c>
      <c r="G10" s="99">
        <v>4.576057E-2</v>
      </c>
      <c r="H10" s="89" t="s">
        <v>140</v>
      </c>
    </row>
    <row r="11" spans="1:9" x14ac:dyDescent="0.2">
      <c r="A11" s="95">
        <v>5</v>
      </c>
      <c r="B11" s="96" t="s">
        <v>344</v>
      </c>
      <c r="C11" s="96" t="s">
        <v>345</v>
      </c>
      <c r="D11" s="96" t="s">
        <v>304</v>
      </c>
      <c r="E11" s="97">
        <v>7579096</v>
      </c>
      <c r="F11" s="98">
        <v>20736.406655999999</v>
      </c>
      <c r="G11" s="99">
        <v>4.4379879999999997E-2</v>
      </c>
      <c r="H11" s="89" t="s">
        <v>140</v>
      </c>
    </row>
    <row r="12" spans="1:9" ht="25.5" x14ac:dyDescent="0.2">
      <c r="A12" s="95">
        <v>6</v>
      </c>
      <c r="B12" s="96" t="s">
        <v>55</v>
      </c>
      <c r="C12" s="96" t="s">
        <v>56</v>
      </c>
      <c r="D12" s="96" t="s">
        <v>57</v>
      </c>
      <c r="E12" s="97">
        <v>1090073</v>
      </c>
      <c r="F12" s="98">
        <v>15476.856454000001</v>
      </c>
      <c r="G12" s="99">
        <v>3.3123439999999997E-2</v>
      </c>
      <c r="H12" s="89" t="s">
        <v>140</v>
      </c>
    </row>
    <row r="13" spans="1:9" x14ac:dyDescent="0.2">
      <c r="A13" s="95">
        <v>7</v>
      </c>
      <c r="B13" s="96" t="s">
        <v>313</v>
      </c>
      <c r="C13" s="96" t="s">
        <v>314</v>
      </c>
      <c r="D13" s="96" t="s">
        <v>182</v>
      </c>
      <c r="E13" s="97">
        <v>1419940</v>
      </c>
      <c r="F13" s="98">
        <v>14483.388000000001</v>
      </c>
      <c r="G13" s="99">
        <v>3.0997219999999999E-2</v>
      </c>
      <c r="H13" s="89" t="s">
        <v>140</v>
      </c>
    </row>
    <row r="14" spans="1:9" x14ac:dyDescent="0.2">
      <c r="A14" s="95">
        <v>8</v>
      </c>
      <c r="B14" s="96" t="s">
        <v>36</v>
      </c>
      <c r="C14" s="96" t="s">
        <v>37</v>
      </c>
      <c r="D14" s="96" t="s">
        <v>31</v>
      </c>
      <c r="E14" s="97">
        <v>982972</v>
      </c>
      <c r="F14" s="98">
        <v>13319.2706</v>
      </c>
      <c r="G14" s="99">
        <v>2.850579E-2</v>
      </c>
      <c r="H14" s="89" t="s">
        <v>140</v>
      </c>
    </row>
    <row r="15" spans="1:9" x14ac:dyDescent="0.2">
      <c r="A15" s="95">
        <v>9</v>
      </c>
      <c r="B15" s="96" t="s">
        <v>659</v>
      </c>
      <c r="C15" s="96" t="s">
        <v>660</v>
      </c>
      <c r="D15" s="96" t="s">
        <v>182</v>
      </c>
      <c r="E15" s="97">
        <v>677831</v>
      </c>
      <c r="F15" s="98">
        <v>13235.328106000001</v>
      </c>
      <c r="G15" s="99">
        <v>2.832614E-2</v>
      </c>
      <c r="H15" s="89" t="s">
        <v>140</v>
      </c>
    </row>
    <row r="16" spans="1:9" x14ac:dyDescent="0.2">
      <c r="A16" s="95">
        <v>10</v>
      </c>
      <c r="B16" s="96" t="s">
        <v>305</v>
      </c>
      <c r="C16" s="96" t="s">
        <v>306</v>
      </c>
      <c r="D16" s="96" t="s">
        <v>304</v>
      </c>
      <c r="E16" s="97">
        <v>998415</v>
      </c>
      <c r="F16" s="98">
        <v>12474.19701</v>
      </c>
      <c r="G16" s="99">
        <v>2.6697169999999999E-2</v>
      </c>
      <c r="H16" s="89" t="s">
        <v>140</v>
      </c>
    </row>
    <row r="17" spans="1:8" x14ac:dyDescent="0.2">
      <c r="A17" s="95">
        <v>11</v>
      </c>
      <c r="B17" s="96" t="s">
        <v>107</v>
      </c>
      <c r="C17" s="96" t="s">
        <v>108</v>
      </c>
      <c r="D17" s="96" t="s">
        <v>109</v>
      </c>
      <c r="E17" s="97">
        <v>164533</v>
      </c>
      <c r="F17" s="98">
        <v>11452.319465</v>
      </c>
      <c r="G17" s="99">
        <v>2.451016E-2</v>
      </c>
      <c r="H17" s="89" t="s">
        <v>140</v>
      </c>
    </row>
    <row r="18" spans="1:8" x14ac:dyDescent="0.2">
      <c r="A18" s="95">
        <v>12</v>
      </c>
      <c r="B18" s="96" t="s">
        <v>429</v>
      </c>
      <c r="C18" s="96" t="s">
        <v>430</v>
      </c>
      <c r="D18" s="96" t="s">
        <v>71</v>
      </c>
      <c r="E18" s="97">
        <v>275874</v>
      </c>
      <c r="F18" s="98">
        <v>10972.612476</v>
      </c>
      <c r="G18" s="99">
        <v>2.3483489999999999E-2</v>
      </c>
      <c r="H18" s="89" t="s">
        <v>140</v>
      </c>
    </row>
    <row r="19" spans="1:8" x14ac:dyDescent="0.2">
      <c r="A19" s="95">
        <v>13</v>
      </c>
      <c r="B19" s="96" t="s">
        <v>51</v>
      </c>
      <c r="C19" s="96" t="s">
        <v>52</v>
      </c>
      <c r="D19" s="96" t="s">
        <v>16</v>
      </c>
      <c r="E19" s="97">
        <v>2415895</v>
      </c>
      <c r="F19" s="98">
        <v>10733.821485</v>
      </c>
      <c r="G19" s="99">
        <v>2.2972429999999999E-2</v>
      </c>
      <c r="H19" s="89" t="s">
        <v>140</v>
      </c>
    </row>
    <row r="20" spans="1:8" x14ac:dyDescent="0.2">
      <c r="A20" s="95">
        <v>14</v>
      </c>
      <c r="B20" s="96" t="s">
        <v>393</v>
      </c>
      <c r="C20" s="96" t="s">
        <v>394</v>
      </c>
      <c r="D20" s="96" t="s">
        <v>182</v>
      </c>
      <c r="E20" s="97">
        <v>630115</v>
      </c>
      <c r="F20" s="98">
        <v>10423.992445</v>
      </c>
      <c r="G20" s="99">
        <v>2.230934E-2</v>
      </c>
      <c r="H20" s="89" t="s">
        <v>140</v>
      </c>
    </row>
    <row r="21" spans="1:8" x14ac:dyDescent="0.2">
      <c r="A21" s="95">
        <v>15</v>
      </c>
      <c r="B21" s="96" t="s">
        <v>80</v>
      </c>
      <c r="C21" s="96" t="s">
        <v>81</v>
      </c>
      <c r="D21" s="96" t="s">
        <v>82</v>
      </c>
      <c r="E21" s="97">
        <v>219091</v>
      </c>
      <c r="F21" s="98">
        <v>10070.517814999999</v>
      </c>
      <c r="G21" s="99">
        <v>2.155284E-2</v>
      </c>
      <c r="H21" s="89" t="s">
        <v>140</v>
      </c>
    </row>
    <row r="22" spans="1:8" x14ac:dyDescent="0.2">
      <c r="A22" s="95">
        <v>16</v>
      </c>
      <c r="B22" s="96" t="s">
        <v>377</v>
      </c>
      <c r="C22" s="96" t="s">
        <v>378</v>
      </c>
      <c r="D22" s="96" t="s">
        <v>199</v>
      </c>
      <c r="E22" s="97">
        <v>1608752</v>
      </c>
      <c r="F22" s="98">
        <v>9847.1709919999994</v>
      </c>
      <c r="G22" s="99">
        <v>2.1074829999999999E-2</v>
      </c>
      <c r="H22" s="89" t="s">
        <v>140</v>
      </c>
    </row>
    <row r="23" spans="1:8" x14ac:dyDescent="0.2">
      <c r="A23" s="95">
        <v>17</v>
      </c>
      <c r="B23" s="96" t="s">
        <v>397</v>
      </c>
      <c r="C23" s="96" t="s">
        <v>398</v>
      </c>
      <c r="D23" s="96" t="s">
        <v>182</v>
      </c>
      <c r="E23" s="97">
        <v>1193281</v>
      </c>
      <c r="F23" s="98">
        <v>9813.5429440000007</v>
      </c>
      <c r="G23" s="99">
        <v>2.1002860000000002E-2</v>
      </c>
      <c r="H23" s="89" t="s">
        <v>140</v>
      </c>
    </row>
    <row r="24" spans="1:8" x14ac:dyDescent="0.2">
      <c r="A24" s="95">
        <v>18</v>
      </c>
      <c r="B24" s="96" t="s">
        <v>359</v>
      </c>
      <c r="C24" s="96" t="s">
        <v>360</v>
      </c>
      <c r="D24" s="96" t="s">
        <v>109</v>
      </c>
      <c r="E24" s="97">
        <v>1639820</v>
      </c>
      <c r="F24" s="98">
        <v>9054.26613</v>
      </c>
      <c r="G24" s="99">
        <v>1.937786E-2</v>
      </c>
      <c r="H24" s="89" t="s">
        <v>140</v>
      </c>
    </row>
    <row r="25" spans="1:8" x14ac:dyDescent="0.2">
      <c r="A25" s="95">
        <v>19</v>
      </c>
      <c r="B25" s="96" t="s">
        <v>342</v>
      </c>
      <c r="C25" s="96" t="s">
        <v>343</v>
      </c>
      <c r="D25" s="96" t="s">
        <v>261</v>
      </c>
      <c r="E25" s="97">
        <v>572917</v>
      </c>
      <c r="F25" s="98">
        <v>8864.1718239999991</v>
      </c>
      <c r="G25" s="99">
        <v>1.8971020000000002E-2</v>
      </c>
      <c r="H25" s="89" t="s">
        <v>140</v>
      </c>
    </row>
    <row r="26" spans="1:8" ht="25.5" x14ac:dyDescent="0.2">
      <c r="A26" s="95">
        <v>20</v>
      </c>
      <c r="B26" s="96" t="s">
        <v>868</v>
      </c>
      <c r="C26" s="96" t="s">
        <v>869</v>
      </c>
      <c r="D26" s="96" t="s">
        <v>207</v>
      </c>
      <c r="E26" s="97">
        <v>683468</v>
      </c>
      <c r="F26" s="98">
        <v>7774.4485000000004</v>
      </c>
      <c r="G26" s="99">
        <v>1.663881E-2</v>
      </c>
      <c r="H26" s="89" t="s">
        <v>140</v>
      </c>
    </row>
    <row r="27" spans="1:8" x14ac:dyDescent="0.2">
      <c r="A27" s="95">
        <v>21</v>
      </c>
      <c r="B27" s="96" t="s">
        <v>484</v>
      </c>
      <c r="C27" s="96" t="s">
        <v>485</v>
      </c>
      <c r="D27" s="96" t="s">
        <v>182</v>
      </c>
      <c r="E27" s="97">
        <v>505262</v>
      </c>
      <c r="F27" s="98">
        <v>7383.3936059999996</v>
      </c>
      <c r="G27" s="99">
        <v>1.5801880000000001E-2</v>
      </c>
      <c r="H27" s="89" t="s">
        <v>140</v>
      </c>
    </row>
    <row r="28" spans="1:8" x14ac:dyDescent="0.2">
      <c r="A28" s="95">
        <v>22</v>
      </c>
      <c r="B28" s="96" t="s">
        <v>870</v>
      </c>
      <c r="C28" s="96" t="s">
        <v>871</v>
      </c>
      <c r="D28" s="96" t="s">
        <v>266</v>
      </c>
      <c r="E28" s="97">
        <v>1087017</v>
      </c>
      <c r="F28" s="98">
        <v>6922.6677645</v>
      </c>
      <c r="G28" s="99">
        <v>1.481583E-2</v>
      </c>
      <c r="H28" s="89" t="s">
        <v>140</v>
      </c>
    </row>
    <row r="29" spans="1:8" x14ac:dyDescent="0.2">
      <c r="A29" s="95">
        <v>23</v>
      </c>
      <c r="B29" s="96" t="s">
        <v>361</v>
      </c>
      <c r="C29" s="96" t="s">
        <v>362</v>
      </c>
      <c r="D29" s="96" t="s">
        <v>31</v>
      </c>
      <c r="E29" s="97">
        <v>9312893</v>
      </c>
      <c r="F29" s="98">
        <v>6087.8381540999999</v>
      </c>
      <c r="G29" s="99">
        <v>1.302914E-2</v>
      </c>
      <c r="H29" s="89" t="s">
        <v>140</v>
      </c>
    </row>
    <row r="30" spans="1:8" x14ac:dyDescent="0.2">
      <c r="A30" s="95">
        <v>24</v>
      </c>
      <c r="B30" s="96" t="s">
        <v>323</v>
      </c>
      <c r="C30" s="96" t="s">
        <v>324</v>
      </c>
      <c r="D30" s="96" t="s">
        <v>199</v>
      </c>
      <c r="E30" s="97">
        <v>359855</v>
      </c>
      <c r="F30" s="98">
        <v>5905.22055</v>
      </c>
      <c r="G30" s="99">
        <v>1.26383E-2</v>
      </c>
      <c r="H30" s="89" t="s">
        <v>140</v>
      </c>
    </row>
    <row r="31" spans="1:8" x14ac:dyDescent="0.2">
      <c r="A31" s="95">
        <v>25</v>
      </c>
      <c r="B31" s="96" t="s">
        <v>271</v>
      </c>
      <c r="C31" s="96" t="s">
        <v>272</v>
      </c>
      <c r="D31" s="96" t="s">
        <v>221</v>
      </c>
      <c r="E31" s="97">
        <v>663825</v>
      </c>
      <c r="F31" s="98">
        <v>5783.2434000000003</v>
      </c>
      <c r="G31" s="99">
        <v>1.2377249999999999E-2</v>
      </c>
      <c r="H31" s="89" t="s">
        <v>140</v>
      </c>
    </row>
    <row r="32" spans="1:8" x14ac:dyDescent="0.2">
      <c r="A32" s="95">
        <v>26</v>
      </c>
      <c r="B32" s="96" t="s">
        <v>85</v>
      </c>
      <c r="C32" s="96" t="s">
        <v>86</v>
      </c>
      <c r="D32" s="96" t="s">
        <v>82</v>
      </c>
      <c r="E32" s="97">
        <v>1343146</v>
      </c>
      <c r="F32" s="98">
        <v>5680.8360069999999</v>
      </c>
      <c r="G32" s="99">
        <v>1.215808E-2</v>
      </c>
      <c r="H32" s="89" t="s">
        <v>140</v>
      </c>
    </row>
    <row r="33" spans="1:8" x14ac:dyDescent="0.2">
      <c r="A33" s="95">
        <v>27</v>
      </c>
      <c r="B33" s="96" t="s">
        <v>197</v>
      </c>
      <c r="C33" s="96" t="s">
        <v>198</v>
      </c>
      <c r="D33" s="96" t="s">
        <v>199</v>
      </c>
      <c r="E33" s="97">
        <v>327637</v>
      </c>
      <c r="F33" s="98">
        <v>5418.4607059999998</v>
      </c>
      <c r="G33" s="99">
        <v>1.1596540000000001E-2</v>
      </c>
      <c r="H33" s="89" t="s">
        <v>140</v>
      </c>
    </row>
    <row r="34" spans="1:8" x14ac:dyDescent="0.2">
      <c r="A34" s="95">
        <v>28</v>
      </c>
      <c r="B34" s="96" t="s">
        <v>872</v>
      </c>
      <c r="C34" s="96" t="s">
        <v>873</v>
      </c>
      <c r="D34" s="96" t="s">
        <v>31</v>
      </c>
      <c r="E34" s="97">
        <v>3489199</v>
      </c>
      <c r="F34" s="98">
        <v>5396.0462534999997</v>
      </c>
      <c r="G34" s="99">
        <v>1.1548569999999999E-2</v>
      </c>
      <c r="H34" s="89" t="s">
        <v>140</v>
      </c>
    </row>
    <row r="35" spans="1:8" x14ac:dyDescent="0.2">
      <c r="A35" s="95">
        <v>29</v>
      </c>
      <c r="B35" s="96" t="s">
        <v>405</v>
      </c>
      <c r="C35" s="96" t="s">
        <v>406</v>
      </c>
      <c r="D35" s="96" t="s">
        <v>228</v>
      </c>
      <c r="E35" s="97">
        <v>1353240</v>
      </c>
      <c r="F35" s="98">
        <v>5284.4022000000004</v>
      </c>
      <c r="G35" s="99">
        <v>1.1309629999999999E-2</v>
      </c>
      <c r="H35" s="89" t="s">
        <v>140</v>
      </c>
    </row>
    <row r="36" spans="1:8" x14ac:dyDescent="0.2">
      <c r="A36" s="95">
        <v>30</v>
      </c>
      <c r="B36" s="96" t="s">
        <v>373</v>
      </c>
      <c r="C36" s="96" t="s">
        <v>374</v>
      </c>
      <c r="D36" s="96" t="s">
        <v>194</v>
      </c>
      <c r="E36" s="97">
        <v>204748</v>
      </c>
      <c r="F36" s="98">
        <v>5202.4419319999997</v>
      </c>
      <c r="G36" s="99">
        <v>1.113422E-2</v>
      </c>
      <c r="H36" s="89" t="s">
        <v>140</v>
      </c>
    </row>
    <row r="37" spans="1:8" x14ac:dyDescent="0.2">
      <c r="A37" s="95">
        <v>31</v>
      </c>
      <c r="B37" s="96" t="s">
        <v>381</v>
      </c>
      <c r="C37" s="96" t="s">
        <v>382</v>
      </c>
      <c r="D37" s="96" t="s">
        <v>221</v>
      </c>
      <c r="E37" s="97">
        <v>2671216</v>
      </c>
      <c r="F37" s="98">
        <v>5063.2899280000001</v>
      </c>
      <c r="G37" s="99">
        <v>1.0836409999999999E-2</v>
      </c>
      <c r="H37" s="89" t="s">
        <v>140</v>
      </c>
    </row>
    <row r="38" spans="1:8" x14ac:dyDescent="0.2">
      <c r="A38" s="95">
        <v>32</v>
      </c>
      <c r="B38" s="96" t="s">
        <v>480</v>
      </c>
      <c r="C38" s="96" t="s">
        <v>481</v>
      </c>
      <c r="D38" s="96" t="s">
        <v>71</v>
      </c>
      <c r="E38" s="97">
        <v>1639084</v>
      </c>
      <c r="F38" s="98">
        <v>5042.6419260000002</v>
      </c>
      <c r="G38" s="99">
        <v>1.079222E-2</v>
      </c>
      <c r="H38" s="89" t="s">
        <v>140</v>
      </c>
    </row>
    <row r="39" spans="1:8" x14ac:dyDescent="0.2">
      <c r="A39" s="95">
        <v>33</v>
      </c>
      <c r="B39" s="96" t="s">
        <v>210</v>
      </c>
      <c r="C39" s="96" t="s">
        <v>211</v>
      </c>
      <c r="D39" s="96" t="s">
        <v>98</v>
      </c>
      <c r="E39" s="97">
        <v>297297</v>
      </c>
      <c r="F39" s="98">
        <v>4966.940979</v>
      </c>
      <c r="G39" s="99">
        <v>1.0630199999999999E-2</v>
      </c>
      <c r="H39" s="89" t="s">
        <v>140</v>
      </c>
    </row>
    <row r="40" spans="1:8" x14ac:dyDescent="0.2">
      <c r="A40" s="95">
        <v>34</v>
      </c>
      <c r="B40" s="96" t="s">
        <v>363</v>
      </c>
      <c r="C40" s="96" t="s">
        <v>364</v>
      </c>
      <c r="D40" s="96" t="s">
        <v>31</v>
      </c>
      <c r="E40" s="97">
        <v>1100059</v>
      </c>
      <c r="F40" s="98">
        <v>4818.8084495000003</v>
      </c>
      <c r="G40" s="99">
        <v>1.031317E-2</v>
      </c>
      <c r="H40" s="89" t="s">
        <v>140</v>
      </c>
    </row>
    <row r="41" spans="1:8" x14ac:dyDescent="0.2">
      <c r="A41" s="95">
        <v>35</v>
      </c>
      <c r="B41" s="96" t="s">
        <v>352</v>
      </c>
      <c r="C41" s="96" t="s">
        <v>353</v>
      </c>
      <c r="D41" s="96" t="s">
        <v>199</v>
      </c>
      <c r="E41" s="97">
        <v>275867</v>
      </c>
      <c r="F41" s="98">
        <v>4808.6376769999997</v>
      </c>
      <c r="G41" s="99">
        <v>1.0291410000000001E-2</v>
      </c>
      <c r="H41" s="89" t="s">
        <v>140</v>
      </c>
    </row>
    <row r="42" spans="1:8" x14ac:dyDescent="0.2">
      <c r="A42" s="95">
        <v>36</v>
      </c>
      <c r="B42" s="96" t="s">
        <v>94</v>
      </c>
      <c r="C42" s="96" t="s">
        <v>95</v>
      </c>
      <c r="D42" s="96" t="s">
        <v>16</v>
      </c>
      <c r="E42" s="97">
        <v>300424</v>
      </c>
      <c r="F42" s="98">
        <v>4640.9499519999999</v>
      </c>
      <c r="G42" s="99">
        <v>9.9325200000000002E-3</v>
      </c>
      <c r="H42" s="89" t="s">
        <v>140</v>
      </c>
    </row>
    <row r="43" spans="1:8" x14ac:dyDescent="0.2">
      <c r="A43" s="95">
        <v>37</v>
      </c>
      <c r="B43" s="96" t="s">
        <v>644</v>
      </c>
      <c r="C43" s="96" t="s">
        <v>645</v>
      </c>
      <c r="D43" s="96" t="s">
        <v>182</v>
      </c>
      <c r="E43" s="97">
        <v>1260897</v>
      </c>
      <c r="F43" s="98">
        <v>4590.9259769999999</v>
      </c>
      <c r="G43" s="99">
        <v>9.8254599999999994E-3</v>
      </c>
      <c r="H43" s="89" t="s">
        <v>140</v>
      </c>
    </row>
    <row r="44" spans="1:8" x14ac:dyDescent="0.2">
      <c r="A44" s="95">
        <v>38</v>
      </c>
      <c r="B44" s="96" t="s">
        <v>469</v>
      </c>
      <c r="C44" s="96" t="s">
        <v>470</v>
      </c>
      <c r="D44" s="96" t="s">
        <v>266</v>
      </c>
      <c r="E44" s="97">
        <v>1124763</v>
      </c>
      <c r="F44" s="98">
        <v>4485.5548440000002</v>
      </c>
      <c r="G44" s="99">
        <v>9.5999499999999995E-3</v>
      </c>
      <c r="H44" s="89" t="s">
        <v>140</v>
      </c>
    </row>
    <row r="45" spans="1:8" x14ac:dyDescent="0.2">
      <c r="A45" s="95">
        <v>39</v>
      </c>
      <c r="B45" s="96" t="s">
        <v>325</v>
      </c>
      <c r="C45" s="96" t="s">
        <v>326</v>
      </c>
      <c r="D45" s="96" t="s">
        <v>31</v>
      </c>
      <c r="E45" s="97">
        <v>1083795</v>
      </c>
      <c r="F45" s="98">
        <v>4421.8836000000001</v>
      </c>
      <c r="G45" s="99">
        <v>9.4636800000000004E-3</v>
      </c>
      <c r="H45" s="89" t="s">
        <v>140</v>
      </c>
    </row>
    <row r="46" spans="1:8" x14ac:dyDescent="0.2">
      <c r="A46" s="95">
        <v>40</v>
      </c>
      <c r="B46" s="96" t="s">
        <v>725</v>
      </c>
      <c r="C46" s="96" t="s">
        <v>726</v>
      </c>
      <c r="D46" s="96" t="s">
        <v>199</v>
      </c>
      <c r="E46" s="97">
        <v>71455</v>
      </c>
      <c r="F46" s="98">
        <v>4269.0789750000004</v>
      </c>
      <c r="G46" s="99">
        <v>9.1366499999999996E-3</v>
      </c>
      <c r="H46" s="89" t="s">
        <v>140</v>
      </c>
    </row>
    <row r="47" spans="1:8" x14ac:dyDescent="0.2">
      <c r="A47" s="95">
        <v>41</v>
      </c>
      <c r="B47" s="96" t="s">
        <v>367</v>
      </c>
      <c r="C47" s="96" t="s">
        <v>368</v>
      </c>
      <c r="D47" s="96" t="s">
        <v>31</v>
      </c>
      <c r="E47" s="97">
        <v>5993073</v>
      </c>
      <c r="F47" s="98">
        <v>4201.7434802999996</v>
      </c>
      <c r="G47" s="99">
        <v>8.9925400000000003E-3</v>
      </c>
      <c r="H47" s="89" t="s">
        <v>140</v>
      </c>
    </row>
    <row r="48" spans="1:8" x14ac:dyDescent="0.2">
      <c r="A48" s="95">
        <v>42</v>
      </c>
      <c r="B48" s="96" t="s">
        <v>403</v>
      </c>
      <c r="C48" s="96" t="s">
        <v>404</v>
      </c>
      <c r="D48" s="96" t="s">
        <v>261</v>
      </c>
      <c r="E48" s="97">
        <v>1096915</v>
      </c>
      <c r="F48" s="98">
        <v>4162.2439674999996</v>
      </c>
      <c r="G48" s="99">
        <v>8.9079999999999993E-3</v>
      </c>
      <c r="H48" s="89" t="s">
        <v>140</v>
      </c>
    </row>
    <row r="49" spans="1:8" x14ac:dyDescent="0.2">
      <c r="A49" s="95">
        <v>43</v>
      </c>
      <c r="B49" s="96" t="s">
        <v>486</v>
      </c>
      <c r="C49" s="96" t="s">
        <v>487</v>
      </c>
      <c r="D49" s="96" t="s">
        <v>194</v>
      </c>
      <c r="E49" s="97">
        <v>413872</v>
      </c>
      <c r="F49" s="98">
        <v>4025.7329439999999</v>
      </c>
      <c r="G49" s="99">
        <v>8.6158399999999996E-3</v>
      </c>
      <c r="H49" s="89" t="s">
        <v>140</v>
      </c>
    </row>
    <row r="50" spans="1:8" x14ac:dyDescent="0.2">
      <c r="A50" s="95">
        <v>44</v>
      </c>
      <c r="B50" s="96" t="s">
        <v>783</v>
      </c>
      <c r="C50" s="96" t="s">
        <v>784</v>
      </c>
      <c r="D50" s="96" t="s">
        <v>109</v>
      </c>
      <c r="E50" s="97">
        <v>206251</v>
      </c>
      <c r="F50" s="98">
        <v>3863.0812299999998</v>
      </c>
      <c r="G50" s="99">
        <v>8.2677299999999992E-3</v>
      </c>
      <c r="H50" s="89" t="s">
        <v>140</v>
      </c>
    </row>
    <row r="51" spans="1:8" ht="25.5" x14ac:dyDescent="0.2">
      <c r="A51" s="95">
        <v>45</v>
      </c>
      <c r="B51" s="96" t="s">
        <v>205</v>
      </c>
      <c r="C51" s="96" t="s">
        <v>206</v>
      </c>
      <c r="D51" s="96" t="s">
        <v>207</v>
      </c>
      <c r="E51" s="97">
        <v>208079</v>
      </c>
      <c r="F51" s="98">
        <v>3442.6670549999999</v>
      </c>
      <c r="G51" s="99">
        <v>7.3679699999999997E-3</v>
      </c>
      <c r="H51" s="89" t="s">
        <v>140</v>
      </c>
    </row>
    <row r="52" spans="1:8" x14ac:dyDescent="0.2">
      <c r="A52" s="95">
        <v>46</v>
      </c>
      <c r="B52" s="96" t="s">
        <v>385</v>
      </c>
      <c r="C52" s="96" t="s">
        <v>386</v>
      </c>
      <c r="D52" s="96" t="s">
        <v>387</v>
      </c>
      <c r="E52" s="97">
        <v>352255</v>
      </c>
      <c r="F52" s="98">
        <v>3433.7817399999999</v>
      </c>
      <c r="G52" s="99">
        <v>7.3489499999999999E-3</v>
      </c>
      <c r="H52" s="89" t="s">
        <v>140</v>
      </c>
    </row>
    <row r="53" spans="1:8" x14ac:dyDescent="0.2">
      <c r="A53" s="95">
        <v>47</v>
      </c>
      <c r="B53" s="96" t="s">
        <v>411</v>
      </c>
      <c r="C53" s="96" t="s">
        <v>412</v>
      </c>
      <c r="D53" s="96" t="s">
        <v>221</v>
      </c>
      <c r="E53" s="97">
        <v>687602</v>
      </c>
      <c r="F53" s="98">
        <v>3390.909263</v>
      </c>
      <c r="G53" s="99">
        <v>7.2572000000000001E-3</v>
      </c>
      <c r="H53" s="89" t="s">
        <v>140</v>
      </c>
    </row>
    <row r="54" spans="1:8" x14ac:dyDescent="0.2">
      <c r="A54" s="95">
        <v>48</v>
      </c>
      <c r="B54" s="96" t="s">
        <v>482</v>
      </c>
      <c r="C54" s="96" t="s">
        <v>483</v>
      </c>
      <c r="D54" s="96" t="s">
        <v>194</v>
      </c>
      <c r="E54" s="97">
        <v>130000</v>
      </c>
      <c r="F54" s="98">
        <v>3115.97</v>
      </c>
      <c r="G54" s="99">
        <v>6.6687700000000001E-3</v>
      </c>
      <c r="H54" s="89" t="s">
        <v>140</v>
      </c>
    </row>
    <row r="55" spans="1:8" ht="25.5" x14ac:dyDescent="0.2">
      <c r="A55" s="95">
        <v>49</v>
      </c>
      <c r="B55" s="96" t="s">
        <v>388</v>
      </c>
      <c r="C55" s="96" t="s">
        <v>389</v>
      </c>
      <c r="D55" s="96" t="s">
        <v>390</v>
      </c>
      <c r="E55" s="97">
        <v>908373</v>
      </c>
      <c r="F55" s="98">
        <v>3056.6751450000002</v>
      </c>
      <c r="G55" s="99">
        <v>6.54187E-3</v>
      </c>
      <c r="H55" s="89" t="s">
        <v>140</v>
      </c>
    </row>
    <row r="56" spans="1:8" x14ac:dyDescent="0.2">
      <c r="A56" s="95">
        <v>50</v>
      </c>
      <c r="B56" s="96" t="s">
        <v>255</v>
      </c>
      <c r="C56" s="96" t="s">
        <v>256</v>
      </c>
      <c r="D56" s="96" t="s">
        <v>31</v>
      </c>
      <c r="E56" s="97">
        <v>332975</v>
      </c>
      <c r="F56" s="98">
        <v>2983.7889749999999</v>
      </c>
      <c r="G56" s="99">
        <v>6.38588E-3</v>
      </c>
      <c r="H56" s="89" t="s">
        <v>140</v>
      </c>
    </row>
    <row r="57" spans="1:8" x14ac:dyDescent="0.2">
      <c r="A57" s="95">
        <v>51</v>
      </c>
      <c r="B57" s="96" t="s">
        <v>203</v>
      </c>
      <c r="C57" s="96" t="s">
        <v>204</v>
      </c>
      <c r="D57" s="96" t="s">
        <v>109</v>
      </c>
      <c r="E57" s="97">
        <v>331338</v>
      </c>
      <c r="F57" s="98">
        <v>2821.3430699999999</v>
      </c>
      <c r="G57" s="99">
        <v>6.0382099999999996E-3</v>
      </c>
      <c r="H57" s="89" t="s">
        <v>140</v>
      </c>
    </row>
    <row r="58" spans="1:8" x14ac:dyDescent="0.2">
      <c r="A58" s="95">
        <v>52</v>
      </c>
      <c r="B58" s="96" t="s">
        <v>302</v>
      </c>
      <c r="C58" s="96" t="s">
        <v>303</v>
      </c>
      <c r="D58" s="96" t="s">
        <v>304</v>
      </c>
      <c r="E58" s="97">
        <v>354103</v>
      </c>
      <c r="F58" s="98">
        <v>1096.8340424999999</v>
      </c>
      <c r="G58" s="99">
        <v>2.3474400000000001E-3</v>
      </c>
      <c r="H58" s="89" t="s">
        <v>140</v>
      </c>
    </row>
    <row r="59" spans="1:8" x14ac:dyDescent="0.2">
      <c r="A59" s="100"/>
      <c r="B59" s="100"/>
      <c r="C59" s="101" t="s">
        <v>139</v>
      </c>
      <c r="D59" s="100"/>
      <c r="E59" s="100" t="s">
        <v>140</v>
      </c>
      <c r="F59" s="102">
        <v>442110.50275589997</v>
      </c>
      <c r="G59" s="103">
        <v>0.94620112000000001</v>
      </c>
      <c r="H59" s="89" t="s">
        <v>140</v>
      </c>
    </row>
    <row r="60" spans="1:8" x14ac:dyDescent="0.2">
      <c r="A60" s="100"/>
      <c r="B60" s="100"/>
      <c r="C60" s="104"/>
      <c r="D60" s="100"/>
      <c r="E60" s="100"/>
      <c r="F60" s="105"/>
      <c r="G60" s="105"/>
      <c r="H60" s="89" t="s">
        <v>140</v>
      </c>
    </row>
    <row r="61" spans="1:8" x14ac:dyDescent="0.2">
      <c r="A61" s="100"/>
      <c r="B61" s="100"/>
      <c r="C61" s="101" t="s">
        <v>141</v>
      </c>
      <c r="D61" s="100"/>
      <c r="E61" s="100"/>
      <c r="F61" s="100"/>
      <c r="G61" s="100"/>
      <c r="H61" s="89" t="s">
        <v>140</v>
      </c>
    </row>
    <row r="62" spans="1:8" x14ac:dyDescent="0.2">
      <c r="A62" s="95">
        <v>1</v>
      </c>
      <c r="B62" s="96" t="s">
        <v>874</v>
      </c>
      <c r="C62" s="96" t="s">
        <v>1124</v>
      </c>
      <c r="D62" s="96" t="s">
        <v>221</v>
      </c>
      <c r="E62" s="97">
        <v>74187</v>
      </c>
      <c r="F62" s="98">
        <v>4252.855797794</v>
      </c>
      <c r="G62" s="99">
        <v>9.1019299999999994E-3</v>
      </c>
      <c r="H62" s="89" t="s">
        <v>140</v>
      </c>
    </row>
    <row r="63" spans="1:8" x14ac:dyDescent="0.2">
      <c r="A63" s="100"/>
      <c r="B63" s="100"/>
      <c r="C63" s="101" t="s">
        <v>139</v>
      </c>
      <c r="D63" s="100"/>
      <c r="E63" s="100" t="s">
        <v>140</v>
      </c>
      <c r="F63" s="102">
        <v>4252.855797794</v>
      </c>
      <c r="G63" s="103">
        <v>9.1019299999999994E-3</v>
      </c>
      <c r="H63" s="89" t="s">
        <v>140</v>
      </c>
    </row>
    <row r="64" spans="1:8" x14ac:dyDescent="0.2">
      <c r="A64" s="100"/>
      <c r="B64" s="100"/>
      <c r="C64" s="104"/>
      <c r="D64" s="100"/>
      <c r="E64" s="100"/>
      <c r="F64" s="105"/>
      <c r="G64" s="105"/>
      <c r="H64" s="89" t="s">
        <v>140</v>
      </c>
    </row>
    <row r="65" spans="1:8" x14ac:dyDescent="0.2">
      <c r="A65" s="100"/>
      <c r="B65" s="100"/>
      <c r="C65" s="101" t="s">
        <v>143</v>
      </c>
      <c r="D65" s="100"/>
      <c r="E65" s="100"/>
      <c r="F65" s="100"/>
      <c r="G65" s="100"/>
      <c r="H65" s="89" t="s">
        <v>140</v>
      </c>
    </row>
    <row r="66" spans="1:8" x14ac:dyDescent="0.2">
      <c r="A66" s="100"/>
      <c r="B66" s="100"/>
      <c r="C66" s="101" t="s">
        <v>139</v>
      </c>
      <c r="D66" s="100"/>
      <c r="E66" s="100" t="s">
        <v>140</v>
      </c>
      <c r="F66" s="106" t="s">
        <v>142</v>
      </c>
      <c r="G66" s="103">
        <v>0</v>
      </c>
      <c r="H66" s="89" t="s">
        <v>140</v>
      </c>
    </row>
    <row r="67" spans="1:8" x14ac:dyDescent="0.2">
      <c r="A67" s="100"/>
      <c r="B67" s="100"/>
      <c r="C67" s="104"/>
      <c r="D67" s="100"/>
      <c r="E67" s="100"/>
      <c r="F67" s="105"/>
      <c r="G67" s="105"/>
      <c r="H67" s="89" t="s">
        <v>140</v>
      </c>
    </row>
    <row r="68" spans="1:8" x14ac:dyDescent="0.2">
      <c r="A68" s="100"/>
      <c r="B68" s="100"/>
      <c r="C68" s="101" t="s">
        <v>144</v>
      </c>
      <c r="D68" s="100"/>
      <c r="E68" s="100"/>
      <c r="F68" s="100"/>
      <c r="G68" s="100"/>
      <c r="H68" s="89" t="s">
        <v>140</v>
      </c>
    </row>
    <row r="69" spans="1:8" x14ac:dyDescent="0.2">
      <c r="A69" s="100"/>
      <c r="B69" s="100"/>
      <c r="C69" s="101" t="s">
        <v>139</v>
      </c>
      <c r="D69" s="100"/>
      <c r="E69" s="100" t="s">
        <v>140</v>
      </c>
      <c r="F69" s="106" t="s">
        <v>142</v>
      </c>
      <c r="G69" s="103">
        <v>0</v>
      </c>
      <c r="H69" s="89" t="s">
        <v>140</v>
      </c>
    </row>
    <row r="70" spans="1:8" x14ac:dyDescent="0.2">
      <c r="A70" s="100"/>
      <c r="B70" s="100"/>
      <c r="C70" s="104"/>
      <c r="D70" s="100"/>
      <c r="E70" s="100"/>
      <c r="F70" s="105"/>
      <c r="G70" s="105"/>
      <c r="H70" s="89" t="s">
        <v>140</v>
      </c>
    </row>
    <row r="71" spans="1:8" x14ac:dyDescent="0.2">
      <c r="A71" s="100"/>
      <c r="B71" s="100"/>
      <c r="C71" s="101" t="s">
        <v>145</v>
      </c>
      <c r="D71" s="100"/>
      <c r="E71" s="100"/>
      <c r="F71" s="105"/>
      <c r="G71" s="105"/>
      <c r="H71" s="89" t="s">
        <v>140</v>
      </c>
    </row>
    <row r="72" spans="1:8" x14ac:dyDescent="0.2">
      <c r="A72" s="100"/>
      <c r="B72" s="100"/>
      <c r="C72" s="101" t="s">
        <v>139</v>
      </c>
      <c r="D72" s="100"/>
      <c r="E72" s="100" t="s">
        <v>140</v>
      </c>
      <c r="F72" s="106" t="s">
        <v>142</v>
      </c>
      <c r="G72" s="103">
        <v>0</v>
      </c>
      <c r="H72" s="89" t="s">
        <v>140</v>
      </c>
    </row>
    <row r="73" spans="1:8" x14ac:dyDescent="0.2">
      <c r="A73" s="100"/>
      <c r="B73" s="100"/>
      <c r="C73" s="104"/>
      <c r="D73" s="100"/>
      <c r="E73" s="100"/>
      <c r="F73" s="105"/>
      <c r="G73" s="105"/>
      <c r="H73" s="89" t="s">
        <v>140</v>
      </c>
    </row>
    <row r="74" spans="1:8" x14ac:dyDescent="0.2">
      <c r="A74" s="100"/>
      <c r="B74" s="100"/>
      <c r="C74" s="101" t="s">
        <v>146</v>
      </c>
      <c r="D74" s="100"/>
      <c r="E74" s="100"/>
      <c r="F74" s="105"/>
      <c r="G74" s="105"/>
      <c r="H74" s="89" t="s">
        <v>140</v>
      </c>
    </row>
    <row r="75" spans="1:8" x14ac:dyDescent="0.2">
      <c r="A75" s="100"/>
      <c r="B75" s="100"/>
      <c r="C75" s="101" t="s">
        <v>139</v>
      </c>
      <c r="D75" s="100"/>
      <c r="E75" s="100" t="s">
        <v>140</v>
      </c>
      <c r="F75" s="106" t="s">
        <v>142</v>
      </c>
      <c r="G75" s="103">
        <v>0</v>
      </c>
      <c r="H75" s="89" t="s">
        <v>140</v>
      </c>
    </row>
    <row r="76" spans="1:8" x14ac:dyDescent="0.2">
      <c r="A76" s="100"/>
      <c r="B76" s="100"/>
      <c r="C76" s="104"/>
      <c r="D76" s="100"/>
      <c r="E76" s="100"/>
      <c r="F76" s="105"/>
      <c r="G76" s="105"/>
      <c r="H76" s="89" t="s">
        <v>140</v>
      </c>
    </row>
    <row r="77" spans="1:8" x14ac:dyDescent="0.2">
      <c r="A77" s="100"/>
      <c r="B77" s="100"/>
      <c r="C77" s="101" t="s">
        <v>147</v>
      </c>
      <c r="D77" s="100"/>
      <c r="E77" s="100"/>
      <c r="F77" s="102">
        <v>446363.35855369398</v>
      </c>
      <c r="G77" s="103">
        <v>0.95530305000000004</v>
      </c>
      <c r="H77" s="89" t="s">
        <v>140</v>
      </c>
    </row>
    <row r="78" spans="1:8" x14ac:dyDescent="0.2">
      <c r="A78" s="100"/>
      <c r="B78" s="100"/>
      <c r="C78" s="104"/>
      <c r="D78" s="100"/>
      <c r="E78" s="100"/>
      <c r="F78" s="105"/>
      <c r="G78" s="105"/>
      <c r="H78" s="89" t="s">
        <v>140</v>
      </c>
    </row>
    <row r="79" spans="1:8" x14ac:dyDescent="0.2">
      <c r="A79" s="100"/>
      <c r="B79" s="100"/>
      <c r="C79" s="101" t="s">
        <v>148</v>
      </c>
      <c r="D79" s="100"/>
      <c r="E79" s="100"/>
      <c r="F79" s="105"/>
      <c r="G79" s="105"/>
      <c r="H79" s="89" t="s">
        <v>140</v>
      </c>
    </row>
    <row r="80" spans="1:8" x14ac:dyDescent="0.2">
      <c r="A80" s="100"/>
      <c r="B80" s="100"/>
      <c r="C80" s="101" t="s">
        <v>10</v>
      </c>
      <c r="D80" s="100"/>
      <c r="E80" s="100"/>
      <c r="F80" s="105"/>
      <c r="G80" s="105"/>
      <c r="H80" s="89" t="s">
        <v>140</v>
      </c>
    </row>
    <row r="81" spans="1:8" x14ac:dyDescent="0.2">
      <c r="A81" s="100"/>
      <c r="B81" s="100"/>
      <c r="C81" s="101" t="s">
        <v>139</v>
      </c>
      <c r="D81" s="100"/>
      <c r="E81" s="100" t="s">
        <v>140</v>
      </c>
      <c r="F81" s="106" t="s">
        <v>142</v>
      </c>
      <c r="G81" s="103">
        <v>0</v>
      </c>
      <c r="H81" s="89" t="s">
        <v>140</v>
      </c>
    </row>
    <row r="82" spans="1:8" x14ac:dyDescent="0.2">
      <c r="A82" s="100"/>
      <c r="B82" s="100"/>
      <c r="C82" s="104"/>
      <c r="D82" s="100"/>
      <c r="E82" s="100"/>
      <c r="F82" s="105"/>
      <c r="G82" s="105"/>
      <c r="H82" s="89" t="s">
        <v>140</v>
      </c>
    </row>
    <row r="83" spans="1:8" x14ac:dyDescent="0.2">
      <c r="A83" s="100"/>
      <c r="B83" s="100"/>
      <c r="C83" s="101" t="s">
        <v>149</v>
      </c>
      <c r="D83" s="100"/>
      <c r="E83" s="100"/>
      <c r="F83" s="100"/>
      <c r="G83" s="100"/>
      <c r="H83" s="89" t="s">
        <v>140</v>
      </c>
    </row>
    <row r="84" spans="1:8" x14ac:dyDescent="0.2">
      <c r="A84" s="100"/>
      <c r="B84" s="100"/>
      <c r="C84" s="101" t="s">
        <v>139</v>
      </c>
      <c r="D84" s="100"/>
      <c r="E84" s="100" t="s">
        <v>140</v>
      </c>
      <c r="F84" s="106" t="s">
        <v>142</v>
      </c>
      <c r="G84" s="103">
        <v>0</v>
      </c>
      <c r="H84" s="89" t="s">
        <v>140</v>
      </c>
    </row>
    <row r="85" spans="1:8" x14ac:dyDescent="0.2">
      <c r="A85" s="100"/>
      <c r="B85" s="100"/>
      <c r="C85" s="104"/>
      <c r="D85" s="100"/>
      <c r="E85" s="100"/>
      <c r="F85" s="105"/>
      <c r="G85" s="105"/>
      <c r="H85" s="89" t="s">
        <v>140</v>
      </c>
    </row>
    <row r="86" spans="1:8" x14ac:dyDescent="0.2">
      <c r="A86" s="100"/>
      <c r="B86" s="100"/>
      <c r="C86" s="101" t="s">
        <v>150</v>
      </c>
      <c r="D86" s="100"/>
      <c r="E86" s="100"/>
      <c r="F86" s="100"/>
      <c r="G86" s="100"/>
      <c r="H86" s="89" t="s">
        <v>140</v>
      </c>
    </row>
    <row r="87" spans="1:8" x14ac:dyDescent="0.2">
      <c r="A87" s="100"/>
      <c r="B87" s="100"/>
      <c r="C87" s="101" t="s">
        <v>139</v>
      </c>
      <c r="D87" s="100"/>
      <c r="E87" s="100" t="s">
        <v>140</v>
      </c>
      <c r="F87" s="106" t="s">
        <v>142</v>
      </c>
      <c r="G87" s="103">
        <v>0</v>
      </c>
      <c r="H87" s="89" t="s">
        <v>140</v>
      </c>
    </row>
    <row r="88" spans="1:8" x14ac:dyDescent="0.2">
      <c r="A88" s="100"/>
      <c r="B88" s="100"/>
      <c r="C88" s="104"/>
      <c r="D88" s="100"/>
      <c r="E88" s="100"/>
      <c r="F88" s="105"/>
      <c r="G88" s="105"/>
      <c r="H88" s="89" t="s">
        <v>140</v>
      </c>
    </row>
    <row r="89" spans="1:8" x14ac:dyDescent="0.2">
      <c r="A89" s="100"/>
      <c r="B89" s="100"/>
      <c r="C89" s="101" t="s">
        <v>151</v>
      </c>
      <c r="D89" s="100"/>
      <c r="E89" s="100"/>
      <c r="F89" s="105"/>
      <c r="G89" s="105"/>
      <c r="H89" s="89" t="s">
        <v>140</v>
      </c>
    </row>
    <row r="90" spans="1:8" x14ac:dyDescent="0.2">
      <c r="A90" s="100"/>
      <c r="B90" s="100"/>
      <c r="C90" s="101" t="s">
        <v>139</v>
      </c>
      <c r="D90" s="100"/>
      <c r="E90" s="100" t="s">
        <v>140</v>
      </c>
      <c r="F90" s="106" t="s">
        <v>142</v>
      </c>
      <c r="G90" s="103">
        <v>0</v>
      </c>
      <c r="H90" s="89" t="s">
        <v>140</v>
      </c>
    </row>
    <row r="91" spans="1:8" x14ac:dyDescent="0.2">
      <c r="A91" s="100"/>
      <c r="B91" s="100"/>
      <c r="C91" s="104"/>
      <c r="D91" s="100"/>
      <c r="E91" s="100"/>
      <c r="F91" s="105"/>
      <c r="G91" s="105"/>
      <c r="H91" s="89" t="s">
        <v>140</v>
      </c>
    </row>
    <row r="92" spans="1:8" x14ac:dyDescent="0.2">
      <c r="A92" s="100"/>
      <c r="B92" s="100"/>
      <c r="C92" s="101" t="s">
        <v>152</v>
      </c>
      <c r="D92" s="100"/>
      <c r="E92" s="100"/>
      <c r="F92" s="102">
        <v>0</v>
      </c>
      <c r="G92" s="103">
        <v>0</v>
      </c>
      <c r="H92" s="89" t="s">
        <v>140</v>
      </c>
    </row>
    <row r="93" spans="1:8" x14ac:dyDescent="0.2">
      <c r="A93" s="100"/>
      <c r="B93" s="100"/>
      <c r="C93" s="104"/>
      <c r="D93" s="100"/>
      <c r="E93" s="100"/>
      <c r="F93" s="105"/>
      <c r="G93" s="105"/>
      <c r="H93" s="89" t="s">
        <v>140</v>
      </c>
    </row>
    <row r="94" spans="1:8" x14ac:dyDescent="0.2">
      <c r="A94" s="100"/>
      <c r="B94" s="100"/>
      <c r="C94" s="101" t="s">
        <v>153</v>
      </c>
      <c r="D94" s="100"/>
      <c r="E94" s="100"/>
      <c r="F94" s="105"/>
      <c r="G94" s="105"/>
      <c r="H94" s="89" t="s">
        <v>140</v>
      </c>
    </row>
    <row r="95" spans="1:8" x14ac:dyDescent="0.2">
      <c r="A95" s="100"/>
      <c r="B95" s="100"/>
      <c r="C95" s="101" t="s">
        <v>154</v>
      </c>
      <c r="D95" s="100"/>
      <c r="E95" s="100"/>
      <c r="F95" s="105"/>
      <c r="G95" s="105"/>
      <c r="H95" s="89" t="s">
        <v>140</v>
      </c>
    </row>
    <row r="96" spans="1:8" x14ac:dyDescent="0.2">
      <c r="A96" s="100"/>
      <c r="B96" s="100"/>
      <c r="C96" s="101" t="s">
        <v>139</v>
      </c>
      <c r="D96" s="100"/>
      <c r="E96" s="100" t="s">
        <v>140</v>
      </c>
      <c r="F96" s="106" t="s">
        <v>142</v>
      </c>
      <c r="G96" s="103">
        <v>0</v>
      </c>
      <c r="H96" s="89" t="s">
        <v>140</v>
      </c>
    </row>
    <row r="97" spans="1:8" x14ac:dyDescent="0.2">
      <c r="A97" s="100"/>
      <c r="B97" s="100"/>
      <c r="C97" s="104"/>
      <c r="D97" s="100"/>
      <c r="E97" s="100"/>
      <c r="F97" s="105"/>
      <c r="G97" s="105"/>
      <c r="H97" s="89" t="s">
        <v>140</v>
      </c>
    </row>
    <row r="98" spans="1:8" x14ac:dyDescent="0.2">
      <c r="A98" s="100"/>
      <c r="B98" s="100"/>
      <c r="C98" s="101" t="s">
        <v>155</v>
      </c>
      <c r="D98" s="100"/>
      <c r="E98" s="100"/>
      <c r="F98" s="105"/>
      <c r="G98" s="105"/>
      <c r="H98" s="89" t="s">
        <v>140</v>
      </c>
    </row>
    <row r="99" spans="1:8" x14ac:dyDescent="0.2">
      <c r="A99" s="100"/>
      <c r="B99" s="100"/>
      <c r="C99" s="101" t="s">
        <v>139</v>
      </c>
      <c r="D99" s="100"/>
      <c r="E99" s="100" t="s">
        <v>140</v>
      </c>
      <c r="F99" s="106" t="s">
        <v>142</v>
      </c>
      <c r="G99" s="103">
        <v>0</v>
      </c>
      <c r="H99" s="89" t="s">
        <v>140</v>
      </c>
    </row>
    <row r="100" spans="1:8" x14ac:dyDescent="0.2">
      <c r="A100" s="100"/>
      <c r="B100" s="100"/>
      <c r="C100" s="104"/>
      <c r="D100" s="100"/>
      <c r="E100" s="100"/>
      <c r="F100" s="105"/>
      <c r="G100" s="105"/>
      <c r="H100" s="89" t="s">
        <v>140</v>
      </c>
    </row>
    <row r="101" spans="1:8" x14ac:dyDescent="0.2">
      <c r="A101" s="100"/>
      <c r="B101" s="100"/>
      <c r="C101" s="101" t="s">
        <v>156</v>
      </c>
      <c r="D101" s="100"/>
      <c r="E101" s="100"/>
      <c r="F101" s="105"/>
      <c r="G101" s="105"/>
      <c r="H101" s="89" t="s">
        <v>140</v>
      </c>
    </row>
    <row r="102" spans="1:8" x14ac:dyDescent="0.2">
      <c r="A102" s="100"/>
      <c r="B102" s="100"/>
      <c r="C102" s="101" t="s">
        <v>139</v>
      </c>
      <c r="D102" s="100"/>
      <c r="E102" s="100" t="s">
        <v>140</v>
      </c>
      <c r="F102" s="106" t="s">
        <v>142</v>
      </c>
      <c r="G102" s="103">
        <v>0</v>
      </c>
      <c r="H102" s="89" t="s">
        <v>140</v>
      </c>
    </row>
    <row r="103" spans="1:8" x14ac:dyDescent="0.2">
      <c r="A103" s="100"/>
      <c r="B103" s="100"/>
      <c r="C103" s="104"/>
      <c r="D103" s="100"/>
      <c r="E103" s="100"/>
      <c r="F103" s="105"/>
      <c r="G103" s="105"/>
      <c r="H103" s="89" t="s">
        <v>140</v>
      </c>
    </row>
    <row r="104" spans="1:8" x14ac:dyDescent="0.2">
      <c r="A104" s="100"/>
      <c r="B104" s="100"/>
      <c r="C104" s="101" t="s">
        <v>157</v>
      </c>
      <c r="D104" s="100"/>
      <c r="E104" s="100"/>
      <c r="F104" s="105"/>
      <c r="G104" s="105"/>
      <c r="H104" s="89" t="s">
        <v>140</v>
      </c>
    </row>
    <row r="105" spans="1:8" x14ac:dyDescent="0.2">
      <c r="A105" s="95">
        <v>1</v>
      </c>
      <c r="B105" s="96"/>
      <c r="C105" s="96" t="s">
        <v>158</v>
      </c>
      <c r="D105" s="96"/>
      <c r="E105" s="107"/>
      <c r="F105" s="98">
        <v>16696.052908670001</v>
      </c>
      <c r="G105" s="99">
        <v>3.5732750000000001E-2</v>
      </c>
      <c r="H105" s="89">
        <v>5.2</v>
      </c>
    </row>
    <row r="106" spans="1:8" x14ac:dyDescent="0.2">
      <c r="A106" s="100"/>
      <c r="B106" s="100"/>
      <c r="C106" s="101" t="s">
        <v>139</v>
      </c>
      <c r="D106" s="100"/>
      <c r="E106" s="100" t="s">
        <v>140</v>
      </c>
      <c r="F106" s="102">
        <v>16696.052908670001</v>
      </c>
      <c r="G106" s="103">
        <v>3.5732750000000001E-2</v>
      </c>
      <c r="H106" s="89" t="s">
        <v>140</v>
      </c>
    </row>
    <row r="107" spans="1:8" x14ac:dyDescent="0.2">
      <c r="A107" s="100"/>
      <c r="B107" s="100"/>
      <c r="C107" s="104"/>
      <c r="D107" s="100"/>
      <c r="E107" s="100"/>
      <c r="F107" s="105"/>
      <c r="G107" s="105"/>
      <c r="H107" s="89" t="s">
        <v>140</v>
      </c>
    </row>
    <row r="108" spans="1:8" x14ac:dyDescent="0.2">
      <c r="A108" s="100"/>
      <c r="B108" s="100"/>
      <c r="C108" s="101" t="s">
        <v>159</v>
      </c>
      <c r="D108" s="100"/>
      <c r="E108" s="100"/>
      <c r="F108" s="102">
        <v>16696.052908670001</v>
      </c>
      <c r="G108" s="103">
        <v>3.5732750000000001E-2</v>
      </c>
      <c r="H108" s="89" t="s">
        <v>140</v>
      </c>
    </row>
    <row r="109" spans="1:8" x14ac:dyDescent="0.2">
      <c r="A109" s="100"/>
      <c r="B109" s="100"/>
      <c r="C109" s="105"/>
      <c r="D109" s="100"/>
      <c r="E109" s="100"/>
      <c r="F109" s="100"/>
      <c r="G109" s="100"/>
      <c r="H109" s="89" t="s">
        <v>140</v>
      </c>
    </row>
    <row r="110" spans="1:8" x14ac:dyDescent="0.2">
      <c r="A110" s="100"/>
      <c r="B110" s="100"/>
      <c r="C110" s="101" t="s">
        <v>160</v>
      </c>
      <c r="D110" s="100"/>
      <c r="E110" s="100"/>
      <c r="F110" s="100"/>
      <c r="G110" s="100"/>
      <c r="H110" s="89" t="s">
        <v>140</v>
      </c>
    </row>
    <row r="111" spans="1:8" x14ac:dyDescent="0.2">
      <c r="A111" s="100"/>
      <c r="B111" s="100"/>
      <c r="C111" s="101" t="s">
        <v>161</v>
      </c>
      <c r="D111" s="100"/>
      <c r="E111" s="100"/>
      <c r="F111" s="100"/>
      <c r="G111" s="100"/>
      <c r="H111" s="89" t="s">
        <v>140</v>
      </c>
    </row>
    <row r="112" spans="1:8" x14ac:dyDescent="0.2">
      <c r="A112" s="95">
        <v>1</v>
      </c>
      <c r="B112" s="96" t="s">
        <v>496</v>
      </c>
      <c r="C112" s="96" t="s">
        <v>1181</v>
      </c>
      <c r="D112" s="96"/>
      <c r="E112" s="141">
        <v>33026302.7575</v>
      </c>
      <c r="F112" s="98">
        <v>5167.1301979250002</v>
      </c>
      <c r="G112" s="99">
        <v>1.105865E-2</v>
      </c>
      <c r="H112" s="89" t="s">
        <v>140</v>
      </c>
    </row>
    <row r="113" spans="1:17" x14ac:dyDescent="0.2">
      <c r="A113" s="100"/>
      <c r="B113" s="100"/>
      <c r="C113" s="101" t="s">
        <v>139</v>
      </c>
      <c r="D113" s="100"/>
      <c r="E113" s="100" t="s">
        <v>140</v>
      </c>
      <c r="F113" s="102">
        <v>5167.1301979250002</v>
      </c>
      <c r="G113" s="103">
        <v>1.105865E-2</v>
      </c>
      <c r="H113" s="89" t="s">
        <v>140</v>
      </c>
    </row>
    <row r="114" spans="1:17" x14ac:dyDescent="0.2">
      <c r="A114" s="100"/>
      <c r="B114" s="100"/>
      <c r="C114" s="104"/>
      <c r="D114" s="100"/>
      <c r="E114" s="100"/>
      <c r="F114" s="105"/>
      <c r="G114" s="105"/>
      <c r="H114" s="89" t="s">
        <v>140</v>
      </c>
    </row>
    <row r="115" spans="1:17" x14ac:dyDescent="0.2">
      <c r="A115" s="100"/>
      <c r="B115" s="100"/>
      <c r="C115" s="101" t="s">
        <v>162</v>
      </c>
      <c r="D115" s="100"/>
      <c r="E115" s="100"/>
      <c r="F115" s="100"/>
      <c r="G115" s="100"/>
      <c r="H115" s="89" t="s">
        <v>140</v>
      </c>
    </row>
    <row r="116" spans="1:17" x14ac:dyDescent="0.2">
      <c r="A116" s="100"/>
      <c r="B116" s="100"/>
      <c r="C116" s="101" t="s">
        <v>163</v>
      </c>
      <c r="D116" s="100"/>
      <c r="E116" s="100"/>
      <c r="F116" s="100"/>
      <c r="G116" s="100"/>
      <c r="H116" s="89" t="s">
        <v>140</v>
      </c>
    </row>
    <row r="117" spans="1:17" x14ac:dyDescent="0.2">
      <c r="A117" s="100"/>
      <c r="B117" s="100"/>
      <c r="C117" s="101" t="s">
        <v>139</v>
      </c>
      <c r="D117" s="100"/>
      <c r="E117" s="100" t="s">
        <v>140</v>
      </c>
      <c r="F117" s="106" t="s">
        <v>142</v>
      </c>
      <c r="G117" s="103">
        <v>0</v>
      </c>
      <c r="H117" s="89" t="s">
        <v>140</v>
      </c>
    </row>
    <row r="118" spans="1:17" x14ac:dyDescent="0.2">
      <c r="A118" s="100"/>
      <c r="B118" s="100"/>
      <c r="C118" s="104"/>
      <c r="D118" s="100"/>
      <c r="E118" s="100"/>
      <c r="F118" s="105"/>
      <c r="G118" s="105"/>
      <c r="H118" s="89" t="s">
        <v>140</v>
      </c>
    </row>
    <row r="119" spans="1:17" x14ac:dyDescent="0.2">
      <c r="A119" s="100"/>
      <c r="B119" s="100"/>
      <c r="C119" s="101" t="s">
        <v>164</v>
      </c>
      <c r="D119" s="100"/>
      <c r="E119" s="100"/>
      <c r="F119" s="105"/>
      <c r="G119" s="105"/>
      <c r="H119" s="89" t="s">
        <v>140</v>
      </c>
    </row>
    <row r="120" spans="1:17" x14ac:dyDescent="0.2">
      <c r="A120" s="100"/>
      <c r="B120" s="100"/>
      <c r="C120" s="101" t="s">
        <v>139</v>
      </c>
      <c r="D120" s="100"/>
      <c r="E120" s="100" t="s">
        <v>140</v>
      </c>
      <c r="F120" s="106" t="s">
        <v>142</v>
      </c>
      <c r="G120" s="103">
        <v>0</v>
      </c>
      <c r="H120" s="89" t="s">
        <v>140</v>
      </c>
    </row>
    <row r="121" spans="1:17" x14ac:dyDescent="0.2">
      <c r="A121" s="100"/>
      <c r="B121" s="100"/>
      <c r="C121" s="104"/>
      <c r="D121" s="100"/>
      <c r="E121" s="100"/>
      <c r="F121" s="105"/>
      <c r="G121" s="105"/>
      <c r="H121" s="89" t="s">
        <v>140</v>
      </c>
    </row>
    <row r="122" spans="1:17" x14ac:dyDescent="0.2">
      <c r="A122" s="107"/>
      <c r="B122" s="96"/>
      <c r="C122" s="96" t="s">
        <v>165</v>
      </c>
      <c r="D122" s="96"/>
      <c r="E122" s="107"/>
      <c r="F122" s="98">
        <v>-978.61551965000001</v>
      </c>
      <c r="G122" s="99">
        <v>-2.09443E-3</v>
      </c>
      <c r="H122" s="89" t="s">
        <v>140</v>
      </c>
    </row>
    <row r="123" spans="1:17" x14ac:dyDescent="0.2">
      <c r="A123" s="104"/>
      <c r="B123" s="104"/>
      <c r="C123" s="101" t="s">
        <v>166</v>
      </c>
      <c r="D123" s="105"/>
      <c r="E123" s="105"/>
      <c r="F123" s="102">
        <v>467247.926140639</v>
      </c>
      <c r="G123" s="108">
        <v>1.0000000200000001</v>
      </c>
      <c r="H123" s="89" t="s">
        <v>140</v>
      </c>
    </row>
    <row r="124" spans="1:17" ht="12.75" customHeight="1" x14ac:dyDescent="0.2">
      <c r="A124" s="109"/>
      <c r="B124" s="109"/>
      <c r="C124" s="110"/>
      <c r="D124" s="111"/>
      <c r="E124" s="111"/>
      <c r="F124" s="112"/>
      <c r="G124" s="113"/>
      <c r="H124" s="114"/>
    </row>
    <row r="125" spans="1:17" x14ac:dyDescent="0.2">
      <c r="A125" s="109"/>
      <c r="B125" s="230" t="s">
        <v>984</v>
      </c>
      <c r="C125" s="230"/>
      <c r="D125" s="230"/>
      <c r="E125" s="230"/>
      <c r="F125" s="230"/>
      <c r="G125" s="230"/>
      <c r="H125" s="230"/>
      <c r="J125" s="116"/>
    </row>
    <row r="126" spans="1:17" x14ac:dyDescent="0.2">
      <c r="A126" s="109"/>
      <c r="B126" s="230" t="s">
        <v>985</v>
      </c>
      <c r="C126" s="230"/>
      <c r="D126" s="230"/>
      <c r="E126" s="230"/>
      <c r="F126" s="230"/>
      <c r="G126" s="230"/>
      <c r="H126" s="230"/>
      <c r="J126" s="116"/>
    </row>
    <row r="127" spans="1:17" x14ac:dyDescent="0.2">
      <c r="A127" s="109"/>
      <c r="B127" s="230" t="s">
        <v>986</v>
      </c>
      <c r="C127" s="230"/>
      <c r="D127" s="230"/>
      <c r="E127" s="230"/>
      <c r="F127" s="230"/>
      <c r="G127" s="230"/>
      <c r="H127" s="230"/>
      <c r="J127" s="116"/>
    </row>
    <row r="128" spans="1:17" s="118" customFormat="1" ht="66.75" customHeight="1" x14ac:dyDescent="0.25">
      <c r="A128" s="117"/>
      <c r="B128" s="231" t="s">
        <v>987</v>
      </c>
      <c r="C128" s="231"/>
      <c r="D128" s="231"/>
      <c r="E128" s="231"/>
      <c r="F128" s="231"/>
      <c r="G128" s="231"/>
      <c r="H128" s="231"/>
      <c r="I128"/>
      <c r="J128" s="116"/>
      <c r="K128"/>
      <c r="L128"/>
      <c r="M128"/>
      <c r="N128"/>
      <c r="O128"/>
      <c r="P128"/>
      <c r="Q128"/>
    </row>
    <row r="129" spans="1:10" x14ac:dyDescent="0.2">
      <c r="A129" s="109"/>
      <c r="B129" s="230" t="s">
        <v>988</v>
      </c>
      <c r="C129" s="230"/>
      <c r="D129" s="230"/>
      <c r="E129" s="230"/>
      <c r="F129" s="230"/>
      <c r="G129" s="230"/>
      <c r="H129" s="230"/>
      <c r="J129" s="116"/>
    </row>
    <row r="130" spans="1:10" x14ac:dyDescent="0.2">
      <c r="A130" s="109"/>
      <c r="B130" s="109"/>
      <c r="C130" s="109"/>
      <c r="D130" s="111"/>
      <c r="E130" s="111"/>
      <c r="F130" s="111"/>
      <c r="G130" s="111"/>
    </row>
    <row r="131" spans="1:10" x14ac:dyDescent="0.2">
      <c r="A131" s="109"/>
      <c r="B131" s="232" t="s">
        <v>167</v>
      </c>
      <c r="C131" s="233"/>
      <c r="D131" s="234"/>
      <c r="E131" s="119"/>
      <c r="F131" s="111"/>
      <c r="G131" s="111"/>
    </row>
    <row r="132" spans="1:10" ht="27.75" customHeight="1" x14ac:dyDescent="0.2">
      <c r="A132" s="109"/>
      <c r="B132" s="235" t="s">
        <v>168</v>
      </c>
      <c r="C132" s="236"/>
      <c r="D132" s="88" t="s">
        <v>169</v>
      </c>
      <c r="E132" s="119"/>
      <c r="F132" s="111"/>
      <c r="G132" s="111"/>
    </row>
    <row r="133" spans="1:10" ht="12.75" customHeight="1" x14ac:dyDescent="0.2">
      <c r="A133" s="109"/>
      <c r="B133" s="235" t="s">
        <v>989</v>
      </c>
      <c r="C133" s="236"/>
      <c r="D133" s="88" t="s">
        <v>169</v>
      </c>
      <c r="E133" s="119"/>
      <c r="F133" s="111"/>
      <c r="G133" s="111"/>
    </row>
    <row r="134" spans="1:10" x14ac:dyDescent="0.2">
      <c r="A134" s="109"/>
      <c r="B134" s="235" t="s">
        <v>170</v>
      </c>
      <c r="C134" s="236"/>
      <c r="D134" s="120" t="s">
        <v>140</v>
      </c>
      <c r="E134" s="119"/>
      <c r="F134" s="111"/>
      <c r="G134" s="111"/>
    </row>
    <row r="135" spans="1:10" x14ac:dyDescent="0.2">
      <c r="A135" s="121"/>
      <c r="B135" s="122" t="s">
        <v>140</v>
      </c>
      <c r="C135" s="122" t="s">
        <v>990</v>
      </c>
      <c r="D135" s="122" t="s">
        <v>171</v>
      </c>
      <c r="E135" s="121"/>
      <c r="F135" s="121"/>
      <c r="G135" s="121"/>
      <c r="H135" s="121"/>
      <c r="J135" s="116"/>
    </row>
    <row r="136" spans="1:10" x14ac:dyDescent="0.2">
      <c r="A136" s="121"/>
      <c r="B136" s="123" t="s">
        <v>172</v>
      </c>
      <c r="C136" s="124">
        <v>46022</v>
      </c>
      <c r="D136" s="124">
        <v>46053</v>
      </c>
      <c r="E136" s="121"/>
      <c r="F136" s="121"/>
      <c r="G136" s="121"/>
      <c r="J136" s="116"/>
    </row>
    <row r="137" spans="1:10" x14ac:dyDescent="0.2">
      <c r="A137" s="125"/>
      <c r="B137" s="96" t="s">
        <v>173</v>
      </c>
      <c r="C137" s="126">
        <v>39.359499999999997</v>
      </c>
      <c r="D137" s="126">
        <v>37.811199999999999</v>
      </c>
      <c r="E137" s="125"/>
      <c r="F137" s="127"/>
      <c r="G137" s="128"/>
    </row>
    <row r="138" spans="1:10" x14ac:dyDescent="0.2">
      <c r="A138" s="125"/>
      <c r="B138" s="96" t="s">
        <v>1106</v>
      </c>
      <c r="C138" s="126">
        <v>25.226299999999998</v>
      </c>
      <c r="D138" s="126">
        <v>24.234000000000002</v>
      </c>
      <c r="E138" s="125"/>
      <c r="F138" s="127"/>
      <c r="G138" s="128"/>
    </row>
    <row r="139" spans="1:10" x14ac:dyDescent="0.2">
      <c r="A139" s="125"/>
      <c r="B139" s="96" t="s">
        <v>174</v>
      </c>
      <c r="C139" s="126">
        <v>36.174199999999999</v>
      </c>
      <c r="D139" s="126">
        <v>34.716099999999997</v>
      </c>
      <c r="E139" s="125"/>
      <c r="F139" s="127"/>
      <c r="G139" s="128"/>
    </row>
    <row r="140" spans="1:10" x14ac:dyDescent="0.2">
      <c r="A140" s="125"/>
      <c r="B140" s="96" t="s">
        <v>1107</v>
      </c>
      <c r="C140" s="126">
        <v>23.144300000000001</v>
      </c>
      <c r="D140" s="126">
        <v>22.211400000000001</v>
      </c>
      <c r="E140" s="125"/>
      <c r="F140" s="127"/>
      <c r="G140" s="128"/>
    </row>
    <row r="141" spans="1:10" x14ac:dyDescent="0.2">
      <c r="A141" s="125"/>
      <c r="B141" s="125"/>
      <c r="C141" s="125"/>
      <c r="D141" s="125"/>
      <c r="E141" s="125"/>
      <c r="F141" s="125"/>
      <c r="G141" s="125"/>
    </row>
    <row r="142" spans="1:10" x14ac:dyDescent="0.2">
      <c r="A142" s="125"/>
      <c r="B142" s="238" t="s">
        <v>991</v>
      </c>
      <c r="C142" s="239"/>
      <c r="D142" s="101" t="s">
        <v>169</v>
      </c>
      <c r="E142" s="125"/>
      <c r="F142" s="125"/>
      <c r="G142" s="125"/>
    </row>
    <row r="143" spans="1:10" x14ac:dyDescent="0.2">
      <c r="A143" s="125"/>
      <c r="B143" s="137"/>
      <c r="C143" s="137"/>
      <c r="D143" s="137"/>
      <c r="E143" s="125"/>
      <c r="F143" s="125"/>
      <c r="G143" s="125"/>
    </row>
    <row r="144" spans="1:10" x14ac:dyDescent="0.2">
      <c r="A144" s="121"/>
      <c r="B144" s="235" t="s">
        <v>175</v>
      </c>
      <c r="C144" s="236"/>
      <c r="D144" s="88" t="s">
        <v>169</v>
      </c>
      <c r="E144" s="121"/>
      <c r="F144" s="121"/>
      <c r="G144" s="121"/>
      <c r="H144" s="121"/>
    </row>
    <row r="145" spans="1:8" x14ac:dyDescent="0.2">
      <c r="A145" s="121"/>
      <c r="B145" s="235" t="s">
        <v>176</v>
      </c>
      <c r="C145" s="236"/>
      <c r="D145" s="153" t="str">
        <f>"Rs. "&amp;TEXT(F63,"0.00")&amp;" Lacs"</f>
        <v>Rs. 4252.86 Lacs</v>
      </c>
      <c r="E145" s="131"/>
      <c r="F145" s="121"/>
      <c r="G145" s="121"/>
      <c r="H145" s="121"/>
    </row>
    <row r="146" spans="1:8" x14ac:dyDescent="0.2">
      <c r="A146" s="121"/>
      <c r="B146" s="235" t="s">
        <v>177</v>
      </c>
      <c r="C146" s="236"/>
      <c r="D146" s="88" t="s">
        <v>169</v>
      </c>
      <c r="E146" s="131"/>
      <c r="F146" s="121"/>
      <c r="G146" s="121"/>
      <c r="H146" s="121"/>
    </row>
    <row r="147" spans="1:8" x14ac:dyDescent="0.2">
      <c r="A147" s="121"/>
      <c r="B147" s="235" t="s">
        <v>178</v>
      </c>
      <c r="C147" s="236"/>
      <c r="D147" s="132">
        <v>0.50785052470157388</v>
      </c>
      <c r="E147" s="121"/>
      <c r="F147" s="115"/>
      <c r="G147" s="133"/>
      <c r="H147" s="133"/>
    </row>
    <row r="149" spans="1:8" x14ac:dyDescent="0.2">
      <c r="B149" s="237" t="s">
        <v>992</v>
      </c>
      <c r="C149" s="237"/>
    </row>
    <row r="151" spans="1:8" ht="153.75" customHeight="1" x14ac:dyDescent="0.2"/>
    <row r="154" spans="1:8" x14ac:dyDescent="0.2">
      <c r="B154" s="134" t="s">
        <v>993</v>
      </c>
      <c r="C154" s="135"/>
      <c r="D154" s="134" t="s">
        <v>998</v>
      </c>
    </row>
    <row r="155" spans="1:8" x14ac:dyDescent="0.2">
      <c r="B155" s="134" t="s">
        <v>1125</v>
      </c>
      <c r="D155" s="134" t="s">
        <v>1126</v>
      </c>
    </row>
    <row r="156" spans="1:8" x14ac:dyDescent="0.2">
      <c r="B156" s="154"/>
    </row>
    <row r="157" spans="1:8" ht="165" customHeight="1" x14ac:dyDescent="0.2"/>
    <row r="159" spans="1:8" ht="12.75" customHeight="1" x14ac:dyDescent="0.2"/>
    <row r="161" customFormat="1" x14ac:dyDescent="0.2"/>
    <row r="162" customFormat="1" x14ac:dyDescent="0.2"/>
    <row r="163" customFormat="1" x14ac:dyDescent="0.2"/>
    <row r="164" customFormat="1" x14ac:dyDescent="0.2"/>
    <row r="165" customFormat="1" x14ac:dyDescent="0.2"/>
    <row r="166" customFormat="1" x14ac:dyDescent="0.2"/>
  </sheetData>
  <mergeCells count="18">
    <mergeCell ref="B133:C133"/>
    <mergeCell ref="B134:C134"/>
    <mergeCell ref="B149:C149"/>
    <mergeCell ref="B142:C142"/>
    <mergeCell ref="B146:C146"/>
    <mergeCell ref="B147:C147"/>
    <mergeCell ref="B144:C144"/>
    <mergeCell ref="B145:C145"/>
    <mergeCell ref="B127:H127"/>
    <mergeCell ref="B128:H128"/>
    <mergeCell ref="B129:H129"/>
    <mergeCell ref="B131:D131"/>
    <mergeCell ref="B132:C132"/>
    <mergeCell ref="A1:H1"/>
    <mergeCell ref="A2:H2"/>
    <mergeCell ref="A3:H3"/>
    <mergeCell ref="B125:H125"/>
    <mergeCell ref="B126:H126"/>
  </mergeCells>
  <hyperlinks>
    <hyperlink ref="I1" location="Index!B2" display="Index" xr:uid="{D53722E7-52D8-45F4-BE0F-198887635514}"/>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FC341-420F-4128-848C-D95330E9EEA5}">
  <sheetPr>
    <outlinePr summaryBelow="0" summaryRight="0"/>
  </sheetPr>
  <dimension ref="A1:Q159"/>
  <sheetViews>
    <sheetView showGridLines="0" workbookViewId="0">
      <selection sqref="A1:H1"/>
    </sheetView>
  </sheetViews>
  <sheetFormatPr defaultRowHeight="12.75" x14ac:dyDescent="0.2"/>
  <cols>
    <col min="1" max="1" width="5.85546875" bestFit="1" customWidth="1"/>
    <col min="2" max="2" width="19.7109375" bestFit="1" customWidth="1"/>
    <col min="3" max="3" width="46.85546875" customWidth="1"/>
    <col min="4" max="4" width="17" bestFit="1" customWidth="1"/>
    <col min="5" max="5" width="8.7109375" bestFit="1" customWidth="1"/>
    <col min="6" max="6" width="10.140625" bestFit="1" customWidth="1"/>
    <col min="7" max="7" width="14" bestFit="1" customWidth="1"/>
    <col min="8" max="8" width="8.42578125" bestFit="1" customWidth="1"/>
    <col min="9" max="9" width="8.7109375" customWidth="1"/>
  </cols>
  <sheetData>
    <row r="1" spans="1:9" ht="15" x14ac:dyDescent="0.2">
      <c r="A1" s="248" t="s">
        <v>0</v>
      </c>
      <c r="B1" s="248"/>
      <c r="C1" s="248"/>
      <c r="D1" s="248"/>
      <c r="E1" s="248"/>
      <c r="F1" s="248"/>
      <c r="G1" s="248"/>
      <c r="H1" s="248"/>
      <c r="I1" s="1" t="s">
        <v>981</v>
      </c>
    </row>
    <row r="2" spans="1:9" ht="15" x14ac:dyDescent="0.2">
      <c r="A2" s="248" t="s">
        <v>875</v>
      </c>
      <c r="B2" s="248"/>
      <c r="C2" s="248"/>
      <c r="D2" s="248"/>
      <c r="E2" s="248"/>
      <c r="F2" s="248"/>
      <c r="G2" s="248"/>
      <c r="H2" s="248"/>
    </row>
    <row r="3" spans="1:9" ht="15" x14ac:dyDescent="0.2">
      <c r="A3" s="248" t="s">
        <v>982</v>
      </c>
      <c r="B3" s="248"/>
      <c r="C3" s="248"/>
      <c r="D3" s="248"/>
      <c r="E3" s="248"/>
      <c r="F3" s="248"/>
      <c r="G3" s="248"/>
      <c r="H3" s="248"/>
    </row>
    <row r="4" spans="1:9" s="86" customFormat="1" ht="30" x14ac:dyDescent="0.2">
      <c r="A4" s="84" t="s">
        <v>2</v>
      </c>
      <c r="B4" s="84" t="s">
        <v>3</v>
      </c>
      <c r="C4" s="84" t="s">
        <v>4</v>
      </c>
      <c r="D4" s="84" t="s">
        <v>5</v>
      </c>
      <c r="E4" s="84" t="s">
        <v>6</v>
      </c>
      <c r="F4" s="84" t="s">
        <v>7</v>
      </c>
      <c r="G4" s="84" t="s">
        <v>8</v>
      </c>
      <c r="H4" s="85" t="s">
        <v>980</v>
      </c>
    </row>
    <row r="5" spans="1:9" x14ac:dyDescent="0.2">
      <c r="A5" s="87"/>
      <c r="B5" s="87"/>
      <c r="C5" s="88" t="s">
        <v>9</v>
      </c>
      <c r="D5" s="87"/>
      <c r="E5" s="87"/>
      <c r="F5" s="87"/>
      <c r="G5" s="87"/>
      <c r="H5" s="89" t="s">
        <v>140</v>
      </c>
    </row>
    <row r="6" spans="1:9" x14ac:dyDescent="0.2">
      <c r="A6" s="90"/>
      <c r="B6" s="91"/>
      <c r="C6" s="91" t="s">
        <v>10</v>
      </c>
      <c r="D6" s="91"/>
      <c r="E6" s="92"/>
      <c r="F6" s="93"/>
      <c r="G6" s="94"/>
      <c r="H6" s="89" t="s">
        <v>140</v>
      </c>
    </row>
    <row r="7" spans="1:9" x14ac:dyDescent="0.2">
      <c r="A7" s="95">
        <v>1</v>
      </c>
      <c r="B7" s="96" t="s">
        <v>319</v>
      </c>
      <c r="C7" s="96" t="s">
        <v>320</v>
      </c>
      <c r="D7" s="96" t="s">
        <v>31</v>
      </c>
      <c r="E7" s="97">
        <v>1147000</v>
      </c>
      <c r="F7" s="98">
        <v>10658.497499999999</v>
      </c>
      <c r="G7" s="99">
        <v>7.6729459999999999E-2</v>
      </c>
      <c r="H7" s="89" t="s">
        <v>140</v>
      </c>
    </row>
    <row r="8" spans="1:9" x14ac:dyDescent="0.2">
      <c r="A8" s="95">
        <v>2</v>
      </c>
      <c r="B8" s="96" t="s">
        <v>17</v>
      </c>
      <c r="C8" s="96" t="s">
        <v>18</v>
      </c>
      <c r="D8" s="96" t="s">
        <v>19</v>
      </c>
      <c r="E8" s="97">
        <v>545000</v>
      </c>
      <c r="F8" s="98">
        <v>7604.93</v>
      </c>
      <c r="G8" s="99">
        <v>5.4747129999999998E-2</v>
      </c>
      <c r="H8" s="89" t="s">
        <v>140</v>
      </c>
    </row>
    <row r="9" spans="1:9" x14ac:dyDescent="0.2">
      <c r="A9" s="95">
        <v>3</v>
      </c>
      <c r="B9" s="96" t="s">
        <v>36</v>
      </c>
      <c r="C9" s="96" t="s">
        <v>37</v>
      </c>
      <c r="D9" s="96" t="s">
        <v>31</v>
      </c>
      <c r="E9" s="97">
        <v>529000</v>
      </c>
      <c r="F9" s="98">
        <v>7167.95</v>
      </c>
      <c r="G9" s="99">
        <v>5.1601349999999997E-2</v>
      </c>
      <c r="H9" s="89" t="s">
        <v>140</v>
      </c>
    </row>
    <row r="10" spans="1:9" x14ac:dyDescent="0.2">
      <c r="A10" s="95">
        <v>4</v>
      </c>
      <c r="B10" s="96" t="s">
        <v>323</v>
      </c>
      <c r="C10" s="96" t="s">
        <v>324</v>
      </c>
      <c r="D10" s="96" t="s">
        <v>199</v>
      </c>
      <c r="E10" s="97">
        <v>400000</v>
      </c>
      <c r="F10" s="98">
        <v>6564</v>
      </c>
      <c r="G10" s="99">
        <v>4.7253580000000003E-2</v>
      </c>
      <c r="H10" s="89" t="s">
        <v>140</v>
      </c>
    </row>
    <row r="11" spans="1:9" x14ac:dyDescent="0.2">
      <c r="A11" s="95">
        <v>5</v>
      </c>
      <c r="B11" s="96" t="s">
        <v>321</v>
      </c>
      <c r="C11" s="96" t="s">
        <v>322</v>
      </c>
      <c r="D11" s="96" t="s">
        <v>31</v>
      </c>
      <c r="E11" s="97">
        <v>470000</v>
      </c>
      <c r="F11" s="98">
        <v>6440.88</v>
      </c>
      <c r="G11" s="99">
        <v>4.6367249999999999E-2</v>
      </c>
      <c r="H11" s="89" t="s">
        <v>140</v>
      </c>
    </row>
    <row r="12" spans="1:9" x14ac:dyDescent="0.2">
      <c r="A12" s="95">
        <v>6</v>
      </c>
      <c r="B12" s="96" t="s">
        <v>14</v>
      </c>
      <c r="C12" s="96" t="s">
        <v>15</v>
      </c>
      <c r="D12" s="96" t="s">
        <v>16</v>
      </c>
      <c r="E12" s="97">
        <v>310165</v>
      </c>
      <c r="F12" s="98">
        <v>6106.218355</v>
      </c>
      <c r="G12" s="99">
        <v>4.3958049999999999E-2</v>
      </c>
      <c r="H12" s="89" t="s">
        <v>140</v>
      </c>
    </row>
    <row r="13" spans="1:9" x14ac:dyDescent="0.2">
      <c r="A13" s="95">
        <v>7</v>
      </c>
      <c r="B13" s="96" t="s">
        <v>29</v>
      </c>
      <c r="C13" s="96" t="s">
        <v>30</v>
      </c>
      <c r="D13" s="96" t="s">
        <v>31</v>
      </c>
      <c r="E13" s="97">
        <v>530000</v>
      </c>
      <c r="F13" s="98">
        <v>5708.8950000000004</v>
      </c>
      <c r="G13" s="99">
        <v>4.1097759999999997E-2</v>
      </c>
      <c r="H13" s="89" t="s">
        <v>140</v>
      </c>
    </row>
    <row r="14" spans="1:9" x14ac:dyDescent="0.2">
      <c r="A14" s="95">
        <v>8</v>
      </c>
      <c r="B14" s="96" t="s">
        <v>20</v>
      </c>
      <c r="C14" s="96" t="s">
        <v>21</v>
      </c>
      <c r="D14" s="96" t="s">
        <v>22</v>
      </c>
      <c r="E14" s="97">
        <v>1215766</v>
      </c>
      <c r="F14" s="98">
        <v>4328.1269599999996</v>
      </c>
      <c r="G14" s="99">
        <v>3.1157750000000001E-2</v>
      </c>
      <c r="H14" s="89" t="s">
        <v>140</v>
      </c>
    </row>
    <row r="15" spans="1:9" x14ac:dyDescent="0.2">
      <c r="A15" s="95">
        <v>9</v>
      </c>
      <c r="B15" s="96" t="s">
        <v>11</v>
      </c>
      <c r="C15" s="96" t="s">
        <v>12</v>
      </c>
      <c r="D15" s="96" t="s">
        <v>13</v>
      </c>
      <c r="E15" s="97">
        <v>103000</v>
      </c>
      <c r="F15" s="98">
        <v>4050.2689999999998</v>
      </c>
      <c r="G15" s="99">
        <v>2.915748E-2</v>
      </c>
      <c r="H15" s="89" t="s">
        <v>140</v>
      </c>
    </row>
    <row r="16" spans="1:9" x14ac:dyDescent="0.2">
      <c r="A16" s="95">
        <v>10</v>
      </c>
      <c r="B16" s="96" t="s">
        <v>433</v>
      </c>
      <c r="C16" s="96" t="s">
        <v>434</v>
      </c>
      <c r="D16" s="96" t="s">
        <v>435</v>
      </c>
      <c r="E16" s="97">
        <v>1210000</v>
      </c>
      <c r="F16" s="98">
        <v>3898.0149999999999</v>
      </c>
      <c r="G16" s="99">
        <v>2.806142E-2</v>
      </c>
      <c r="H16" s="89" t="s">
        <v>140</v>
      </c>
    </row>
    <row r="17" spans="1:8" x14ac:dyDescent="0.2">
      <c r="A17" s="95">
        <v>11</v>
      </c>
      <c r="B17" s="96" t="s">
        <v>858</v>
      </c>
      <c r="C17" s="96" t="s">
        <v>859</v>
      </c>
      <c r="D17" s="96" t="s">
        <v>228</v>
      </c>
      <c r="E17" s="97">
        <v>19735</v>
      </c>
      <c r="F17" s="98">
        <v>3788.1332499999999</v>
      </c>
      <c r="G17" s="99">
        <v>2.7270389999999999E-2</v>
      </c>
      <c r="H17" s="89" t="s">
        <v>140</v>
      </c>
    </row>
    <row r="18" spans="1:8" ht="25.5" x14ac:dyDescent="0.2">
      <c r="A18" s="95">
        <v>12</v>
      </c>
      <c r="B18" s="96" t="s">
        <v>233</v>
      </c>
      <c r="C18" s="96" t="s">
        <v>234</v>
      </c>
      <c r="D18" s="96" t="s">
        <v>216</v>
      </c>
      <c r="E18" s="97">
        <v>54500</v>
      </c>
      <c r="F18" s="98">
        <v>3094.2375000000002</v>
      </c>
      <c r="G18" s="99">
        <v>2.2275110000000001E-2</v>
      </c>
      <c r="H18" s="89" t="s">
        <v>140</v>
      </c>
    </row>
    <row r="19" spans="1:8" x14ac:dyDescent="0.2">
      <c r="A19" s="95">
        <v>13</v>
      </c>
      <c r="B19" s="96" t="s">
        <v>65</v>
      </c>
      <c r="C19" s="96" t="s">
        <v>66</v>
      </c>
      <c r="D19" s="96" t="s">
        <v>60</v>
      </c>
      <c r="E19" s="97">
        <v>256337</v>
      </c>
      <c r="F19" s="98">
        <v>3009.3963800000001</v>
      </c>
      <c r="G19" s="99">
        <v>2.1664340000000001E-2</v>
      </c>
      <c r="H19" s="89" t="s">
        <v>140</v>
      </c>
    </row>
    <row r="20" spans="1:8" x14ac:dyDescent="0.2">
      <c r="A20" s="95">
        <v>14</v>
      </c>
      <c r="B20" s="96" t="s">
        <v>89</v>
      </c>
      <c r="C20" s="96" t="s">
        <v>90</v>
      </c>
      <c r="D20" s="96" t="s">
        <v>91</v>
      </c>
      <c r="E20" s="97">
        <v>1700000</v>
      </c>
      <c r="F20" s="98">
        <v>2843.93</v>
      </c>
      <c r="G20" s="99">
        <v>2.0473169999999999E-2</v>
      </c>
      <c r="H20" s="89" t="s">
        <v>140</v>
      </c>
    </row>
    <row r="21" spans="1:8" x14ac:dyDescent="0.2">
      <c r="A21" s="95">
        <v>15</v>
      </c>
      <c r="B21" s="96" t="s">
        <v>350</v>
      </c>
      <c r="C21" s="96" t="s">
        <v>351</v>
      </c>
      <c r="D21" s="96" t="s">
        <v>241</v>
      </c>
      <c r="E21" s="97">
        <v>602000</v>
      </c>
      <c r="F21" s="98">
        <v>2836.9250000000002</v>
      </c>
      <c r="G21" s="99">
        <v>2.0422740000000002E-2</v>
      </c>
      <c r="H21" s="89" t="s">
        <v>140</v>
      </c>
    </row>
    <row r="22" spans="1:8" x14ac:dyDescent="0.2">
      <c r="A22" s="95">
        <v>16</v>
      </c>
      <c r="B22" s="96" t="s">
        <v>860</v>
      </c>
      <c r="C22" s="96" t="s">
        <v>861</v>
      </c>
      <c r="D22" s="96" t="s">
        <v>31</v>
      </c>
      <c r="E22" s="97">
        <v>1536000</v>
      </c>
      <c r="F22" s="98">
        <v>2776.4735999999998</v>
      </c>
      <c r="G22" s="99">
        <v>1.9987560000000001E-2</v>
      </c>
      <c r="H22" s="89" t="s">
        <v>140</v>
      </c>
    </row>
    <row r="23" spans="1:8" x14ac:dyDescent="0.2">
      <c r="A23" s="95">
        <v>17</v>
      </c>
      <c r="B23" s="96" t="s">
        <v>257</v>
      </c>
      <c r="C23" s="96" t="s">
        <v>258</v>
      </c>
      <c r="D23" s="96" t="s">
        <v>248</v>
      </c>
      <c r="E23" s="97">
        <v>530885</v>
      </c>
      <c r="F23" s="98">
        <v>2568.4216299999998</v>
      </c>
      <c r="G23" s="99">
        <v>1.8489809999999999E-2</v>
      </c>
      <c r="H23" s="89" t="s">
        <v>140</v>
      </c>
    </row>
    <row r="24" spans="1:8" x14ac:dyDescent="0.2">
      <c r="A24" s="95">
        <v>18</v>
      </c>
      <c r="B24" s="96" t="s">
        <v>255</v>
      </c>
      <c r="C24" s="96" t="s">
        <v>256</v>
      </c>
      <c r="D24" s="96" t="s">
        <v>31</v>
      </c>
      <c r="E24" s="97">
        <v>270000</v>
      </c>
      <c r="F24" s="98">
        <v>2419.4699999999998</v>
      </c>
      <c r="G24" s="99">
        <v>1.7417519999999999E-2</v>
      </c>
      <c r="H24" s="89" t="s">
        <v>140</v>
      </c>
    </row>
    <row r="25" spans="1:8" ht="25.5" x14ac:dyDescent="0.2">
      <c r="A25" s="95">
        <v>19</v>
      </c>
      <c r="B25" s="96" t="s">
        <v>103</v>
      </c>
      <c r="C25" s="96" t="s">
        <v>104</v>
      </c>
      <c r="D25" s="96" t="s">
        <v>25</v>
      </c>
      <c r="E25" s="97">
        <v>465833</v>
      </c>
      <c r="F25" s="98">
        <v>2376.4470495</v>
      </c>
      <c r="G25" s="99">
        <v>1.7107799999999999E-2</v>
      </c>
      <c r="H25" s="89" t="s">
        <v>140</v>
      </c>
    </row>
    <row r="26" spans="1:8" ht="25.5" x14ac:dyDescent="0.2">
      <c r="A26" s="95">
        <v>20</v>
      </c>
      <c r="B26" s="96" t="s">
        <v>23</v>
      </c>
      <c r="C26" s="96" t="s">
        <v>24</v>
      </c>
      <c r="D26" s="96" t="s">
        <v>25</v>
      </c>
      <c r="E26" s="97">
        <v>18400</v>
      </c>
      <c r="F26" s="98">
        <v>2335.6959999999999</v>
      </c>
      <c r="G26" s="99">
        <v>1.681444E-2</v>
      </c>
      <c r="H26" s="89" t="s">
        <v>140</v>
      </c>
    </row>
    <row r="27" spans="1:8" x14ac:dyDescent="0.2">
      <c r="A27" s="95">
        <v>21</v>
      </c>
      <c r="B27" s="96" t="s">
        <v>438</v>
      </c>
      <c r="C27" s="96" t="s">
        <v>439</v>
      </c>
      <c r="D27" s="96" t="s">
        <v>199</v>
      </c>
      <c r="E27" s="97">
        <v>74734</v>
      </c>
      <c r="F27" s="98">
        <v>2334.6154259999998</v>
      </c>
      <c r="G27" s="99">
        <v>1.6806660000000001E-2</v>
      </c>
      <c r="H27" s="89" t="s">
        <v>140</v>
      </c>
    </row>
    <row r="28" spans="1:8" x14ac:dyDescent="0.2">
      <c r="A28" s="95">
        <v>22</v>
      </c>
      <c r="B28" s="96" t="s">
        <v>431</v>
      </c>
      <c r="C28" s="96" t="s">
        <v>432</v>
      </c>
      <c r="D28" s="96" t="s">
        <v>199</v>
      </c>
      <c r="E28" s="97">
        <v>125000</v>
      </c>
      <c r="F28" s="98">
        <v>2119.5</v>
      </c>
      <c r="G28" s="99">
        <v>1.525807E-2</v>
      </c>
      <c r="H28" s="89" t="s">
        <v>140</v>
      </c>
    </row>
    <row r="29" spans="1:8" x14ac:dyDescent="0.2">
      <c r="A29" s="95">
        <v>23</v>
      </c>
      <c r="B29" s="96" t="s">
        <v>783</v>
      </c>
      <c r="C29" s="96" t="s">
        <v>784</v>
      </c>
      <c r="D29" s="96" t="s">
        <v>109</v>
      </c>
      <c r="E29" s="97">
        <v>110000</v>
      </c>
      <c r="F29" s="98">
        <v>2060.3000000000002</v>
      </c>
      <c r="G29" s="99">
        <v>1.483189E-2</v>
      </c>
      <c r="H29" s="89" t="s">
        <v>140</v>
      </c>
    </row>
    <row r="30" spans="1:8" ht="51" x14ac:dyDescent="0.2">
      <c r="A30" s="95">
        <v>24</v>
      </c>
      <c r="B30" s="96" t="s">
        <v>337</v>
      </c>
      <c r="C30" s="96" t="s">
        <v>338</v>
      </c>
      <c r="D30" s="96" t="s">
        <v>339</v>
      </c>
      <c r="E30" s="97">
        <v>434000</v>
      </c>
      <c r="F30" s="98">
        <v>1989.89</v>
      </c>
      <c r="G30" s="99">
        <v>1.4325020000000001E-2</v>
      </c>
      <c r="H30" s="89" t="s">
        <v>140</v>
      </c>
    </row>
    <row r="31" spans="1:8" x14ac:dyDescent="0.2">
      <c r="A31" s="95">
        <v>25</v>
      </c>
      <c r="B31" s="96" t="s">
        <v>34</v>
      </c>
      <c r="C31" s="96" t="s">
        <v>35</v>
      </c>
      <c r="D31" s="96" t="s">
        <v>22</v>
      </c>
      <c r="E31" s="97">
        <v>768264</v>
      </c>
      <c r="F31" s="98">
        <v>1970.59716</v>
      </c>
      <c r="G31" s="99">
        <v>1.418613E-2</v>
      </c>
      <c r="H31" s="89" t="s">
        <v>140</v>
      </c>
    </row>
    <row r="32" spans="1:8" x14ac:dyDescent="0.2">
      <c r="A32" s="95">
        <v>26</v>
      </c>
      <c r="B32" s="96" t="s">
        <v>294</v>
      </c>
      <c r="C32" s="96" t="s">
        <v>295</v>
      </c>
      <c r="D32" s="96" t="s">
        <v>221</v>
      </c>
      <c r="E32" s="97">
        <v>1566147</v>
      </c>
      <c r="F32" s="98">
        <v>1819.5495845999999</v>
      </c>
      <c r="G32" s="99">
        <v>1.3098759999999999E-2</v>
      </c>
      <c r="H32" s="89" t="s">
        <v>140</v>
      </c>
    </row>
    <row r="33" spans="1:8" ht="25.5" x14ac:dyDescent="0.2">
      <c r="A33" s="95">
        <v>27</v>
      </c>
      <c r="B33" s="96" t="s">
        <v>444</v>
      </c>
      <c r="C33" s="96" t="s">
        <v>445</v>
      </c>
      <c r="D33" s="96" t="s">
        <v>216</v>
      </c>
      <c r="E33" s="97">
        <v>137000</v>
      </c>
      <c r="F33" s="98">
        <v>1813.88</v>
      </c>
      <c r="G33" s="99">
        <v>1.3057940000000001E-2</v>
      </c>
      <c r="H33" s="89" t="s">
        <v>140</v>
      </c>
    </row>
    <row r="34" spans="1:8" x14ac:dyDescent="0.2">
      <c r="A34" s="95">
        <v>28</v>
      </c>
      <c r="B34" s="96" t="s">
        <v>237</v>
      </c>
      <c r="C34" s="96" t="s">
        <v>238</v>
      </c>
      <c r="D34" s="96" t="s">
        <v>40</v>
      </c>
      <c r="E34" s="97">
        <v>363500</v>
      </c>
      <c r="F34" s="98">
        <v>1788.96525</v>
      </c>
      <c r="G34" s="99">
        <v>1.2878580000000001E-2</v>
      </c>
      <c r="H34" s="89" t="s">
        <v>140</v>
      </c>
    </row>
    <row r="35" spans="1:8" x14ac:dyDescent="0.2">
      <c r="A35" s="95">
        <v>29</v>
      </c>
      <c r="B35" s="96" t="s">
        <v>302</v>
      </c>
      <c r="C35" s="96" t="s">
        <v>303</v>
      </c>
      <c r="D35" s="96" t="s">
        <v>304</v>
      </c>
      <c r="E35" s="97">
        <v>540000</v>
      </c>
      <c r="F35" s="98">
        <v>1672.65</v>
      </c>
      <c r="G35" s="99">
        <v>1.204124E-2</v>
      </c>
      <c r="H35" s="89" t="s">
        <v>140</v>
      </c>
    </row>
    <row r="36" spans="1:8" x14ac:dyDescent="0.2">
      <c r="A36" s="95">
        <v>30</v>
      </c>
      <c r="B36" s="96" t="s">
        <v>190</v>
      </c>
      <c r="C36" s="96" t="s">
        <v>191</v>
      </c>
      <c r="D36" s="96" t="s">
        <v>19</v>
      </c>
      <c r="E36" s="97">
        <v>380000</v>
      </c>
      <c r="F36" s="98">
        <v>1622.6</v>
      </c>
      <c r="G36" s="99">
        <v>1.1680940000000001E-2</v>
      </c>
      <c r="H36" s="89" t="s">
        <v>140</v>
      </c>
    </row>
    <row r="37" spans="1:8" ht="25.5" x14ac:dyDescent="0.2">
      <c r="A37" s="95">
        <v>31</v>
      </c>
      <c r="B37" s="96" t="s">
        <v>862</v>
      </c>
      <c r="C37" s="96" t="s">
        <v>863</v>
      </c>
      <c r="D37" s="96" t="s">
        <v>25</v>
      </c>
      <c r="E37" s="97">
        <v>206000</v>
      </c>
      <c r="F37" s="98">
        <v>1598.7660000000001</v>
      </c>
      <c r="G37" s="99">
        <v>1.150936E-2</v>
      </c>
      <c r="H37" s="89" t="s">
        <v>140</v>
      </c>
    </row>
    <row r="38" spans="1:8" x14ac:dyDescent="0.2">
      <c r="A38" s="95">
        <v>32</v>
      </c>
      <c r="B38" s="96" t="s">
        <v>876</v>
      </c>
      <c r="C38" s="96" t="s">
        <v>877</v>
      </c>
      <c r="D38" s="96" t="s">
        <v>194</v>
      </c>
      <c r="E38" s="97">
        <v>205000</v>
      </c>
      <c r="F38" s="98">
        <v>1556.8724999999999</v>
      </c>
      <c r="G38" s="99">
        <v>1.1207770000000001E-2</v>
      </c>
      <c r="H38" s="89" t="s">
        <v>140</v>
      </c>
    </row>
    <row r="39" spans="1:8" x14ac:dyDescent="0.2">
      <c r="A39" s="95">
        <v>33</v>
      </c>
      <c r="B39" s="96" t="s">
        <v>442</v>
      </c>
      <c r="C39" s="96" t="s">
        <v>443</v>
      </c>
      <c r="D39" s="96" t="s">
        <v>228</v>
      </c>
      <c r="E39" s="97">
        <v>434000</v>
      </c>
      <c r="F39" s="98">
        <v>1519.2170000000001</v>
      </c>
      <c r="G39" s="99">
        <v>1.0936690000000001E-2</v>
      </c>
      <c r="H39" s="89" t="s">
        <v>140</v>
      </c>
    </row>
    <row r="40" spans="1:8" ht="25.5" x14ac:dyDescent="0.2">
      <c r="A40" s="95">
        <v>34</v>
      </c>
      <c r="B40" s="96" t="s">
        <v>816</v>
      </c>
      <c r="C40" s="96" t="s">
        <v>817</v>
      </c>
      <c r="D40" s="96" t="s">
        <v>25</v>
      </c>
      <c r="E40" s="97">
        <v>53000</v>
      </c>
      <c r="F40" s="98">
        <v>1494.07</v>
      </c>
      <c r="G40" s="99">
        <v>1.075566E-2</v>
      </c>
      <c r="H40" s="89" t="s">
        <v>140</v>
      </c>
    </row>
    <row r="41" spans="1:8" ht="25.5" x14ac:dyDescent="0.2">
      <c r="A41" s="95">
        <v>35</v>
      </c>
      <c r="B41" s="96" t="s">
        <v>290</v>
      </c>
      <c r="C41" s="96" t="s">
        <v>291</v>
      </c>
      <c r="D41" s="96" t="s">
        <v>185</v>
      </c>
      <c r="E41" s="97">
        <v>46500</v>
      </c>
      <c r="F41" s="98">
        <v>1485.8610000000001</v>
      </c>
      <c r="G41" s="99">
        <v>1.0696560000000001E-2</v>
      </c>
      <c r="H41" s="89" t="s">
        <v>140</v>
      </c>
    </row>
    <row r="42" spans="1:8" x14ac:dyDescent="0.2">
      <c r="A42" s="95">
        <v>36</v>
      </c>
      <c r="B42" s="96" t="s">
        <v>878</v>
      </c>
      <c r="C42" s="96" t="s">
        <v>879</v>
      </c>
      <c r="D42" s="96" t="s">
        <v>122</v>
      </c>
      <c r="E42" s="97">
        <v>325000</v>
      </c>
      <c r="F42" s="98">
        <v>1455.35</v>
      </c>
      <c r="G42" s="99">
        <v>1.0476920000000001E-2</v>
      </c>
      <c r="H42" s="89" t="s">
        <v>140</v>
      </c>
    </row>
    <row r="43" spans="1:8" x14ac:dyDescent="0.2">
      <c r="A43" s="95">
        <v>37</v>
      </c>
      <c r="B43" s="96" t="s">
        <v>777</v>
      </c>
      <c r="C43" s="96" t="s">
        <v>778</v>
      </c>
      <c r="D43" s="96" t="s">
        <v>71</v>
      </c>
      <c r="E43" s="97">
        <v>183700</v>
      </c>
      <c r="F43" s="98">
        <v>1428.72675</v>
      </c>
      <c r="G43" s="99">
        <v>1.0285259999999999E-2</v>
      </c>
      <c r="H43" s="89" t="s">
        <v>140</v>
      </c>
    </row>
    <row r="44" spans="1:8" x14ac:dyDescent="0.2">
      <c r="A44" s="95">
        <v>38</v>
      </c>
      <c r="B44" s="96" t="s">
        <v>478</v>
      </c>
      <c r="C44" s="96" t="s">
        <v>479</v>
      </c>
      <c r="D44" s="96" t="s">
        <v>261</v>
      </c>
      <c r="E44" s="97">
        <v>125000</v>
      </c>
      <c r="F44" s="98">
        <v>1422.625</v>
      </c>
      <c r="G44" s="99">
        <v>1.024134E-2</v>
      </c>
      <c r="H44" s="89" t="s">
        <v>140</v>
      </c>
    </row>
    <row r="45" spans="1:8" x14ac:dyDescent="0.2">
      <c r="A45" s="95">
        <v>39</v>
      </c>
      <c r="B45" s="96" t="s">
        <v>880</v>
      </c>
      <c r="C45" s="96" t="s">
        <v>881</v>
      </c>
      <c r="D45" s="96" t="s">
        <v>71</v>
      </c>
      <c r="E45" s="97">
        <v>612000</v>
      </c>
      <c r="F45" s="98">
        <v>1408.7628</v>
      </c>
      <c r="G45" s="99">
        <v>1.0141539999999999E-2</v>
      </c>
      <c r="H45" s="89" t="s">
        <v>140</v>
      </c>
    </row>
    <row r="46" spans="1:8" x14ac:dyDescent="0.2">
      <c r="A46" s="95">
        <v>40</v>
      </c>
      <c r="B46" s="96" t="s">
        <v>644</v>
      </c>
      <c r="C46" s="96" t="s">
        <v>645</v>
      </c>
      <c r="D46" s="96" t="s">
        <v>182</v>
      </c>
      <c r="E46" s="97">
        <v>385000</v>
      </c>
      <c r="F46" s="98">
        <v>1401.7850000000001</v>
      </c>
      <c r="G46" s="99">
        <v>1.0091309999999999E-2</v>
      </c>
      <c r="H46" s="89" t="s">
        <v>140</v>
      </c>
    </row>
    <row r="47" spans="1:8" x14ac:dyDescent="0.2">
      <c r="A47" s="95">
        <v>41</v>
      </c>
      <c r="B47" s="96" t="s">
        <v>649</v>
      </c>
      <c r="C47" s="96" t="s">
        <v>650</v>
      </c>
      <c r="D47" s="96" t="s">
        <v>50</v>
      </c>
      <c r="E47" s="97">
        <v>274000</v>
      </c>
      <c r="F47" s="98">
        <v>1397.537</v>
      </c>
      <c r="G47" s="99">
        <v>1.006073E-2</v>
      </c>
      <c r="H47" s="89" t="s">
        <v>140</v>
      </c>
    </row>
    <row r="48" spans="1:8" x14ac:dyDescent="0.2">
      <c r="A48" s="95">
        <v>42</v>
      </c>
      <c r="B48" s="96" t="s">
        <v>882</v>
      </c>
      <c r="C48" s="96" t="s">
        <v>883</v>
      </c>
      <c r="D48" s="96" t="s">
        <v>91</v>
      </c>
      <c r="E48" s="97">
        <v>132100</v>
      </c>
      <c r="F48" s="98">
        <v>1390.7488000000001</v>
      </c>
      <c r="G48" s="99">
        <v>1.0011859999999999E-2</v>
      </c>
      <c r="H48" s="89" t="s">
        <v>140</v>
      </c>
    </row>
    <row r="49" spans="1:8" x14ac:dyDescent="0.2">
      <c r="A49" s="95">
        <v>43</v>
      </c>
      <c r="B49" s="96" t="s">
        <v>513</v>
      </c>
      <c r="C49" s="96" t="s">
        <v>514</v>
      </c>
      <c r="D49" s="96" t="s">
        <v>91</v>
      </c>
      <c r="E49" s="97">
        <v>770000</v>
      </c>
      <c r="F49" s="98">
        <v>1369.7529999999999</v>
      </c>
      <c r="G49" s="99">
        <v>9.8607199999999999E-3</v>
      </c>
      <c r="H49" s="89" t="s">
        <v>140</v>
      </c>
    </row>
    <row r="50" spans="1:8" x14ac:dyDescent="0.2">
      <c r="A50" s="95">
        <v>44</v>
      </c>
      <c r="B50" s="96" t="s">
        <v>501</v>
      </c>
      <c r="C50" s="96" t="s">
        <v>502</v>
      </c>
      <c r="D50" s="96" t="s">
        <v>40</v>
      </c>
      <c r="E50" s="97">
        <v>160700</v>
      </c>
      <c r="F50" s="98">
        <v>1348.9158</v>
      </c>
      <c r="G50" s="99">
        <v>9.7107099999999991E-3</v>
      </c>
      <c r="H50" s="89" t="s">
        <v>140</v>
      </c>
    </row>
    <row r="51" spans="1:8" x14ac:dyDescent="0.2">
      <c r="A51" s="95">
        <v>45</v>
      </c>
      <c r="B51" s="96" t="s">
        <v>352</v>
      </c>
      <c r="C51" s="96" t="s">
        <v>353</v>
      </c>
      <c r="D51" s="96" t="s">
        <v>199</v>
      </c>
      <c r="E51" s="97">
        <v>76000</v>
      </c>
      <c r="F51" s="98">
        <v>1324.7560000000001</v>
      </c>
      <c r="G51" s="99">
        <v>9.5367899999999999E-3</v>
      </c>
      <c r="H51" s="89" t="s">
        <v>140</v>
      </c>
    </row>
    <row r="52" spans="1:8" x14ac:dyDescent="0.2">
      <c r="A52" s="95">
        <v>46</v>
      </c>
      <c r="B52" s="96" t="s">
        <v>219</v>
      </c>
      <c r="C52" s="96" t="s">
        <v>220</v>
      </c>
      <c r="D52" s="96" t="s">
        <v>221</v>
      </c>
      <c r="E52" s="97">
        <v>235000</v>
      </c>
      <c r="F52" s="98">
        <v>1168.0675000000001</v>
      </c>
      <c r="G52" s="99">
        <v>8.4087999999999993E-3</v>
      </c>
      <c r="H52" s="89" t="s">
        <v>140</v>
      </c>
    </row>
    <row r="53" spans="1:8" x14ac:dyDescent="0.2">
      <c r="A53" s="95">
        <v>47</v>
      </c>
      <c r="B53" s="96" t="s">
        <v>492</v>
      </c>
      <c r="C53" s="96" t="s">
        <v>493</v>
      </c>
      <c r="D53" s="96" t="s">
        <v>60</v>
      </c>
      <c r="E53" s="97">
        <v>40500</v>
      </c>
      <c r="F53" s="98">
        <v>1101.9645</v>
      </c>
      <c r="G53" s="99">
        <v>7.9329299999999995E-3</v>
      </c>
      <c r="H53" s="89" t="s">
        <v>140</v>
      </c>
    </row>
    <row r="54" spans="1:8" x14ac:dyDescent="0.2">
      <c r="A54" s="95">
        <v>48</v>
      </c>
      <c r="B54" s="96" t="s">
        <v>884</v>
      </c>
      <c r="C54" s="96" t="s">
        <v>885</v>
      </c>
      <c r="D54" s="96" t="s">
        <v>71</v>
      </c>
      <c r="E54" s="97">
        <v>110000</v>
      </c>
      <c r="F54" s="98">
        <v>946.11</v>
      </c>
      <c r="G54" s="99">
        <v>6.8109499999999996E-3</v>
      </c>
      <c r="H54" s="89" t="s">
        <v>140</v>
      </c>
    </row>
    <row r="55" spans="1:8" ht="25.5" x14ac:dyDescent="0.2">
      <c r="A55" s="95">
        <v>49</v>
      </c>
      <c r="B55" s="96" t="s">
        <v>133</v>
      </c>
      <c r="C55" s="96" t="s">
        <v>134</v>
      </c>
      <c r="D55" s="96" t="s">
        <v>135</v>
      </c>
      <c r="E55" s="97">
        <v>294000</v>
      </c>
      <c r="F55" s="98">
        <v>853.04100000000005</v>
      </c>
      <c r="G55" s="99">
        <v>6.14096E-3</v>
      </c>
      <c r="H55" s="89" t="s">
        <v>140</v>
      </c>
    </row>
    <row r="56" spans="1:8" x14ac:dyDescent="0.2">
      <c r="A56" s="95">
        <v>50</v>
      </c>
      <c r="B56" s="96" t="s">
        <v>780</v>
      </c>
      <c r="C56" s="96" t="s">
        <v>781</v>
      </c>
      <c r="D56" s="96" t="s">
        <v>782</v>
      </c>
      <c r="E56" s="97">
        <v>265500</v>
      </c>
      <c r="F56" s="98">
        <v>660.29849999999999</v>
      </c>
      <c r="G56" s="99">
        <v>4.7534200000000004E-3</v>
      </c>
      <c r="H56" s="89" t="s">
        <v>140</v>
      </c>
    </row>
    <row r="57" spans="1:8" x14ac:dyDescent="0.2">
      <c r="A57" s="95">
        <v>51</v>
      </c>
      <c r="B57" s="96" t="s">
        <v>101</v>
      </c>
      <c r="C57" s="96" t="s">
        <v>102</v>
      </c>
      <c r="D57" s="96" t="s">
        <v>98</v>
      </c>
      <c r="E57" s="97">
        <v>84000</v>
      </c>
      <c r="F57" s="98">
        <v>631.89</v>
      </c>
      <c r="G57" s="99">
        <v>4.5489099999999998E-3</v>
      </c>
      <c r="H57" s="89" t="s">
        <v>140</v>
      </c>
    </row>
    <row r="58" spans="1:8" x14ac:dyDescent="0.2">
      <c r="A58" s="95">
        <v>52</v>
      </c>
      <c r="B58" s="96" t="s">
        <v>886</v>
      </c>
      <c r="C58" s="96" t="s">
        <v>887</v>
      </c>
      <c r="D58" s="96" t="s">
        <v>40</v>
      </c>
      <c r="E58" s="97">
        <v>35000</v>
      </c>
      <c r="F58" s="98">
        <v>591.5</v>
      </c>
      <c r="G58" s="99">
        <v>4.2581499999999996E-3</v>
      </c>
      <c r="H58" s="89" t="s">
        <v>140</v>
      </c>
    </row>
    <row r="59" spans="1:8" x14ac:dyDescent="0.2">
      <c r="A59" s="100"/>
      <c r="B59" s="100"/>
      <c r="C59" s="101" t="s">
        <v>139</v>
      </c>
      <c r="D59" s="100"/>
      <c r="E59" s="100" t="s">
        <v>140</v>
      </c>
      <c r="F59" s="102">
        <v>137326.07779509999</v>
      </c>
      <c r="G59" s="103">
        <v>0.98859668000000001</v>
      </c>
      <c r="H59" s="89" t="s">
        <v>140</v>
      </c>
    </row>
    <row r="60" spans="1:8" x14ac:dyDescent="0.2">
      <c r="A60" s="100"/>
      <c r="B60" s="100"/>
      <c r="C60" s="104"/>
      <c r="D60" s="100"/>
      <c r="E60" s="100"/>
      <c r="F60" s="105"/>
      <c r="G60" s="105"/>
      <c r="H60" s="89" t="s">
        <v>140</v>
      </c>
    </row>
    <row r="61" spans="1:8" x14ac:dyDescent="0.2">
      <c r="A61" s="100"/>
      <c r="B61" s="100"/>
      <c r="C61" s="101" t="s">
        <v>141</v>
      </c>
      <c r="D61" s="100"/>
      <c r="E61" s="100"/>
      <c r="F61" s="100"/>
      <c r="G61" s="100"/>
      <c r="H61" s="89" t="s">
        <v>140</v>
      </c>
    </row>
    <row r="62" spans="1:8" x14ac:dyDescent="0.2">
      <c r="A62" s="100"/>
      <c r="B62" s="100"/>
      <c r="C62" s="101" t="s">
        <v>139</v>
      </c>
      <c r="D62" s="100"/>
      <c r="E62" s="100" t="s">
        <v>140</v>
      </c>
      <c r="F62" s="106" t="s">
        <v>142</v>
      </c>
      <c r="G62" s="103">
        <v>0</v>
      </c>
      <c r="H62" s="89" t="s">
        <v>140</v>
      </c>
    </row>
    <row r="63" spans="1:8" x14ac:dyDescent="0.2">
      <c r="A63" s="100"/>
      <c r="B63" s="100"/>
      <c r="C63" s="104"/>
      <c r="D63" s="100"/>
      <c r="E63" s="100"/>
      <c r="F63" s="105"/>
      <c r="G63" s="105"/>
      <c r="H63" s="89" t="s">
        <v>140</v>
      </c>
    </row>
    <row r="64" spans="1:8" x14ac:dyDescent="0.2">
      <c r="A64" s="100"/>
      <c r="B64" s="100"/>
      <c r="C64" s="101" t="s">
        <v>143</v>
      </c>
      <c r="D64" s="100"/>
      <c r="E64" s="100"/>
      <c r="F64" s="100"/>
      <c r="G64" s="100"/>
      <c r="H64" s="89" t="s">
        <v>140</v>
      </c>
    </row>
    <row r="65" spans="1:8" x14ac:dyDescent="0.2">
      <c r="A65" s="100"/>
      <c r="B65" s="100"/>
      <c r="C65" s="101" t="s">
        <v>139</v>
      </c>
      <c r="D65" s="100"/>
      <c r="E65" s="100" t="s">
        <v>140</v>
      </c>
      <c r="F65" s="106" t="s">
        <v>142</v>
      </c>
      <c r="G65" s="103">
        <v>0</v>
      </c>
      <c r="H65" s="89" t="s">
        <v>140</v>
      </c>
    </row>
    <row r="66" spans="1:8" x14ac:dyDescent="0.2">
      <c r="A66" s="100"/>
      <c r="B66" s="100"/>
      <c r="C66" s="104"/>
      <c r="D66" s="100"/>
      <c r="E66" s="100"/>
      <c r="F66" s="105"/>
      <c r="G66" s="105"/>
      <c r="H66" s="89" t="s">
        <v>140</v>
      </c>
    </row>
    <row r="67" spans="1:8" x14ac:dyDescent="0.2">
      <c r="A67" s="100"/>
      <c r="B67" s="100"/>
      <c r="C67" s="101" t="s">
        <v>144</v>
      </c>
      <c r="D67" s="100"/>
      <c r="E67" s="100"/>
      <c r="F67" s="100"/>
      <c r="G67" s="100"/>
      <c r="H67" s="89" t="s">
        <v>140</v>
      </c>
    </row>
    <row r="68" spans="1:8" x14ac:dyDescent="0.2">
      <c r="A68" s="100"/>
      <c r="B68" s="100"/>
      <c r="C68" s="101" t="s">
        <v>139</v>
      </c>
      <c r="D68" s="100"/>
      <c r="E68" s="100" t="s">
        <v>140</v>
      </c>
      <c r="F68" s="106" t="s">
        <v>142</v>
      </c>
      <c r="G68" s="103">
        <v>0</v>
      </c>
      <c r="H68" s="89" t="s">
        <v>140</v>
      </c>
    </row>
    <row r="69" spans="1:8" x14ac:dyDescent="0.2">
      <c r="A69" s="100"/>
      <c r="B69" s="100"/>
      <c r="C69" s="104"/>
      <c r="D69" s="100"/>
      <c r="E69" s="100"/>
      <c r="F69" s="105"/>
      <c r="G69" s="105"/>
      <c r="H69" s="89" t="s">
        <v>140</v>
      </c>
    </row>
    <row r="70" spans="1:8" x14ac:dyDescent="0.2">
      <c r="A70" s="100"/>
      <c r="B70" s="100"/>
      <c r="C70" s="101" t="s">
        <v>145</v>
      </c>
      <c r="D70" s="100"/>
      <c r="E70" s="100"/>
      <c r="F70" s="105"/>
      <c r="G70" s="105"/>
      <c r="H70" s="89" t="s">
        <v>140</v>
      </c>
    </row>
    <row r="71" spans="1:8" x14ac:dyDescent="0.2">
      <c r="A71" s="100"/>
      <c r="B71" s="100"/>
      <c r="C71" s="101" t="s">
        <v>139</v>
      </c>
      <c r="D71" s="100"/>
      <c r="E71" s="100" t="s">
        <v>140</v>
      </c>
      <c r="F71" s="106" t="s">
        <v>142</v>
      </c>
      <c r="G71" s="103">
        <v>0</v>
      </c>
      <c r="H71" s="89" t="s">
        <v>140</v>
      </c>
    </row>
    <row r="72" spans="1:8" x14ac:dyDescent="0.2">
      <c r="A72" s="100"/>
      <c r="B72" s="100"/>
      <c r="C72" s="104"/>
      <c r="D72" s="100"/>
      <c r="E72" s="100"/>
      <c r="F72" s="105"/>
      <c r="G72" s="105"/>
      <c r="H72" s="89" t="s">
        <v>140</v>
      </c>
    </row>
    <row r="73" spans="1:8" x14ac:dyDescent="0.2">
      <c r="A73" s="100"/>
      <c r="B73" s="100"/>
      <c r="C73" s="101" t="s">
        <v>146</v>
      </c>
      <c r="D73" s="100"/>
      <c r="E73" s="100"/>
      <c r="F73" s="105"/>
      <c r="G73" s="105"/>
      <c r="H73" s="89" t="s">
        <v>140</v>
      </c>
    </row>
    <row r="74" spans="1:8" x14ac:dyDescent="0.2">
      <c r="A74" s="100"/>
      <c r="B74" s="100"/>
      <c r="C74" s="101" t="s">
        <v>139</v>
      </c>
      <c r="D74" s="100"/>
      <c r="E74" s="100" t="s">
        <v>140</v>
      </c>
      <c r="F74" s="106" t="s">
        <v>142</v>
      </c>
      <c r="G74" s="103">
        <v>0</v>
      </c>
      <c r="H74" s="89" t="s">
        <v>140</v>
      </c>
    </row>
    <row r="75" spans="1:8" x14ac:dyDescent="0.2">
      <c r="A75" s="100"/>
      <c r="B75" s="100"/>
      <c r="C75" s="104"/>
      <c r="D75" s="100"/>
      <c r="E75" s="100"/>
      <c r="F75" s="105"/>
      <c r="G75" s="105"/>
      <c r="H75" s="89" t="s">
        <v>140</v>
      </c>
    </row>
    <row r="76" spans="1:8" x14ac:dyDescent="0.2">
      <c r="A76" s="100"/>
      <c r="B76" s="100"/>
      <c r="C76" s="101" t="s">
        <v>147</v>
      </c>
      <c r="D76" s="100"/>
      <c r="E76" s="100"/>
      <c r="F76" s="102">
        <v>137326.07779509999</v>
      </c>
      <c r="G76" s="103">
        <v>0.98859668000000001</v>
      </c>
      <c r="H76" s="89" t="s">
        <v>140</v>
      </c>
    </row>
    <row r="77" spans="1:8" x14ac:dyDescent="0.2">
      <c r="A77" s="100"/>
      <c r="B77" s="100"/>
      <c r="C77" s="104"/>
      <c r="D77" s="100"/>
      <c r="E77" s="100"/>
      <c r="F77" s="105"/>
      <c r="G77" s="105"/>
      <c r="H77" s="89" t="s">
        <v>140</v>
      </c>
    </row>
    <row r="78" spans="1:8" x14ac:dyDescent="0.2">
      <c r="A78" s="100"/>
      <c r="B78" s="100"/>
      <c r="C78" s="101" t="s">
        <v>148</v>
      </c>
      <c r="D78" s="100"/>
      <c r="E78" s="100"/>
      <c r="F78" s="105"/>
      <c r="G78" s="105"/>
      <c r="H78" s="89" t="s">
        <v>140</v>
      </c>
    </row>
    <row r="79" spans="1:8" x14ac:dyDescent="0.2">
      <c r="A79" s="100"/>
      <c r="B79" s="100"/>
      <c r="C79" s="101" t="s">
        <v>10</v>
      </c>
      <c r="D79" s="100"/>
      <c r="E79" s="100"/>
      <c r="F79" s="105"/>
      <c r="G79" s="105"/>
      <c r="H79" s="89" t="s">
        <v>140</v>
      </c>
    </row>
    <row r="80" spans="1:8" x14ac:dyDescent="0.2">
      <c r="A80" s="100"/>
      <c r="B80" s="100"/>
      <c r="C80" s="101" t="s">
        <v>139</v>
      </c>
      <c r="D80" s="100"/>
      <c r="E80" s="100" t="s">
        <v>140</v>
      </c>
      <c r="F80" s="106" t="s">
        <v>142</v>
      </c>
      <c r="G80" s="103">
        <v>0</v>
      </c>
      <c r="H80" s="89" t="s">
        <v>140</v>
      </c>
    </row>
    <row r="81" spans="1:8" x14ac:dyDescent="0.2">
      <c r="A81" s="100"/>
      <c r="B81" s="100"/>
      <c r="C81" s="104"/>
      <c r="D81" s="100"/>
      <c r="E81" s="100"/>
      <c r="F81" s="105"/>
      <c r="G81" s="105"/>
      <c r="H81" s="89" t="s">
        <v>140</v>
      </c>
    </row>
    <row r="82" spans="1:8" x14ac:dyDescent="0.2">
      <c r="A82" s="100"/>
      <c r="B82" s="100"/>
      <c r="C82" s="101" t="s">
        <v>149</v>
      </c>
      <c r="D82" s="100"/>
      <c r="E82" s="100"/>
      <c r="F82" s="100"/>
      <c r="G82" s="100"/>
      <c r="H82" s="89" t="s">
        <v>140</v>
      </c>
    </row>
    <row r="83" spans="1:8" x14ac:dyDescent="0.2">
      <c r="A83" s="100"/>
      <c r="B83" s="100"/>
      <c r="C83" s="101" t="s">
        <v>139</v>
      </c>
      <c r="D83" s="100"/>
      <c r="E83" s="100" t="s">
        <v>140</v>
      </c>
      <c r="F83" s="106" t="s">
        <v>142</v>
      </c>
      <c r="G83" s="103">
        <v>0</v>
      </c>
      <c r="H83" s="89" t="s">
        <v>140</v>
      </c>
    </row>
    <row r="84" spans="1:8" x14ac:dyDescent="0.2">
      <c r="A84" s="100"/>
      <c r="B84" s="100"/>
      <c r="C84" s="104"/>
      <c r="D84" s="100"/>
      <c r="E84" s="100"/>
      <c r="F84" s="105"/>
      <c r="G84" s="105"/>
      <c r="H84" s="89" t="s">
        <v>140</v>
      </c>
    </row>
    <row r="85" spans="1:8" x14ac:dyDescent="0.2">
      <c r="A85" s="100"/>
      <c r="B85" s="100"/>
      <c r="C85" s="101" t="s">
        <v>150</v>
      </c>
      <c r="D85" s="100"/>
      <c r="E85" s="100"/>
      <c r="F85" s="100"/>
      <c r="G85" s="100"/>
      <c r="H85" s="89" t="s">
        <v>140</v>
      </c>
    </row>
    <row r="86" spans="1:8" x14ac:dyDescent="0.2">
      <c r="A86" s="100"/>
      <c r="B86" s="100"/>
      <c r="C86" s="101" t="s">
        <v>139</v>
      </c>
      <c r="D86" s="100"/>
      <c r="E86" s="100" t="s">
        <v>140</v>
      </c>
      <c r="F86" s="106" t="s">
        <v>142</v>
      </c>
      <c r="G86" s="103">
        <v>0</v>
      </c>
      <c r="H86" s="89" t="s">
        <v>140</v>
      </c>
    </row>
    <row r="87" spans="1:8" x14ac:dyDescent="0.2">
      <c r="A87" s="100"/>
      <c r="B87" s="100"/>
      <c r="C87" s="104"/>
      <c r="D87" s="100"/>
      <c r="E87" s="100"/>
      <c r="F87" s="105"/>
      <c r="G87" s="105"/>
      <c r="H87" s="89" t="s">
        <v>140</v>
      </c>
    </row>
    <row r="88" spans="1:8" x14ac:dyDescent="0.2">
      <c r="A88" s="100"/>
      <c r="B88" s="100"/>
      <c r="C88" s="101" t="s">
        <v>151</v>
      </c>
      <c r="D88" s="100"/>
      <c r="E88" s="100"/>
      <c r="F88" s="105"/>
      <c r="G88" s="105"/>
      <c r="H88" s="89" t="s">
        <v>140</v>
      </c>
    </row>
    <row r="89" spans="1:8" x14ac:dyDescent="0.2">
      <c r="A89" s="100"/>
      <c r="B89" s="100"/>
      <c r="C89" s="101" t="s">
        <v>139</v>
      </c>
      <c r="D89" s="100"/>
      <c r="E89" s="100" t="s">
        <v>140</v>
      </c>
      <c r="F89" s="106" t="s">
        <v>142</v>
      </c>
      <c r="G89" s="103">
        <v>0</v>
      </c>
      <c r="H89" s="89" t="s">
        <v>140</v>
      </c>
    </row>
    <row r="90" spans="1:8" x14ac:dyDescent="0.2">
      <c r="A90" s="100"/>
      <c r="B90" s="100"/>
      <c r="C90" s="104"/>
      <c r="D90" s="100"/>
      <c r="E90" s="100"/>
      <c r="F90" s="105"/>
      <c r="G90" s="105"/>
      <c r="H90" s="89" t="s">
        <v>140</v>
      </c>
    </row>
    <row r="91" spans="1:8" x14ac:dyDescent="0.2">
      <c r="A91" s="100"/>
      <c r="B91" s="100"/>
      <c r="C91" s="101" t="s">
        <v>152</v>
      </c>
      <c r="D91" s="100"/>
      <c r="E91" s="100"/>
      <c r="F91" s="102">
        <v>0</v>
      </c>
      <c r="G91" s="103">
        <v>0</v>
      </c>
      <c r="H91" s="89" t="s">
        <v>140</v>
      </c>
    </row>
    <row r="92" spans="1:8" x14ac:dyDescent="0.2">
      <c r="A92" s="100"/>
      <c r="B92" s="100"/>
      <c r="C92" s="104"/>
      <c r="D92" s="100"/>
      <c r="E92" s="100"/>
      <c r="F92" s="105"/>
      <c r="G92" s="105"/>
      <c r="H92" s="89" t="s">
        <v>140</v>
      </c>
    </row>
    <row r="93" spans="1:8" x14ac:dyDescent="0.2">
      <c r="A93" s="100"/>
      <c r="B93" s="100"/>
      <c r="C93" s="101" t="s">
        <v>153</v>
      </c>
      <c r="D93" s="100"/>
      <c r="E93" s="100"/>
      <c r="F93" s="105"/>
      <c r="G93" s="105"/>
      <c r="H93" s="89" t="s">
        <v>140</v>
      </c>
    </row>
    <row r="94" spans="1:8" x14ac:dyDescent="0.2">
      <c r="A94" s="100"/>
      <c r="B94" s="100"/>
      <c r="C94" s="101" t="s">
        <v>154</v>
      </c>
      <c r="D94" s="100"/>
      <c r="E94" s="100"/>
      <c r="F94" s="105"/>
      <c r="G94" s="105"/>
      <c r="H94" s="89" t="s">
        <v>140</v>
      </c>
    </row>
    <row r="95" spans="1:8" x14ac:dyDescent="0.2">
      <c r="A95" s="100"/>
      <c r="B95" s="100"/>
      <c r="C95" s="101" t="s">
        <v>139</v>
      </c>
      <c r="D95" s="100"/>
      <c r="E95" s="100" t="s">
        <v>140</v>
      </c>
      <c r="F95" s="106" t="s">
        <v>142</v>
      </c>
      <c r="G95" s="103">
        <v>0</v>
      </c>
      <c r="H95" s="89" t="s">
        <v>140</v>
      </c>
    </row>
    <row r="96" spans="1:8" x14ac:dyDescent="0.2">
      <c r="A96" s="100"/>
      <c r="B96" s="100"/>
      <c r="C96" s="104"/>
      <c r="D96" s="100"/>
      <c r="E96" s="100"/>
      <c r="F96" s="105"/>
      <c r="G96" s="105"/>
      <c r="H96" s="89" t="s">
        <v>140</v>
      </c>
    </row>
    <row r="97" spans="1:8" x14ac:dyDescent="0.2">
      <c r="A97" s="100"/>
      <c r="B97" s="100"/>
      <c r="C97" s="101" t="s">
        <v>155</v>
      </c>
      <c r="D97" s="100"/>
      <c r="E97" s="100"/>
      <c r="F97" s="105"/>
      <c r="G97" s="105"/>
      <c r="H97" s="89" t="s">
        <v>140</v>
      </c>
    </row>
    <row r="98" spans="1:8" x14ac:dyDescent="0.2">
      <c r="A98" s="100"/>
      <c r="B98" s="100"/>
      <c r="C98" s="101" t="s">
        <v>139</v>
      </c>
      <c r="D98" s="100"/>
      <c r="E98" s="100" t="s">
        <v>140</v>
      </c>
      <c r="F98" s="106" t="s">
        <v>142</v>
      </c>
      <c r="G98" s="103">
        <v>0</v>
      </c>
      <c r="H98" s="89" t="s">
        <v>140</v>
      </c>
    </row>
    <row r="99" spans="1:8" x14ac:dyDescent="0.2">
      <c r="A99" s="100"/>
      <c r="B99" s="100"/>
      <c r="C99" s="104"/>
      <c r="D99" s="100"/>
      <c r="E99" s="100"/>
      <c r="F99" s="105"/>
      <c r="G99" s="105"/>
      <c r="H99" s="89" t="s">
        <v>140</v>
      </c>
    </row>
    <row r="100" spans="1:8" x14ac:dyDescent="0.2">
      <c r="A100" s="100"/>
      <c r="B100" s="100"/>
      <c r="C100" s="101" t="s">
        <v>156</v>
      </c>
      <c r="D100" s="100"/>
      <c r="E100" s="100"/>
      <c r="F100" s="105"/>
      <c r="G100" s="105"/>
      <c r="H100" s="89" t="s">
        <v>140</v>
      </c>
    </row>
    <row r="101" spans="1:8" x14ac:dyDescent="0.2">
      <c r="A101" s="100"/>
      <c r="B101" s="100"/>
      <c r="C101" s="101" t="s">
        <v>139</v>
      </c>
      <c r="D101" s="100"/>
      <c r="E101" s="100" t="s">
        <v>140</v>
      </c>
      <c r="F101" s="106" t="s">
        <v>142</v>
      </c>
      <c r="G101" s="103">
        <v>0</v>
      </c>
      <c r="H101" s="89" t="s">
        <v>140</v>
      </c>
    </row>
    <row r="102" spans="1:8" x14ac:dyDescent="0.2">
      <c r="A102" s="100"/>
      <c r="B102" s="100"/>
      <c r="C102" s="104"/>
      <c r="D102" s="100"/>
      <c r="E102" s="100"/>
      <c r="F102" s="105"/>
      <c r="G102" s="105"/>
      <c r="H102" s="89" t="s">
        <v>140</v>
      </c>
    </row>
    <row r="103" spans="1:8" x14ac:dyDescent="0.2">
      <c r="A103" s="100"/>
      <c r="B103" s="100"/>
      <c r="C103" s="101" t="s">
        <v>157</v>
      </c>
      <c r="D103" s="100"/>
      <c r="E103" s="100"/>
      <c r="F103" s="105"/>
      <c r="G103" s="105"/>
      <c r="H103" s="89" t="s">
        <v>140</v>
      </c>
    </row>
    <row r="104" spans="1:8" x14ac:dyDescent="0.2">
      <c r="A104" s="95">
        <v>1</v>
      </c>
      <c r="B104" s="96"/>
      <c r="C104" s="96" t="s">
        <v>158</v>
      </c>
      <c r="D104" s="96"/>
      <c r="E104" s="107"/>
      <c r="F104" s="98">
        <v>1628.7503464060001</v>
      </c>
      <c r="G104" s="99">
        <v>1.172521E-2</v>
      </c>
      <c r="H104" s="89">
        <v>5.2</v>
      </c>
    </row>
    <row r="105" spans="1:8" x14ac:dyDescent="0.2">
      <c r="A105" s="100"/>
      <c r="B105" s="100"/>
      <c r="C105" s="101" t="s">
        <v>139</v>
      </c>
      <c r="D105" s="100"/>
      <c r="E105" s="100" t="s">
        <v>140</v>
      </c>
      <c r="F105" s="102">
        <v>1628.7503464060001</v>
      </c>
      <c r="G105" s="103">
        <v>1.172521E-2</v>
      </c>
      <c r="H105" s="89" t="s">
        <v>140</v>
      </c>
    </row>
    <row r="106" spans="1:8" x14ac:dyDescent="0.2">
      <c r="A106" s="100"/>
      <c r="B106" s="100"/>
      <c r="C106" s="104"/>
      <c r="D106" s="100"/>
      <c r="E106" s="100"/>
      <c r="F106" s="105"/>
      <c r="G106" s="105"/>
      <c r="H106" s="89" t="s">
        <v>140</v>
      </c>
    </row>
    <row r="107" spans="1:8" x14ac:dyDescent="0.2">
      <c r="A107" s="100"/>
      <c r="B107" s="100"/>
      <c r="C107" s="101" t="s">
        <v>159</v>
      </c>
      <c r="D107" s="100"/>
      <c r="E107" s="100"/>
      <c r="F107" s="102">
        <v>1628.7503464060001</v>
      </c>
      <c r="G107" s="103">
        <v>1.172521E-2</v>
      </c>
      <c r="H107" s="89" t="s">
        <v>140</v>
      </c>
    </row>
    <row r="108" spans="1:8" x14ac:dyDescent="0.2">
      <c r="A108" s="100"/>
      <c r="B108" s="100"/>
      <c r="C108" s="105"/>
      <c r="D108" s="100"/>
      <c r="E108" s="100"/>
      <c r="F108" s="100"/>
      <c r="G108" s="100"/>
      <c r="H108" s="89" t="s">
        <v>140</v>
      </c>
    </row>
    <row r="109" spans="1:8" x14ac:dyDescent="0.2">
      <c r="A109" s="100"/>
      <c r="B109" s="100"/>
      <c r="C109" s="101" t="s">
        <v>160</v>
      </c>
      <c r="D109" s="100"/>
      <c r="E109" s="100"/>
      <c r="F109" s="100"/>
      <c r="G109" s="100"/>
      <c r="H109" s="89" t="s">
        <v>140</v>
      </c>
    </row>
    <row r="110" spans="1:8" x14ac:dyDescent="0.2">
      <c r="A110" s="100"/>
      <c r="B110" s="100"/>
      <c r="C110" s="101" t="s">
        <v>161</v>
      </c>
      <c r="D110" s="100"/>
      <c r="E110" s="100"/>
      <c r="F110" s="100"/>
      <c r="G110" s="100"/>
      <c r="H110" s="89" t="s">
        <v>140</v>
      </c>
    </row>
    <row r="111" spans="1:8" x14ac:dyDescent="0.2">
      <c r="A111" s="100"/>
      <c r="B111" s="100"/>
      <c r="C111" s="101" t="s">
        <v>139</v>
      </c>
      <c r="D111" s="100"/>
      <c r="E111" s="100" t="s">
        <v>140</v>
      </c>
      <c r="F111" s="106" t="s">
        <v>142</v>
      </c>
      <c r="G111" s="103">
        <v>0</v>
      </c>
      <c r="H111" s="89" t="s">
        <v>140</v>
      </c>
    </row>
    <row r="112" spans="1:8" x14ac:dyDescent="0.2">
      <c r="A112" s="100"/>
      <c r="B112" s="100"/>
      <c r="C112" s="104"/>
      <c r="D112" s="100"/>
      <c r="E112" s="100"/>
      <c r="F112" s="105"/>
      <c r="G112" s="105"/>
      <c r="H112" s="89" t="s">
        <v>140</v>
      </c>
    </row>
    <row r="113" spans="1:17" x14ac:dyDescent="0.2">
      <c r="A113" s="100"/>
      <c r="B113" s="100"/>
      <c r="C113" s="101" t="s">
        <v>162</v>
      </c>
      <c r="D113" s="100"/>
      <c r="E113" s="100"/>
      <c r="F113" s="100"/>
      <c r="G113" s="100"/>
      <c r="H113" s="89" t="s">
        <v>140</v>
      </c>
    </row>
    <row r="114" spans="1:17" x14ac:dyDescent="0.2">
      <c r="A114" s="100"/>
      <c r="B114" s="100"/>
      <c r="C114" s="101" t="s">
        <v>163</v>
      </c>
      <c r="D114" s="100"/>
      <c r="E114" s="100"/>
      <c r="F114" s="100"/>
      <c r="G114" s="100"/>
      <c r="H114" s="89" t="s">
        <v>140</v>
      </c>
    </row>
    <row r="115" spans="1:17" x14ac:dyDescent="0.2">
      <c r="A115" s="100"/>
      <c r="B115" s="100"/>
      <c r="C115" s="101" t="s">
        <v>139</v>
      </c>
      <c r="D115" s="100"/>
      <c r="E115" s="100" t="s">
        <v>140</v>
      </c>
      <c r="F115" s="106" t="s">
        <v>142</v>
      </c>
      <c r="G115" s="103">
        <v>0</v>
      </c>
      <c r="H115" s="89" t="s">
        <v>140</v>
      </c>
    </row>
    <row r="116" spans="1:17" x14ac:dyDescent="0.2">
      <c r="A116" s="100"/>
      <c r="B116" s="100"/>
      <c r="C116" s="104"/>
      <c r="D116" s="100"/>
      <c r="E116" s="100"/>
      <c r="F116" s="105"/>
      <c r="G116" s="105"/>
      <c r="H116" s="89" t="s">
        <v>140</v>
      </c>
    </row>
    <row r="117" spans="1:17" x14ac:dyDescent="0.2">
      <c r="A117" s="100"/>
      <c r="B117" s="100"/>
      <c r="C117" s="101" t="s">
        <v>164</v>
      </c>
      <c r="D117" s="100"/>
      <c r="E117" s="100"/>
      <c r="F117" s="105"/>
      <c r="G117" s="105"/>
      <c r="H117" s="89" t="s">
        <v>140</v>
      </c>
    </row>
    <row r="118" spans="1:17" x14ac:dyDescent="0.2">
      <c r="A118" s="100"/>
      <c r="B118" s="100"/>
      <c r="C118" s="101" t="s">
        <v>139</v>
      </c>
      <c r="D118" s="100"/>
      <c r="E118" s="100" t="s">
        <v>140</v>
      </c>
      <c r="F118" s="106" t="s">
        <v>142</v>
      </c>
      <c r="G118" s="103">
        <v>0</v>
      </c>
      <c r="H118" s="89" t="s">
        <v>140</v>
      </c>
    </row>
    <row r="119" spans="1:17" x14ac:dyDescent="0.2">
      <c r="A119" s="100"/>
      <c r="B119" s="100"/>
      <c r="C119" s="104"/>
      <c r="D119" s="100"/>
      <c r="E119" s="100"/>
      <c r="F119" s="105"/>
      <c r="G119" s="105"/>
      <c r="H119" s="89" t="s">
        <v>140</v>
      </c>
    </row>
    <row r="120" spans="1:17" x14ac:dyDescent="0.2">
      <c r="A120" s="107"/>
      <c r="B120" s="96"/>
      <c r="C120" s="96" t="s">
        <v>165</v>
      </c>
      <c r="D120" s="96"/>
      <c r="E120" s="107"/>
      <c r="F120" s="98">
        <v>-44.713485120000001</v>
      </c>
      <c r="G120" s="99">
        <v>-3.2189000000000002E-4</v>
      </c>
      <c r="H120" s="89" t="s">
        <v>140</v>
      </c>
    </row>
    <row r="121" spans="1:17" x14ac:dyDescent="0.2">
      <c r="A121" s="104"/>
      <c r="B121" s="104"/>
      <c r="C121" s="101" t="s">
        <v>166</v>
      </c>
      <c r="D121" s="105"/>
      <c r="E121" s="105"/>
      <c r="F121" s="102">
        <v>138910.11465638599</v>
      </c>
      <c r="G121" s="108">
        <v>1</v>
      </c>
      <c r="H121" s="89" t="s">
        <v>140</v>
      </c>
    </row>
    <row r="122" spans="1:17" ht="12.75" customHeight="1" x14ac:dyDescent="0.2">
      <c r="A122" s="109"/>
      <c r="B122" s="109"/>
      <c r="C122" s="110"/>
      <c r="D122" s="111"/>
      <c r="E122" s="111"/>
      <c r="F122" s="112"/>
      <c r="G122" s="113"/>
      <c r="H122" s="114"/>
    </row>
    <row r="123" spans="1:17" x14ac:dyDescent="0.2">
      <c r="A123" s="109"/>
      <c r="B123" s="230" t="s">
        <v>984</v>
      </c>
      <c r="C123" s="230"/>
      <c r="D123" s="230"/>
      <c r="E123" s="230"/>
      <c r="F123" s="230"/>
      <c r="G123" s="230"/>
      <c r="H123" s="230"/>
      <c r="J123" s="116"/>
    </row>
    <row r="124" spans="1:17" x14ac:dyDescent="0.2">
      <c r="A124" s="109"/>
      <c r="B124" s="230" t="s">
        <v>985</v>
      </c>
      <c r="C124" s="230"/>
      <c r="D124" s="230"/>
      <c r="E124" s="230"/>
      <c r="F124" s="230"/>
      <c r="G124" s="230"/>
      <c r="H124" s="230"/>
      <c r="J124" s="116"/>
    </row>
    <row r="125" spans="1:17" x14ac:dyDescent="0.2">
      <c r="A125" s="109"/>
      <c r="B125" s="230" t="s">
        <v>986</v>
      </c>
      <c r="C125" s="230"/>
      <c r="D125" s="230"/>
      <c r="E125" s="230"/>
      <c r="F125" s="230"/>
      <c r="G125" s="230"/>
      <c r="H125" s="230"/>
      <c r="J125" s="116"/>
    </row>
    <row r="126" spans="1:17" s="118" customFormat="1" ht="66.75" customHeight="1" x14ac:dyDescent="0.25">
      <c r="A126" s="117"/>
      <c r="B126" s="231" t="s">
        <v>987</v>
      </c>
      <c r="C126" s="231"/>
      <c r="D126" s="231"/>
      <c r="E126" s="231"/>
      <c r="F126" s="231"/>
      <c r="G126" s="231"/>
      <c r="H126" s="231"/>
      <c r="I126"/>
      <c r="J126" s="116"/>
      <c r="K126"/>
      <c r="L126"/>
      <c r="M126"/>
      <c r="N126"/>
      <c r="O126"/>
      <c r="P126"/>
      <c r="Q126"/>
    </row>
    <row r="127" spans="1:17" x14ac:dyDescent="0.2">
      <c r="A127" s="109"/>
      <c r="B127" s="230" t="s">
        <v>988</v>
      </c>
      <c r="C127" s="230"/>
      <c r="D127" s="230"/>
      <c r="E127" s="230"/>
      <c r="F127" s="230"/>
      <c r="G127" s="230"/>
      <c r="H127" s="230"/>
      <c r="J127" s="116"/>
    </row>
    <row r="128" spans="1:17" x14ac:dyDescent="0.2">
      <c r="A128" s="109"/>
      <c r="B128" s="109"/>
      <c r="C128" s="109"/>
      <c r="D128" s="111"/>
      <c r="E128" s="111"/>
      <c r="F128" s="111"/>
      <c r="G128" s="111"/>
    </row>
    <row r="129" spans="1:10" x14ac:dyDescent="0.2">
      <c r="A129" s="109"/>
      <c r="B129" s="232" t="s">
        <v>167</v>
      </c>
      <c r="C129" s="233"/>
      <c r="D129" s="234"/>
      <c r="E129" s="119"/>
      <c r="F129" s="111"/>
      <c r="G129" s="111"/>
    </row>
    <row r="130" spans="1:10" ht="27.75" customHeight="1" x14ac:dyDescent="0.2">
      <c r="A130" s="109"/>
      <c r="B130" s="235" t="s">
        <v>168</v>
      </c>
      <c r="C130" s="236"/>
      <c r="D130" s="88" t="s">
        <v>169</v>
      </c>
      <c r="E130" s="119"/>
      <c r="F130" s="111"/>
      <c r="G130" s="111"/>
    </row>
    <row r="131" spans="1:10" ht="12.75" customHeight="1" x14ac:dyDescent="0.2">
      <c r="A131" s="109"/>
      <c r="B131" s="235" t="s">
        <v>989</v>
      </c>
      <c r="C131" s="236"/>
      <c r="D131" s="88" t="s">
        <v>169</v>
      </c>
      <c r="E131" s="119"/>
      <c r="F131" s="111"/>
      <c r="G131" s="111"/>
    </row>
    <row r="132" spans="1:10" x14ac:dyDescent="0.2">
      <c r="A132" s="109"/>
      <c r="B132" s="235" t="s">
        <v>170</v>
      </c>
      <c r="C132" s="236"/>
      <c r="D132" s="120" t="s">
        <v>140</v>
      </c>
      <c r="E132" s="119"/>
      <c r="F132" s="111"/>
      <c r="G132" s="111"/>
    </row>
    <row r="133" spans="1:10" x14ac:dyDescent="0.2">
      <c r="A133" s="121"/>
      <c r="B133" s="122" t="s">
        <v>140</v>
      </c>
      <c r="C133" s="122" t="s">
        <v>990</v>
      </c>
      <c r="D133" s="122" t="s">
        <v>171</v>
      </c>
      <c r="E133" s="121"/>
      <c r="F133" s="121"/>
      <c r="G133" s="121"/>
      <c r="H133" s="121"/>
      <c r="J133" s="116"/>
    </row>
    <row r="134" spans="1:10" x14ac:dyDescent="0.2">
      <c r="A134" s="121"/>
      <c r="B134" s="123" t="s">
        <v>172</v>
      </c>
      <c r="C134" s="124">
        <v>46022</v>
      </c>
      <c r="D134" s="124">
        <v>46053</v>
      </c>
      <c r="E134" s="121"/>
      <c r="F134" s="121"/>
      <c r="G134" s="121"/>
      <c r="J134" s="116"/>
    </row>
    <row r="135" spans="1:10" x14ac:dyDescent="0.2">
      <c r="A135" s="125"/>
      <c r="B135" s="96" t="s">
        <v>173</v>
      </c>
      <c r="C135" s="126">
        <v>242.35769999999999</v>
      </c>
      <c r="D135" s="126">
        <v>234.75489999999999</v>
      </c>
      <c r="E135" s="125"/>
      <c r="F135" s="127"/>
      <c r="G135" s="128"/>
    </row>
    <row r="136" spans="1:10" x14ac:dyDescent="0.2">
      <c r="A136" s="125"/>
      <c r="B136" s="96" t="s">
        <v>1106</v>
      </c>
      <c r="C136" s="126">
        <v>21.3888</v>
      </c>
      <c r="D136" s="126">
        <v>19.206800000000001</v>
      </c>
      <c r="E136" s="125"/>
      <c r="F136" s="127"/>
      <c r="G136" s="128"/>
    </row>
    <row r="137" spans="1:10" x14ac:dyDescent="0.2">
      <c r="A137" s="125"/>
      <c r="B137" s="96" t="s">
        <v>174</v>
      </c>
      <c r="C137" s="126">
        <v>228.25280000000001</v>
      </c>
      <c r="D137" s="126">
        <v>220.98169999999999</v>
      </c>
      <c r="E137" s="125"/>
      <c r="F137" s="127"/>
      <c r="G137" s="128"/>
    </row>
    <row r="138" spans="1:10" x14ac:dyDescent="0.2">
      <c r="A138" s="125"/>
      <c r="B138" s="96" t="s">
        <v>1107</v>
      </c>
      <c r="C138" s="126">
        <v>17.561599999999999</v>
      </c>
      <c r="D138" s="126">
        <v>15.7561</v>
      </c>
      <c r="E138" s="125"/>
      <c r="F138" s="127"/>
      <c r="G138" s="128"/>
    </row>
    <row r="139" spans="1:10" x14ac:dyDescent="0.2">
      <c r="A139" s="125"/>
      <c r="B139" s="125"/>
      <c r="C139" s="125"/>
      <c r="D139" s="125"/>
      <c r="E139" s="125"/>
      <c r="F139" s="125"/>
      <c r="G139" s="125"/>
    </row>
    <row r="140" spans="1:10" x14ac:dyDescent="0.2">
      <c r="A140" s="125"/>
      <c r="B140" s="238" t="s">
        <v>991</v>
      </c>
      <c r="C140" s="239"/>
      <c r="D140" s="101" t="s">
        <v>140</v>
      </c>
      <c r="E140" s="125"/>
      <c r="F140" s="125"/>
      <c r="G140" s="125"/>
    </row>
    <row r="141" spans="1:10" x14ac:dyDescent="0.2">
      <c r="A141" s="125"/>
      <c r="B141" s="150" t="s">
        <v>172</v>
      </c>
      <c r="C141" s="151" t="s">
        <v>641</v>
      </c>
      <c r="D141" s="151" t="s">
        <v>642</v>
      </c>
      <c r="E141" s="125"/>
      <c r="F141" s="125"/>
      <c r="G141" s="125"/>
    </row>
    <row r="142" spans="1:10" x14ac:dyDescent="0.2">
      <c r="A142" s="125"/>
      <c r="B142" s="96" t="s">
        <v>1106</v>
      </c>
      <c r="C142" s="152">
        <v>1.4890000000000001</v>
      </c>
      <c r="D142" s="152">
        <v>1.4890000000000001</v>
      </c>
      <c r="E142" s="125"/>
      <c r="F142" s="127"/>
      <c r="G142" s="128"/>
    </row>
    <row r="143" spans="1:10" x14ac:dyDescent="0.2">
      <c r="A143" s="125"/>
      <c r="B143" s="96" t="s">
        <v>1107</v>
      </c>
      <c r="C143" s="152">
        <v>1.228</v>
      </c>
      <c r="D143" s="152">
        <v>1.228</v>
      </c>
      <c r="E143" s="125"/>
      <c r="F143" s="127"/>
      <c r="G143" s="128"/>
    </row>
    <row r="144" spans="1:10" x14ac:dyDescent="0.2">
      <c r="A144" s="125"/>
      <c r="B144" s="129"/>
      <c r="C144" s="129"/>
      <c r="D144" s="130"/>
      <c r="E144" s="125"/>
      <c r="F144" s="127"/>
      <c r="G144" s="128"/>
    </row>
    <row r="145" spans="1:10" x14ac:dyDescent="0.2">
      <c r="A145" s="121"/>
      <c r="B145" s="235" t="s">
        <v>175</v>
      </c>
      <c r="C145" s="236"/>
      <c r="D145" s="88" t="s">
        <v>169</v>
      </c>
      <c r="E145" s="131"/>
      <c r="F145" s="121"/>
      <c r="G145" s="121"/>
    </row>
    <row r="146" spans="1:10" x14ac:dyDescent="0.2">
      <c r="A146" s="121"/>
      <c r="B146" s="235" t="s">
        <v>176</v>
      </c>
      <c r="C146" s="236"/>
      <c r="D146" s="88" t="s">
        <v>169</v>
      </c>
      <c r="E146" s="131"/>
      <c r="F146" s="121"/>
      <c r="G146" s="121"/>
    </row>
    <row r="147" spans="1:10" x14ac:dyDescent="0.2">
      <c r="A147" s="121"/>
      <c r="B147" s="235" t="s">
        <v>177</v>
      </c>
      <c r="C147" s="236"/>
      <c r="D147" s="88" t="s">
        <v>169</v>
      </c>
      <c r="E147" s="131"/>
      <c r="F147" s="121"/>
      <c r="G147" s="121"/>
    </row>
    <row r="148" spans="1:10" x14ac:dyDescent="0.2">
      <c r="A148" s="121"/>
      <c r="B148" s="235" t="s">
        <v>178</v>
      </c>
      <c r="C148" s="236"/>
      <c r="D148" s="132">
        <v>0.52633423628386533</v>
      </c>
      <c r="E148" s="121"/>
      <c r="F148" s="115"/>
      <c r="G148" s="133"/>
    </row>
    <row r="150" spans="1:10" x14ac:dyDescent="0.2">
      <c r="B150" s="237" t="s">
        <v>992</v>
      </c>
      <c r="C150" s="237"/>
    </row>
    <row r="152" spans="1:10" ht="153.75" customHeight="1" x14ac:dyDescent="0.2"/>
    <row r="155" spans="1:10" x14ac:dyDescent="0.2">
      <c r="B155" s="134" t="s">
        <v>993</v>
      </c>
      <c r="C155" s="135"/>
      <c r="D155" s="134"/>
    </row>
    <row r="156" spans="1:10" x14ac:dyDescent="0.2">
      <c r="B156" s="134" t="s">
        <v>1127</v>
      </c>
      <c r="D156" s="134"/>
    </row>
    <row r="157" spans="1:10" ht="165" customHeight="1" x14ac:dyDescent="0.2"/>
    <row r="159" spans="1:10" x14ac:dyDescent="0.2">
      <c r="J159" s="86"/>
    </row>
  </sheetData>
  <mergeCells count="18">
    <mergeCell ref="B131:C131"/>
    <mergeCell ref="B132:C132"/>
    <mergeCell ref="B150:C150"/>
    <mergeCell ref="B140:C140"/>
    <mergeCell ref="B146:C146"/>
    <mergeCell ref="B147:C147"/>
    <mergeCell ref="B148:C148"/>
    <mergeCell ref="B145:C145"/>
    <mergeCell ref="B125:H125"/>
    <mergeCell ref="B126:H126"/>
    <mergeCell ref="B127:H127"/>
    <mergeCell ref="B129:D129"/>
    <mergeCell ref="B130:C130"/>
    <mergeCell ref="A1:H1"/>
    <mergeCell ref="A2:H2"/>
    <mergeCell ref="A3:H3"/>
    <mergeCell ref="B123:H123"/>
    <mergeCell ref="B124:H124"/>
  </mergeCells>
  <hyperlinks>
    <hyperlink ref="I1" location="Index!B2" display="Index" xr:uid="{A76CF8AC-9BB0-4CD9-AFC7-C1667324457B}"/>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E172E-BE17-46F5-8C6B-7732B23FBB39}">
  <sheetPr>
    <outlinePr summaryBelow="0" summaryRight="0"/>
  </sheetPr>
  <dimension ref="A1:Q149"/>
  <sheetViews>
    <sheetView showGridLines="0" workbookViewId="0">
      <selection sqref="A1:H1"/>
    </sheetView>
  </sheetViews>
  <sheetFormatPr defaultRowHeight="12.75" x14ac:dyDescent="0.2"/>
  <cols>
    <col min="1" max="1" width="5.85546875" bestFit="1" customWidth="1"/>
    <col min="2" max="2" width="19.7109375" bestFit="1" customWidth="1"/>
    <col min="3" max="3" width="46.85546875" customWidth="1"/>
    <col min="4" max="4" width="16.5703125" bestFit="1" customWidth="1"/>
    <col min="5" max="5" width="8.7109375" bestFit="1" customWidth="1"/>
    <col min="6" max="6" width="10.140625" bestFit="1" customWidth="1"/>
    <col min="7" max="7" width="14" bestFit="1" customWidth="1"/>
    <col min="8" max="8" width="8.42578125" bestFit="1" customWidth="1"/>
    <col min="9" max="9" width="8.7109375" customWidth="1"/>
  </cols>
  <sheetData>
    <row r="1" spans="1:9" ht="15" x14ac:dyDescent="0.2">
      <c r="A1" s="248" t="s">
        <v>0</v>
      </c>
      <c r="B1" s="248"/>
      <c r="C1" s="248"/>
      <c r="D1" s="248"/>
      <c r="E1" s="248"/>
      <c r="F1" s="248"/>
      <c r="G1" s="248"/>
      <c r="H1" s="248"/>
      <c r="I1" s="1" t="s">
        <v>981</v>
      </c>
    </row>
    <row r="2" spans="1:9" ht="15" x14ac:dyDescent="0.2">
      <c r="A2" s="229" t="s">
        <v>888</v>
      </c>
      <c r="B2" s="229"/>
      <c r="C2" s="229"/>
      <c r="D2" s="229"/>
      <c r="E2" s="229"/>
      <c r="F2" s="229"/>
      <c r="G2" s="229"/>
      <c r="H2" s="229"/>
    </row>
    <row r="3" spans="1:9" ht="15" x14ac:dyDescent="0.2">
      <c r="A3" s="229" t="s">
        <v>982</v>
      </c>
      <c r="B3" s="229"/>
      <c r="C3" s="229"/>
      <c r="D3" s="229"/>
      <c r="E3" s="229"/>
      <c r="F3" s="229"/>
      <c r="G3" s="229"/>
      <c r="H3" s="229"/>
    </row>
    <row r="4" spans="1:9" s="86" customFormat="1" ht="30" x14ac:dyDescent="0.2">
      <c r="A4" s="84" t="s">
        <v>2</v>
      </c>
      <c r="B4" s="84" t="s">
        <v>3</v>
      </c>
      <c r="C4" s="84" t="s">
        <v>4</v>
      </c>
      <c r="D4" s="84" t="s">
        <v>5</v>
      </c>
      <c r="E4" s="84" t="s">
        <v>6</v>
      </c>
      <c r="F4" s="84" t="s">
        <v>7</v>
      </c>
      <c r="G4" s="84" t="s">
        <v>8</v>
      </c>
      <c r="H4" s="85" t="s">
        <v>980</v>
      </c>
    </row>
    <row r="5" spans="1:9" x14ac:dyDescent="0.2">
      <c r="A5" s="87"/>
      <c r="B5" s="87"/>
      <c r="C5" s="88" t="s">
        <v>9</v>
      </c>
      <c r="D5" s="87"/>
      <c r="E5" s="87"/>
      <c r="F5" s="87"/>
      <c r="G5" s="87"/>
      <c r="H5" s="89" t="s">
        <v>140</v>
      </c>
    </row>
    <row r="6" spans="1:9" x14ac:dyDescent="0.2">
      <c r="A6" s="90"/>
      <c r="B6" s="91"/>
      <c r="C6" s="91" t="s">
        <v>10</v>
      </c>
      <c r="D6" s="91"/>
      <c r="E6" s="92"/>
      <c r="F6" s="93"/>
      <c r="G6" s="94"/>
      <c r="H6" s="89" t="s">
        <v>140</v>
      </c>
    </row>
    <row r="7" spans="1:9" x14ac:dyDescent="0.2">
      <c r="A7" s="95">
        <v>1</v>
      </c>
      <c r="B7" s="96" t="s">
        <v>319</v>
      </c>
      <c r="C7" s="96" t="s">
        <v>320</v>
      </c>
      <c r="D7" s="96" t="s">
        <v>31</v>
      </c>
      <c r="E7" s="97">
        <v>3180198</v>
      </c>
      <c r="F7" s="98">
        <v>29551.989914999998</v>
      </c>
      <c r="G7" s="99">
        <v>9.0441090000000002E-2</v>
      </c>
      <c r="H7" s="89" t="s">
        <v>140</v>
      </c>
    </row>
    <row r="8" spans="1:9" x14ac:dyDescent="0.2">
      <c r="A8" s="95">
        <v>2</v>
      </c>
      <c r="B8" s="96" t="s">
        <v>36</v>
      </c>
      <c r="C8" s="96" t="s">
        <v>37</v>
      </c>
      <c r="D8" s="96" t="s">
        <v>31</v>
      </c>
      <c r="E8" s="97">
        <v>1676804</v>
      </c>
      <c r="F8" s="98">
        <v>22720.694200000002</v>
      </c>
      <c r="G8" s="99">
        <v>6.9534550000000001E-2</v>
      </c>
      <c r="H8" s="89" t="s">
        <v>140</v>
      </c>
    </row>
    <row r="9" spans="1:9" x14ac:dyDescent="0.2">
      <c r="A9" s="95">
        <v>3</v>
      </c>
      <c r="B9" s="96" t="s">
        <v>321</v>
      </c>
      <c r="C9" s="96" t="s">
        <v>322</v>
      </c>
      <c r="D9" s="96" t="s">
        <v>31</v>
      </c>
      <c r="E9" s="97">
        <v>1495369</v>
      </c>
      <c r="F9" s="98">
        <v>20492.536776000001</v>
      </c>
      <c r="G9" s="99">
        <v>6.2715480000000004E-2</v>
      </c>
      <c r="H9" s="89" t="s">
        <v>140</v>
      </c>
    </row>
    <row r="10" spans="1:9" x14ac:dyDescent="0.2">
      <c r="A10" s="95">
        <v>4</v>
      </c>
      <c r="B10" s="96" t="s">
        <v>14</v>
      </c>
      <c r="C10" s="96" t="s">
        <v>15</v>
      </c>
      <c r="D10" s="96" t="s">
        <v>16</v>
      </c>
      <c r="E10" s="97">
        <v>977000</v>
      </c>
      <c r="F10" s="98">
        <v>19234.199000000001</v>
      </c>
      <c r="G10" s="99">
        <v>5.886446E-2</v>
      </c>
      <c r="H10" s="89" t="s">
        <v>140</v>
      </c>
    </row>
    <row r="11" spans="1:9" x14ac:dyDescent="0.2">
      <c r="A11" s="95">
        <v>5</v>
      </c>
      <c r="B11" s="96" t="s">
        <v>29</v>
      </c>
      <c r="C11" s="96" t="s">
        <v>30</v>
      </c>
      <c r="D11" s="96" t="s">
        <v>31</v>
      </c>
      <c r="E11" s="97">
        <v>1615408</v>
      </c>
      <c r="F11" s="98">
        <v>17400.367272</v>
      </c>
      <c r="G11" s="99">
        <v>5.3252189999999998E-2</v>
      </c>
      <c r="H11" s="89" t="s">
        <v>140</v>
      </c>
    </row>
    <row r="12" spans="1:9" x14ac:dyDescent="0.2">
      <c r="A12" s="95">
        <v>6</v>
      </c>
      <c r="B12" s="96" t="s">
        <v>323</v>
      </c>
      <c r="C12" s="96" t="s">
        <v>324</v>
      </c>
      <c r="D12" s="96" t="s">
        <v>199</v>
      </c>
      <c r="E12" s="97">
        <v>1025318</v>
      </c>
      <c r="F12" s="98">
        <v>16825.468379999998</v>
      </c>
      <c r="G12" s="99">
        <v>5.1492759999999999E-2</v>
      </c>
      <c r="H12" s="89" t="s">
        <v>140</v>
      </c>
    </row>
    <row r="13" spans="1:9" x14ac:dyDescent="0.2">
      <c r="A13" s="95">
        <v>7</v>
      </c>
      <c r="B13" s="96" t="s">
        <v>17</v>
      </c>
      <c r="C13" s="96" t="s">
        <v>18</v>
      </c>
      <c r="D13" s="96" t="s">
        <v>19</v>
      </c>
      <c r="E13" s="97">
        <v>1011076</v>
      </c>
      <c r="F13" s="98">
        <v>14108.554504</v>
      </c>
      <c r="G13" s="99">
        <v>4.3177899999999998E-2</v>
      </c>
      <c r="H13" s="89" t="s">
        <v>140</v>
      </c>
    </row>
    <row r="14" spans="1:9" x14ac:dyDescent="0.2">
      <c r="A14" s="95">
        <v>8</v>
      </c>
      <c r="B14" s="96" t="s">
        <v>11</v>
      </c>
      <c r="C14" s="96" t="s">
        <v>12</v>
      </c>
      <c r="D14" s="96" t="s">
        <v>13</v>
      </c>
      <c r="E14" s="97">
        <v>277730</v>
      </c>
      <c r="F14" s="98">
        <v>10921.17679</v>
      </c>
      <c r="G14" s="99">
        <v>3.3423229999999998E-2</v>
      </c>
      <c r="H14" s="89" t="s">
        <v>140</v>
      </c>
    </row>
    <row r="15" spans="1:9" ht="25.5" x14ac:dyDescent="0.2">
      <c r="A15" s="95">
        <v>9</v>
      </c>
      <c r="B15" s="96" t="s">
        <v>346</v>
      </c>
      <c r="C15" s="96" t="s">
        <v>347</v>
      </c>
      <c r="D15" s="96" t="s">
        <v>216</v>
      </c>
      <c r="E15" s="97">
        <v>662000</v>
      </c>
      <c r="F15" s="98">
        <v>10560.886</v>
      </c>
      <c r="G15" s="99">
        <v>3.2320599999999998E-2</v>
      </c>
      <c r="H15" s="89" t="s">
        <v>140</v>
      </c>
    </row>
    <row r="16" spans="1:9" x14ac:dyDescent="0.2">
      <c r="A16" s="95">
        <v>10</v>
      </c>
      <c r="B16" s="96" t="s">
        <v>352</v>
      </c>
      <c r="C16" s="96" t="s">
        <v>353</v>
      </c>
      <c r="D16" s="96" t="s">
        <v>199</v>
      </c>
      <c r="E16" s="97">
        <v>596688</v>
      </c>
      <c r="F16" s="98">
        <v>10400.868528000001</v>
      </c>
      <c r="G16" s="99">
        <v>3.1830879999999999E-2</v>
      </c>
      <c r="H16" s="89" t="s">
        <v>140</v>
      </c>
    </row>
    <row r="17" spans="1:8" x14ac:dyDescent="0.2">
      <c r="A17" s="95">
        <v>11</v>
      </c>
      <c r="B17" s="96" t="s">
        <v>226</v>
      </c>
      <c r="C17" s="96" t="s">
        <v>227</v>
      </c>
      <c r="D17" s="96" t="s">
        <v>228</v>
      </c>
      <c r="E17" s="97">
        <v>278803</v>
      </c>
      <c r="F17" s="98">
        <v>10252.701521999999</v>
      </c>
      <c r="G17" s="99">
        <v>3.1377429999999998E-2</v>
      </c>
      <c r="H17" s="89" t="s">
        <v>140</v>
      </c>
    </row>
    <row r="18" spans="1:8" x14ac:dyDescent="0.2">
      <c r="A18" s="95">
        <v>12</v>
      </c>
      <c r="B18" s="96" t="s">
        <v>325</v>
      </c>
      <c r="C18" s="96" t="s">
        <v>326</v>
      </c>
      <c r="D18" s="96" t="s">
        <v>31</v>
      </c>
      <c r="E18" s="97">
        <v>2481765</v>
      </c>
      <c r="F18" s="98">
        <v>10125.601199999999</v>
      </c>
      <c r="G18" s="99">
        <v>3.0988450000000001E-2</v>
      </c>
      <c r="H18" s="89" t="s">
        <v>140</v>
      </c>
    </row>
    <row r="19" spans="1:8" x14ac:dyDescent="0.2">
      <c r="A19" s="95">
        <v>13</v>
      </c>
      <c r="B19" s="96" t="s">
        <v>767</v>
      </c>
      <c r="C19" s="96" t="s">
        <v>768</v>
      </c>
      <c r="D19" s="96" t="s">
        <v>304</v>
      </c>
      <c r="E19" s="97">
        <v>258923</v>
      </c>
      <c r="F19" s="98">
        <v>9552.9640849999996</v>
      </c>
      <c r="G19" s="99">
        <v>2.923595E-2</v>
      </c>
      <c r="H19" s="89" t="s">
        <v>140</v>
      </c>
    </row>
    <row r="20" spans="1:8" x14ac:dyDescent="0.2">
      <c r="A20" s="95">
        <v>14</v>
      </c>
      <c r="B20" s="96" t="s">
        <v>331</v>
      </c>
      <c r="C20" s="96" t="s">
        <v>332</v>
      </c>
      <c r="D20" s="96" t="s">
        <v>228</v>
      </c>
      <c r="E20" s="97">
        <v>271223</v>
      </c>
      <c r="F20" s="98">
        <v>9307.8309140000001</v>
      </c>
      <c r="G20" s="99">
        <v>2.8485739999999999E-2</v>
      </c>
      <c r="H20" s="89" t="s">
        <v>140</v>
      </c>
    </row>
    <row r="21" spans="1:8" x14ac:dyDescent="0.2">
      <c r="A21" s="95">
        <v>15</v>
      </c>
      <c r="B21" s="96" t="s">
        <v>76</v>
      </c>
      <c r="C21" s="96" t="s">
        <v>77</v>
      </c>
      <c r="D21" s="96" t="s">
        <v>40</v>
      </c>
      <c r="E21" s="97">
        <v>109075</v>
      </c>
      <c r="F21" s="98">
        <v>7981.01775</v>
      </c>
      <c r="G21" s="99">
        <v>2.442515E-2</v>
      </c>
      <c r="H21" s="89" t="s">
        <v>140</v>
      </c>
    </row>
    <row r="22" spans="1:8" ht="25.5" x14ac:dyDescent="0.2">
      <c r="A22" s="95">
        <v>16</v>
      </c>
      <c r="B22" s="96" t="s">
        <v>23</v>
      </c>
      <c r="C22" s="96" t="s">
        <v>24</v>
      </c>
      <c r="D22" s="96" t="s">
        <v>25</v>
      </c>
      <c r="E22" s="97">
        <v>62000</v>
      </c>
      <c r="F22" s="98">
        <v>7870.28</v>
      </c>
      <c r="G22" s="99">
        <v>2.408625E-2</v>
      </c>
      <c r="H22" s="89" t="s">
        <v>140</v>
      </c>
    </row>
    <row r="23" spans="1:8" x14ac:dyDescent="0.2">
      <c r="A23" s="95">
        <v>17</v>
      </c>
      <c r="B23" s="96" t="s">
        <v>20</v>
      </c>
      <c r="C23" s="96" t="s">
        <v>21</v>
      </c>
      <c r="D23" s="96" t="s">
        <v>22</v>
      </c>
      <c r="E23" s="97">
        <v>1967000</v>
      </c>
      <c r="F23" s="98">
        <v>7002.52</v>
      </c>
      <c r="G23" s="99">
        <v>2.143055E-2</v>
      </c>
      <c r="H23" s="89" t="s">
        <v>140</v>
      </c>
    </row>
    <row r="24" spans="1:8" ht="25.5" x14ac:dyDescent="0.2">
      <c r="A24" s="95">
        <v>18</v>
      </c>
      <c r="B24" s="96" t="s">
        <v>200</v>
      </c>
      <c r="C24" s="96" t="s">
        <v>201</v>
      </c>
      <c r="D24" s="96" t="s">
        <v>202</v>
      </c>
      <c r="E24" s="97">
        <v>943756</v>
      </c>
      <c r="F24" s="98">
        <v>6887.5312880000001</v>
      </c>
      <c r="G24" s="99">
        <v>2.1078639999999999E-2</v>
      </c>
      <c r="H24" s="89" t="s">
        <v>140</v>
      </c>
    </row>
    <row r="25" spans="1:8" ht="25.5" x14ac:dyDescent="0.2">
      <c r="A25" s="95">
        <v>19</v>
      </c>
      <c r="B25" s="96" t="s">
        <v>278</v>
      </c>
      <c r="C25" s="96" t="s">
        <v>279</v>
      </c>
      <c r="D25" s="96" t="s">
        <v>216</v>
      </c>
      <c r="E25" s="97">
        <v>315716</v>
      </c>
      <c r="F25" s="98">
        <v>6705.8078400000004</v>
      </c>
      <c r="G25" s="99">
        <v>2.0522490000000001E-2</v>
      </c>
      <c r="H25" s="89" t="s">
        <v>140</v>
      </c>
    </row>
    <row r="26" spans="1:8" x14ac:dyDescent="0.2">
      <c r="A26" s="95">
        <v>20</v>
      </c>
      <c r="B26" s="96" t="s">
        <v>80</v>
      </c>
      <c r="C26" s="96" t="s">
        <v>81</v>
      </c>
      <c r="D26" s="96" t="s">
        <v>82</v>
      </c>
      <c r="E26" s="97">
        <v>145000</v>
      </c>
      <c r="F26" s="98">
        <v>6664.9250000000002</v>
      </c>
      <c r="G26" s="99">
        <v>2.039738E-2</v>
      </c>
      <c r="H26" s="89" t="s">
        <v>140</v>
      </c>
    </row>
    <row r="27" spans="1:8" x14ac:dyDescent="0.2">
      <c r="A27" s="95">
        <v>21</v>
      </c>
      <c r="B27" s="96" t="s">
        <v>436</v>
      </c>
      <c r="C27" s="96" t="s">
        <v>437</v>
      </c>
      <c r="D27" s="96" t="s">
        <v>266</v>
      </c>
      <c r="E27" s="97">
        <v>332646</v>
      </c>
      <c r="F27" s="98">
        <v>6647.9303099999997</v>
      </c>
      <c r="G27" s="99">
        <v>2.0345370000000002E-2</v>
      </c>
      <c r="H27" s="89" t="s">
        <v>140</v>
      </c>
    </row>
    <row r="28" spans="1:8" ht="25.5" x14ac:dyDescent="0.2">
      <c r="A28" s="95">
        <v>22</v>
      </c>
      <c r="B28" s="96" t="s">
        <v>290</v>
      </c>
      <c r="C28" s="96" t="s">
        <v>291</v>
      </c>
      <c r="D28" s="96" t="s">
        <v>185</v>
      </c>
      <c r="E28" s="97">
        <v>202732</v>
      </c>
      <c r="F28" s="98">
        <v>6478.098328</v>
      </c>
      <c r="G28" s="99">
        <v>1.982561E-2</v>
      </c>
      <c r="H28" s="89" t="s">
        <v>140</v>
      </c>
    </row>
    <row r="29" spans="1:8" ht="25.5" x14ac:dyDescent="0.2">
      <c r="A29" s="95">
        <v>23</v>
      </c>
      <c r="B29" s="96" t="s">
        <v>771</v>
      </c>
      <c r="C29" s="96" t="s">
        <v>772</v>
      </c>
      <c r="D29" s="96" t="s">
        <v>216</v>
      </c>
      <c r="E29" s="97">
        <v>515708</v>
      </c>
      <c r="F29" s="98">
        <v>6281.839148</v>
      </c>
      <c r="G29" s="99">
        <v>1.9224979999999999E-2</v>
      </c>
      <c r="H29" s="89" t="s">
        <v>140</v>
      </c>
    </row>
    <row r="30" spans="1:8" x14ac:dyDescent="0.2">
      <c r="A30" s="95">
        <v>24</v>
      </c>
      <c r="B30" s="96" t="s">
        <v>354</v>
      </c>
      <c r="C30" s="96" t="s">
        <v>355</v>
      </c>
      <c r="D30" s="96" t="s">
        <v>304</v>
      </c>
      <c r="E30" s="97">
        <v>145000</v>
      </c>
      <c r="F30" s="98">
        <v>5488.9750000000004</v>
      </c>
      <c r="G30" s="99">
        <v>1.6798489999999999E-2</v>
      </c>
      <c r="H30" s="89" t="s">
        <v>140</v>
      </c>
    </row>
    <row r="31" spans="1:8" x14ac:dyDescent="0.2">
      <c r="A31" s="95">
        <v>25</v>
      </c>
      <c r="B31" s="96" t="s">
        <v>302</v>
      </c>
      <c r="C31" s="96" t="s">
        <v>303</v>
      </c>
      <c r="D31" s="96" t="s">
        <v>304</v>
      </c>
      <c r="E31" s="97">
        <v>1598239</v>
      </c>
      <c r="F31" s="98">
        <v>4950.5453024999997</v>
      </c>
      <c r="G31" s="99">
        <v>1.515068E-2</v>
      </c>
      <c r="H31" s="89" t="s">
        <v>140</v>
      </c>
    </row>
    <row r="32" spans="1:8" x14ac:dyDescent="0.2">
      <c r="A32" s="95">
        <v>26</v>
      </c>
      <c r="B32" s="96" t="s">
        <v>431</v>
      </c>
      <c r="C32" s="96" t="s">
        <v>432</v>
      </c>
      <c r="D32" s="96" t="s">
        <v>199</v>
      </c>
      <c r="E32" s="97">
        <v>285965</v>
      </c>
      <c r="F32" s="98">
        <v>4848.8225400000001</v>
      </c>
      <c r="G32" s="99">
        <v>1.4839369999999999E-2</v>
      </c>
      <c r="H32" s="89" t="s">
        <v>140</v>
      </c>
    </row>
    <row r="33" spans="1:8" ht="25.5" x14ac:dyDescent="0.2">
      <c r="A33" s="95">
        <v>27</v>
      </c>
      <c r="B33" s="96" t="s">
        <v>440</v>
      </c>
      <c r="C33" s="96" t="s">
        <v>441</v>
      </c>
      <c r="D33" s="96" t="s">
        <v>202</v>
      </c>
      <c r="E33" s="97">
        <v>319989</v>
      </c>
      <c r="F33" s="98">
        <v>3628.3552709999999</v>
      </c>
      <c r="G33" s="99">
        <v>1.110424E-2</v>
      </c>
      <c r="H33" s="89" t="s">
        <v>140</v>
      </c>
    </row>
    <row r="34" spans="1:8" x14ac:dyDescent="0.2">
      <c r="A34" s="95">
        <v>28</v>
      </c>
      <c r="B34" s="96" t="s">
        <v>329</v>
      </c>
      <c r="C34" s="96" t="s">
        <v>330</v>
      </c>
      <c r="D34" s="96" t="s">
        <v>31</v>
      </c>
      <c r="E34" s="97">
        <v>1168476</v>
      </c>
      <c r="F34" s="98">
        <v>3498.417144</v>
      </c>
      <c r="G34" s="99">
        <v>1.070658E-2</v>
      </c>
      <c r="H34" s="89" t="s">
        <v>140</v>
      </c>
    </row>
    <row r="35" spans="1:8" x14ac:dyDescent="0.2">
      <c r="A35" s="95">
        <v>29</v>
      </c>
      <c r="B35" s="96" t="s">
        <v>840</v>
      </c>
      <c r="C35" s="96" t="s">
        <v>841</v>
      </c>
      <c r="D35" s="96" t="s">
        <v>266</v>
      </c>
      <c r="E35" s="97">
        <v>176888</v>
      </c>
      <c r="F35" s="98">
        <v>3208.9252080000001</v>
      </c>
      <c r="G35" s="99">
        <v>9.8206100000000005E-3</v>
      </c>
      <c r="H35" s="89" t="s">
        <v>140</v>
      </c>
    </row>
    <row r="36" spans="1:8" x14ac:dyDescent="0.2">
      <c r="A36" s="95">
        <v>30</v>
      </c>
      <c r="B36" s="96" t="s">
        <v>246</v>
      </c>
      <c r="C36" s="96" t="s">
        <v>247</v>
      </c>
      <c r="D36" s="96" t="s">
        <v>248</v>
      </c>
      <c r="E36" s="97">
        <v>150611</v>
      </c>
      <c r="F36" s="98">
        <v>3184.2177620000002</v>
      </c>
      <c r="G36" s="99">
        <v>9.7450000000000002E-3</v>
      </c>
      <c r="H36" s="89" t="s">
        <v>140</v>
      </c>
    </row>
    <row r="37" spans="1:8" x14ac:dyDescent="0.2">
      <c r="A37" s="95">
        <v>31</v>
      </c>
      <c r="B37" s="96" t="s">
        <v>305</v>
      </c>
      <c r="C37" s="96" t="s">
        <v>306</v>
      </c>
      <c r="D37" s="96" t="s">
        <v>304</v>
      </c>
      <c r="E37" s="97">
        <v>235000</v>
      </c>
      <c r="F37" s="98">
        <v>2936.09</v>
      </c>
      <c r="G37" s="99">
        <v>8.9856299999999997E-3</v>
      </c>
      <c r="H37" s="89" t="s">
        <v>140</v>
      </c>
    </row>
    <row r="38" spans="1:8" x14ac:dyDescent="0.2">
      <c r="A38" s="95">
        <v>32</v>
      </c>
      <c r="B38" s="96" t="s">
        <v>219</v>
      </c>
      <c r="C38" s="96" t="s">
        <v>220</v>
      </c>
      <c r="D38" s="96" t="s">
        <v>221</v>
      </c>
      <c r="E38" s="97">
        <v>586911</v>
      </c>
      <c r="F38" s="98">
        <v>2917.2411255000002</v>
      </c>
      <c r="G38" s="99">
        <v>8.9279400000000005E-3</v>
      </c>
      <c r="H38" s="89" t="s">
        <v>140</v>
      </c>
    </row>
    <row r="39" spans="1:8" x14ac:dyDescent="0.2">
      <c r="A39" s="95">
        <v>33</v>
      </c>
      <c r="B39" s="96" t="s">
        <v>67</v>
      </c>
      <c r="C39" s="96" t="s">
        <v>68</v>
      </c>
      <c r="D39" s="96" t="s">
        <v>60</v>
      </c>
      <c r="E39" s="97">
        <v>48312</v>
      </c>
      <c r="F39" s="98">
        <v>1942.6738319999999</v>
      </c>
      <c r="G39" s="99">
        <v>5.9453700000000002E-3</v>
      </c>
      <c r="H39" s="89" t="s">
        <v>140</v>
      </c>
    </row>
    <row r="40" spans="1:8" x14ac:dyDescent="0.2">
      <c r="A40" s="100"/>
      <c r="B40" s="100"/>
      <c r="C40" s="101" t="s">
        <v>139</v>
      </c>
      <c r="D40" s="100"/>
      <c r="E40" s="100" t="s">
        <v>140</v>
      </c>
      <c r="F40" s="102">
        <v>310580.051935</v>
      </c>
      <c r="G40" s="103">
        <v>0.95050104000000002</v>
      </c>
      <c r="H40" s="89" t="s">
        <v>140</v>
      </c>
    </row>
    <row r="41" spans="1:8" x14ac:dyDescent="0.2">
      <c r="A41" s="100"/>
      <c r="B41" s="100"/>
      <c r="C41" s="104"/>
      <c r="D41" s="100"/>
      <c r="E41" s="100"/>
      <c r="F41" s="105"/>
      <c r="G41" s="105"/>
      <c r="H41" s="89" t="s">
        <v>140</v>
      </c>
    </row>
    <row r="42" spans="1:8" x14ac:dyDescent="0.2">
      <c r="A42" s="100"/>
      <c r="B42" s="100"/>
      <c r="C42" s="101" t="s">
        <v>141</v>
      </c>
      <c r="D42" s="100"/>
      <c r="E42" s="100"/>
      <c r="F42" s="100"/>
      <c r="G42" s="100"/>
      <c r="H42" s="89" t="s">
        <v>140</v>
      </c>
    </row>
    <row r="43" spans="1:8" x14ac:dyDescent="0.2">
      <c r="A43" s="100"/>
      <c r="B43" s="100"/>
      <c r="C43" s="101" t="s">
        <v>139</v>
      </c>
      <c r="D43" s="100"/>
      <c r="E43" s="100" t="s">
        <v>140</v>
      </c>
      <c r="F43" s="106" t="s">
        <v>142</v>
      </c>
      <c r="G43" s="103">
        <v>0</v>
      </c>
      <c r="H43" s="89" t="s">
        <v>140</v>
      </c>
    </row>
    <row r="44" spans="1:8" x14ac:dyDescent="0.2">
      <c r="A44" s="100"/>
      <c r="B44" s="100"/>
      <c r="C44" s="104"/>
      <c r="D44" s="100"/>
      <c r="E44" s="100"/>
      <c r="F44" s="105"/>
      <c r="G44" s="105"/>
      <c r="H44" s="89" t="s">
        <v>140</v>
      </c>
    </row>
    <row r="45" spans="1:8" x14ac:dyDescent="0.2">
      <c r="A45" s="100"/>
      <c r="B45" s="100"/>
      <c r="C45" s="101" t="s">
        <v>143</v>
      </c>
      <c r="D45" s="100"/>
      <c r="E45" s="100"/>
      <c r="F45" s="100"/>
      <c r="G45" s="100"/>
      <c r="H45" s="89" t="s">
        <v>140</v>
      </c>
    </row>
    <row r="46" spans="1:8" x14ac:dyDescent="0.2">
      <c r="A46" s="100"/>
      <c r="B46" s="100"/>
      <c r="C46" s="101" t="s">
        <v>139</v>
      </c>
      <c r="D46" s="100"/>
      <c r="E46" s="100" t="s">
        <v>140</v>
      </c>
      <c r="F46" s="106" t="s">
        <v>142</v>
      </c>
      <c r="G46" s="103">
        <v>0</v>
      </c>
      <c r="H46" s="89" t="s">
        <v>140</v>
      </c>
    </row>
    <row r="47" spans="1:8" x14ac:dyDescent="0.2">
      <c r="A47" s="100"/>
      <c r="B47" s="100"/>
      <c r="C47" s="104"/>
      <c r="D47" s="100"/>
      <c r="E47" s="100"/>
      <c r="F47" s="105"/>
      <c r="G47" s="105"/>
      <c r="H47" s="89" t="s">
        <v>140</v>
      </c>
    </row>
    <row r="48" spans="1:8" x14ac:dyDescent="0.2">
      <c r="A48" s="100"/>
      <c r="B48" s="100"/>
      <c r="C48" s="101" t="s">
        <v>144</v>
      </c>
      <c r="D48" s="100"/>
      <c r="E48" s="100"/>
      <c r="F48" s="100"/>
      <c r="G48" s="100"/>
      <c r="H48" s="89" t="s">
        <v>140</v>
      </c>
    </row>
    <row r="49" spans="1:8" x14ac:dyDescent="0.2">
      <c r="A49" s="100"/>
      <c r="B49" s="100"/>
      <c r="C49" s="101" t="s">
        <v>139</v>
      </c>
      <c r="D49" s="100"/>
      <c r="E49" s="100" t="s">
        <v>140</v>
      </c>
      <c r="F49" s="106" t="s">
        <v>142</v>
      </c>
      <c r="G49" s="103">
        <v>0</v>
      </c>
      <c r="H49" s="89" t="s">
        <v>140</v>
      </c>
    </row>
    <row r="50" spans="1:8" x14ac:dyDescent="0.2">
      <c r="A50" s="100"/>
      <c r="B50" s="100"/>
      <c r="C50" s="104"/>
      <c r="D50" s="100"/>
      <c r="E50" s="100"/>
      <c r="F50" s="105"/>
      <c r="G50" s="105"/>
      <c r="H50" s="89" t="s">
        <v>140</v>
      </c>
    </row>
    <row r="51" spans="1:8" x14ac:dyDescent="0.2">
      <c r="A51" s="100"/>
      <c r="B51" s="100"/>
      <c r="C51" s="101" t="s">
        <v>145</v>
      </c>
      <c r="D51" s="100"/>
      <c r="E51" s="100"/>
      <c r="F51" s="105"/>
      <c r="G51" s="105"/>
      <c r="H51" s="89" t="s">
        <v>140</v>
      </c>
    </row>
    <row r="52" spans="1:8" x14ac:dyDescent="0.2">
      <c r="A52" s="100"/>
      <c r="B52" s="100"/>
      <c r="C52" s="101" t="s">
        <v>139</v>
      </c>
      <c r="D52" s="100"/>
      <c r="E52" s="100" t="s">
        <v>140</v>
      </c>
      <c r="F52" s="106" t="s">
        <v>142</v>
      </c>
      <c r="G52" s="103">
        <v>0</v>
      </c>
      <c r="H52" s="89" t="s">
        <v>140</v>
      </c>
    </row>
    <row r="53" spans="1:8" x14ac:dyDescent="0.2">
      <c r="A53" s="100"/>
      <c r="B53" s="100"/>
      <c r="C53" s="104"/>
      <c r="D53" s="100"/>
      <c r="E53" s="100"/>
      <c r="F53" s="105"/>
      <c r="G53" s="105"/>
      <c r="H53" s="89" t="s">
        <v>140</v>
      </c>
    </row>
    <row r="54" spans="1:8" x14ac:dyDescent="0.2">
      <c r="A54" s="100"/>
      <c r="B54" s="100"/>
      <c r="C54" s="101" t="s">
        <v>146</v>
      </c>
      <c r="D54" s="100"/>
      <c r="E54" s="100"/>
      <c r="F54" s="105"/>
      <c r="G54" s="105"/>
      <c r="H54" s="89" t="s">
        <v>140</v>
      </c>
    </row>
    <row r="55" spans="1:8" x14ac:dyDescent="0.2">
      <c r="A55" s="100"/>
      <c r="B55" s="100"/>
      <c r="C55" s="101" t="s">
        <v>139</v>
      </c>
      <c r="D55" s="100"/>
      <c r="E55" s="100" t="s">
        <v>140</v>
      </c>
      <c r="F55" s="106" t="s">
        <v>142</v>
      </c>
      <c r="G55" s="103">
        <v>0</v>
      </c>
      <c r="H55" s="89" t="s">
        <v>140</v>
      </c>
    </row>
    <row r="56" spans="1:8" x14ac:dyDescent="0.2">
      <c r="A56" s="100"/>
      <c r="B56" s="100"/>
      <c r="C56" s="104"/>
      <c r="D56" s="100"/>
      <c r="E56" s="100"/>
      <c r="F56" s="105"/>
      <c r="G56" s="105"/>
      <c r="H56" s="89" t="s">
        <v>140</v>
      </c>
    </row>
    <row r="57" spans="1:8" x14ac:dyDescent="0.2">
      <c r="A57" s="100"/>
      <c r="B57" s="100"/>
      <c r="C57" s="101" t="s">
        <v>147</v>
      </c>
      <c r="D57" s="100"/>
      <c r="E57" s="100"/>
      <c r="F57" s="102">
        <f>F40</f>
        <v>310580.051935</v>
      </c>
      <c r="G57" s="103">
        <f>G40</f>
        <v>0.95050104000000002</v>
      </c>
      <c r="H57" s="89" t="s">
        <v>140</v>
      </c>
    </row>
    <row r="58" spans="1:8" x14ac:dyDescent="0.2">
      <c r="A58" s="100"/>
      <c r="B58" s="100"/>
      <c r="C58" s="104"/>
      <c r="D58" s="100"/>
      <c r="E58" s="100"/>
      <c r="F58" s="105"/>
      <c r="G58" s="105"/>
      <c r="H58" s="89" t="s">
        <v>140</v>
      </c>
    </row>
    <row r="59" spans="1:8" x14ac:dyDescent="0.2">
      <c r="A59" s="100"/>
      <c r="B59" s="100"/>
      <c r="C59" s="101" t="s">
        <v>148</v>
      </c>
      <c r="D59" s="100"/>
      <c r="E59" s="100"/>
      <c r="F59" s="105"/>
      <c r="G59" s="105"/>
      <c r="H59" s="89" t="s">
        <v>140</v>
      </c>
    </row>
    <row r="60" spans="1:8" x14ac:dyDescent="0.2">
      <c r="A60" s="100"/>
      <c r="B60" s="100"/>
      <c r="C60" s="101" t="s">
        <v>10</v>
      </c>
      <c r="D60" s="100"/>
      <c r="E60" s="100"/>
      <c r="F60" s="105"/>
      <c r="G60" s="105"/>
      <c r="H60" s="89" t="s">
        <v>140</v>
      </c>
    </row>
    <row r="61" spans="1:8" x14ac:dyDescent="0.2">
      <c r="A61" s="100"/>
      <c r="B61" s="100"/>
      <c r="C61" s="101" t="s">
        <v>139</v>
      </c>
      <c r="D61" s="100"/>
      <c r="E61" s="100" t="s">
        <v>140</v>
      </c>
      <c r="F61" s="106" t="s">
        <v>142</v>
      </c>
      <c r="G61" s="103">
        <v>0</v>
      </c>
      <c r="H61" s="89" t="s">
        <v>140</v>
      </c>
    </row>
    <row r="62" spans="1:8" x14ac:dyDescent="0.2">
      <c r="A62" s="100"/>
      <c r="B62" s="100"/>
      <c r="C62" s="104"/>
      <c r="D62" s="100"/>
      <c r="E62" s="100"/>
      <c r="F62" s="105"/>
      <c r="G62" s="105"/>
      <c r="H62" s="89" t="s">
        <v>140</v>
      </c>
    </row>
    <row r="63" spans="1:8" x14ac:dyDescent="0.2">
      <c r="A63" s="100"/>
      <c r="B63" s="100"/>
      <c r="C63" s="101" t="s">
        <v>149</v>
      </c>
      <c r="D63" s="100"/>
      <c r="E63" s="100"/>
      <c r="F63" s="100"/>
      <c r="G63" s="100"/>
      <c r="H63" s="89" t="s">
        <v>140</v>
      </c>
    </row>
    <row r="64" spans="1:8" x14ac:dyDescent="0.2">
      <c r="A64" s="100"/>
      <c r="B64" s="100"/>
      <c r="C64" s="101" t="s">
        <v>139</v>
      </c>
      <c r="D64" s="100"/>
      <c r="E64" s="100" t="s">
        <v>140</v>
      </c>
      <c r="F64" s="106" t="s">
        <v>142</v>
      </c>
      <c r="G64" s="103">
        <v>0</v>
      </c>
      <c r="H64" s="89" t="s">
        <v>140</v>
      </c>
    </row>
    <row r="65" spans="1:8" x14ac:dyDescent="0.2">
      <c r="A65" s="100"/>
      <c r="B65" s="100"/>
      <c r="C65" s="104"/>
      <c r="D65" s="100"/>
      <c r="E65" s="100"/>
      <c r="F65" s="105"/>
      <c r="G65" s="105"/>
      <c r="H65" s="89" t="s">
        <v>140</v>
      </c>
    </row>
    <row r="66" spans="1:8" x14ac:dyDescent="0.2">
      <c r="A66" s="100"/>
      <c r="B66" s="100"/>
      <c r="C66" s="101" t="s">
        <v>150</v>
      </c>
      <c r="D66" s="100"/>
      <c r="E66" s="100"/>
      <c r="F66" s="100"/>
      <c r="G66" s="100"/>
      <c r="H66" s="89" t="s">
        <v>140</v>
      </c>
    </row>
    <row r="67" spans="1:8" x14ac:dyDescent="0.2">
      <c r="A67" s="100"/>
      <c r="B67" s="100"/>
      <c r="C67" s="101" t="s">
        <v>139</v>
      </c>
      <c r="D67" s="100"/>
      <c r="E67" s="100" t="s">
        <v>140</v>
      </c>
      <c r="F67" s="106" t="s">
        <v>142</v>
      </c>
      <c r="G67" s="103">
        <v>0</v>
      </c>
      <c r="H67" s="89" t="s">
        <v>140</v>
      </c>
    </row>
    <row r="68" spans="1:8" x14ac:dyDescent="0.2">
      <c r="A68" s="100"/>
      <c r="B68" s="100"/>
      <c r="C68" s="104"/>
      <c r="D68" s="100"/>
      <c r="E68" s="100"/>
      <c r="F68" s="105"/>
      <c r="G68" s="105"/>
      <c r="H68" s="89" t="s">
        <v>140</v>
      </c>
    </row>
    <row r="69" spans="1:8" x14ac:dyDescent="0.2">
      <c r="A69" s="100"/>
      <c r="B69" s="100"/>
      <c r="C69" s="101" t="s">
        <v>151</v>
      </c>
      <c r="D69" s="100"/>
      <c r="E69" s="100"/>
      <c r="F69" s="105"/>
      <c r="G69" s="105"/>
      <c r="H69" s="89" t="s">
        <v>140</v>
      </c>
    </row>
    <row r="70" spans="1:8" x14ac:dyDescent="0.2">
      <c r="A70" s="100"/>
      <c r="B70" s="100"/>
      <c r="C70" s="101" t="s">
        <v>139</v>
      </c>
      <c r="D70" s="100"/>
      <c r="E70" s="100" t="s">
        <v>140</v>
      </c>
      <c r="F70" s="106" t="s">
        <v>142</v>
      </c>
      <c r="G70" s="103">
        <v>0</v>
      </c>
      <c r="H70" s="89" t="s">
        <v>140</v>
      </c>
    </row>
    <row r="71" spans="1:8" ht="12.75" customHeight="1" x14ac:dyDescent="0.2">
      <c r="A71" s="87"/>
      <c r="B71" s="87"/>
      <c r="C71" s="138"/>
      <c r="D71" s="87"/>
      <c r="E71" s="87"/>
      <c r="F71" s="120"/>
      <c r="G71" s="120"/>
      <c r="H71" s="89" t="s">
        <v>140</v>
      </c>
    </row>
    <row r="72" spans="1:8" ht="12.75" customHeight="1" x14ac:dyDescent="0.2">
      <c r="A72" s="87"/>
      <c r="B72" s="87"/>
      <c r="C72" s="88" t="s">
        <v>995</v>
      </c>
      <c r="D72" s="87"/>
      <c r="E72" s="87"/>
      <c r="F72" s="87"/>
      <c r="G72" s="87"/>
      <c r="H72" s="89" t="s">
        <v>140</v>
      </c>
    </row>
    <row r="73" spans="1:8" ht="25.5" x14ac:dyDescent="0.2">
      <c r="A73" s="90">
        <v>1</v>
      </c>
      <c r="B73" s="91" t="s">
        <v>315</v>
      </c>
      <c r="C73" s="91" t="s">
        <v>996</v>
      </c>
      <c r="D73" s="91" t="s">
        <v>228</v>
      </c>
      <c r="E73" s="92">
        <v>1115212</v>
      </c>
      <c r="F73" s="93">
        <v>114.011468396</v>
      </c>
      <c r="G73" s="94">
        <v>3.4892000000000001E-4</v>
      </c>
      <c r="H73" s="89">
        <v>6.3449999999999998</v>
      </c>
    </row>
    <row r="74" spans="1:8" ht="12.75" customHeight="1" x14ac:dyDescent="0.2">
      <c r="A74" s="87"/>
      <c r="B74" s="87"/>
      <c r="C74" s="88" t="s">
        <v>139</v>
      </c>
      <c r="D74" s="87"/>
      <c r="E74" s="87" t="s">
        <v>140</v>
      </c>
      <c r="F74" s="139">
        <f>F73</f>
        <v>114.011468396</v>
      </c>
      <c r="G74" s="140">
        <f>G73</f>
        <v>3.4892000000000001E-4</v>
      </c>
      <c r="H74" s="89" t="s">
        <v>140</v>
      </c>
    </row>
    <row r="75" spans="1:8" x14ac:dyDescent="0.2">
      <c r="A75" s="100"/>
      <c r="B75" s="100"/>
      <c r="C75" s="104"/>
      <c r="D75" s="100"/>
      <c r="E75" s="100"/>
      <c r="F75" s="105"/>
      <c r="G75" s="105"/>
      <c r="H75" s="89" t="s">
        <v>140</v>
      </c>
    </row>
    <row r="76" spans="1:8" x14ac:dyDescent="0.2">
      <c r="A76" s="100"/>
      <c r="B76" s="100"/>
      <c r="C76" s="101" t="s">
        <v>152</v>
      </c>
      <c r="D76" s="100"/>
      <c r="E76" s="100"/>
      <c r="F76" s="102">
        <f>F74</f>
        <v>114.011468396</v>
      </c>
      <c r="G76" s="103">
        <f>G74</f>
        <v>3.4892000000000001E-4</v>
      </c>
      <c r="H76" s="89" t="s">
        <v>140</v>
      </c>
    </row>
    <row r="77" spans="1:8" x14ac:dyDescent="0.2">
      <c r="A77" s="100"/>
      <c r="B77" s="100"/>
      <c r="C77" s="104"/>
      <c r="D77" s="100"/>
      <c r="E77" s="100"/>
      <c r="F77" s="105"/>
      <c r="G77" s="105"/>
      <c r="H77" s="89" t="s">
        <v>140</v>
      </c>
    </row>
    <row r="78" spans="1:8" x14ac:dyDescent="0.2">
      <c r="A78" s="100"/>
      <c r="B78" s="100"/>
      <c r="C78" s="101" t="s">
        <v>153</v>
      </c>
      <c r="D78" s="100"/>
      <c r="E78" s="100"/>
      <c r="F78" s="105"/>
      <c r="G78" s="105"/>
      <c r="H78" s="89" t="s">
        <v>140</v>
      </c>
    </row>
    <row r="79" spans="1:8" x14ac:dyDescent="0.2">
      <c r="A79" s="100"/>
      <c r="B79" s="100"/>
      <c r="C79" s="101" t="s">
        <v>154</v>
      </c>
      <c r="D79" s="100"/>
      <c r="E79" s="100"/>
      <c r="F79" s="105"/>
      <c r="G79" s="105"/>
      <c r="H79" s="89" t="s">
        <v>140</v>
      </c>
    </row>
    <row r="80" spans="1:8" x14ac:dyDescent="0.2">
      <c r="A80" s="100"/>
      <c r="B80" s="100"/>
      <c r="C80" s="101" t="s">
        <v>139</v>
      </c>
      <c r="D80" s="100"/>
      <c r="E80" s="100" t="s">
        <v>140</v>
      </c>
      <c r="F80" s="106" t="s">
        <v>142</v>
      </c>
      <c r="G80" s="103">
        <v>0</v>
      </c>
      <c r="H80" s="89" t="s">
        <v>140</v>
      </c>
    </row>
    <row r="81" spans="1:8" x14ac:dyDescent="0.2">
      <c r="A81" s="100"/>
      <c r="B81" s="100"/>
      <c r="C81" s="104"/>
      <c r="D81" s="100"/>
      <c r="E81" s="100"/>
      <c r="F81" s="105"/>
      <c r="G81" s="105"/>
      <c r="H81" s="89" t="s">
        <v>140</v>
      </c>
    </row>
    <row r="82" spans="1:8" x14ac:dyDescent="0.2">
      <c r="A82" s="100"/>
      <c r="B82" s="100"/>
      <c r="C82" s="101" t="s">
        <v>155</v>
      </c>
      <c r="D82" s="100"/>
      <c r="E82" s="100"/>
      <c r="F82" s="105"/>
      <c r="G82" s="105"/>
      <c r="H82" s="89" t="s">
        <v>140</v>
      </c>
    </row>
    <row r="83" spans="1:8" x14ac:dyDescent="0.2">
      <c r="A83" s="100"/>
      <c r="B83" s="100"/>
      <c r="C83" s="101" t="s">
        <v>139</v>
      </c>
      <c r="D83" s="100"/>
      <c r="E83" s="100" t="s">
        <v>140</v>
      </c>
      <c r="F83" s="106" t="s">
        <v>142</v>
      </c>
      <c r="G83" s="103">
        <v>0</v>
      </c>
      <c r="H83" s="89" t="s">
        <v>140</v>
      </c>
    </row>
    <row r="84" spans="1:8" x14ac:dyDescent="0.2">
      <c r="A84" s="100"/>
      <c r="B84" s="100"/>
      <c r="C84" s="104"/>
      <c r="D84" s="100"/>
      <c r="E84" s="100"/>
      <c r="F84" s="105"/>
      <c r="G84" s="105"/>
      <c r="H84" s="89" t="s">
        <v>140</v>
      </c>
    </row>
    <row r="85" spans="1:8" x14ac:dyDescent="0.2">
      <c r="A85" s="100"/>
      <c r="B85" s="100"/>
      <c r="C85" s="101" t="s">
        <v>156</v>
      </c>
      <c r="D85" s="100"/>
      <c r="E85" s="100"/>
      <c r="F85" s="105"/>
      <c r="G85" s="105"/>
      <c r="H85" s="89" t="s">
        <v>140</v>
      </c>
    </row>
    <row r="86" spans="1:8" x14ac:dyDescent="0.2">
      <c r="A86" s="100"/>
      <c r="B86" s="100"/>
      <c r="C86" s="101" t="s">
        <v>139</v>
      </c>
      <c r="D86" s="100"/>
      <c r="E86" s="100" t="s">
        <v>140</v>
      </c>
      <c r="F86" s="106" t="s">
        <v>142</v>
      </c>
      <c r="G86" s="103">
        <v>0</v>
      </c>
      <c r="H86" s="89" t="s">
        <v>140</v>
      </c>
    </row>
    <row r="87" spans="1:8" x14ac:dyDescent="0.2">
      <c r="A87" s="100"/>
      <c r="B87" s="100"/>
      <c r="C87" s="104"/>
      <c r="D87" s="100"/>
      <c r="E87" s="100"/>
      <c r="F87" s="105"/>
      <c r="G87" s="105"/>
      <c r="H87" s="89" t="s">
        <v>140</v>
      </c>
    </row>
    <row r="88" spans="1:8" x14ac:dyDescent="0.2">
      <c r="A88" s="100"/>
      <c r="B88" s="100"/>
      <c r="C88" s="101" t="s">
        <v>157</v>
      </c>
      <c r="D88" s="100"/>
      <c r="E88" s="100"/>
      <c r="F88" s="105"/>
      <c r="G88" s="105"/>
      <c r="H88" s="89" t="s">
        <v>140</v>
      </c>
    </row>
    <row r="89" spans="1:8" x14ac:dyDescent="0.2">
      <c r="A89" s="95">
        <v>1</v>
      </c>
      <c r="B89" s="96"/>
      <c r="C89" s="96" t="s">
        <v>158</v>
      </c>
      <c r="D89" s="96"/>
      <c r="E89" s="107"/>
      <c r="F89" s="98">
        <v>15220.745081665</v>
      </c>
      <c r="G89" s="99">
        <v>4.6581659999999997E-2</v>
      </c>
      <c r="H89" s="89">
        <v>5.2</v>
      </c>
    </row>
    <row r="90" spans="1:8" x14ac:dyDescent="0.2">
      <c r="A90" s="100"/>
      <c r="B90" s="100"/>
      <c r="C90" s="101" t="s">
        <v>139</v>
      </c>
      <c r="D90" s="100"/>
      <c r="E90" s="100" t="s">
        <v>140</v>
      </c>
      <c r="F90" s="102">
        <v>15220.745081665</v>
      </c>
      <c r="G90" s="103">
        <v>4.6581659999999997E-2</v>
      </c>
      <c r="H90" s="89" t="s">
        <v>140</v>
      </c>
    </row>
    <row r="91" spans="1:8" x14ac:dyDescent="0.2">
      <c r="A91" s="100"/>
      <c r="B91" s="100"/>
      <c r="C91" s="104"/>
      <c r="D91" s="100"/>
      <c r="E91" s="100"/>
      <c r="F91" s="105"/>
      <c r="G91" s="105"/>
      <c r="H91" s="89" t="s">
        <v>140</v>
      </c>
    </row>
    <row r="92" spans="1:8" x14ac:dyDescent="0.2">
      <c r="A92" s="100"/>
      <c r="B92" s="100"/>
      <c r="C92" s="101" t="s">
        <v>159</v>
      </c>
      <c r="D92" s="100"/>
      <c r="E92" s="100"/>
      <c r="F92" s="102">
        <v>15220.745081665</v>
      </c>
      <c r="G92" s="103">
        <v>4.6581659999999997E-2</v>
      </c>
      <c r="H92" s="89" t="s">
        <v>140</v>
      </c>
    </row>
    <row r="93" spans="1:8" x14ac:dyDescent="0.2">
      <c r="A93" s="100"/>
      <c r="B93" s="100"/>
      <c r="C93" s="105"/>
      <c r="D93" s="100"/>
      <c r="E93" s="100"/>
      <c r="F93" s="100"/>
      <c r="G93" s="100"/>
      <c r="H93" s="89" t="s">
        <v>140</v>
      </c>
    </row>
    <row r="94" spans="1:8" x14ac:dyDescent="0.2">
      <c r="A94" s="100"/>
      <c r="B94" s="100"/>
      <c r="C94" s="101" t="s">
        <v>160</v>
      </c>
      <c r="D94" s="100"/>
      <c r="E94" s="100"/>
      <c r="F94" s="100"/>
      <c r="G94" s="100"/>
      <c r="H94" s="89" t="s">
        <v>140</v>
      </c>
    </row>
    <row r="95" spans="1:8" x14ac:dyDescent="0.2">
      <c r="A95" s="100"/>
      <c r="B95" s="100"/>
      <c r="C95" s="101" t="s">
        <v>161</v>
      </c>
      <c r="D95" s="100"/>
      <c r="E95" s="100"/>
      <c r="F95" s="100"/>
      <c r="G95" s="100"/>
      <c r="H95" s="89" t="s">
        <v>140</v>
      </c>
    </row>
    <row r="96" spans="1:8" x14ac:dyDescent="0.2">
      <c r="A96" s="100"/>
      <c r="B96" s="100"/>
      <c r="C96" s="101" t="s">
        <v>139</v>
      </c>
      <c r="D96" s="100"/>
      <c r="E96" s="100" t="s">
        <v>140</v>
      </c>
      <c r="F96" s="106" t="s">
        <v>142</v>
      </c>
      <c r="G96" s="103">
        <v>0</v>
      </c>
      <c r="H96" s="89" t="s">
        <v>140</v>
      </c>
    </row>
    <row r="97" spans="1:17" x14ac:dyDescent="0.2">
      <c r="A97" s="100"/>
      <c r="B97" s="100"/>
      <c r="C97" s="104"/>
      <c r="D97" s="100"/>
      <c r="E97" s="100"/>
      <c r="F97" s="105"/>
      <c r="G97" s="105"/>
      <c r="H97" s="89" t="s">
        <v>140</v>
      </c>
    </row>
    <row r="98" spans="1:17" x14ac:dyDescent="0.2">
      <c r="A98" s="100"/>
      <c r="B98" s="100"/>
      <c r="C98" s="101" t="s">
        <v>162</v>
      </c>
      <c r="D98" s="100"/>
      <c r="E98" s="100"/>
      <c r="F98" s="100"/>
      <c r="G98" s="100"/>
      <c r="H98" s="89" t="s">
        <v>140</v>
      </c>
    </row>
    <row r="99" spans="1:17" x14ac:dyDescent="0.2">
      <c r="A99" s="100"/>
      <c r="B99" s="100"/>
      <c r="C99" s="101" t="s">
        <v>163</v>
      </c>
      <c r="D99" s="100"/>
      <c r="E99" s="100"/>
      <c r="F99" s="100"/>
      <c r="G99" s="100"/>
      <c r="H99" s="89" t="s">
        <v>140</v>
      </c>
    </row>
    <row r="100" spans="1:17" x14ac:dyDescent="0.2">
      <c r="A100" s="100"/>
      <c r="B100" s="100"/>
      <c r="C100" s="101" t="s">
        <v>139</v>
      </c>
      <c r="D100" s="100"/>
      <c r="E100" s="100" t="s">
        <v>140</v>
      </c>
      <c r="F100" s="106" t="s">
        <v>142</v>
      </c>
      <c r="G100" s="103">
        <v>0</v>
      </c>
      <c r="H100" s="89" t="s">
        <v>140</v>
      </c>
    </row>
    <row r="101" spans="1:17" x14ac:dyDescent="0.2">
      <c r="A101" s="100"/>
      <c r="B101" s="100"/>
      <c r="C101" s="104"/>
      <c r="D101" s="100"/>
      <c r="E101" s="100"/>
      <c r="F101" s="105"/>
      <c r="G101" s="105"/>
      <c r="H101" s="89" t="s">
        <v>140</v>
      </c>
    </row>
    <row r="102" spans="1:17" x14ac:dyDescent="0.2">
      <c r="A102" s="100"/>
      <c r="B102" s="100"/>
      <c r="C102" s="101" t="s">
        <v>164</v>
      </c>
      <c r="D102" s="100"/>
      <c r="E102" s="100"/>
      <c r="F102" s="105"/>
      <c r="G102" s="105"/>
      <c r="H102" s="89" t="s">
        <v>140</v>
      </c>
    </row>
    <row r="103" spans="1:17" x14ac:dyDescent="0.2">
      <c r="A103" s="100"/>
      <c r="B103" s="100"/>
      <c r="C103" s="101" t="s">
        <v>139</v>
      </c>
      <c r="D103" s="100"/>
      <c r="E103" s="100" t="s">
        <v>140</v>
      </c>
      <c r="F103" s="106" t="s">
        <v>142</v>
      </c>
      <c r="G103" s="103">
        <v>0</v>
      </c>
      <c r="H103" s="89" t="s">
        <v>140</v>
      </c>
    </row>
    <row r="104" spans="1:17" x14ac:dyDescent="0.2">
      <c r="A104" s="100"/>
      <c r="B104" s="96"/>
      <c r="C104" s="96"/>
      <c r="D104" s="101"/>
      <c r="E104" s="100"/>
      <c r="F104" s="96"/>
      <c r="G104" s="107"/>
      <c r="H104" s="89" t="s">
        <v>140</v>
      </c>
    </row>
    <row r="105" spans="1:17" x14ac:dyDescent="0.2">
      <c r="A105" s="107"/>
      <c r="B105" s="96"/>
      <c r="C105" s="96" t="s">
        <v>165</v>
      </c>
      <c r="D105" s="96"/>
      <c r="E105" s="107"/>
      <c r="F105" s="98">
        <v>839.23206555000002</v>
      </c>
      <c r="G105" s="99">
        <v>2.5683899999999998E-3</v>
      </c>
      <c r="H105" s="89" t="s">
        <v>140</v>
      </c>
    </row>
    <row r="106" spans="1:17" x14ac:dyDescent="0.2">
      <c r="A106" s="104"/>
      <c r="B106" s="104"/>
      <c r="C106" s="101" t="s">
        <v>166</v>
      </c>
      <c r="D106" s="105"/>
      <c r="E106" s="105"/>
      <c r="F106" s="102">
        <v>326754.04055061098</v>
      </c>
      <c r="G106" s="108">
        <v>1.0000000099999999</v>
      </c>
      <c r="H106" s="89" t="s">
        <v>140</v>
      </c>
    </row>
    <row r="107" spans="1:17" ht="12.75" customHeight="1" x14ac:dyDescent="0.2">
      <c r="A107" s="109"/>
      <c r="B107" s="109"/>
      <c r="C107" s="110"/>
      <c r="D107" s="111"/>
      <c r="E107" s="111"/>
      <c r="F107" s="112"/>
      <c r="G107" s="113"/>
      <c r="H107" s="114"/>
    </row>
    <row r="108" spans="1:17" x14ac:dyDescent="0.2">
      <c r="A108" s="109"/>
      <c r="B108" s="230" t="s">
        <v>984</v>
      </c>
      <c r="C108" s="230"/>
      <c r="D108" s="230"/>
      <c r="E108" s="230"/>
      <c r="F108" s="230"/>
      <c r="G108" s="230"/>
      <c r="H108" s="230"/>
      <c r="J108" s="116"/>
    </row>
    <row r="109" spans="1:17" x14ac:dyDescent="0.2">
      <c r="A109" s="109"/>
      <c r="B109" s="230" t="s">
        <v>985</v>
      </c>
      <c r="C109" s="230"/>
      <c r="D109" s="230"/>
      <c r="E109" s="230"/>
      <c r="F109" s="230"/>
      <c r="G109" s="230"/>
      <c r="H109" s="230"/>
      <c r="J109" s="116"/>
    </row>
    <row r="110" spans="1:17" x14ac:dyDescent="0.2">
      <c r="A110" s="109"/>
      <c r="B110" s="230" t="s">
        <v>986</v>
      </c>
      <c r="C110" s="230"/>
      <c r="D110" s="230"/>
      <c r="E110" s="230"/>
      <c r="F110" s="230"/>
      <c r="G110" s="230"/>
      <c r="H110" s="230"/>
      <c r="J110" s="116"/>
    </row>
    <row r="111" spans="1:17" s="118" customFormat="1" ht="66.75" customHeight="1" x14ac:dyDescent="0.25">
      <c r="A111" s="117"/>
      <c r="B111" s="231" t="s">
        <v>987</v>
      </c>
      <c r="C111" s="231"/>
      <c r="D111" s="231"/>
      <c r="E111" s="231"/>
      <c r="F111" s="231"/>
      <c r="G111" s="231"/>
      <c r="H111" s="231"/>
      <c r="I111"/>
      <c r="J111" s="116"/>
      <c r="K111"/>
      <c r="L111"/>
      <c r="M111"/>
      <c r="N111"/>
      <c r="O111"/>
      <c r="P111"/>
      <c r="Q111"/>
    </row>
    <row r="112" spans="1:17" x14ac:dyDescent="0.2">
      <c r="A112" s="109"/>
      <c r="B112" s="230" t="s">
        <v>988</v>
      </c>
      <c r="C112" s="230"/>
      <c r="D112" s="230"/>
      <c r="E112" s="230"/>
      <c r="F112" s="230"/>
      <c r="G112" s="230"/>
      <c r="H112" s="230"/>
      <c r="J112" s="116"/>
    </row>
    <row r="113" spans="1:10" x14ac:dyDescent="0.2">
      <c r="A113" s="109"/>
      <c r="B113" s="109"/>
      <c r="C113" s="109"/>
      <c r="D113" s="111"/>
      <c r="E113" s="111"/>
      <c r="F113" s="111"/>
      <c r="G113" s="111"/>
    </row>
    <row r="114" spans="1:10" x14ac:dyDescent="0.2">
      <c r="A114" s="109"/>
      <c r="B114" s="232" t="s">
        <v>167</v>
      </c>
      <c r="C114" s="233"/>
      <c r="D114" s="234"/>
      <c r="E114" s="119"/>
      <c r="F114" s="111"/>
      <c r="G114" s="111"/>
    </row>
    <row r="115" spans="1:10" ht="27.75" customHeight="1" x14ac:dyDescent="0.2">
      <c r="A115" s="109"/>
      <c r="B115" s="235" t="s">
        <v>168</v>
      </c>
      <c r="C115" s="236"/>
      <c r="D115" s="88" t="s">
        <v>169</v>
      </c>
      <c r="E115" s="119"/>
      <c r="F115" s="111"/>
      <c r="G115" s="111"/>
    </row>
    <row r="116" spans="1:10" ht="12.75" customHeight="1" x14ac:dyDescent="0.2">
      <c r="A116" s="109"/>
      <c r="B116" s="235" t="s">
        <v>989</v>
      </c>
      <c r="C116" s="236"/>
      <c r="D116" s="88" t="s">
        <v>169</v>
      </c>
      <c r="E116" s="119"/>
      <c r="F116" s="111"/>
      <c r="G116" s="111"/>
    </row>
    <row r="117" spans="1:10" x14ac:dyDescent="0.2">
      <c r="A117" s="109"/>
      <c r="B117" s="235" t="s">
        <v>170</v>
      </c>
      <c r="C117" s="236"/>
      <c r="D117" s="120" t="s">
        <v>140</v>
      </c>
      <c r="E117" s="119"/>
      <c r="F117" s="111"/>
      <c r="G117" s="111"/>
    </row>
    <row r="118" spans="1:10" x14ac:dyDescent="0.2">
      <c r="A118" s="121"/>
      <c r="B118" s="122" t="s">
        <v>140</v>
      </c>
      <c r="C118" s="122" t="s">
        <v>990</v>
      </c>
      <c r="D118" s="122" t="s">
        <v>171</v>
      </c>
      <c r="E118" s="121"/>
      <c r="F118" s="121"/>
      <c r="G118" s="121"/>
      <c r="H118" s="121"/>
      <c r="J118" s="116"/>
    </row>
    <row r="119" spans="1:10" x14ac:dyDescent="0.2">
      <c r="A119" s="121"/>
      <c r="B119" s="123" t="s">
        <v>172</v>
      </c>
      <c r="C119" s="124">
        <v>46022</v>
      </c>
      <c r="D119" s="124">
        <v>46053</v>
      </c>
      <c r="E119" s="121"/>
      <c r="F119" s="121"/>
      <c r="G119" s="121"/>
      <c r="J119" s="116"/>
    </row>
    <row r="120" spans="1:10" x14ac:dyDescent="0.2">
      <c r="A120" s="125"/>
      <c r="B120" s="96" t="s">
        <v>173</v>
      </c>
      <c r="C120" s="126">
        <v>23.538499999999999</v>
      </c>
      <c r="D120" s="126">
        <v>22.975999999999999</v>
      </c>
      <c r="E120" s="125"/>
      <c r="F120" s="127"/>
      <c r="G120" s="128"/>
    </row>
    <row r="121" spans="1:10" x14ac:dyDescent="0.2">
      <c r="A121" s="125"/>
      <c r="B121" s="96" t="s">
        <v>1106</v>
      </c>
      <c r="C121" s="126">
        <v>17.090399999999999</v>
      </c>
      <c r="D121" s="126">
        <v>16.681999999999999</v>
      </c>
      <c r="E121" s="125"/>
      <c r="F121" s="127"/>
      <c r="G121" s="128"/>
    </row>
    <row r="122" spans="1:10" x14ac:dyDescent="0.2">
      <c r="A122" s="125"/>
      <c r="B122" s="96" t="s">
        <v>174</v>
      </c>
      <c r="C122" s="126">
        <v>21.799199999999999</v>
      </c>
      <c r="D122" s="126">
        <v>21.255400000000002</v>
      </c>
      <c r="E122" s="125"/>
      <c r="F122" s="127"/>
      <c r="G122" s="128"/>
    </row>
    <row r="123" spans="1:10" x14ac:dyDescent="0.2">
      <c r="A123" s="125"/>
      <c r="B123" s="96" t="s">
        <v>1107</v>
      </c>
      <c r="C123" s="126">
        <v>15.8024</v>
      </c>
      <c r="D123" s="126">
        <v>15.408200000000001</v>
      </c>
      <c r="E123" s="125"/>
      <c r="F123" s="127"/>
      <c r="G123" s="128"/>
    </row>
    <row r="124" spans="1:10" x14ac:dyDescent="0.2">
      <c r="A124" s="125"/>
      <c r="B124" s="125"/>
      <c r="C124" s="125"/>
      <c r="D124" s="125"/>
      <c r="E124" s="125"/>
      <c r="F124" s="125"/>
      <c r="G124" s="125"/>
    </row>
    <row r="125" spans="1:10" x14ac:dyDescent="0.2">
      <c r="A125" s="125"/>
      <c r="B125" s="238" t="s">
        <v>991</v>
      </c>
      <c r="C125" s="239"/>
      <c r="D125" s="88" t="s">
        <v>169</v>
      </c>
      <c r="E125" s="125"/>
      <c r="F125" s="125"/>
      <c r="G125" s="125"/>
    </row>
    <row r="126" spans="1:10" x14ac:dyDescent="0.2">
      <c r="A126" s="125"/>
      <c r="B126" s="129"/>
      <c r="C126" s="129"/>
      <c r="D126" s="130"/>
      <c r="E126" s="125"/>
      <c r="F126" s="127"/>
      <c r="G126" s="128"/>
    </row>
    <row r="127" spans="1:10" x14ac:dyDescent="0.2">
      <c r="A127" s="121"/>
      <c r="B127" s="235" t="s">
        <v>175</v>
      </c>
      <c r="C127" s="236"/>
      <c r="D127" s="88" t="s">
        <v>169</v>
      </c>
      <c r="E127" s="131"/>
      <c r="F127" s="121"/>
      <c r="G127" s="121"/>
    </row>
    <row r="128" spans="1:10" x14ac:dyDescent="0.2">
      <c r="A128" s="121"/>
      <c r="B128" s="235" t="s">
        <v>176</v>
      </c>
      <c r="C128" s="236"/>
      <c r="D128" s="88" t="s">
        <v>169</v>
      </c>
      <c r="E128" s="131"/>
      <c r="F128" s="121"/>
      <c r="G128" s="121"/>
    </row>
    <row r="129" spans="1:10" x14ac:dyDescent="0.2">
      <c r="A129" s="121"/>
      <c r="B129" s="235" t="s">
        <v>177</v>
      </c>
      <c r="C129" s="236"/>
      <c r="D129" s="88" t="s">
        <v>169</v>
      </c>
      <c r="E129" s="131"/>
      <c r="F129" s="121"/>
      <c r="G129" s="121"/>
    </row>
    <row r="130" spans="1:10" x14ac:dyDescent="0.2">
      <c r="A130" s="121"/>
      <c r="B130" s="235" t="s">
        <v>178</v>
      </c>
      <c r="C130" s="236"/>
      <c r="D130" s="132">
        <v>0.32832246552641853</v>
      </c>
      <c r="E130" s="121"/>
      <c r="F130" s="115"/>
      <c r="G130" s="133"/>
    </row>
    <row r="132" spans="1:10" x14ac:dyDescent="0.2">
      <c r="B132" s="237" t="s">
        <v>992</v>
      </c>
      <c r="C132" s="237"/>
    </row>
    <row r="134" spans="1:10" ht="153.75" customHeight="1" x14ac:dyDescent="0.2"/>
    <row r="137" spans="1:10" x14ac:dyDescent="0.2">
      <c r="B137" s="134" t="s">
        <v>993</v>
      </c>
      <c r="C137" s="135"/>
      <c r="D137" s="134"/>
    </row>
    <row r="138" spans="1:10" x14ac:dyDescent="0.2">
      <c r="B138" s="134" t="s">
        <v>1128</v>
      </c>
      <c r="D138" s="134"/>
    </row>
    <row r="139" spans="1:10" ht="165" customHeight="1" x14ac:dyDescent="0.2"/>
    <row r="141" spans="1:10" x14ac:dyDescent="0.2">
      <c r="J141" s="86"/>
    </row>
    <row r="148" customFormat="1" ht="12.75" customHeight="1" x14ac:dyDescent="0.2"/>
    <row r="149" customFormat="1" ht="12.75" customHeight="1" x14ac:dyDescent="0.2"/>
  </sheetData>
  <mergeCells count="18">
    <mergeCell ref="B116:C116"/>
    <mergeCell ref="B117:C117"/>
    <mergeCell ref="B132:C132"/>
    <mergeCell ref="B125:C125"/>
    <mergeCell ref="B129:C129"/>
    <mergeCell ref="B130:C130"/>
    <mergeCell ref="B127:C127"/>
    <mergeCell ref="B128:C128"/>
    <mergeCell ref="B110:H110"/>
    <mergeCell ref="B111:H111"/>
    <mergeCell ref="B112:H112"/>
    <mergeCell ref="B114:D114"/>
    <mergeCell ref="B115:C115"/>
    <mergeCell ref="A1:H1"/>
    <mergeCell ref="A2:H2"/>
    <mergeCell ref="A3:H3"/>
    <mergeCell ref="B108:H108"/>
    <mergeCell ref="B109:H109"/>
  </mergeCells>
  <hyperlinks>
    <hyperlink ref="I1" location="Index!B2" display="Index" xr:uid="{D425FEE5-B7C6-4641-91DD-45FE04871764}"/>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F66E8-63E0-4B30-B73D-F82FD7FEAEE1}">
  <sheetPr>
    <outlinePr summaryBelow="0" summaryRight="0"/>
  </sheetPr>
  <dimension ref="A1:Q151"/>
  <sheetViews>
    <sheetView showGridLines="0" workbookViewId="0">
      <selection sqref="A1:H1"/>
    </sheetView>
  </sheetViews>
  <sheetFormatPr defaultRowHeight="12.75" x14ac:dyDescent="0.2"/>
  <cols>
    <col min="1" max="1" width="5.85546875" bestFit="1" customWidth="1"/>
    <col min="2" max="2" width="19.7109375" bestFit="1" customWidth="1"/>
    <col min="3" max="3" width="46.85546875" customWidth="1"/>
    <col min="4" max="4" width="17.7109375" bestFit="1" customWidth="1"/>
    <col min="5" max="5" width="8.7109375" bestFit="1" customWidth="1"/>
    <col min="6" max="6" width="10.140625" bestFit="1" customWidth="1"/>
    <col min="7" max="7" width="14" bestFit="1" customWidth="1"/>
    <col min="8" max="8" width="8.42578125" bestFit="1" customWidth="1"/>
    <col min="9" max="9" width="8.7109375" customWidth="1"/>
  </cols>
  <sheetData>
    <row r="1" spans="1:9" ht="15" x14ac:dyDescent="0.2">
      <c r="A1" s="248" t="s">
        <v>0</v>
      </c>
      <c r="B1" s="248"/>
      <c r="C1" s="248"/>
      <c r="D1" s="248"/>
      <c r="E1" s="248"/>
      <c r="F1" s="248"/>
      <c r="G1" s="248"/>
      <c r="H1" s="248"/>
      <c r="I1" s="1" t="s">
        <v>981</v>
      </c>
    </row>
    <row r="2" spans="1:9" ht="15" x14ac:dyDescent="0.2">
      <c r="A2" s="248" t="s">
        <v>889</v>
      </c>
      <c r="B2" s="248"/>
      <c r="C2" s="248"/>
      <c r="D2" s="248"/>
      <c r="E2" s="248"/>
      <c r="F2" s="248"/>
      <c r="G2" s="248"/>
      <c r="H2" s="248"/>
    </row>
    <row r="3" spans="1:9" ht="15" x14ac:dyDescent="0.2">
      <c r="A3" s="248" t="s">
        <v>982</v>
      </c>
      <c r="B3" s="248"/>
      <c r="C3" s="248"/>
      <c r="D3" s="248"/>
      <c r="E3" s="248"/>
      <c r="F3" s="248"/>
      <c r="G3" s="248"/>
      <c r="H3" s="248"/>
    </row>
    <row r="4" spans="1:9" s="86" customFormat="1" ht="30" x14ac:dyDescent="0.2">
      <c r="A4" s="84" t="s">
        <v>2</v>
      </c>
      <c r="B4" s="84" t="s">
        <v>3</v>
      </c>
      <c r="C4" s="84" t="s">
        <v>4</v>
      </c>
      <c r="D4" s="84" t="s">
        <v>5</v>
      </c>
      <c r="E4" s="84" t="s">
        <v>6</v>
      </c>
      <c r="F4" s="84" t="s">
        <v>7</v>
      </c>
      <c r="G4" s="84" t="s">
        <v>8</v>
      </c>
      <c r="H4" s="85" t="s">
        <v>980</v>
      </c>
    </row>
    <row r="5" spans="1:9" x14ac:dyDescent="0.2">
      <c r="A5" s="87"/>
      <c r="B5" s="87"/>
      <c r="C5" s="88" t="s">
        <v>9</v>
      </c>
      <c r="D5" s="87"/>
      <c r="E5" s="87"/>
      <c r="F5" s="87"/>
      <c r="G5" s="87"/>
      <c r="H5" s="89" t="s">
        <v>140</v>
      </c>
    </row>
    <row r="6" spans="1:9" x14ac:dyDescent="0.2">
      <c r="A6" s="90"/>
      <c r="B6" s="91"/>
      <c r="C6" s="91" t="s">
        <v>10</v>
      </c>
      <c r="D6" s="91"/>
      <c r="E6" s="92"/>
      <c r="F6" s="93"/>
      <c r="G6" s="94"/>
      <c r="H6" s="89" t="s">
        <v>140</v>
      </c>
    </row>
    <row r="7" spans="1:9" x14ac:dyDescent="0.2">
      <c r="A7" s="95">
        <v>1</v>
      </c>
      <c r="B7" s="96" t="s">
        <v>14</v>
      </c>
      <c r="C7" s="96" t="s">
        <v>15</v>
      </c>
      <c r="D7" s="96" t="s">
        <v>16</v>
      </c>
      <c r="E7" s="97">
        <v>532285</v>
      </c>
      <c r="F7" s="98">
        <v>10479.094795000001</v>
      </c>
      <c r="G7" s="99">
        <v>6.2384889999999998E-2</v>
      </c>
      <c r="H7" s="89" t="s">
        <v>140</v>
      </c>
    </row>
    <row r="8" spans="1:9" x14ac:dyDescent="0.2">
      <c r="A8" s="95">
        <v>2</v>
      </c>
      <c r="B8" s="96" t="s">
        <v>325</v>
      </c>
      <c r="C8" s="96" t="s">
        <v>326</v>
      </c>
      <c r="D8" s="96" t="s">
        <v>31</v>
      </c>
      <c r="E8" s="97">
        <v>2444955</v>
      </c>
      <c r="F8" s="98">
        <v>9975.4164000000001</v>
      </c>
      <c r="G8" s="99">
        <v>5.9386349999999997E-2</v>
      </c>
      <c r="H8" s="89" t="s">
        <v>140</v>
      </c>
    </row>
    <row r="9" spans="1:9" x14ac:dyDescent="0.2">
      <c r="A9" s="95">
        <v>3</v>
      </c>
      <c r="B9" s="96" t="s">
        <v>344</v>
      </c>
      <c r="C9" s="96" t="s">
        <v>345</v>
      </c>
      <c r="D9" s="96" t="s">
        <v>304</v>
      </c>
      <c r="E9" s="97">
        <v>3214373</v>
      </c>
      <c r="F9" s="98">
        <v>8794.5245279999999</v>
      </c>
      <c r="G9" s="99">
        <v>5.2356180000000002E-2</v>
      </c>
      <c r="H9" s="89" t="s">
        <v>140</v>
      </c>
    </row>
    <row r="10" spans="1:9" x14ac:dyDescent="0.2">
      <c r="A10" s="95">
        <v>4</v>
      </c>
      <c r="B10" s="96" t="s">
        <v>11</v>
      </c>
      <c r="C10" s="96" t="s">
        <v>12</v>
      </c>
      <c r="D10" s="96" t="s">
        <v>13</v>
      </c>
      <c r="E10" s="97">
        <v>211772</v>
      </c>
      <c r="F10" s="98">
        <v>8327.5103560000007</v>
      </c>
      <c r="G10" s="99">
        <v>4.9575920000000002E-2</v>
      </c>
      <c r="H10" s="89" t="s">
        <v>140</v>
      </c>
    </row>
    <row r="11" spans="1:9" x14ac:dyDescent="0.2">
      <c r="A11" s="95">
        <v>5</v>
      </c>
      <c r="B11" s="96" t="s">
        <v>17</v>
      </c>
      <c r="C11" s="96" t="s">
        <v>18</v>
      </c>
      <c r="D11" s="96" t="s">
        <v>19</v>
      </c>
      <c r="E11" s="97">
        <v>450032</v>
      </c>
      <c r="F11" s="98">
        <v>6279.7465279999997</v>
      </c>
      <c r="G11" s="99">
        <v>3.738503E-2</v>
      </c>
      <c r="H11" s="89" t="s">
        <v>140</v>
      </c>
    </row>
    <row r="12" spans="1:9" x14ac:dyDescent="0.2">
      <c r="A12" s="95">
        <v>6</v>
      </c>
      <c r="B12" s="96" t="s">
        <v>651</v>
      </c>
      <c r="C12" s="96" t="s">
        <v>652</v>
      </c>
      <c r="D12" s="96" t="s">
        <v>648</v>
      </c>
      <c r="E12" s="97">
        <v>584396</v>
      </c>
      <c r="F12" s="98">
        <v>5625.395896</v>
      </c>
      <c r="G12" s="99">
        <v>3.3489499999999998E-2</v>
      </c>
      <c r="H12" s="89" t="s">
        <v>140</v>
      </c>
    </row>
    <row r="13" spans="1:9" x14ac:dyDescent="0.2">
      <c r="A13" s="95">
        <v>7</v>
      </c>
      <c r="B13" s="96" t="s">
        <v>331</v>
      </c>
      <c r="C13" s="96" t="s">
        <v>332</v>
      </c>
      <c r="D13" s="96" t="s">
        <v>228</v>
      </c>
      <c r="E13" s="97">
        <v>162197</v>
      </c>
      <c r="F13" s="98">
        <v>5566.2766460000003</v>
      </c>
      <c r="G13" s="99">
        <v>3.3137550000000002E-2</v>
      </c>
      <c r="H13" s="89" t="s">
        <v>140</v>
      </c>
    </row>
    <row r="14" spans="1:9" x14ac:dyDescent="0.2">
      <c r="A14" s="95">
        <v>8</v>
      </c>
      <c r="B14" s="96" t="s">
        <v>333</v>
      </c>
      <c r="C14" s="96" t="s">
        <v>334</v>
      </c>
      <c r="D14" s="96" t="s">
        <v>28</v>
      </c>
      <c r="E14" s="97">
        <v>113724</v>
      </c>
      <c r="F14" s="98">
        <v>5253.3664559999997</v>
      </c>
      <c r="G14" s="99">
        <v>3.1274709999999997E-2</v>
      </c>
      <c r="H14" s="89" t="s">
        <v>140</v>
      </c>
    </row>
    <row r="15" spans="1:9" x14ac:dyDescent="0.2">
      <c r="A15" s="95">
        <v>9</v>
      </c>
      <c r="B15" s="96" t="s">
        <v>342</v>
      </c>
      <c r="C15" s="96" t="s">
        <v>343</v>
      </c>
      <c r="D15" s="96" t="s">
        <v>261</v>
      </c>
      <c r="E15" s="97">
        <v>287076</v>
      </c>
      <c r="F15" s="98">
        <v>4441.6398719999997</v>
      </c>
      <c r="G15" s="99">
        <v>2.6442279999999999E-2</v>
      </c>
      <c r="H15" s="89" t="s">
        <v>140</v>
      </c>
    </row>
    <row r="16" spans="1:9" x14ac:dyDescent="0.2">
      <c r="A16" s="95">
        <v>10</v>
      </c>
      <c r="B16" s="96" t="s">
        <v>509</v>
      </c>
      <c r="C16" s="96" t="s">
        <v>510</v>
      </c>
      <c r="D16" s="96" t="s">
        <v>241</v>
      </c>
      <c r="E16" s="97">
        <v>313950</v>
      </c>
      <c r="F16" s="98">
        <v>4277.8827000000001</v>
      </c>
      <c r="G16" s="99">
        <v>2.5467389999999999E-2</v>
      </c>
      <c r="H16" s="89" t="s">
        <v>140</v>
      </c>
    </row>
    <row r="17" spans="1:8" x14ac:dyDescent="0.2">
      <c r="A17" s="95">
        <v>11</v>
      </c>
      <c r="B17" s="96" t="s">
        <v>69</v>
      </c>
      <c r="C17" s="96" t="s">
        <v>70</v>
      </c>
      <c r="D17" s="96" t="s">
        <v>71</v>
      </c>
      <c r="E17" s="97">
        <v>72658</v>
      </c>
      <c r="F17" s="98">
        <v>4153.1312799999996</v>
      </c>
      <c r="G17" s="99">
        <v>2.472471E-2</v>
      </c>
      <c r="H17" s="89" t="s">
        <v>140</v>
      </c>
    </row>
    <row r="18" spans="1:8" ht="25.5" x14ac:dyDescent="0.2">
      <c r="A18" s="95">
        <v>12</v>
      </c>
      <c r="B18" s="96" t="s">
        <v>103</v>
      </c>
      <c r="C18" s="96" t="s">
        <v>104</v>
      </c>
      <c r="D18" s="96" t="s">
        <v>25</v>
      </c>
      <c r="E18" s="97">
        <v>811735</v>
      </c>
      <c r="F18" s="98">
        <v>4141.0661024999999</v>
      </c>
      <c r="G18" s="99">
        <v>2.465289E-2</v>
      </c>
      <c r="H18" s="89" t="s">
        <v>140</v>
      </c>
    </row>
    <row r="19" spans="1:8" x14ac:dyDescent="0.2">
      <c r="A19" s="95">
        <v>13</v>
      </c>
      <c r="B19" s="96" t="s">
        <v>85</v>
      </c>
      <c r="C19" s="96" t="s">
        <v>86</v>
      </c>
      <c r="D19" s="96" t="s">
        <v>82</v>
      </c>
      <c r="E19" s="97">
        <v>916913</v>
      </c>
      <c r="F19" s="98">
        <v>3878.0835335000002</v>
      </c>
      <c r="G19" s="99">
        <v>2.3087280000000002E-2</v>
      </c>
      <c r="H19" s="89" t="s">
        <v>140</v>
      </c>
    </row>
    <row r="20" spans="1:8" ht="25.5" x14ac:dyDescent="0.2">
      <c r="A20" s="95">
        <v>14</v>
      </c>
      <c r="B20" s="96" t="s">
        <v>205</v>
      </c>
      <c r="C20" s="96" t="s">
        <v>206</v>
      </c>
      <c r="D20" s="96" t="s">
        <v>207</v>
      </c>
      <c r="E20" s="97">
        <v>234297</v>
      </c>
      <c r="F20" s="98">
        <v>3876.4438650000002</v>
      </c>
      <c r="G20" s="99">
        <v>2.3077520000000001E-2</v>
      </c>
      <c r="H20" s="89" t="s">
        <v>140</v>
      </c>
    </row>
    <row r="21" spans="1:8" x14ac:dyDescent="0.2">
      <c r="A21" s="95">
        <v>15</v>
      </c>
      <c r="B21" s="96" t="s">
        <v>26</v>
      </c>
      <c r="C21" s="96" t="s">
        <v>27</v>
      </c>
      <c r="D21" s="96" t="s">
        <v>28</v>
      </c>
      <c r="E21" s="97">
        <v>836771</v>
      </c>
      <c r="F21" s="98">
        <v>3757.1017900000002</v>
      </c>
      <c r="G21" s="99">
        <v>2.2367040000000001E-2</v>
      </c>
      <c r="H21" s="89" t="s">
        <v>140</v>
      </c>
    </row>
    <row r="22" spans="1:8" x14ac:dyDescent="0.2">
      <c r="A22" s="95">
        <v>16</v>
      </c>
      <c r="B22" s="96" t="s">
        <v>255</v>
      </c>
      <c r="C22" s="96" t="s">
        <v>256</v>
      </c>
      <c r="D22" s="96" t="s">
        <v>31</v>
      </c>
      <c r="E22" s="97">
        <v>410607</v>
      </c>
      <c r="F22" s="98">
        <v>3679.4493269999998</v>
      </c>
      <c r="G22" s="99">
        <v>2.1904759999999999E-2</v>
      </c>
      <c r="H22" s="89" t="s">
        <v>140</v>
      </c>
    </row>
    <row r="23" spans="1:8" x14ac:dyDescent="0.2">
      <c r="A23" s="95">
        <v>17</v>
      </c>
      <c r="B23" s="96" t="s">
        <v>478</v>
      </c>
      <c r="C23" s="96" t="s">
        <v>479</v>
      </c>
      <c r="D23" s="96" t="s">
        <v>261</v>
      </c>
      <c r="E23" s="97">
        <v>312617</v>
      </c>
      <c r="F23" s="98">
        <v>3557.8940769999999</v>
      </c>
      <c r="G23" s="99">
        <v>2.118111E-2</v>
      </c>
      <c r="H23" s="89" t="s">
        <v>140</v>
      </c>
    </row>
    <row r="24" spans="1:8" x14ac:dyDescent="0.2">
      <c r="A24" s="95">
        <v>18</v>
      </c>
      <c r="B24" s="96" t="s">
        <v>38</v>
      </c>
      <c r="C24" s="96" t="s">
        <v>39</v>
      </c>
      <c r="D24" s="96" t="s">
        <v>40</v>
      </c>
      <c r="E24" s="97">
        <v>204053</v>
      </c>
      <c r="F24" s="98">
        <v>3404.216199</v>
      </c>
      <c r="G24" s="99">
        <v>2.0266220000000001E-2</v>
      </c>
      <c r="H24" s="89" t="s">
        <v>140</v>
      </c>
    </row>
    <row r="25" spans="1:8" x14ac:dyDescent="0.2">
      <c r="A25" s="95">
        <v>19</v>
      </c>
      <c r="B25" s="96" t="s">
        <v>219</v>
      </c>
      <c r="C25" s="96" t="s">
        <v>220</v>
      </c>
      <c r="D25" s="96" t="s">
        <v>221</v>
      </c>
      <c r="E25" s="97">
        <v>684733</v>
      </c>
      <c r="F25" s="98">
        <v>3403.4653764999998</v>
      </c>
      <c r="G25" s="99">
        <v>2.0261749999999999E-2</v>
      </c>
      <c r="H25" s="89" t="s">
        <v>140</v>
      </c>
    </row>
    <row r="26" spans="1:8" x14ac:dyDescent="0.2">
      <c r="A26" s="95">
        <v>20</v>
      </c>
      <c r="B26" s="96" t="s">
        <v>501</v>
      </c>
      <c r="C26" s="96" t="s">
        <v>502</v>
      </c>
      <c r="D26" s="96" t="s">
        <v>40</v>
      </c>
      <c r="E26" s="97">
        <v>397564</v>
      </c>
      <c r="F26" s="98">
        <v>3337.152216</v>
      </c>
      <c r="G26" s="99">
        <v>1.9866970000000001E-2</v>
      </c>
      <c r="H26" s="89" t="s">
        <v>140</v>
      </c>
    </row>
    <row r="27" spans="1:8" x14ac:dyDescent="0.2">
      <c r="A27" s="95">
        <v>21</v>
      </c>
      <c r="B27" s="96" t="s">
        <v>880</v>
      </c>
      <c r="C27" s="96" t="s">
        <v>881</v>
      </c>
      <c r="D27" s="96" t="s">
        <v>71</v>
      </c>
      <c r="E27" s="97">
        <v>1427147</v>
      </c>
      <c r="F27" s="98">
        <v>3285.1496793000001</v>
      </c>
      <c r="G27" s="99">
        <v>1.9557379999999999E-2</v>
      </c>
      <c r="H27" s="89" t="s">
        <v>140</v>
      </c>
    </row>
    <row r="28" spans="1:8" x14ac:dyDescent="0.2">
      <c r="A28" s="95">
        <v>22</v>
      </c>
      <c r="B28" s="96" t="s">
        <v>381</v>
      </c>
      <c r="C28" s="96" t="s">
        <v>382</v>
      </c>
      <c r="D28" s="96" t="s">
        <v>221</v>
      </c>
      <c r="E28" s="97">
        <v>1688302</v>
      </c>
      <c r="F28" s="98">
        <v>3200.1764410000001</v>
      </c>
      <c r="G28" s="99">
        <v>1.9051519999999999E-2</v>
      </c>
      <c r="H28" s="89" t="s">
        <v>140</v>
      </c>
    </row>
    <row r="29" spans="1:8" x14ac:dyDescent="0.2">
      <c r="A29" s="95">
        <v>23</v>
      </c>
      <c r="B29" s="96" t="s">
        <v>484</v>
      </c>
      <c r="C29" s="96" t="s">
        <v>485</v>
      </c>
      <c r="D29" s="96" t="s">
        <v>182</v>
      </c>
      <c r="E29" s="97">
        <v>216454</v>
      </c>
      <c r="F29" s="98">
        <v>3163.0423019999998</v>
      </c>
      <c r="G29" s="99">
        <v>1.8830449999999999E-2</v>
      </c>
      <c r="H29" s="89" t="s">
        <v>140</v>
      </c>
    </row>
    <row r="30" spans="1:8" x14ac:dyDescent="0.2">
      <c r="A30" s="95">
        <v>24</v>
      </c>
      <c r="B30" s="96" t="s">
        <v>235</v>
      </c>
      <c r="C30" s="96" t="s">
        <v>236</v>
      </c>
      <c r="D30" s="96" t="s">
        <v>40</v>
      </c>
      <c r="E30" s="97">
        <v>623711</v>
      </c>
      <c r="F30" s="98">
        <v>3092.0472825000002</v>
      </c>
      <c r="G30" s="99">
        <v>1.840779E-2</v>
      </c>
      <c r="H30" s="89" t="s">
        <v>140</v>
      </c>
    </row>
    <row r="31" spans="1:8" x14ac:dyDescent="0.2">
      <c r="A31" s="95">
        <v>25</v>
      </c>
      <c r="B31" s="96" t="s">
        <v>231</v>
      </c>
      <c r="C31" s="96" t="s">
        <v>232</v>
      </c>
      <c r="D31" s="96" t="s">
        <v>194</v>
      </c>
      <c r="E31" s="97">
        <v>270142</v>
      </c>
      <c r="F31" s="98">
        <v>3064.2207060000001</v>
      </c>
      <c r="G31" s="99">
        <v>1.824214E-2</v>
      </c>
      <c r="H31" s="89" t="s">
        <v>140</v>
      </c>
    </row>
    <row r="32" spans="1:8" x14ac:dyDescent="0.2">
      <c r="A32" s="95">
        <v>26</v>
      </c>
      <c r="B32" s="96" t="s">
        <v>53</v>
      </c>
      <c r="C32" s="96" t="s">
        <v>54</v>
      </c>
      <c r="D32" s="96" t="s">
        <v>40</v>
      </c>
      <c r="E32" s="97">
        <v>20306</v>
      </c>
      <c r="F32" s="98">
        <v>3043.6663400000002</v>
      </c>
      <c r="G32" s="99">
        <v>1.811977E-2</v>
      </c>
      <c r="H32" s="89" t="s">
        <v>140</v>
      </c>
    </row>
    <row r="33" spans="1:8" x14ac:dyDescent="0.2">
      <c r="A33" s="95">
        <v>27</v>
      </c>
      <c r="B33" s="96" t="s">
        <v>116</v>
      </c>
      <c r="C33" s="96" t="s">
        <v>117</v>
      </c>
      <c r="D33" s="96" t="s">
        <v>60</v>
      </c>
      <c r="E33" s="97">
        <v>262754</v>
      </c>
      <c r="F33" s="98">
        <v>2998.0231399999998</v>
      </c>
      <c r="G33" s="99">
        <v>1.7848039999999999E-2</v>
      </c>
      <c r="H33" s="89" t="s">
        <v>140</v>
      </c>
    </row>
    <row r="34" spans="1:8" x14ac:dyDescent="0.2">
      <c r="A34" s="95">
        <v>28</v>
      </c>
      <c r="B34" s="96" t="s">
        <v>890</v>
      </c>
      <c r="C34" s="96" t="s">
        <v>891</v>
      </c>
      <c r="D34" s="96" t="s">
        <v>109</v>
      </c>
      <c r="E34" s="97">
        <v>166330</v>
      </c>
      <c r="F34" s="98">
        <v>2940.5480699999998</v>
      </c>
      <c r="G34" s="99">
        <v>1.7505880000000001E-2</v>
      </c>
      <c r="H34" s="89" t="s">
        <v>140</v>
      </c>
    </row>
    <row r="35" spans="1:8" x14ac:dyDescent="0.2">
      <c r="A35" s="95">
        <v>29</v>
      </c>
      <c r="B35" s="96" t="s">
        <v>76</v>
      </c>
      <c r="C35" s="96" t="s">
        <v>77</v>
      </c>
      <c r="D35" s="96" t="s">
        <v>40</v>
      </c>
      <c r="E35" s="97">
        <v>36174</v>
      </c>
      <c r="F35" s="98">
        <v>2646.85158</v>
      </c>
      <c r="G35" s="99">
        <v>1.5757420000000001E-2</v>
      </c>
      <c r="H35" s="89" t="s">
        <v>140</v>
      </c>
    </row>
    <row r="36" spans="1:8" x14ac:dyDescent="0.2">
      <c r="A36" s="95">
        <v>30</v>
      </c>
      <c r="B36" s="96" t="s">
        <v>377</v>
      </c>
      <c r="C36" s="96" t="s">
        <v>378</v>
      </c>
      <c r="D36" s="96" t="s">
        <v>199</v>
      </c>
      <c r="E36" s="97">
        <v>430943</v>
      </c>
      <c r="F36" s="98">
        <v>2637.802103</v>
      </c>
      <c r="G36" s="99">
        <v>1.570355E-2</v>
      </c>
      <c r="H36" s="89" t="s">
        <v>140</v>
      </c>
    </row>
    <row r="37" spans="1:8" x14ac:dyDescent="0.2">
      <c r="A37" s="95">
        <v>31</v>
      </c>
      <c r="B37" s="96" t="s">
        <v>892</v>
      </c>
      <c r="C37" s="96" t="s">
        <v>893</v>
      </c>
      <c r="D37" s="96" t="s">
        <v>60</v>
      </c>
      <c r="E37" s="97">
        <v>1366825</v>
      </c>
      <c r="F37" s="98">
        <v>2231.3418124999998</v>
      </c>
      <c r="G37" s="99">
        <v>1.328378E-2</v>
      </c>
      <c r="H37" s="89" t="s">
        <v>140</v>
      </c>
    </row>
    <row r="38" spans="1:8" x14ac:dyDescent="0.2">
      <c r="A38" s="95">
        <v>32</v>
      </c>
      <c r="B38" s="96" t="s">
        <v>894</v>
      </c>
      <c r="C38" s="96" t="s">
        <v>895</v>
      </c>
      <c r="D38" s="96" t="s">
        <v>387</v>
      </c>
      <c r="E38" s="97">
        <v>407695</v>
      </c>
      <c r="F38" s="98">
        <v>2217.2492575000001</v>
      </c>
      <c r="G38" s="99">
        <v>1.3199880000000001E-2</v>
      </c>
      <c r="H38" s="89" t="s">
        <v>140</v>
      </c>
    </row>
    <row r="39" spans="1:8" x14ac:dyDescent="0.2">
      <c r="A39" s="95">
        <v>33</v>
      </c>
      <c r="B39" s="96" t="s">
        <v>309</v>
      </c>
      <c r="C39" s="96" t="s">
        <v>310</v>
      </c>
      <c r="D39" s="96" t="s">
        <v>304</v>
      </c>
      <c r="E39" s="97">
        <v>929370</v>
      </c>
      <c r="F39" s="98">
        <v>2207.2537499999999</v>
      </c>
      <c r="G39" s="99">
        <v>1.314038E-2</v>
      </c>
      <c r="H39" s="89" t="s">
        <v>140</v>
      </c>
    </row>
    <row r="40" spans="1:8" x14ac:dyDescent="0.2">
      <c r="A40" s="95">
        <v>34</v>
      </c>
      <c r="B40" s="96" t="s">
        <v>492</v>
      </c>
      <c r="C40" s="96" t="s">
        <v>493</v>
      </c>
      <c r="D40" s="96" t="s">
        <v>60</v>
      </c>
      <c r="E40" s="97">
        <v>80193</v>
      </c>
      <c r="F40" s="98">
        <v>2181.9713369999999</v>
      </c>
      <c r="G40" s="99">
        <v>1.2989870000000001E-2</v>
      </c>
      <c r="H40" s="89" t="s">
        <v>140</v>
      </c>
    </row>
    <row r="41" spans="1:8" x14ac:dyDescent="0.2">
      <c r="A41" s="95">
        <v>35</v>
      </c>
      <c r="B41" s="96" t="s">
        <v>300</v>
      </c>
      <c r="C41" s="96" t="s">
        <v>301</v>
      </c>
      <c r="D41" s="96" t="s">
        <v>109</v>
      </c>
      <c r="E41" s="97">
        <v>444066</v>
      </c>
      <c r="F41" s="98">
        <v>2142.1743839999999</v>
      </c>
      <c r="G41" s="99">
        <v>1.2752940000000001E-2</v>
      </c>
      <c r="H41" s="89" t="s">
        <v>140</v>
      </c>
    </row>
    <row r="42" spans="1:8" ht="25.5" x14ac:dyDescent="0.2">
      <c r="A42" s="95">
        <v>36</v>
      </c>
      <c r="B42" s="96" t="s">
        <v>275</v>
      </c>
      <c r="C42" s="96" t="s">
        <v>276</v>
      </c>
      <c r="D42" s="96" t="s">
        <v>277</v>
      </c>
      <c r="E42" s="97">
        <v>116569</v>
      </c>
      <c r="F42" s="98">
        <v>1914.6458250000001</v>
      </c>
      <c r="G42" s="99">
        <v>1.13984E-2</v>
      </c>
      <c r="H42" s="89" t="s">
        <v>140</v>
      </c>
    </row>
    <row r="43" spans="1:8" x14ac:dyDescent="0.2">
      <c r="A43" s="95">
        <v>37</v>
      </c>
      <c r="B43" s="96" t="s">
        <v>896</v>
      </c>
      <c r="C43" s="96" t="s">
        <v>897</v>
      </c>
      <c r="D43" s="96" t="s">
        <v>199</v>
      </c>
      <c r="E43" s="97">
        <v>173955</v>
      </c>
      <c r="F43" s="98">
        <v>1812.4371450000001</v>
      </c>
      <c r="G43" s="99">
        <v>1.078993E-2</v>
      </c>
      <c r="H43" s="89" t="s">
        <v>140</v>
      </c>
    </row>
    <row r="44" spans="1:8" x14ac:dyDescent="0.2">
      <c r="A44" s="95">
        <v>38</v>
      </c>
      <c r="B44" s="96" t="s">
        <v>898</v>
      </c>
      <c r="C44" s="96" t="s">
        <v>899</v>
      </c>
      <c r="D44" s="96" t="s">
        <v>304</v>
      </c>
      <c r="E44" s="97">
        <v>1378370</v>
      </c>
      <c r="F44" s="98">
        <v>1713.0382360000001</v>
      </c>
      <c r="G44" s="99">
        <v>1.0198179999999999E-2</v>
      </c>
      <c r="H44" s="89" t="s">
        <v>140</v>
      </c>
    </row>
    <row r="45" spans="1:8" x14ac:dyDescent="0.2">
      <c r="A45" s="95">
        <v>39</v>
      </c>
      <c r="B45" s="96" t="s">
        <v>785</v>
      </c>
      <c r="C45" s="96" t="s">
        <v>786</v>
      </c>
      <c r="D45" s="96" t="s">
        <v>304</v>
      </c>
      <c r="E45" s="97">
        <v>417376</v>
      </c>
      <c r="F45" s="98">
        <v>1617.9580639999999</v>
      </c>
      <c r="G45" s="99">
        <v>9.6321400000000008E-3</v>
      </c>
      <c r="H45" s="89" t="s">
        <v>140</v>
      </c>
    </row>
    <row r="46" spans="1:8" x14ac:dyDescent="0.2">
      <c r="A46" s="95">
        <v>40</v>
      </c>
      <c r="B46" s="96" t="s">
        <v>655</v>
      </c>
      <c r="C46" s="96" t="s">
        <v>656</v>
      </c>
      <c r="D46" s="96" t="s">
        <v>417</v>
      </c>
      <c r="E46" s="97">
        <v>27365</v>
      </c>
      <c r="F46" s="98">
        <v>1603.725825</v>
      </c>
      <c r="G46" s="99">
        <v>9.5474099999999992E-3</v>
      </c>
      <c r="H46" s="89" t="s">
        <v>140</v>
      </c>
    </row>
    <row r="47" spans="1:8" x14ac:dyDescent="0.2">
      <c r="A47" s="95">
        <v>41</v>
      </c>
      <c r="B47" s="96" t="s">
        <v>405</v>
      </c>
      <c r="C47" s="96" t="s">
        <v>406</v>
      </c>
      <c r="D47" s="96" t="s">
        <v>228</v>
      </c>
      <c r="E47" s="97">
        <v>338106</v>
      </c>
      <c r="F47" s="98">
        <v>1320.30393</v>
      </c>
      <c r="G47" s="99">
        <v>7.8601299999999999E-3</v>
      </c>
      <c r="H47" s="89" t="s">
        <v>140</v>
      </c>
    </row>
    <row r="48" spans="1:8" ht="25.5" x14ac:dyDescent="0.2">
      <c r="A48" s="95">
        <v>42</v>
      </c>
      <c r="B48" s="96" t="s">
        <v>900</v>
      </c>
      <c r="C48" s="96" t="s">
        <v>901</v>
      </c>
      <c r="D48" s="96" t="s">
        <v>796</v>
      </c>
      <c r="E48" s="97">
        <v>94900</v>
      </c>
      <c r="F48" s="98">
        <v>1201.8136</v>
      </c>
      <c r="G48" s="99">
        <v>7.1547199999999998E-3</v>
      </c>
      <c r="H48" s="89" t="s">
        <v>140</v>
      </c>
    </row>
    <row r="49" spans="1:8" ht="25.5" x14ac:dyDescent="0.2">
      <c r="A49" s="95">
        <v>43</v>
      </c>
      <c r="B49" s="96" t="s">
        <v>902</v>
      </c>
      <c r="C49" s="96" t="s">
        <v>903</v>
      </c>
      <c r="D49" s="96" t="s">
        <v>390</v>
      </c>
      <c r="E49" s="97">
        <v>274063</v>
      </c>
      <c r="F49" s="98">
        <v>1087.7560470000001</v>
      </c>
      <c r="G49" s="99">
        <v>6.47571E-3</v>
      </c>
      <c r="H49" s="89" t="s">
        <v>140</v>
      </c>
    </row>
    <row r="50" spans="1:8" x14ac:dyDescent="0.2">
      <c r="A50" s="95">
        <v>44</v>
      </c>
      <c r="B50" s="96" t="s">
        <v>302</v>
      </c>
      <c r="C50" s="96" t="s">
        <v>303</v>
      </c>
      <c r="D50" s="96" t="s">
        <v>304</v>
      </c>
      <c r="E50" s="97">
        <v>320240</v>
      </c>
      <c r="F50" s="98">
        <v>991.9434</v>
      </c>
      <c r="G50" s="99">
        <v>5.9053100000000004E-3</v>
      </c>
      <c r="H50" s="89" t="s">
        <v>140</v>
      </c>
    </row>
    <row r="51" spans="1:8" x14ac:dyDescent="0.2">
      <c r="A51" s="95">
        <v>45</v>
      </c>
      <c r="B51" s="96" t="s">
        <v>286</v>
      </c>
      <c r="C51" s="96" t="s">
        <v>287</v>
      </c>
      <c r="D51" s="96" t="s">
        <v>194</v>
      </c>
      <c r="E51" s="97">
        <v>378588</v>
      </c>
      <c r="F51" s="98">
        <v>670.25219519999996</v>
      </c>
      <c r="G51" s="99">
        <v>3.9901900000000002E-3</v>
      </c>
      <c r="H51" s="89" t="s">
        <v>140</v>
      </c>
    </row>
    <row r="52" spans="1:8" x14ac:dyDescent="0.2">
      <c r="A52" s="100"/>
      <c r="B52" s="100"/>
      <c r="C52" s="101" t="s">
        <v>139</v>
      </c>
      <c r="D52" s="100"/>
      <c r="E52" s="100" t="s">
        <v>140</v>
      </c>
      <c r="F52" s="102">
        <v>161194.25039550001</v>
      </c>
      <c r="G52" s="103">
        <v>0.95963295999999998</v>
      </c>
      <c r="H52" s="89" t="s">
        <v>140</v>
      </c>
    </row>
    <row r="53" spans="1:8" x14ac:dyDescent="0.2">
      <c r="A53" s="100"/>
      <c r="B53" s="100"/>
      <c r="C53" s="104"/>
      <c r="D53" s="100"/>
      <c r="E53" s="100"/>
      <c r="F53" s="105"/>
      <c r="G53" s="105"/>
      <c r="H53" s="89" t="s">
        <v>140</v>
      </c>
    </row>
    <row r="54" spans="1:8" x14ac:dyDescent="0.2">
      <c r="A54" s="100"/>
      <c r="B54" s="100"/>
      <c r="C54" s="101" t="s">
        <v>141</v>
      </c>
      <c r="D54" s="100"/>
      <c r="E54" s="100"/>
      <c r="F54" s="100"/>
      <c r="G54" s="100"/>
      <c r="H54" s="89" t="s">
        <v>140</v>
      </c>
    </row>
    <row r="55" spans="1:8" x14ac:dyDescent="0.2">
      <c r="A55" s="100"/>
      <c r="B55" s="100"/>
      <c r="C55" s="101" t="s">
        <v>139</v>
      </c>
      <c r="D55" s="100"/>
      <c r="E55" s="100" t="s">
        <v>140</v>
      </c>
      <c r="F55" s="106" t="s">
        <v>142</v>
      </c>
      <c r="G55" s="103">
        <v>0</v>
      </c>
      <c r="H55" s="89" t="s">
        <v>140</v>
      </c>
    </row>
    <row r="56" spans="1:8" x14ac:dyDescent="0.2">
      <c r="A56" s="100"/>
      <c r="B56" s="100"/>
      <c r="C56" s="104"/>
      <c r="D56" s="100"/>
      <c r="E56" s="100"/>
      <c r="F56" s="105"/>
      <c r="G56" s="105"/>
      <c r="H56" s="89" t="s">
        <v>140</v>
      </c>
    </row>
    <row r="57" spans="1:8" x14ac:dyDescent="0.2">
      <c r="A57" s="100"/>
      <c r="B57" s="100"/>
      <c r="C57" s="101" t="s">
        <v>143</v>
      </c>
      <c r="D57" s="100"/>
      <c r="E57" s="100"/>
      <c r="F57" s="100"/>
      <c r="G57" s="100"/>
      <c r="H57" s="89" t="s">
        <v>140</v>
      </c>
    </row>
    <row r="58" spans="1:8" x14ac:dyDescent="0.2">
      <c r="A58" s="100"/>
      <c r="B58" s="100"/>
      <c r="C58" s="101" t="s">
        <v>139</v>
      </c>
      <c r="D58" s="100"/>
      <c r="E58" s="100" t="s">
        <v>140</v>
      </c>
      <c r="F58" s="106" t="s">
        <v>142</v>
      </c>
      <c r="G58" s="103">
        <v>0</v>
      </c>
      <c r="H58" s="89" t="s">
        <v>140</v>
      </c>
    </row>
    <row r="59" spans="1:8" x14ac:dyDescent="0.2">
      <c r="A59" s="100"/>
      <c r="B59" s="100"/>
      <c r="C59" s="104"/>
      <c r="D59" s="100"/>
      <c r="E59" s="100"/>
      <c r="F59" s="105"/>
      <c r="G59" s="105"/>
      <c r="H59" s="89" t="s">
        <v>140</v>
      </c>
    </row>
    <row r="60" spans="1:8" x14ac:dyDescent="0.2">
      <c r="A60" s="100"/>
      <c r="B60" s="100"/>
      <c r="C60" s="101" t="s">
        <v>144</v>
      </c>
      <c r="D60" s="100"/>
      <c r="E60" s="100"/>
      <c r="F60" s="100"/>
      <c r="G60" s="100"/>
      <c r="H60" s="89" t="s">
        <v>140</v>
      </c>
    </row>
    <row r="61" spans="1:8" x14ac:dyDescent="0.2">
      <c r="A61" s="100"/>
      <c r="B61" s="100"/>
      <c r="C61" s="101" t="s">
        <v>139</v>
      </c>
      <c r="D61" s="100"/>
      <c r="E61" s="100" t="s">
        <v>140</v>
      </c>
      <c r="F61" s="106" t="s">
        <v>142</v>
      </c>
      <c r="G61" s="103">
        <v>0</v>
      </c>
      <c r="H61" s="89" t="s">
        <v>140</v>
      </c>
    </row>
    <row r="62" spans="1:8" x14ac:dyDescent="0.2">
      <c r="A62" s="100"/>
      <c r="B62" s="100"/>
      <c r="C62" s="104"/>
      <c r="D62" s="100"/>
      <c r="E62" s="100"/>
      <c r="F62" s="105"/>
      <c r="G62" s="105"/>
      <c r="H62" s="89" t="s">
        <v>140</v>
      </c>
    </row>
    <row r="63" spans="1:8" x14ac:dyDescent="0.2">
      <c r="A63" s="100"/>
      <c r="B63" s="100"/>
      <c r="C63" s="101" t="s">
        <v>145</v>
      </c>
      <c r="D63" s="100"/>
      <c r="E63" s="100"/>
      <c r="F63" s="105"/>
      <c r="G63" s="105"/>
      <c r="H63" s="89" t="s">
        <v>140</v>
      </c>
    </row>
    <row r="64" spans="1:8" x14ac:dyDescent="0.2">
      <c r="A64" s="100"/>
      <c r="B64" s="100"/>
      <c r="C64" s="101" t="s">
        <v>139</v>
      </c>
      <c r="D64" s="100"/>
      <c r="E64" s="100" t="s">
        <v>140</v>
      </c>
      <c r="F64" s="106" t="s">
        <v>142</v>
      </c>
      <c r="G64" s="103">
        <v>0</v>
      </c>
      <c r="H64" s="89" t="s">
        <v>140</v>
      </c>
    </row>
    <row r="65" spans="1:8" x14ac:dyDescent="0.2">
      <c r="A65" s="100"/>
      <c r="B65" s="100"/>
      <c r="C65" s="104"/>
      <c r="D65" s="100"/>
      <c r="E65" s="100"/>
      <c r="F65" s="105"/>
      <c r="G65" s="105"/>
      <c r="H65" s="89" t="s">
        <v>140</v>
      </c>
    </row>
    <row r="66" spans="1:8" x14ac:dyDescent="0.2">
      <c r="A66" s="100"/>
      <c r="B66" s="100"/>
      <c r="C66" s="101" t="s">
        <v>146</v>
      </c>
      <c r="D66" s="100"/>
      <c r="E66" s="100"/>
      <c r="F66" s="105"/>
      <c r="G66" s="105"/>
      <c r="H66" s="89" t="s">
        <v>140</v>
      </c>
    </row>
    <row r="67" spans="1:8" x14ac:dyDescent="0.2">
      <c r="A67" s="100"/>
      <c r="B67" s="100"/>
      <c r="C67" s="101" t="s">
        <v>139</v>
      </c>
      <c r="D67" s="100"/>
      <c r="E67" s="100" t="s">
        <v>140</v>
      </c>
      <c r="F67" s="106" t="s">
        <v>142</v>
      </c>
      <c r="G67" s="103">
        <v>0</v>
      </c>
      <c r="H67" s="89" t="s">
        <v>140</v>
      </c>
    </row>
    <row r="68" spans="1:8" x14ac:dyDescent="0.2">
      <c r="A68" s="100"/>
      <c r="B68" s="100"/>
      <c r="C68" s="104"/>
      <c r="D68" s="100"/>
      <c r="E68" s="100"/>
      <c r="F68" s="105"/>
      <c r="G68" s="105"/>
      <c r="H68" s="89" t="s">
        <v>140</v>
      </c>
    </row>
    <row r="69" spans="1:8" x14ac:dyDescent="0.2">
      <c r="A69" s="100"/>
      <c r="B69" s="100"/>
      <c r="C69" s="101" t="s">
        <v>147</v>
      </c>
      <c r="D69" s="100"/>
      <c r="E69" s="100"/>
      <c r="F69" s="102">
        <v>161194.25039550001</v>
      </c>
      <c r="G69" s="103">
        <v>0.95963295999999998</v>
      </c>
      <c r="H69" s="89" t="s">
        <v>140</v>
      </c>
    </row>
    <row r="70" spans="1:8" x14ac:dyDescent="0.2">
      <c r="A70" s="100"/>
      <c r="B70" s="100"/>
      <c r="C70" s="104"/>
      <c r="D70" s="100"/>
      <c r="E70" s="100"/>
      <c r="F70" s="105"/>
      <c r="G70" s="105"/>
      <c r="H70" s="89" t="s">
        <v>140</v>
      </c>
    </row>
    <row r="71" spans="1:8" x14ac:dyDescent="0.2">
      <c r="A71" s="100"/>
      <c r="B71" s="100"/>
      <c r="C71" s="101" t="s">
        <v>148</v>
      </c>
      <c r="D71" s="100"/>
      <c r="E71" s="100"/>
      <c r="F71" s="105"/>
      <c r="G71" s="105"/>
      <c r="H71" s="89" t="s">
        <v>140</v>
      </c>
    </row>
    <row r="72" spans="1:8" x14ac:dyDescent="0.2">
      <c r="A72" s="100"/>
      <c r="B72" s="100"/>
      <c r="C72" s="101" t="s">
        <v>10</v>
      </c>
      <c r="D72" s="100"/>
      <c r="E72" s="100"/>
      <c r="F72" s="105"/>
      <c r="G72" s="105"/>
      <c r="H72" s="89" t="s">
        <v>140</v>
      </c>
    </row>
    <row r="73" spans="1:8" x14ac:dyDescent="0.2">
      <c r="A73" s="100"/>
      <c r="B73" s="100"/>
      <c r="C73" s="101" t="s">
        <v>139</v>
      </c>
      <c r="D73" s="100"/>
      <c r="E73" s="100" t="s">
        <v>140</v>
      </c>
      <c r="F73" s="106" t="s">
        <v>142</v>
      </c>
      <c r="G73" s="103">
        <v>0</v>
      </c>
      <c r="H73" s="89" t="s">
        <v>140</v>
      </c>
    </row>
    <row r="74" spans="1:8" x14ac:dyDescent="0.2">
      <c r="A74" s="100"/>
      <c r="B74" s="100"/>
      <c r="C74" s="104"/>
      <c r="D74" s="100"/>
      <c r="E74" s="100"/>
      <c r="F74" s="105"/>
      <c r="G74" s="105"/>
      <c r="H74" s="89" t="s">
        <v>140</v>
      </c>
    </row>
    <row r="75" spans="1:8" x14ac:dyDescent="0.2">
      <c r="A75" s="100"/>
      <c r="B75" s="100"/>
      <c r="C75" s="101" t="s">
        <v>149</v>
      </c>
      <c r="D75" s="100"/>
      <c r="E75" s="100"/>
      <c r="F75" s="100"/>
      <c r="G75" s="100"/>
      <c r="H75" s="89" t="s">
        <v>140</v>
      </c>
    </row>
    <row r="76" spans="1:8" x14ac:dyDescent="0.2">
      <c r="A76" s="100"/>
      <c r="B76" s="100"/>
      <c r="C76" s="101" t="s">
        <v>139</v>
      </c>
      <c r="D76" s="100"/>
      <c r="E76" s="100" t="s">
        <v>140</v>
      </c>
      <c r="F76" s="106" t="s">
        <v>142</v>
      </c>
      <c r="G76" s="103">
        <v>0</v>
      </c>
      <c r="H76" s="89" t="s">
        <v>140</v>
      </c>
    </row>
    <row r="77" spans="1:8" x14ac:dyDescent="0.2">
      <c r="A77" s="100"/>
      <c r="B77" s="100"/>
      <c r="C77" s="104"/>
      <c r="D77" s="100"/>
      <c r="E77" s="100"/>
      <c r="F77" s="105"/>
      <c r="G77" s="105"/>
      <c r="H77" s="89" t="s">
        <v>140</v>
      </c>
    </row>
    <row r="78" spans="1:8" x14ac:dyDescent="0.2">
      <c r="A78" s="100"/>
      <c r="B78" s="100"/>
      <c r="C78" s="101" t="s">
        <v>150</v>
      </c>
      <c r="D78" s="100"/>
      <c r="E78" s="100"/>
      <c r="F78" s="100"/>
      <c r="G78" s="100"/>
      <c r="H78" s="89" t="s">
        <v>140</v>
      </c>
    </row>
    <row r="79" spans="1:8" x14ac:dyDescent="0.2">
      <c r="A79" s="100"/>
      <c r="B79" s="100"/>
      <c r="C79" s="101" t="s">
        <v>139</v>
      </c>
      <c r="D79" s="100"/>
      <c r="E79" s="100" t="s">
        <v>140</v>
      </c>
      <c r="F79" s="106" t="s">
        <v>142</v>
      </c>
      <c r="G79" s="103">
        <v>0</v>
      </c>
      <c r="H79" s="89" t="s">
        <v>140</v>
      </c>
    </row>
    <row r="80" spans="1:8" x14ac:dyDescent="0.2">
      <c r="A80" s="100"/>
      <c r="B80" s="100"/>
      <c r="C80" s="104"/>
      <c r="D80" s="100"/>
      <c r="E80" s="100"/>
      <c r="F80" s="105"/>
      <c r="G80" s="105"/>
      <c r="H80" s="89" t="s">
        <v>140</v>
      </c>
    </row>
    <row r="81" spans="1:8" x14ac:dyDescent="0.2">
      <c r="A81" s="100"/>
      <c r="B81" s="100"/>
      <c r="C81" s="101" t="s">
        <v>151</v>
      </c>
      <c r="D81" s="100"/>
      <c r="E81" s="100"/>
      <c r="F81" s="105"/>
      <c r="G81" s="105"/>
      <c r="H81" s="89" t="s">
        <v>140</v>
      </c>
    </row>
    <row r="82" spans="1:8" x14ac:dyDescent="0.2">
      <c r="A82" s="100"/>
      <c r="B82" s="100"/>
      <c r="C82" s="101" t="s">
        <v>139</v>
      </c>
      <c r="D82" s="100"/>
      <c r="E82" s="100" t="s">
        <v>140</v>
      </c>
      <c r="F82" s="106" t="s">
        <v>142</v>
      </c>
      <c r="G82" s="103">
        <v>0</v>
      </c>
      <c r="H82" s="89" t="s">
        <v>140</v>
      </c>
    </row>
    <row r="83" spans="1:8" x14ac:dyDescent="0.2">
      <c r="A83" s="100"/>
      <c r="B83" s="100"/>
      <c r="C83" s="104"/>
      <c r="D83" s="100"/>
      <c r="E83" s="100"/>
      <c r="F83" s="105"/>
      <c r="G83" s="105"/>
      <c r="H83" s="89" t="s">
        <v>140</v>
      </c>
    </row>
    <row r="84" spans="1:8" x14ac:dyDescent="0.2">
      <c r="A84" s="100"/>
      <c r="B84" s="100"/>
      <c r="C84" s="101" t="s">
        <v>152</v>
      </c>
      <c r="D84" s="100"/>
      <c r="E84" s="100"/>
      <c r="F84" s="102">
        <v>0</v>
      </c>
      <c r="G84" s="103">
        <v>0</v>
      </c>
      <c r="H84" s="89" t="s">
        <v>140</v>
      </c>
    </row>
    <row r="85" spans="1:8" x14ac:dyDescent="0.2">
      <c r="A85" s="100"/>
      <c r="B85" s="100"/>
      <c r="C85" s="104"/>
      <c r="D85" s="100"/>
      <c r="E85" s="100"/>
      <c r="F85" s="105"/>
      <c r="G85" s="105"/>
      <c r="H85" s="89" t="s">
        <v>140</v>
      </c>
    </row>
    <row r="86" spans="1:8" x14ac:dyDescent="0.2">
      <c r="A86" s="100"/>
      <c r="B86" s="100"/>
      <c r="C86" s="101" t="s">
        <v>153</v>
      </c>
      <c r="D86" s="100"/>
      <c r="E86" s="100"/>
      <c r="F86" s="105"/>
      <c r="G86" s="105"/>
      <c r="H86" s="89" t="s">
        <v>140</v>
      </c>
    </row>
    <row r="87" spans="1:8" x14ac:dyDescent="0.2">
      <c r="A87" s="100"/>
      <c r="B87" s="100"/>
      <c r="C87" s="101" t="s">
        <v>154</v>
      </c>
      <c r="D87" s="100"/>
      <c r="E87" s="100"/>
      <c r="F87" s="105"/>
      <c r="G87" s="105"/>
      <c r="H87" s="89" t="s">
        <v>140</v>
      </c>
    </row>
    <row r="88" spans="1:8" x14ac:dyDescent="0.2">
      <c r="A88" s="100"/>
      <c r="B88" s="100"/>
      <c r="C88" s="101" t="s">
        <v>139</v>
      </c>
      <c r="D88" s="100"/>
      <c r="E88" s="100" t="s">
        <v>140</v>
      </c>
      <c r="F88" s="106" t="s">
        <v>142</v>
      </c>
      <c r="G88" s="103">
        <v>0</v>
      </c>
      <c r="H88" s="89" t="s">
        <v>140</v>
      </c>
    </row>
    <row r="89" spans="1:8" x14ac:dyDescent="0.2">
      <c r="A89" s="100"/>
      <c r="B89" s="100"/>
      <c r="C89" s="104"/>
      <c r="D89" s="100"/>
      <c r="E89" s="100"/>
      <c r="F89" s="105"/>
      <c r="G89" s="105"/>
      <c r="H89" s="89" t="s">
        <v>140</v>
      </c>
    </row>
    <row r="90" spans="1:8" x14ac:dyDescent="0.2">
      <c r="A90" s="100"/>
      <c r="B90" s="100"/>
      <c r="C90" s="101" t="s">
        <v>155</v>
      </c>
      <c r="D90" s="100"/>
      <c r="E90" s="100"/>
      <c r="F90" s="105"/>
      <c r="G90" s="105"/>
      <c r="H90" s="89" t="s">
        <v>140</v>
      </c>
    </row>
    <row r="91" spans="1:8" x14ac:dyDescent="0.2">
      <c r="A91" s="100"/>
      <c r="B91" s="100"/>
      <c r="C91" s="101" t="s">
        <v>139</v>
      </c>
      <c r="D91" s="100"/>
      <c r="E91" s="100" t="s">
        <v>140</v>
      </c>
      <c r="F91" s="106" t="s">
        <v>142</v>
      </c>
      <c r="G91" s="103">
        <v>0</v>
      </c>
      <c r="H91" s="89" t="s">
        <v>140</v>
      </c>
    </row>
    <row r="92" spans="1:8" x14ac:dyDescent="0.2">
      <c r="A92" s="100"/>
      <c r="B92" s="100"/>
      <c r="C92" s="104"/>
      <c r="D92" s="100"/>
      <c r="E92" s="100"/>
      <c r="F92" s="105"/>
      <c r="G92" s="105"/>
      <c r="H92" s="89" t="s">
        <v>140</v>
      </c>
    </row>
    <row r="93" spans="1:8" x14ac:dyDescent="0.2">
      <c r="A93" s="100"/>
      <c r="B93" s="100"/>
      <c r="C93" s="101" t="s">
        <v>156</v>
      </c>
      <c r="D93" s="100"/>
      <c r="E93" s="100"/>
      <c r="F93" s="105"/>
      <c r="G93" s="105"/>
      <c r="H93" s="89" t="s">
        <v>140</v>
      </c>
    </row>
    <row r="94" spans="1:8" x14ac:dyDescent="0.2">
      <c r="A94" s="100"/>
      <c r="B94" s="100"/>
      <c r="C94" s="101" t="s">
        <v>139</v>
      </c>
      <c r="D94" s="100"/>
      <c r="E94" s="100" t="s">
        <v>140</v>
      </c>
      <c r="F94" s="106" t="s">
        <v>142</v>
      </c>
      <c r="G94" s="103">
        <v>0</v>
      </c>
      <c r="H94" s="89" t="s">
        <v>140</v>
      </c>
    </row>
    <row r="95" spans="1:8" x14ac:dyDescent="0.2">
      <c r="A95" s="100"/>
      <c r="B95" s="100"/>
      <c r="C95" s="104"/>
      <c r="D95" s="100"/>
      <c r="E95" s="100"/>
      <c r="F95" s="105"/>
      <c r="G95" s="105"/>
      <c r="H95" s="89" t="s">
        <v>140</v>
      </c>
    </row>
    <row r="96" spans="1:8" x14ac:dyDescent="0.2">
      <c r="A96" s="100"/>
      <c r="B96" s="100"/>
      <c r="C96" s="101" t="s">
        <v>157</v>
      </c>
      <c r="D96" s="100"/>
      <c r="E96" s="100"/>
      <c r="F96" s="105"/>
      <c r="G96" s="105"/>
      <c r="H96" s="89" t="s">
        <v>140</v>
      </c>
    </row>
    <row r="97" spans="1:8" x14ac:dyDescent="0.2">
      <c r="A97" s="95">
        <v>1</v>
      </c>
      <c r="B97" s="96"/>
      <c r="C97" s="96" t="s">
        <v>158</v>
      </c>
      <c r="D97" s="96"/>
      <c r="E97" s="107"/>
      <c r="F97" s="98">
        <v>6691.4271969740003</v>
      </c>
      <c r="G97" s="99">
        <v>3.9835879999999997E-2</v>
      </c>
      <c r="H97" s="89">
        <v>5.2</v>
      </c>
    </row>
    <row r="98" spans="1:8" x14ac:dyDescent="0.2">
      <c r="A98" s="100"/>
      <c r="B98" s="100"/>
      <c r="C98" s="101" t="s">
        <v>139</v>
      </c>
      <c r="D98" s="100"/>
      <c r="E98" s="100" t="s">
        <v>140</v>
      </c>
      <c r="F98" s="102">
        <v>6691.4271969740003</v>
      </c>
      <c r="G98" s="103">
        <v>3.9835879999999997E-2</v>
      </c>
      <c r="H98" s="89" t="s">
        <v>140</v>
      </c>
    </row>
    <row r="99" spans="1:8" x14ac:dyDescent="0.2">
      <c r="A99" s="100"/>
      <c r="B99" s="100"/>
      <c r="C99" s="104"/>
      <c r="D99" s="100"/>
      <c r="E99" s="100"/>
      <c r="F99" s="105"/>
      <c r="G99" s="105"/>
      <c r="H99" s="89" t="s">
        <v>140</v>
      </c>
    </row>
    <row r="100" spans="1:8" x14ac:dyDescent="0.2">
      <c r="A100" s="100"/>
      <c r="B100" s="100"/>
      <c r="C100" s="101" t="s">
        <v>159</v>
      </c>
      <c r="D100" s="100"/>
      <c r="E100" s="100"/>
      <c r="F100" s="102">
        <v>6691.4271969740003</v>
      </c>
      <c r="G100" s="103">
        <v>3.9835879999999997E-2</v>
      </c>
      <c r="H100" s="89" t="s">
        <v>140</v>
      </c>
    </row>
    <row r="101" spans="1:8" x14ac:dyDescent="0.2">
      <c r="A101" s="100"/>
      <c r="B101" s="100"/>
      <c r="C101" s="105"/>
      <c r="D101" s="100"/>
      <c r="E101" s="100"/>
      <c r="F101" s="100"/>
      <c r="G101" s="100"/>
      <c r="H101" s="89" t="s">
        <v>140</v>
      </c>
    </row>
    <row r="102" spans="1:8" x14ac:dyDescent="0.2">
      <c r="A102" s="100"/>
      <c r="B102" s="100"/>
      <c r="C102" s="101" t="s">
        <v>160</v>
      </c>
      <c r="D102" s="100"/>
      <c r="E102" s="100"/>
      <c r="F102" s="100"/>
      <c r="G102" s="100"/>
      <c r="H102" s="89" t="s">
        <v>140</v>
      </c>
    </row>
    <row r="103" spans="1:8" x14ac:dyDescent="0.2">
      <c r="A103" s="100"/>
      <c r="B103" s="100"/>
      <c r="C103" s="101" t="s">
        <v>161</v>
      </c>
      <c r="D103" s="100"/>
      <c r="E103" s="100"/>
      <c r="F103" s="100"/>
      <c r="G103" s="100"/>
      <c r="H103" s="89" t="s">
        <v>140</v>
      </c>
    </row>
    <row r="104" spans="1:8" x14ac:dyDescent="0.2">
      <c r="A104" s="100"/>
      <c r="B104" s="100"/>
      <c r="C104" s="101" t="s">
        <v>139</v>
      </c>
      <c r="D104" s="100"/>
      <c r="E104" s="100" t="s">
        <v>140</v>
      </c>
      <c r="F104" s="106" t="s">
        <v>142</v>
      </c>
      <c r="G104" s="103">
        <v>0</v>
      </c>
      <c r="H104" s="89" t="s">
        <v>140</v>
      </c>
    </row>
    <row r="105" spans="1:8" x14ac:dyDescent="0.2">
      <c r="A105" s="100"/>
      <c r="B105" s="100"/>
      <c r="C105" s="104"/>
      <c r="D105" s="100"/>
      <c r="E105" s="100"/>
      <c r="F105" s="105"/>
      <c r="G105" s="105"/>
      <c r="H105" s="89" t="s">
        <v>140</v>
      </c>
    </row>
    <row r="106" spans="1:8" x14ac:dyDescent="0.2">
      <c r="A106" s="100"/>
      <c r="B106" s="100"/>
      <c r="C106" s="101" t="s">
        <v>162</v>
      </c>
      <c r="D106" s="100"/>
      <c r="E106" s="100"/>
      <c r="F106" s="100"/>
      <c r="G106" s="100"/>
      <c r="H106" s="89" t="s">
        <v>140</v>
      </c>
    </row>
    <row r="107" spans="1:8" x14ac:dyDescent="0.2">
      <c r="A107" s="100"/>
      <c r="B107" s="100"/>
      <c r="C107" s="101" t="s">
        <v>163</v>
      </c>
      <c r="D107" s="100"/>
      <c r="E107" s="100"/>
      <c r="F107" s="100"/>
      <c r="G107" s="100"/>
      <c r="H107" s="89" t="s">
        <v>140</v>
      </c>
    </row>
    <row r="108" spans="1:8" x14ac:dyDescent="0.2">
      <c r="A108" s="100"/>
      <c r="B108" s="100"/>
      <c r="C108" s="101" t="s">
        <v>139</v>
      </c>
      <c r="D108" s="100"/>
      <c r="E108" s="100" t="s">
        <v>140</v>
      </c>
      <c r="F108" s="106" t="s">
        <v>142</v>
      </c>
      <c r="G108" s="103">
        <v>0</v>
      </c>
      <c r="H108" s="89" t="s">
        <v>140</v>
      </c>
    </row>
    <row r="109" spans="1:8" x14ac:dyDescent="0.2">
      <c r="A109" s="100"/>
      <c r="B109" s="100"/>
      <c r="C109" s="104"/>
      <c r="D109" s="100"/>
      <c r="E109" s="100"/>
      <c r="F109" s="105"/>
      <c r="G109" s="105"/>
      <c r="H109" s="89" t="s">
        <v>140</v>
      </c>
    </row>
    <row r="110" spans="1:8" x14ac:dyDescent="0.2">
      <c r="A110" s="100"/>
      <c r="B110" s="100"/>
      <c r="C110" s="101" t="s">
        <v>164</v>
      </c>
      <c r="D110" s="100"/>
      <c r="E110" s="100"/>
      <c r="F110" s="105"/>
      <c r="G110" s="105"/>
      <c r="H110" s="89" t="s">
        <v>140</v>
      </c>
    </row>
    <row r="111" spans="1:8" x14ac:dyDescent="0.2">
      <c r="A111" s="100"/>
      <c r="B111" s="100"/>
      <c r="C111" s="101" t="s">
        <v>139</v>
      </c>
      <c r="D111" s="100"/>
      <c r="E111" s="100" t="s">
        <v>140</v>
      </c>
      <c r="F111" s="106" t="s">
        <v>142</v>
      </c>
      <c r="G111" s="103">
        <v>0</v>
      </c>
      <c r="H111" s="89" t="s">
        <v>140</v>
      </c>
    </row>
    <row r="112" spans="1:8" x14ac:dyDescent="0.2">
      <c r="A112" s="100"/>
      <c r="B112" s="96"/>
      <c r="C112" s="96"/>
      <c r="D112" s="101"/>
      <c r="E112" s="100"/>
      <c r="F112" s="96"/>
      <c r="G112" s="107"/>
      <c r="H112" s="89" t="s">
        <v>140</v>
      </c>
    </row>
    <row r="113" spans="1:17" x14ac:dyDescent="0.2">
      <c r="A113" s="107"/>
      <c r="B113" s="96"/>
      <c r="C113" s="96" t="s">
        <v>165</v>
      </c>
      <c r="D113" s="96"/>
      <c r="E113" s="107"/>
      <c r="F113" s="98">
        <v>89.221300920000004</v>
      </c>
      <c r="G113" s="99">
        <v>5.3116000000000003E-4</v>
      </c>
      <c r="H113" s="89" t="s">
        <v>140</v>
      </c>
    </row>
    <row r="114" spans="1:17" x14ac:dyDescent="0.2">
      <c r="A114" s="104"/>
      <c r="B114" s="104"/>
      <c r="C114" s="101" t="s">
        <v>166</v>
      </c>
      <c r="D114" s="105"/>
      <c r="E114" s="105"/>
      <c r="F114" s="102">
        <v>167974.89889339401</v>
      </c>
      <c r="G114" s="108">
        <v>1</v>
      </c>
      <c r="H114" s="89" t="s">
        <v>140</v>
      </c>
    </row>
    <row r="115" spans="1:17" ht="12.75" customHeight="1" x14ac:dyDescent="0.2">
      <c r="A115" s="109"/>
      <c r="B115" s="109"/>
      <c r="C115" s="110"/>
      <c r="D115" s="111"/>
      <c r="E115" s="111"/>
      <c r="F115" s="112"/>
      <c r="G115" s="113"/>
      <c r="H115" s="114"/>
    </row>
    <row r="116" spans="1:17" x14ac:dyDescent="0.2">
      <c r="A116" s="109"/>
      <c r="B116" s="230" t="s">
        <v>984</v>
      </c>
      <c r="C116" s="230"/>
      <c r="D116" s="230"/>
      <c r="E116" s="230"/>
      <c r="F116" s="230"/>
      <c r="G116" s="230"/>
      <c r="H116" s="230"/>
      <c r="J116" s="116"/>
    </row>
    <row r="117" spans="1:17" x14ac:dyDescent="0.2">
      <c r="A117" s="109"/>
      <c r="B117" s="230" t="s">
        <v>985</v>
      </c>
      <c r="C117" s="230"/>
      <c r="D117" s="230"/>
      <c r="E117" s="230"/>
      <c r="F117" s="230"/>
      <c r="G117" s="230"/>
      <c r="H117" s="230"/>
      <c r="J117" s="116"/>
    </row>
    <row r="118" spans="1:17" x14ac:dyDescent="0.2">
      <c r="A118" s="109"/>
      <c r="B118" s="230" t="s">
        <v>986</v>
      </c>
      <c r="C118" s="230"/>
      <c r="D118" s="230"/>
      <c r="E118" s="230"/>
      <c r="F118" s="230"/>
      <c r="G118" s="230"/>
      <c r="H118" s="230"/>
      <c r="J118" s="116"/>
    </row>
    <row r="119" spans="1:17" s="118" customFormat="1" ht="66.75" customHeight="1" x14ac:dyDescent="0.25">
      <c r="A119" s="117"/>
      <c r="B119" s="231" t="s">
        <v>987</v>
      </c>
      <c r="C119" s="231"/>
      <c r="D119" s="231"/>
      <c r="E119" s="231"/>
      <c r="F119" s="231"/>
      <c r="G119" s="231"/>
      <c r="H119" s="231"/>
      <c r="I119"/>
      <c r="J119" s="116"/>
      <c r="K119"/>
      <c r="L119"/>
      <c r="M119"/>
      <c r="N119"/>
      <c r="O119"/>
      <c r="P119"/>
      <c r="Q119"/>
    </row>
    <row r="120" spans="1:17" x14ac:dyDescent="0.2">
      <c r="A120" s="109"/>
      <c r="B120" s="230" t="s">
        <v>988</v>
      </c>
      <c r="C120" s="230"/>
      <c r="D120" s="230"/>
      <c r="E120" s="230"/>
      <c r="F120" s="230"/>
      <c r="G120" s="230"/>
      <c r="H120" s="230"/>
      <c r="J120" s="116"/>
    </row>
    <row r="121" spans="1:17" x14ac:dyDescent="0.2">
      <c r="A121" s="109"/>
      <c r="B121" s="109"/>
      <c r="C121" s="109"/>
      <c r="D121" s="111"/>
      <c r="E121" s="111"/>
      <c r="F121" s="111"/>
      <c r="G121" s="111"/>
    </row>
    <row r="122" spans="1:17" x14ac:dyDescent="0.2">
      <c r="A122" s="109"/>
      <c r="B122" s="232" t="s">
        <v>167</v>
      </c>
      <c r="C122" s="233"/>
      <c r="D122" s="234"/>
      <c r="E122" s="119"/>
      <c r="F122" s="111"/>
      <c r="G122" s="111"/>
    </row>
    <row r="123" spans="1:17" ht="27.75" customHeight="1" x14ac:dyDescent="0.2">
      <c r="A123" s="109"/>
      <c r="B123" s="235" t="s">
        <v>168</v>
      </c>
      <c r="C123" s="236"/>
      <c r="D123" s="88" t="s">
        <v>169</v>
      </c>
      <c r="E123" s="119"/>
      <c r="F123" s="111"/>
      <c r="G123" s="111"/>
    </row>
    <row r="124" spans="1:17" ht="12.75" customHeight="1" x14ac:dyDescent="0.2">
      <c r="A124" s="109"/>
      <c r="B124" s="235" t="s">
        <v>989</v>
      </c>
      <c r="C124" s="236"/>
      <c r="D124" s="88" t="s">
        <v>169</v>
      </c>
      <c r="E124" s="119"/>
      <c r="F124" s="111"/>
      <c r="G124" s="111"/>
    </row>
    <row r="125" spans="1:17" x14ac:dyDescent="0.2">
      <c r="A125" s="109"/>
      <c r="B125" s="235" t="s">
        <v>170</v>
      </c>
      <c r="C125" s="236"/>
      <c r="D125" s="120" t="s">
        <v>140</v>
      </c>
      <c r="E125" s="119"/>
      <c r="F125" s="111"/>
      <c r="G125" s="111"/>
    </row>
    <row r="126" spans="1:17" x14ac:dyDescent="0.2">
      <c r="A126" s="121"/>
      <c r="B126" s="122" t="s">
        <v>140</v>
      </c>
      <c r="C126" s="122" t="s">
        <v>990</v>
      </c>
      <c r="D126" s="122" t="s">
        <v>171</v>
      </c>
      <c r="E126" s="121"/>
      <c r="F126" s="121"/>
      <c r="G126" s="121"/>
      <c r="H126" s="121"/>
      <c r="J126" s="116"/>
    </row>
    <row r="127" spans="1:17" x14ac:dyDescent="0.2">
      <c r="A127" s="121"/>
      <c r="B127" s="123" t="s">
        <v>172</v>
      </c>
      <c r="C127" s="124">
        <v>46022</v>
      </c>
      <c r="D127" s="124">
        <v>46053</v>
      </c>
      <c r="E127" s="121"/>
      <c r="F127" s="121"/>
      <c r="G127" s="121"/>
      <c r="J127" s="116"/>
    </row>
    <row r="128" spans="1:17" x14ac:dyDescent="0.2">
      <c r="A128" s="125"/>
      <c r="B128" s="96" t="s">
        <v>173</v>
      </c>
      <c r="C128" s="126">
        <v>11.170500000000001</v>
      </c>
      <c r="D128" s="126">
        <v>10.6431</v>
      </c>
      <c r="E128" s="125"/>
      <c r="F128" s="127"/>
      <c r="G128" s="128"/>
    </row>
    <row r="129" spans="1:7" x14ac:dyDescent="0.2">
      <c r="A129" s="125"/>
      <c r="B129" s="96" t="s">
        <v>1106</v>
      </c>
      <c r="C129" s="126">
        <v>11.170500000000001</v>
      </c>
      <c r="D129" s="126">
        <v>10.6431</v>
      </c>
      <c r="E129" s="125"/>
      <c r="F129" s="127"/>
      <c r="G129" s="128"/>
    </row>
    <row r="130" spans="1:7" x14ac:dyDescent="0.2">
      <c r="A130" s="125"/>
      <c r="B130" s="96" t="s">
        <v>174</v>
      </c>
      <c r="C130" s="126">
        <v>10.902900000000001</v>
      </c>
      <c r="D130" s="126">
        <v>10.3752</v>
      </c>
      <c r="E130" s="125"/>
      <c r="F130" s="127"/>
      <c r="G130" s="128"/>
    </row>
    <row r="131" spans="1:7" x14ac:dyDescent="0.2">
      <c r="A131" s="125"/>
      <c r="B131" s="96" t="s">
        <v>1107</v>
      </c>
      <c r="C131" s="126">
        <v>10.902900000000001</v>
      </c>
      <c r="D131" s="126">
        <v>10.3752</v>
      </c>
      <c r="E131" s="125"/>
      <c r="F131" s="127"/>
      <c r="G131" s="128"/>
    </row>
    <row r="132" spans="1:7" x14ac:dyDescent="0.2">
      <c r="A132" s="125"/>
      <c r="B132" s="125"/>
      <c r="C132" s="125"/>
      <c r="D132" s="125"/>
      <c r="E132" s="125"/>
      <c r="F132" s="125"/>
      <c r="G132" s="125"/>
    </row>
    <row r="133" spans="1:7" x14ac:dyDescent="0.2">
      <c r="A133" s="121"/>
      <c r="B133" s="235" t="s">
        <v>991</v>
      </c>
      <c r="C133" s="236"/>
      <c r="D133" s="88" t="s">
        <v>169</v>
      </c>
      <c r="E133" s="121"/>
      <c r="F133" s="121"/>
      <c r="G133" s="121"/>
    </row>
    <row r="134" spans="1:7" x14ac:dyDescent="0.2">
      <c r="A134" s="121"/>
      <c r="B134" s="137"/>
      <c r="C134" s="137"/>
      <c r="D134" s="137"/>
      <c r="E134" s="121"/>
      <c r="F134" s="121"/>
      <c r="G134" s="121"/>
    </row>
    <row r="135" spans="1:7" x14ac:dyDescent="0.2">
      <c r="A135" s="121"/>
      <c r="B135" s="235" t="s">
        <v>175</v>
      </c>
      <c r="C135" s="236"/>
      <c r="D135" s="88" t="s">
        <v>169</v>
      </c>
      <c r="E135" s="131"/>
      <c r="F135" s="121"/>
      <c r="G135" s="121"/>
    </row>
    <row r="136" spans="1:7" x14ac:dyDescent="0.2">
      <c r="A136" s="121"/>
      <c r="B136" s="235" t="s">
        <v>176</v>
      </c>
      <c r="C136" s="236"/>
      <c r="D136" s="88" t="s">
        <v>169</v>
      </c>
      <c r="E136" s="131"/>
      <c r="F136" s="121"/>
      <c r="G136" s="121"/>
    </row>
    <row r="137" spans="1:7" ht="12.75" customHeight="1" x14ac:dyDescent="0.2">
      <c r="A137" s="121"/>
      <c r="B137" s="235" t="s">
        <v>177</v>
      </c>
      <c r="C137" s="236"/>
      <c r="D137" s="88" t="s">
        <v>169</v>
      </c>
      <c r="E137" s="131"/>
      <c r="F137" s="121"/>
      <c r="G137" s="121"/>
    </row>
    <row r="138" spans="1:7" x14ac:dyDescent="0.2">
      <c r="A138" s="121"/>
      <c r="B138" s="235" t="s">
        <v>178</v>
      </c>
      <c r="C138" s="236"/>
      <c r="D138" s="132">
        <v>0.37557404745442607</v>
      </c>
      <c r="E138" s="121"/>
      <c r="F138" s="115"/>
      <c r="G138" s="133"/>
    </row>
    <row r="140" spans="1:7" x14ac:dyDescent="0.2">
      <c r="B140" s="237" t="s">
        <v>992</v>
      </c>
      <c r="C140" s="237"/>
    </row>
    <row r="142" spans="1:7" ht="153.75" customHeight="1" x14ac:dyDescent="0.2"/>
    <row r="145" spans="2:4" x14ac:dyDescent="0.2">
      <c r="B145" s="134" t="s">
        <v>993</v>
      </c>
      <c r="C145" s="135"/>
      <c r="D145" s="134"/>
    </row>
    <row r="146" spans="2:4" x14ac:dyDescent="0.2">
      <c r="B146" s="134" t="s">
        <v>1129</v>
      </c>
      <c r="D146" s="134"/>
    </row>
    <row r="147" spans="2:4" ht="165" customHeight="1" x14ac:dyDescent="0.2"/>
    <row r="148" spans="2:4" ht="12.75" customHeight="1" x14ac:dyDescent="0.2"/>
    <row r="149" spans="2:4" ht="12.75" customHeight="1" x14ac:dyDescent="0.2"/>
    <row r="150" spans="2:4" ht="12.75" customHeight="1" x14ac:dyDescent="0.2"/>
    <row r="151" spans="2:4" ht="12.75" customHeight="1" x14ac:dyDescent="0.2"/>
  </sheetData>
  <mergeCells count="18">
    <mergeCell ref="B124:C124"/>
    <mergeCell ref="B125:C125"/>
    <mergeCell ref="B140:C140"/>
    <mergeCell ref="B133:C133"/>
    <mergeCell ref="B137:C137"/>
    <mergeCell ref="B138:C138"/>
    <mergeCell ref="B135:C135"/>
    <mergeCell ref="B136:C136"/>
    <mergeCell ref="B118:H118"/>
    <mergeCell ref="B119:H119"/>
    <mergeCell ref="B120:H120"/>
    <mergeCell ref="B122:D122"/>
    <mergeCell ref="B123:C123"/>
    <mergeCell ref="A1:H1"/>
    <mergeCell ref="A2:H2"/>
    <mergeCell ref="A3:H3"/>
    <mergeCell ref="B116:H116"/>
    <mergeCell ref="B117:H117"/>
  </mergeCells>
  <hyperlinks>
    <hyperlink ref="I1" location="Index!B2" display="Index" xr:uid="{7F1EAF1E-6A46-466A-BAB9-27C920C712A2}"/>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9CE45-D6C9-4308-9F0B-173383D785A0}">
  <sheetPr>
    <outlinePr summaryBelow="0" summaryRight="0"/>
  </sheetPr>
  <dimension ref="A1:Q161"/>
  <sheetViews>
    <sheetView showGridLines="0" workbookViewId="0">
      <selection sqref="A1:H1"/>
    </sheetView>
  </sheetViews>
  <sheetFormatPr defaultRowHeight="12.75" x14ac:dyDescent="0.2"/>
  <cols>
    <col min="1" max="1" width="5.85546875" bestFit="1" customWidth="1"/>
    <col min="2" max="2" width="19.7109375" bestFit="1" customWidth="1"/>
    <col min="3" max="3" width="46.85546875" customWidth="1"/>
    <col min="4" max="4" width="17.7109375" bestFit="1" customWidth="1"/>
    <col min="5" max="5" width="8.7109375" bestFit="1" customWidth="1"/>
    <col min="6" max="6" width="10.140625" bestFit="1" customWidth="1"/>
    <col min="7" max="7" width="14" bestFit="1" customWidth="1"/>
    <col min="8" max="8" width="8.42578125" bestFit="1" customWidth="1"/>
    <col min="9" max="9" width="8.7109375" customWidth="1"/>
  </cols>
  <sheetData>
    <row r="1" spans="1:9" ht="15" x14ac:dyDescent="0.2">
      <c r="A1" s="248" t="s">
        <v>0</v>
      </c>
      <c r="B1" s="248"/>
      <c r="C1" s="248"/>
      <c r="D1" s="248"/>
      <c r="E1" s="248"/>
      <c r="F1" s="248"/>
      <c r="G1" s="248"/>
      <c r="H1" s="248"/>
      <c r="I1" s="1" t="s">
        <v>981</v>
      </c>
    </row>
    <row r="2" spans="1:9" ht="15" x14ac:dyDescent="0.2">
      <c r="A2" s="229" t="s">
        <v>904</v>
      </c>
      <c r="B2" s="229"/>
      <c r="C2" s="229"/>
      <c r="D2" s="229"/>
      <c r="E2" s="229"/>
      <c r="F2" s="229"/>
      <c r="G2" s="229"/>
      <c r="H2" s="229"/>
    </row>
    <row r="3" spans="1:9" ht="15" x14ac:dyDescent="0.2">
      <c r="A3" s="229" t="s">
        <v>982</v>
      </c>
      <c r="B3" s="229"/>
      <c r="C3" s="229"/>
      <c r="D3" s="229"/>
      <c r="E3" s="229"/>
      <c r="F3" s="229"/>
      <c r="G3" s="229"/>
      <c r="H3" s="229"/>
    </row>
    <row r="4" spans="1:9" s="86" customFormat="1" ht="30" x14ac:dyDescent="0.2">
      <c r="A4" s="84" t="s">
        <v>2</v>
      </c>
      <c r="B4" s="84" t="s">
        <v>3</v>
      </c>
      <c r="C4" s="84" t="s">
        <v>4</v>
      </c>
      <c r="D4" s="84" t="s">
        <v>5</v>
      </c>
      <c r="E4" s="84" t="s">
        <v>6</v>
      </c>
      <c r="F4" s="84" t="s">
        <v>7</v>
      </c>
      <c r="G4" s="84" t="s">
        <v>8</v>
      </c>
      <c r="H4" s="85" t="s">
        <v>980</v>
      </c>
    </row>
    <row r="5" spans="1:9" x14ac:dyDescent="0.2">
      <c r="A5" s="87"/>
      <c r="B5" s="87"/>
      <c r="C5" s="88" t="s">
        <v>9</v>
      </c>
      <c r="D5" s="87"/>
      <c r="E5" s="87"/>
      <c r="F5" s="87"/>
      <c r="G5" s="87"/>
      <c r="H5" s="89" t="s">
        <v>140</v>
      </c>
    </row>
    <row r="6" spans="1:9" x14ac:dyDescent="0.2">
      <c r="A6" s="90"/>
      <c r="B6" s="91"/>
      <c r="C6" s="91" t="s">
        <v>10</v>
      </c>
      <c r="D6" s="91"/>
      <c r="E6" s="92"/>
      <c r="F6" s="93"/>
      <c r="G6" s="94"/>
      <c r="H6" s="89" t="s">
        <v>140</v>
      </c>
    </row>
    <row r="7" spans="1:9" x14ac:dyDescent="0.2">
      <c r="A7" s="95">
        <v>1</v>
      </c>
      <c r="B7" s="96" t="s">
        <v>319</v>
      </c>
      <c r="C7" s="96" t="s">
        <v>320</v>
      </c>
      <c r="D7" s="96" t="s">
        <v>31</v>
      </c>
      <c r="E7" s="97">
        <v>1715000</v>
      </c>
      <c r="F7" s="98">
        <v>15936.637500000001</v>
      </c>
      <c r="G7" s="99">
        <v>7.7712400000000001E-2</v>
      </c>
      <c r="H7" s="89" t="s">
        <v>140</v>
      </c>
    </row>
    <row r="8" spans="1:9" x14ac:dyDescent="0.2">
      <c r="A8" s="95">
        <v>2</v>
      </c>
      <c r="B8" s="96" t="s">
        <v>36</v>
      </c>
      <c r="C8" s="96" t="s">
        <v>37</v>
      </c>
      <c r="D8" s="96" t="s">
        <v>31</v>
      </c>
      <c r="E8" s="97">
        <v>897500</v>
      </c>
      <c r="F8" s="98">
        <v>12161.125</v>
      </c>
      <c r="G8" s="99">
        <v>5.9301729999999997E-2</v>
      </c>
      <c r="H8" s="89" t="s">
        <v>140</v>
      </c>
    </row>
    <row r="9" spans="1:9" x14ac:dyDescent="0.2">
      <c r="A9" s="95">
        <v>3</v>
      </c>
      <c r="B9" s="96" t="s">
        <v>321</v>
      </c>
      <c r="C9" s="96" t="s">
        <v>322</v>
      </c>
      <c r="D9" s="96" t="s">
        <v>31</v>
      </c>
      <c r="E9" s="97">
        <v>665000</v>
      </c>
      <c r="F9" s="98">
        <v>9113.16</v>
      </c>
      <c r="G9" s="99">
        <v>4.4438829999999999E-2</v>
      </c>
      <c r="H9" s="89" t="s">
        <v>140</v>
      </c>
    </row>
    <row r="10" spans="1:9" x14ac:dyDescent="0.2">
      <c r="A10" s="95">
        <v>4</v>
      </c>
      <c r="B10" s="96" t="s">
        <v>17</v>
      </c>
      <c r="C10" s="96" t="s">
        <v>18</v>
      </c>
      <c r="D10" s="96" t="s">
        <v>19</v>
      </c>
      <c r="E10" s="97">
        <v>635000</v>
      </c>
      <c r="F10" s="98">
        <v>8860.7900000000009</v>
      </c>
      <c r="G10" s="99">
        <v>4.320819E-2</v>
      </c>
      <c r="H10" s="89" t="s">
        <v>140</v>
      </c>
    </row>
    <row r="11" spans="1:9" x14ac:dyDescent="0.2">
      <c r="A11" s="95">
        <v>5</v>
      </c>
      <c r="B11" s="96" t="s">
        <v>323</v>
      </c>
      <c r="C11" s="96" t="s">
        <v>324</v>
      </c>
      <c r="D11" s="96" t="s">
        <v>199</v>
      </c>
      <c r="E11" s="97">
        <v>533419</v>
      </c>
      <c r="F11" s="98">
        <v>8753.4057900000007</v>
      </c>
      <c r="G11" s="99">
        <v>4.2684550000000002E-2</v>
      </c>
      <c r="H11" s="89" t="s">
        <v>140</v>
      </c>
    </row>
    <row r="12" spans="1:9" x14ac:dyDescent="0.2">
      <c r="A12" s="95">
        <v>6</v>
      </c>
      <c r="B12" s="96" t="s">
        <v>14</v>
      </c>
      <c r="C12" s="96" t="s">
        <v>15</v>
      </c>
      <c r="D12" s="96" t="s">
        <v>16</v>
      </c>
      <c r="E12" s="97">
        <v>444000</v>
      </c>
      <c r="F12" s="98">
        <v>8741.0280000000002</v>
      </c>
      <c r="G12" s="99">
        <v>4.2624189999999999E-2</v>
      </c>
      <c r="H12" s="89" t="s">
        <v>140</v>
      </c>
    </row>
    <row r="13" spans="1:9" x14ac:dyDescent="0.2">
      <c r="A13" s="95">
        <v>7</v>
      </c>
      <c r="B13" s="96" t="s">
        <v>29</v>
      </c>
      <c r="C13" s="96" t="s">
        <v>30</v>
      </c>
      <c r="D13" s="96" t="s">
        <v>31</v>
      </c>
      <c r="E13" s="97">
        <v>796000</v>
      </c>
      <c r="F13" s="98">
        <v>8574.1139999999996</v>
      </c>
      <c r="G13" s="99">
        <v>4.1810260000000002E-2</v>
      </c>
      <c r="H13" s="89" t="s">
        <v>140</v>
      </c>
    </row>
    <row r="14" spans="1:9" x14ac:dyDescent="0.2">
      <c r="A14" s="95">
        <v>8</v>
      </c>
      <c r="B14" s="96" t="s">
        <v>11</v>
      </c>
      <c r="C14" s="96" t="s">
        <v>12</v>
      </c>
      <c r="D14" s="96" t="s">
        <v>13</v>
      </c>
      <c r="E14" s="97">
        <v>175000</v>
      </c>
      <c r="F14" s="98">
        <v>6881.5249999999996</v>
      </c>
      <c r="G14" s="99">
        <v>3.3556629999999997E-2</v>
      </c>
      <c r="H14" s="89" t="s">
        <v>140</v>
      </c>
    </row>
    <row r="15" spans="1:9" x14ac:dyDescent="0.2">
      <c r="A15" s="95">
        <v>9</v>
      </c>
      <c r="B15" s="96" t="s">
        <v>325</v>
      </c>
      <c r="C15" s="96" t="s">
        <v>326</v>
      </c>
      <c r="D15" s="96" t="s">
        <v>31</v>
      </c>
      <c r="E15" s="97">
        <v>1500000</v>
      </c>
      <c r="F15" s="98">
        <v>6120</v>
      </c>
      <c r="G15" s="99">
        <v>2.984318E-2</v>
      </c>
      <c r="H15" s="89" t="s">
        <v>140</v>
      </c>
    </row>
    <row r="16" spans="1:9" ht="25.5" x14ac:dyDescent="0.2">
      <c r="A16" s="95">
        <v>10</v>
      </c>
      <c r="B16" s="96" t="s">
        <v>23</v>
      </c>
      <c r="C16" s="96" t="s">
        <v>24</v>
      </c>
      <c r="D16" s="96" t="s">
        <v>25</v>
      </c>
      <c r="E16" s="97">
        <v>42000</v>
      </c>
      <c r="F16" s="98">
        <v>5331.48</v>
      </c>
      <c r="G16" s="99">
        <v>2.5998090000000001E-2</v>
      </c>
      <c r="H16" s="89" t="s">
        <v>140</v>
      </c>
    </row>
    <row r="17" spans="1:8" x14ac:dyDescent="0.2">
      <c r="A17" s="95">
        <v>11</v>
      </c>
      <c r="B17" s="96" t="s">
        <v>331</v>
      </c>
      <c r="C17" s="96" t="s">
        <v>332</v>
      </c>
      <c r="D17" s="96" t="s">
        <v>228</v>
      </c>
      <c r="E17" s="97">
        <v>129976</v>
      </c>
      <c r="F17" s="98">
        <v>4460.5163679999996</v>
      </c>
      <c r="G17" s="99">
        <v>2.175098E-2</v>
      </c>
      <c r="H17" s="89" t="s">
        <v>140</v>
      </c>
    </row>
    <row r="18" spans="1:8" x14ac:dyDescent="0.2">
      <c r="A18" s="95">
        <v>12</v>
      </c>
      <c r="B18" s="96" t="s">
        <v>433</v>
      </c>
      <c r="C18" s="96" t="s">
        <v>434</v>
      </c>
      <c r="D18" s="96" t="s">
        <v>435</v>
      </c>
      <c r="E18" s="97">
        <v>1315000</v>
      </c>
      <c r="F18" s="98">
        <v>4236.2725</v>
      </c>
      <c r="G18" s="99">
        <v>2.0657490000000001E-2</v>
      </c>
      <c r="H18" s="89" t="s">
        <v>140</v>
      </c>
    </row>
    <row r="19" spans="1:8" x14ac:dyDescent="0.2">
      <c r="A19" s="95">
        <v>13</v>
      </c>
      <c r="B19" s="96" t="s">
        <v>858</v>
      </c>
      <c r="C19" s="96" t="s">
        <v>859</v>
      </c>
      <c r="D19" s="96" t="s">
        <v>228</v>
      </c>
      <c r="E19" s="97">
        <v>21000</v>
      </c>
      <c r="F19" s="98">
        <v>4030.95</v>
      </c>
      <c r="G19" s="99">
        <v>1.965627E-2</v>
      </c>
      <c r="H19" s="89" t="s">
        <v>140</v>
      </c>
    </row>
    <row r="20" spans="1:8" x14ac:dyDescent="0.2">
      <c r="A20" s="95">
        <v>14</v>
      </c>
      <c r="B20" s="96" t="s">
        <v>860</v>
      </c>
      <c r="C20" s="96" t="s">
        <v>861</v>
      </c>
      <c r="D20" s="96" t="s">
        <v>31</v>
      </c>
      <c r="E20" s="97">
        <v>2126148</v>
      </c>
      <c r="F20" s="98">
        <v>3843.2251247999998</v>
      </c>
      <c r="G20" s="99">
        <v>1.8740860000000002E-2</v>
      </c>
      <c r="H20" s="89" t="s">
        <v>140</v>
      </c>
    </row>
    <row r="21" spans="1:8" x14ac:dyDescent="0.2">
      <c r="A21" s="95">
        <v>15</v>
      </c>
      <c r="B21" s="96" t="s">
        <v>65</v>
      </c>
      <c r="C21" s="96" t="s">
        <v>66</v>
      </c>
      <c r="D21" s="96" t="s">
        <v>60</v>
      </c>
      <c r="E21" s="97">
        <v>298419</v>
      </c>
      <c r="F21" s="98">
        <v>3503.4390600000002</v>
      </c>
      <c r="G21" s="99">
        <v>1.7083950000000001E-2</v>
      </c>
      <c r="H21" s="89" t="s">
        <v>140</v>
      </c>
    </row>
    <row r="22" spans="1:8" x14ac:dyDescent="0.2">
      <c r="A22" s="95">
        <v>16</v>
      </c>
      <c r="B22" s="96" t="s">
        <v>20</v>
      </c>
      <c r="C22" s="96" t="s">
        <v>21</v>
      </c>
      <c r="D22" s="96" t="s">
        <v>22</v>
      </c>
      <c r="E22" s="97">
        <v>959000</v>
      </c>
      <c r="F22" s="98">
        <v>3414.04</v>
      </c>
      <c r="G22" s="99">
        <v>1.6648010000000001E-2</v>
      </c>
      <c r="H22" s="89" t="s">
        <v>140</v>
      </c>
    </row>
    <row r="23" spans="1:8" x14ac:dyDescent="0.2">
      <c r="A23" s="95">
        <v>17</v>
      </c>
      <c r="B23" s="96" t="s">
        <v>431</v>
      </c>
      <c r="C23" s="96" t="s">
        <v>432</v>
      </c>
      <c r="D23" s="96" t="s">
        <v>199</v>
      </c>
      <c r="E23" s="97">
        <v>201000</v>
      </c>
      <c r="F23" s="98">
        <v>3408.1559999999999</v>
      </c>
      <c r="G23" s="99">
        <v>1.6619310000000002E-2</v>
      </c>
      <c r="H23" s="89" t="s">
        <v>140</v>
      </c>
    </row>
    <row r="24" spans="1:8" ht="25.5" x14ac:dyDescent="0.2">
      <c r="A24" s="95">
        <v>18</v>
      </c>
      <c r="B24" s="96" t="s">
        <v>444</v>
      </c>
      <c r="C24" s="96" t="s">
        <v>445</v>
      </c>
      <c r="D24" s="96" t="s">
        <v>216</v>
      </c>
      <c r="E24" s="97">
        <v>256000</v>
      </c>
      <c r="F24" s="98">
        <v>3389.44</v>
      </c>
      <c r="G24" s="99">
        <v>1.6528049999999999E-2</v>
      </c>
      <c r="H24" s="89" t="s">
        <v>140</v>
      </c>
    </row>
    <row r="25" spans="1:8" x14ac:dyDescent="0.2">
      <c r="A25" s="95">
        <v>19</v>
      </c>
      <c r="B25" s="96" t="s">
        <v>255</v>
      </c>
      <c r="C25" s="96" t="s">
        <v>256</v>
      </c>
      <c r="D25" s="96" t="s">
        <v>31</v>
      </c>
      <c r="E25" s="97">
        <v>367000</v>
      </c>
      <c r="F25" s="98">
        <v>3288.6869999999999</v>
      </c>
      <c r="G25" s="99">
        <v>1.6036740000000001E-2</v>
      </c>
      <c r="H25" s="89" t="s">
        <v>140</v>
      </c>
    </row>
    <row r="26" spans="1:8" x14ac:dyDescent="0.2">
      <c r="A26" s="95">
        <v>20</v>
      </c>
      <c r="B26" s="96" t="s">
        <v>438</v>
      </c>
      <c r="C26" s="96" t="s">
        <v>439</v>
      </c>
      <c r="D26" s="96" t="s">
        <v>199</v>
      </c>
      <c r="E26" s="97">
        <v>102000</v>
      </c>
      <c r="F26" s="98">
        <v>3186.3780000000002</v>
      </c>
      <c r="G26" s="99">
        <v>1.5537850000000001E-2</v>
      </c>
      <c r="H26" s="89" t="s">
        <v>140</v>
      </c>
    </row>
    <row r="27" spans="1:8" x14ac:dyDescent="0.2">
      <c r="A27" s="95">
        <v>21</v>
      </c>
      <c r="B27" s="96" t="s">
        <v>344</v>
      </c>
      <c r="C27" s="96" t="s">
        <v>345</v>
      </c>
      <c r="D27" s="96" t="s">
        <v>304</v>
      </c>
      <c r="E27" s="97">
        <v>1112000</v>
      </c>
      <c r="F27" s="98">
        <v>3042.4319999999998</v>
      </c>
      <c r="G27" s="99">
        <v>1.4835920000000001E-2</v>
      </c>
      <c r="H27" s="89" t="s">
        <v>140</v>
      </c>
    </row>
    <row r="28" spans="1:8" ht="25.5" x14ac:dyDescent="0.2">
      <c r="A28" s="95">
        <v>22</v>
      </c>
      <c r="B28" s="96" t="s">
        <v>233</v>
      </c>
      <c r="C28" s="96" t="s">
        <v>234</v>
      </c>
      <c r="D28" s="96" t="s">
        <v>216</v>
      </c>
      <c r="E28" s="97">
        <v>53000</v>
      </c>
      <c r="F28" s="98">
        <v>3009.0749999999998</v>
      </c>
      <c r="G28" s="99">
        <v>1.467326E-2</v>
      </c>
      <c r="H28" s="89" t="s">
        <v>140</v>
      </c>
    </row>
    <row r="29" spans="1:8" x14ac:dyDescent="0.2">
      <c r="A29" s="95">
        <v>23</v>
      </c>
      <c r="B29" s="96" t="s">
        <v>352</v>
      </c>
      <c r="C29" s="96" t="s">
        <v>353</v>
      </c>
      <c r="D29" s="96" t="s">
        <v>199</v>
      </c>
      <c r="E29" s="97">
        <v>168601</v>
      </c>
      <c r="F29" s="98">
        <v>2938.884031</v>
      </c>
      <c r="G29" s="99">
        <v>1.433099E-2</v>
      </c>
      <c r="H29" s="89" t="s">
        <v>140</v>
      </c>
    </row>
    <row r="30" spans="1:8" x14ac:dyDescent="0.2">
      <c r="A30" s="95">
        <v>24</v>
      </c>
      <c r="B30" s="96" t="s">
        <v>783</v>
      </c>
      <c r="C30" s="96" t="s">
        <v>784</v>
      </c>
      <c r="D30" s="96" t="s">
        <v>109</v>
      </c>
      <c r="E30" s="97">
        <v>150000</v>
      </c>
      <c r="F30" s="98">
        <v>2809.5</v>
      </c>
      <c r="G30" s="99">
        <v>1.370007E-2</v>
      </c>
      <c r="H30" s="89" t="s">
        <v>140</v>
      </c>
    </row>
    <row r="31" spans="1:8" x14ac:dyDescent="0.2">
      <c r="A31" s="95">
        <v>25</v>
      </c>
      <c r="B31" s="96" t="s">
        <v>509</v>
      </c>
      <c r="C31" s="96" t="s">
        <v>510</v>
      </c>
      <c r="D31" s="96" t="s">
        <v>241</v>
      </c>
      <c r="E31" s="97">
        <v>200000</v>
      </c>
      <c r="F31" s="98">
        <v>2725.2</v>
      </c>
      <c r="G31" s="99">
        <v>1.3288990000000001E-2</v>
      </c>
      <c r="H31" s="89" t="s">
        <v>140</v>
      </c>
    </row>
    <row r="32" spans="1:8" x14ac:dyDescent="0.2">
      <c r="A32" s="95">
        <v>26</v>
      </c>
      <c r="B32" s="96" t="s">
        <v>89</v>
      </c>
      <c r="C32" s="96" t="s">
        <v>90</v>
      </c>
      <c r="D32" s="96" t="s">
        <v>91</v>
      </c>
      <c r="E32" s="97">
        <v>1618000</v>
      </c>
      <c r="F32" s="98">
        <v>2706.7521999999999</v>
      </c>
      <c r="G32" s="99">
        <v>1.319903E-2</v>
      </c>
      <c r="H32" s="89" t="s">
        <v>140</v>
      </c>
    </row>
    <row r="33" spans="1:8" x14ac:dyDescent="0.2">
      <c r="A33" s="95">
        <v>27</v>
      </c>
      <c r="B33" s="96" t="s">
        <v>61</v>
      </c>
      <c r="C33" s="96" t="s">
        <v>62</v>
      </c>
      <c r="D33" s="96" t="s">
        <v>60</v>
      </c>
      <c r="E33" s="97">
        <v>65000</v>
      </c>
      <c r="F33" s="98">
        <v>2673.125</v>
      </c>
      <c r="G33" s="99">
        <v>1.3035059999999999E-2</v>
      </c>
      <c r="H33" s="89" t="s">
        <v>140</v>
      </c>
    </row>
    <row r="34" spans="1:8" ht="25.5" x14ac:dyDescent="0.2">
      <c r="A34" s="95">
        <v>28</v>
      </c>
      <c r="B34" s="96" t="s">
        <v>103</v>
      </c>
      <c r="C34" s="96" t="s">
        <v>104</v>
      </c>
      <c r="D34" s="96" t="s">
        <v>25</v>
      </c>
      <c r="E34" s="97">
        <v>515000</v>
      </c>
      <c r="F34" s="98">
        <v>2627.2725</v>
      </c>
      <c r="G34" s="99">
        <v>1.281146E-2</v>
      </c>
      <c r="H34" s="89" t="s">
        <v>140</v>
      </c>
    </row>
    <row r="35" spans="1:8" x14ac:dyDescent="0.2">
      <c r="A35" s="95">
        <v>29</v>
      </c>
      <c r="B35" s="96" t="s">
        <v>350</v>
      </c>
      <c r="C35" s="96" t="s">
        <v>351</v>
      </c>
      <c r="D35" s="96" t="s">
        <v>241</v>
      </c>
      <c r="E35" s="97">
        <v>551000</v>
      </c>
      <c r="F35" s="98">
        <v>2596.5875000000001</v>
      </c>
      <c r="G35" s="99">
        <v>1.2661830000000001E-2</v>
      </c>
      <c r="H35" s="89" t="s">
        <v>140</v>
      </c>
    </row>
    <row r="36" spans="1:8" ht="25.5" x14ac:dyDescent="0.2">
      <c r="A36" s="95">
        <v>30</v>
      </c>
      <c r="B36" s="96" t="s">
        <v>346</v>
      </c>
      <c r="C36" s="96" t="s">
        <v>347</v>
      </c>
      <c r="D36" s="96" t="s">
        <v>216</v>
      </c>
      <c r="E36" s="97">
        <v>160000</v>
      </c>
      <c r="F36" s="98">
        <v>2552.48</v>
      </c>
      <c r="G36" s="99">
        <v>1.2446749999999999E-2</v>
      </c>
      <c r="H36" s="89" t="s">
        <v>140</v>
      </c>
    </row>
    <row r="37" spans="1:8" x14ac:dyDescent="0.2">
      <c r="A37" s="95">
        <v>31</v>
      </c>
      <c r="B37" s="96" t="s">
        <v>257</v>
      </c>
      <c r="C37" s="96" t="s">
        <v>258</v>
      </c>
      <c r="D37" s="96" t="s">
        <v>248</v>
      </c>
      <c r="E37" s="97">
        <v>512642</v>
      </c>
      <c r="F37" s="98">
        <v>2480.1619959999998</v>
      </c>
      <c r="G37" s="99">
        <v>1.20941E-2</v>
      </c>
      <c r="H37" s="89" t="s">
        <v>140</v>
      </c>
    </row>
    <row r="38" spans="1:8" x14ac:dyDescent="0.2">
      <c r="A38" s="95">
        <v>32</v>
      </c>
      <c r="B38" s="96" t="s">
        <v>302</v>
      </c>
      <c r="C38" s="96" t="s">
        <v>303</v>
      </c>
      <c r="D38" s="96" t="s">
        <v>304</v>
      </c>
      <c r="E38" s="97">
        <v>788000</v>
      </c>
      <c r="F38" s="98">
        <v>2440.83</v>
      </c>
      <c r="G38" s="99">
        <v>1.1902309999999999E-2</v>
      </c>
      <c r="H38" s="89" t="s">
        <v>140</v>
      </c>
    </row>
    <row r="39" spans="1:8" x14ac:dyDescent="0.2">
      <c r="A39" s="95">
        <v>33</v>
      </c>
      <c r="B39" s="96" t="s">
        <v>85</v>
      </c>
      <c r="C39" s="96" t="s">
        <v>86</v>
      </c>
      <c r="D39" s="96" t="s">
        <v>82</v>
      </c>
      <c r="E39" s="97">
        <v>566500</v>
      </c>
      <c r="F39" s="98">
        <v>2396.0117500000001</v>
      </c>
      <c r="G39" s="99">
        <v>1.168376E-2</v>
      </c>
      <c r="H39" s="89" t="s">
        <v>140</v>
      </c>
    </row>
    <row r="40" spans="1:8" x14ac:dyDescent="0.2">
      <c r="A40" s="95">
        <v>34</v>
      </c>
      <c r="B40" s="96" t="s">
        <v>294</v>
      </c>
      <c r="C40" s="96" t="s">
        <v>295</v>
      </c>
      <c r="D40" s="96" t="s">
        <v>221</v>
      </c>
      <c r="E40" s="97">
        <v>1944000</v>
      </c>
      <c r="F40" s="98">
        <v>2258.5392000000002</v>
      </c>
      <c r="G40" s="99">
        <v>1.10134E-2</v>
      </c>
      <c r="H40" s="89" t="s">
        <v>140</v>
      </c>
    </row>
    <row r="41" spans="1:8" x14ac:dyDescent="0.2">
      <c r="A41" s="95">
        <v>35</v>
      </c>
      <c r="B41" s="96" t="s">
        <v>333</v>
      </c>
      <c r="C41" s="96" t="s">
        <v>334</v>
      </c>
      <c r="D41" s="96" t="s">
        <v>28</v>
      </c>
      <c r="E41" s="97">
        <v>48500</v>
      </c>
      <c r="F41" s="98">
        <v>2240.4090000000001</v>
      </c>
      <c r="G41" s="99">
        <v>1.0924990000000001E-2</v>
      </c>
      <c r="H41" s="89" t="s">
        <v>140</v>
      </c>
    </row>
    <row r="42" spans="1:8" x14ac:dyDescent="0.2">
      <c r="A42" s="95">
        <v>36</v>
      </c>
      <c r="B42" s="96" t="s">
        <v>114</v>
      </c>
      <c r="C42" s="96" t="s">
        <v>115</v>
      </c>
      <c r="D42" s="96" t="s">
        <v>43</v>
      </c>
      <c r="E42" s="97">
        <v>532101</v>
      </c>
      <c r="F42" s="98">
        <v>2171.5041809999998</v>
      </c>
      <c r="G42" s="99">
        <v>1.058898E-2</v>
      </c>
      <c r="H42" s="89" t="s">
        <v>140</v>
      </c>
    </row>
    <row r="43" spans="1:8" ht="51" x14ac:dyDescent="0.2">
      <c r="A43" s="95">
        <v>37</v>
      </c>
      <c r="B43" s="96" t="s">
        <v>337</v>
      </c>
      <c r="C43" s="96" t="s">
        <v>338</v>
      </c>
      <c r="D43" s="96" t="s">
        <v>339</v>
      </c>
      <c r="E43" s="97">
        <v>470000</v>
      </c>
      <c r="F43" s="98">
        <v>2154.9499999999998</v>
      </c>
      <c r="G43" s="99">
        <v>1.050826E-2</v>
      </c>
      <c r="H43" s="89" t="s">
        <v>140</v>
      </c>
    </row>
    <row r="44" spans="1:8" x14ac:dyDescent="0.2">
      <c r="A44" s="95">
        <v>38</v>
      </c>
      <c r="B44" s="96" t="s">
        <v>219</v>
      </c>
      <c r="C44" s="96" t="s">
        <v>220</v>
      </c>
      <c r="D44" s="96" t="s">
        <v>221</v>
      </c>
      <c r="E44" s="97">
        <v>433500</v>
      </c>
      <c r="F44" s="98">
        <v>2154.7117499999999</v>
      </c>
      <c r="G44" s="99">
        <v>1.05071E-2</v>
      </c>
      <c r="H44" s="89" t="s">
        <v>140</v>
      </c>
    </row>
    <row r="45" spans="1:8" x14ac:dyDescent="0.2">
      <c r="A45" s="95">
        <v>39</v>
      </c>
      <c r="B45" s="96" t="s">
        <v>725</v>
      </c>
      <c r="C45" s="96" t="s">
        <v>726</v>
      </c>
      <c r="D45" s="96" t="s">
        <v>199</v>
      </c>
      <c r="E45" s="97">
        <v>35900</v>
      </c>
      <c r="F45" s="98">
        <v>2144.8454999999999</v>
      </c>
      <c r="G45" s="99">
        <v>1.045899E-2</v>
      </c>
      <c r="H45" s="89" t="s">
        <v>140</v>
      </c>
    </row>
    <row r="46" spans="1:8" x14ac:dyDescent="0.2">
      <c r="A46" s="95">
        <v>40</v>
      </c>
      <c r="B46" s="96" t="s">
        <v>72</v>
      </c>
      <c r="C46" s="96" t="s">
        <v>73</v>
      </c>
      <c r="D46" s="96" t="s">
        <v>22</v>
      </c>
      <c r="E46" s="97">
        <v>154000</v>
      </c>
      <c r="F46" s="98">
        <v>2136.904</v>
      </c>
      <c r="G46" s="99">
        <v>1.0420260000000001E-2</v>
      </c>
      <c r="H46" s="89" t="s">
        <v>140</v>
      </c>
    </row>
    <row r="47" spans="1:8" x14ac:dyDescent="0.2">
      <c r="A47" s="95">
        <v>41</v>
      </c>
      <c r="B47" s="96" t="s">
        <v>340</v>
      </c>
      <c r="C47" s="96" t="s">
        <v>341</v>
      </c>
      <c r="D47" s="96" t="s">
        <v>182</v>
      </c>
      <c r="E47" s="97">
        <v>123000</v>
      </c>
      <c r="F47" s="98">
        <v>2006.8679999999999</v>
      </c>
      <c r="G47" s="99">
        <v>9.7861600000000003E-3</v>
      </c>
      <c r="H47" s="89" t="s">
        <v>140</v>
      </c>
    </row>
    <row r="48" spans="1:8" x14ac:dyDescent="0.2">
      <c r="A48" s="95">
        <v>42</v>
      </c>
      <c r="B48" s="96" t="s">
        <v>80</v>
      </c>
      <c r="C48" s="96" t="s">
        <v>81</v>
      </c>
      <c r="D48" s="96" t="s">
        <v>82</v>
      </c>
      <c r="E48" s="97">
        <v>43308</v>
      </c>
      <c r="F48" s="98">
        <v>1990.6522199999999</v>
      </c>
      <c r="G48" s="99">
        <v>9.7070899999999998E-3</v>
      </c>
      <c r="H48" s="89" t="s">
        <v>140</v>
      </c>
    </row>
    <row r="49" spans="1:8" x14ac:dyDescent="0.2">
      <c r="A49" s="95">
        <v>43</v>
      </c>
      <c r="B49" s="96" t="s">
        <v>300</v>
      </c>
      <c r="C49" s="96" t="s">
        <v>301</v>
      </c>
      <c r="D49" s="96" t="s">
        <v>109</v>
      </c>
      <c r="E49" s="97">
        <v>404761</v>
      </c>
      <c r="F49" s="98">
        <v>1952.5670640000001</v>
      </c>
      <c r="G49" s="99">
        <v>9.5213699999999995E-3</v>
      </c>
      <c r="H49" s="89" t="s">
        <v>140</v>
      </c>
    </row>
    <row r="50" spans="1:8" x14ac:dyDescent="0.2">
      <c r="A50" s="95">
        <v>44</v>
      </c>
      <c r="B50" s="96" t="s">
        <v>501</v>
      </c>
      <c r="C50" s="96" t="s">
        <v>502</v>
      </c>
      <c r="D50" s="96" t="s">
        <v>40</v>
      </c>
      <c r="E50" s="97">
        <v>232000</v>
      </c>
      <c r="F50" s="98">
        <v>1947.4079999999999</v>
      </c>
      <c r="G50" s="99">
        <v>9.4962199999999997E-3</v>
      </c>
      <c r="H50" s="89" t="s">
        <v>140</v>
      </c>
    </row>
    <row r="51" spans="1:8" x14ac:dyDescent="0.2">
      <c r="A51" s="95">
        <v>45</v>
      </c>
      <c r="B51" s="96" t="s">
        <v>342</v>
      </c>
      <c r="C51" s="96" t="s">
        <v>343</v>
      </c>
      <c r="D51" s="96" t="s">
        <v>261</v>
      </c>
      <c r="E51" s="97">
        <v>121186</v>
      </c>
      <c r="F51" s="98">
        <v>1874.9897920000001</v>
      </c>
      <c r="G51" s="99">
        <v>9.1430799999999996E-3</v>
      </c>
      <c r="H51" s="89" t="s">
        <v>140</v>
      </c>
    </row>
    <row r="52" spans="1:8" x14ac:dyDescent="0.2">
      <c r="A52" s="95">
        <v>46</v>
      </c>
      <c r="B52" s="96" t="s">
        <v>777</v>
      </c>
      <c r="C52" s="96" t="s">
        <v>778</v>
      </c>
      <c r="D52" s="96" t="s">
        <v>71</v>
      </c>
      <c r="E52" s="97">
        <v>233000</v>
      </c>
      <c r="F52" s="98">
        <v>1812.1575</v>
      </c>
      <c r="G52" s="99">
        <v>8.8366899999999995E-3</v>
      </c>
      <c r="H52" s="89" t="s">
        <v>140</v>
      </c>
    </row>
    <row r="53" spans="1:8" ht="25.5" x14ac:dyDescent="0.2">
      <c r="A53" s="95">
        <v>47</v>
      </c>
      <c r="B53" s="96" t="s">
        <v>275</v>
      </c>
      <c r="C53" s="96" t="s">
        <v>276</v>
      </c>
      <c r="D53" s="96" t="s">
        <v>277</v>
      </c>
      <c r="E53" s="97">
        <v>105000</v>
      </c>
      <c r="F53" s="98">
        <v>1724.625</v>
      </c>
      <c r="G53" s="99">
        <v>8.40985E-3</v>
      </c>
      <c r="H53" s="89" t="s">
        <v>140</v>
      </c>
    </row>
    <row r="54" spans="1:8" ht="25.5" x14ac:dyDescent="0.2">
      <c r="A54" s="95">
        <v>48</v>
      </c>
      <c r="B54" s="96" t="s">
        <v>862</v>
      </c>
      <c r="C54" s="96" t="s">
        <v>863</v>
      </c>
      <c r="D54" s="96" t="s">
        <v>25</v>
      </c>
      <c r="E54" s="97">
        <v>185000</v>
      </c>
      <c r="F54" s="98">
        <v>1435.7850000000001</v>
      </c>
      <c r="G54" s="99">
        <v>7.0013699999999998E-3</v>
      </c>
      <c r="H54" s="89" t="s">
        <v>140</v>
      </c>
    </row>
    <row r="55" spans="1:8" ht="25.5" x14ac:dyDescent="0.2">
      <c r="A55" s="95">
        <v>49</v>
      </c>
      <c r="B55" s="96" t="s">
        <v>133</v>
      </c>
      <c r="C55" s="96" t="s">
        <v>134</v>
      </c>
      <c r="D55" s="96" t="s">
        <v>135</v>
      </c>
      <c r="E55" s="97">
        <v>397000</v>
      </c>
      <c r="F55" s="98">
        <v>1151.8955000000001</v>
      </c>
      <c r="G55" s="99">
        <v>5.6170300000000003E-3</v>
      </c>
      <c r="H55" s="89" t="s">
        <v>140</v>
      </c>
    </row>
    <row r="56" spans="1:8" x14ac:dyDescent="0.2">
      <c r="A56" s="95">
        <v>50</v>
      </c>
      <c r="B56" s="96" t="s">
        <v>101</v>
      </c>
      <c r="C56" s="96" t="s">
        <v>102</v>
      </c>
      <c r="D56" s="96" t="s">
        <v>98</v>
      </c>
      <c r="E56" s="97">
        <v>153000</v>
      </c>
      <c r="F56" s="98">
        <v>1150.9425000000001</v>
      </c>
      <c r="G56" s="99">
        <v>5.6123800000000001E-3</v>
      </c>
      <c r="H56" s="89" t="s">
        <v>140</v>
      </c>
    </row>
    <row r="57" spans="1:8" x14ac:dyDescent="0.2">
      <c r="A57" s="95">
        <v>51</v>
      </c>
      <c r="B57" s="96" t="s">
        <v>69</v>
      </c>
      <c r="C57" s="96" t="s">
        <v>70</v>
      </c>
      <c r="D57" s="96" t="s">
        <v>71</v>
      </c>
      <c r="E57" s="97">
        <v>17600</v>
      </c>
      <c r="F57" s="98">
        <v>1006.016</v>
      </c>
      <c r="G57" s="99">
        <v>4.90567E-3</v>
      </c>
      <c r="H57" s="89" t="s">
        <v>140</v>
      </c>
    </row>
    <row r="58" spans="1:8" ht="25.5" x14ac:dyDescent="0.2">
      <c r="A58" s="95">
        <v>52</v>
      </c>
      <c r="B58" s="96" t="s">
        <v>452</v>
      </c>
      <c r="C58" s="96" t="s">
        <v>453</v>
      </c>
      <c r="D58" s="96" t="s">
        <v>390</v>
      </c>
      <c r="E58" s="97">
        <v>80000</v>
      </c>
      <c r="F58" s="98">
        <v>32.159999999999997</v>
      </c>
      <c r="G58" s="99">
        <v>1.5682000000000001E-4</v>
      </c>
      <c r="H58" s="89" t="s">
        <v>140</v>
      </c>
    </row>
    <row r="59" spans="1:8" x14ac:dyDescent="0.2">
      <c r="A59" s="100"/>
      <c r="B59" s="100"/>
      <c r="C59" s="101" t="s">
        <v>139</v>
      </c>
      <c r="D59" s="100"/>
      <c r="E59" s="100" t="s">
        <v>140</v>
      </c>
      <c r="F59" s="102">
        <v>195580.6115268</v>
      </c>
      <c r="G59" s="103">
        <v>0.95371680000000003</v>
      </c>
      <c r="H59" s="89" t="s">
        <v>140</v>
      </c>
    </row>
    <row r="60" spans="1:8" x14ac:dyDescent="0.2">
      <c r="A60" s="100"/>
      <c r="B60" s="100"/>
      <c r="C60" s="104"/>
      <c r="D60" s="100"/>
      <c r="E60" s="100"/>
      <c r="F60" s="105"/>
      <c r="G60" s="105"/>
      <c r="H60" s="89" t="s">
        <v>140</v>
      </c>
    </row>
    <row r="61" spans="1:8" x14ac:dyDescent="0.2">
      <c r="A61" s="100"/>
      <c r="B61" s="100"/>
      <c r="C61" s="101" t="s">
        <v>141</v>
      </c>
      <c r="D61" s="100"/>
      <c r="E61" s="100"/>
      <c r="F61" s="100"/>
      <c r="G61" s="100"/>
      <c r="H61" s="89" t="s">
        <v>140</v>
      </c>
    </row>
    <row r="62" spans="1:8" x14ac:dyDescent="0.2">
      <c r="A62" s="100"/>
      <c r="B62" s="100"/>
      <c r="C62" s="101" t="s">
        <v>139</v>
      </c>
      <c r="D62" s="100"/>
      <c r="E62" s="100" t="s">
        <v>140</v>
      </c>
      <c r="F62" s="106" t="s">
        <v>142</v>
      </c>
      <c r="G62" s="103">
        <v>0</v>
      </c>
      <c r="H62" s="89" t="s">
        <v>140</v>
      </c>
    </row>
    <row r="63" spans="1:8" x14ac:dyDescent="0.2">
      <c r="A63" s="100"/>
      <c r="B63" s="100"/>
      <c r="C63" s="104"/>
      <c r="D63" s="100"/>
      <c r="E63" s="100"/>
      <c r="F63" s="105"/>
      <c r="G63" s="105"/>
      <c r="H63" s="89" t="s">
        <v>140</v>
      </c>
    </row>
    <row r="64" spans="1:8" x14ac:dyDescent="0.2">
      <c r="A64" s="100"/>
      <c r="B64" s="100"/>
      <c r="C64" s="101" t="s">
        <v>143</v>
      </c>
      <c r="D64" s="100"/>
      <c r="E64" s="100"/>
      <c r="F64" s="100"/>
      <c r="G64" s="100"/>
      <c r="H64" s="89" t="s">
        <v>140</v>
      </c>
    </row>
    <row r="65" spans="1:8" x14ac:dyDescent="0.2">
      <c r="A65" s="100"/>
      <c r="B65" s="100"/>
      <c r="C65" s="101" t="s">
        <v>139</v>
      </c>
      <c r="D65" s="100"/>
      <c r="E65" s="100" t="s">
        <v>140</v>
      </c>
      <c r="F65" s="106" t="s">
        <v>142</v>
      </c>
      <c r="G65" s="103">
        <v>0</v>
      </c>
      <c r="H65" s="89" t="s">
        <v>140</v>
      </c>
    </row>
    <row r="66" spans="1:8" x14ac:dyDescent="0.2">
      <c r="A66" s="100"/>
      <c r="B66" s="100"/>
      <c r="C66" s="104"/>
      <c r="D66" s="100"/>
      <c r="E66" s="100"/>
      <c r="F66" s="105"/>
      <c r="G66" s="105"/>
      <c r="H66" s="89" t="s">
        <v>140</v>
      </c>
    </row>
    <row r="67" spans="1:8" x14ac:dyDescent="0.2">
      <c r="A67" s="100"/>
      <c r="B67" s="100"/>
      <c r="C67" s="101" t="s">
        <v>144</v>
      </c>
      <c r="D67" s="100"/>
      <c r="E67" s="100"/>
      <c r="F67" s="100"/>
      <c r="G67" s="100"/>
      <c r="H67" s="89" t="s">
        <v>140</v>
      </c>
    </row>
    <row r="68" spans="1:8" x14ac:dyDescent="0.2">
      <c r="A68" s="100"/>
      <c r="B68" s="100"/>
      <c r="C68" s="101" t="s">
        <v>139</v>
      </c>
      <c r="D68" s="100"/>
      <c r="E68" s="100" t="s">
        <v>140</v>
      </c>
      <c r="F68" s="106" t="s">
        <v>142</v>
      </c>
      <c r="G68" s="103">
        <v>0</v>
      </c>
      <c r="H68" s="89" t="s">
        <v>140</v>
      </c>
    </row>
    <row r="69" spans="1:8" x14ac:dyDescent="0.2">
      <c r="A69" s="100"/>
      <c r="B69" s="100"/>
      <c r="C69" s="104"/>
      <c r="D69" s="100"/>
      <c r="E69" s="100"/>
      <c r="F69" s="105"/>
      <c r="G69" s="105"/>
      <c r="H69" s="89" t="s">
        <v>140</v>
      </c>
    </row>
    <row r="70" spans="1:8" x14ac:dyDescent="0.2">
      <c r="A70" s="100"/>
      <c r="B70" s="100"/>
      <c r="C70" s="101" t="s">
        <v>145</v>
      </c>
      <c r="D70" s="100"/>
      <c r="E70" s="100"/>
      <c r="F70" s="105"/>
      <c r="G70" s="105"/>
      <c r="H70" s="89" t="s">
        <v>140</v>
      </c>
    </row>
    <row r="71" spans="1:8" x14ac:dyDescent="0.2">
      <c r="A71" s="100"/>
      <c r="B71" s="100"/>
      <c r="C71" s="101" t="s">
        <v>139</v>
      </c>
      <c r="D71" s="100"/>
      <c r="E71" s="100" t="s">
        <v>140</v>
      </c>
      <c r="F71" s="106" t="s">
        <v>142</v>
      </c>
      <c r="G71" s="103">
        <v>0</v>
      </c>
      <c r="H71" s="89" t="s">
        <v>140</v>
      </c>
    </row>
    <row r="72" spans="1:8" x14ac:dyDescent="0.2">
      <c r="A72" s="100"/>
      <c r="B72" s="100"/>
      <c r="C72" s="104"/>
      <c r="D72" s="100"/>
      <c r="E72" s="100"/>
      <c r="F72" s="105"/>
      <c r="G72" s="105"/>
      <c r="H72" s="89" t="s">
        <v>140</v>
      </c>
    </row>
    <row r="73" spans="1:8" x14ac:dyDescent="0.2">
      <c r="A73" s="100"/>
      <c r="B73" s="100"/>
      <c r="C73" s="101" t="s">
        <v>146</v>
      </c>
      <c r="D73" s="100"/>
      <c r="E73" s="100"/>
      <c r="F73" s="105"/>
      <c r="G73" s="105"/>
      <c r="H73" s="89" t="s">
        <v>140</v>
      </c>
    </row>
    <row r="74" spans="1:8" x14ac:dyDescent="0.2">
      <c r="A74" s="100"/>
      <c r="B74" s="100"/>
      <c r="C74" s="101" t="s">
        <v>139</v>
      </c>
      <c r="D74" s="100"/>
      <c r="E74" s="100" t="s">
        <v>140</v>
      </c>
      <c r="F74" s="106" t="s">
        <v>142</v>
      </c>
      <c r="G74" s="103">
        <v>0</v>
      </c>
      <c r="H74" s="89" t="s">
        <v>140</v>
      </c>
    </row>
    <row r="75" spans="1:8" x14ac:dyDescent="0.2">
      <c r="A75" s="100"/>
      <c r="B75" s="100"/>
      <c r="C75" s="104"/>
      <c r="D75" s="100"/>
      <c r="E75" s="100"/>
      <c r="F75" s="105"/>
      <c r="G75" s="105"/>
      <c r="H75" s="89" t="s">
        <v>140</v>
      </c>
    </row>
    <row r="76" spans="1:8" x14ac:dyDescent="0.2">
      <c r="A76" s="100"/>
      <c r="B76" s="100"/>
      <c r="C76" s="101" t="s">
        <v>147</v>
      </c>
      <c r="D76" s="100"/>
      <c r="E76" s="100"/>
      <c r="F76" s="102">
        <v>195580.6115268</v>
      </c>
      <c r="G76" s="103">
        <v>0.95371680000000003</v>
      </c>
      <c r="H76" s="89" t="s">
        <v>140</v>
      </c>
    </row>
    <row r="77" spans="1:8" x14ac:dyDescent="0.2">
      <c r="A77" s="100"/>
      <c r="B77" s="100"/>
      <c r="C77" s="104"/>
      <c r="D77" s="100"/>
      <c r="E77" s="100"/>
      <c r="F77" s="105"/>
      <c r="G77" s="105"/>
      <c r="H77" s="89" t="s">
        <v>140</v>
      </c>
    </row>
    <row r="78" spans="1:8" x14ac:dyDescent="0.2">
      <c r="A78" s="100"/>
      <c r="B78" s="100"/>
      <c r="C78" s="101" t="s">
        <v>148</v>
      </c>
      <c r="D78" s="100"/>
      <c r="E78" s="100"/>
      <c r="F78" s="105"/>
      <c r="G78" s="105"/>
      <c r="H78" s="89" t="s">
        <v>140</v>
      </c>
    </row>
    <row r="79" spans="1:8" x14ac:dyDescent="0.2">
      <c r="A79" s="100"/>
      <c r="B79" s="100"/>
      <c r="C79" s="101" t="s">
        <v>10</v>
      </c>
      <c r="D79" s="100"/>
      <c r="E79" s="100"/>
      <c r="F79" s="105"/>
      <c r="G79" s="105"/>
      <c r="H79" s="89" t="s">
        <v>140</v>
      </c>
    </row>
    <row r="80" spans="1:8" x14ac:dyDescent="0.2">
      <c r="A80" s="100"/>
      <c r="B80" s="100"/>
      <c r="C80" s="101" t="s">
        <v>139</v>
      </c>
      <c r="D80" s="100"/>
      <c r="E80" s="100" t="s">
        <v>140</v>
      </c>
      <c r="F80" s="106" t="s">
        <v>142</v>
      </c>
      <c r="G80" s="103">
        <v>0</v>
      </c>
      <c r="H80" s="89" t="s">
        <v>140</v>
      </c>
    </row>
    <row r="81" spans="1:8" x14ac:dyDescent="0.2">
      <c r="A81" s="100"/>
      <c r="B81" s="100"/>
      <c r="C81" s="104"/>
      <c r="D81" s="100"/>
      <c r="E81" s="100"/>
      <c r="F81" s="105"/>
      <c r="G81" s="105"/>
      <c r="H81" s="89" t="s">
        <v>140</v>
      </c>
    </row>
    <row r="82" spans="1:8" x14ac:dyDescent="0.2">
      <c r="A82" s="100"/>
      <c r="B82" s="100"/>
      <c r="C82" s="101" t="s">
        <v>149</v>
      </c>
      <c r="D82" s="100"/>
      <c r="E82" s="100"/>
      <c r="F82" s="100"/>
      <c r="G82" s="100"/>
      <c r="H82" s="89" t="s">
        <v>140</v>
      </c>
    </row>
    <row r="83" spans="1:8" x14ac:dyDescent="0.2">
      <c r="A83" s="100"/>
      <c r="B83" s="100"/>
      <c r="C83" s="101" t="s">
        <v>139</v>
      </c>
      <c r="D83" s="100"/>
      <c r="E83" s="100" t="s">
        <v>140</v>
      </c>
      <c r="F83" s="106" t="s">
        <v>142</v>
      </c>
      <c r="G83" s="103">
        <v>0</v>
      </c>
      <c r="H83" s="89" t="s">
        <v>140</v>
      </c>
    </row>
    <row r="84" spans="1:8" x14ac:dyDescent="0.2">
      <c r="A84" s="100"/>
      <c r="B84" s="100"/>
      <c r="C84" s="104"/>
      <c r="D84" s="100"/>
      <c r="E84" s="100"/>
      <c r="F84" s="105"/>
      <c r="G84" s="105"/>
      <c r="H84" s="89" t="s">
        <v>140</v>
      </c>
    </row>
    <row r="85" spans="1:8" x14ac:dyDescent="0.2">
      <c r="A85" s="100"/>
      <c r="B85" s="100"/>
      <c r="C85" s="101" t="s">
        <v>150</v>
      </c>
      <c r="D85" s="100"/>
      <c r="E85" s="100"/>
      <c r="F85" s="100"/>
      <c r="G85" s="100"/>
      <c r="H85" s="89" t="s">
        <v>140</v>
      </c>
    </row>
    <row r="86" spans="1:8" x14ac:dyDescent="0.2">
      <c r="A86" s="100"/>
      <c r="B86" s="100"/>
      <c r="C86" s="101" t="s">
        <v>139</v>
      </c>
      <c r="D86" s="100"/>
      <c r="E86" s="100" t="s">
        <v>140</v>
      </c>
      <c r="F86" s="106" t="s">
        <v>142</v>
      </c>
      <c r="G86" s="103">
        <v>0</v>
      </c>
      <c r="H86" s="89" t="s">
        <v>140</v>
      </c>
    </row>
    <row r="87" spans="1:8" x14ac:dyDescent="0.2">
      <c r="A87" s="100"/>
      <c r="B87" s="100"/>
      <c r="C87" s="104"/>
      <c r="D87" s="100"/>
      <c r="E87" s="100"/>
      <c r="F87" s="105"/>
      <c r="G87" s="105"/>
      <c r="H87" s="89" t="s">
        <v>140</v>
      </c>
    </row>
    <row r="88" spans="1:8" x14ac:dyDescent="0.2">
      <c r="A88" s="100"/>
      <c r="B88" s="100"/>
      <c r="C88" s="101" t="s">
        <v>151</v>
      </c>
      <c r="D88" s="100"/>
      <c r="E88" s="100"/>
      <c r="F88" s="105"/>
      <c r="G88" s="105"/>
      <c r="H88" s="89" t="s">
        <v>140</v>
      </c>
    </row>
    <row r="89" spans="1:8" x14ac:dyDescent="0.2">
      <c r="A89" s="100"/>
      <c r="B89" s="100"/>
      <c r="C89" s="101" t="s">
        <v>139</v>
      </c>
      <c r="D89" s="100"/>
      <c r="E89" s="100" t="s">
        <v>140</v>
      </c>
      <c r="F89" s="106" t="s">
        <v>142</v>
      </c>
      <c r="G89" s="103">
        <v>0</v>
      </c>
      <c r="H89" s="89" t="s">
        <v>140</v>
      </c>
    </row>
    <row r="90" spans="1:8" x14ac:dyDescent="0.2">
      <c r="A90" s="100"/>
      <c r="B90" s="100"/>
      <c r="C90" s="104"/>
      <c r="D90" s="100"/>
      <c r="E90" s="100"/>
      <c r="F90" s="105"/>
      <c r="G90" s="105"/>
      <c r="H90" s="89" t="s">
        <v>140</v>
      </c>
    </row>
    <row r="91" spans="1:8" x14ac:dyDescent="0.2">
      <c r="A91" s="100"/>
      <c r="B91" s="100"/>
      <c r="C91" s="101" t="s">
        <v>152</v>
      </c>
      <c r="D91" s="100"/>
      <c r="E91" s="100"/>
      <c r="F91" s="102">
        <v>0</v>
      </c>
      <c r="G91" s="103">
        <v>0</v>
      </c>
      <c r="H91" s="89" t="s">
        <v>140</v>
      </c>
    </row>
    <row r="92" spans="1:8" x14ac:dyDescent="0.2">
      <c r="A92" s="100"/>
      <c r="B92" s="100"/>
      <c r="C92" s="104"/>
      <c r="D92" s="100"/>
      <c r="E92" s="100"/>
      <c r="F92" s="105"/>
      <c r="G92" s="105"/>
      <c r="H92" s="89" t="s">
        <v>140</v>
      </c>
    </row>
    <row r="93" spans="1:8" x14ac:dyDescent="0.2">
      <c r="A93" s="100"/>
      <c r="B93" s="100"/>
      <c r="C93" s="101" t="s">
        <v>153</v>
      </c>
      <c r="D93" s="100"/>
      <c r="E93" s="100"/>
      <c r="F93" s="105"/>
      <c r="G93" s="105"/>
      <c r="H93" s="89" t="s">
        <v>140</v>
      </c>
    </row>
    <row r="94" spans="1:8" x14ac:dyDescent="0.2">
      <c r="A94" s="100"/>
      <c r="B94" s="100"/>
      <c r="C94" s="101" t="s">
        <v>154</v>
      </c>
      <c r="D94" s="100"/>
      <c r="E94" s="100"/>
      <c r="F94" s="105"/>
      <c r="G94" s="105"/>
      <c r="H94" s="89" t="s">
        <v>140</v>
      </c>
    </row>
    <row r="95" spans="1:8" x14ac:dyDescent="0.2">
      <c r="A95" s="100"/>
      <c r="B95" s="100"/>
      <c r="C95" s="101" t="s">
        <v>139</v>
      </c>
      <c r="D95" s="100"/>
      <c r="E95" s="100" t="s">
        <v>140</v>
      </c>
      <c r="F95" s="106" t="s">
        <v>142</v>
      </c>
      <c r="G95" s="103">
        <v>0</v>
      </c>
      <c r="H95" s="89" t="s">
        <v>140</v>
      </c>
    </row>
    <row r="96" spans="1:8" x14ac:dyDescent="0.2">
      <c r="A96" s="100"/>
      <c r="B96" s="100"/>
      <c r="C96" s="104"/>
      <c r="D96" s="100"/>
      <c r="E96" s="100"/>
      <c r="F96" s="105"/>
      <c r="G96" s="105"/>
      <c r="H96" s="89" t="s">
        <v>140</v>
      </c>
    </row>
    <row r="97" spans="1:8" x14ac:dyDescent="0.2">
      <c r="A97" s="100"/>
      <c r="B97" s="100"/>
      <c r="C97" s="101" t="s">
        <v>155</v>
      </c>
      <c r="D97" s="100"/>
      <c r="E97" s="100"/>
      <c r="F97" s="105"/>
      <c r="G97" s="105"/>
      <c r="H97" s="89" t="s">
        <v>140</v>
      </c>
    </row>
    <row r="98" spans="1:8" x14ac:dyDescent="0.2">
      <c r="A98" s="100"/>
      <c r="B98" s="100"/>
      <c r="C98" s="101" t="s">
        <v>139</v>
      </c>
      <c r="D98" s="100"/>
      <c r="E98" s="100" t="s">
        <v>140</v>
      </c>
      <c r="F98" s="106" t="s">
        <v>142</v>
      </c>
      <c r="G98" s="103">
        <v>0</v>
      </c>
      <c r="H98" s="89" t="s">
        <v>140</v>
      </c>
    </row>
    <row r="99" spans="1:8" x14ac:dyDescent="0.2">
      <c r="A99" s="100"/>
      <c r="B99" s="100"/>
      <c r="C99" s="104"/>
      <c r="D99" s="100"/>
      <c r="E99" s="100"/>
      <c r="F99" s="105"/>
      <c r="G99" s="105"/>
      <c r="H99" s="89" t="s">
        <v>140</v>
      </c>
    </row>
    <row r="100" spans="1:8" x14ac:dyDescent="0.2">
      <c r="A100" s="100"/>
      <c r="B100" s="100"/>
      <c r="C100" s="101" t="s">
        <v>156</v>
      </c>
      <c r="D100" s="100"/>
      <c r="E100" s="100"/>
      <c r="F100" s="105"/>
      <c r="G100" s="105"/>
      <c r="H100" s="89" t="s">
        <v>140</v>
      </c>
    </row>
    <row r="101" spans="1:8" x14ac:dyDescent="0.2">
      <c r="A101" s="100"/>
      <c r="B101" s="100"/>
      <c r="C101" s="101" t="s">
        <v>139</v>
      </c>
      <c r="D101" s="100"/>
      <c r="E101" s="100" t="s">
        <v>140</v>
      </c>
      <c r="F101" s="106" t="s">
        <v>142</v>
      </c>
      <c r="G101" s="103">
        <v>0</v>
      </c>
      <c r="H101" s="89" t="s">
        <v>140</v>
      </c>
    </row>
    <row r="102" spans="1:8" x14ac:dyDescent="0.2">
      <c r="A102" s="100"/>
      <c r="B102" s="100"/>
      <c r="C102" s="104"/>
      <c r="D102" s="100"/>
      <c r="E102" s="100"/>
      <c r="F102" s="105"/>
      <c r="G102" s="105"/>
      <c r="H102" s="89" t="s">
        <v>140</v>
      </c>
    </row>
    <row r="103" spans="1:8" x14ac:dyDescent="0.2">
      <c r="A103" s="100"/>
      <c r="B103" s="100"/>
      <c r="C103" s="101" t="s">
        <v>157</v>
      </c>
      <c r="D103" s="100"/>
      <c r="E103" s="100"/>
      <c r="F103" s="105"/>
      <c r="G103" s="105"/>
      <c r="H103" s="89" t="s">
        <v>140</v>
      </c>
    </row>
    <row r="104" spans="1:8" x14ac:dyDescent="0.2">
      <c r="A104" s="95">
        <v>1</v>
      </c>
      <c r="B104" s="96"/>
      <c r="C104" s="96" t="s">
        <v>158</v>
      </c>
      <c r="D104" s="96"/>
      <c r="E104" s="107"/>
      <c r="F104" s="98">
        <v>7539.2769073159998</v>
      </c>
      <c r="G104" s="99">
        <v>3.676405E-2</v>
      </c>
      <c r="H104" s="89">
        <v>5.2</v>
      </c>
    </row>
    <row r="105" spans="1:8" x14ac:dyDescent="0.2">
      <c r="A105" s="100"/>
      <c r="B105" s="100"/>
      <c r="C105" s="101" t="s">
        <v>139</v>
      </c>
      <c r="D105" s="100"/>
      <c r="E105" s="100" t="s">
        <v>140</v>
      </c>
      <c r="F105" s="102">
        <v>7539.2769073159998</v>
      </c>
      <c r="G105" s="103">
        <v>3.676405E-2</v>
      </c>
      <c r="H105" s="89" t="s">
        <v>140</v>
      </c>
    </row>
    <row r="106" spans="1:8" x14ac:dyDescent="0.2">
      <c r="A106" s="100"/>
      <c r="B106" s="100"/>
      <c r="C106" s="104"/>
      <c r="D106" s="100"/>
      <c r="E106" s="100"/>
      <c r="F106" s="105"/>
      <c r="G106" s="105"/>
      <c r="H106" s="89" t="s">
        <v>140</v>
      </c>
    </row>
    <row r="107" spans="1:8" x14ac:dyDescent="0.2">
      <c r="A107" s="100"/>
      <c r="B107" s="100"/>
      <c r="C107" s="101" t="s">
        <v>159</v>
      </c>
      <c r="D107" s="100"/>
      <c r="E107" s="100"/>
      <c r="F107" s="102">
        <v>7539.2769073159998</v>
      </c>
      <c r="G107" s="103">
        <v>3.676405E-2</v>
      </c>
      <c r="H107" s="89" t="s">
        <v>140</v>
      </c>
    </row>
    <row r="108" spans="1:8" x14ac:dyDescent="0.2">
      <c r="A108" s="100"/>
      <c r="B108" s="100"/>
      <c r="C108" s="105"/>
      <c r="D108" s="100"/>
      <c r="E108" s="100"/>
      <c r="F108" s="100"/>
      <c r="G108" s="100"/>
      <c r="H108" s="89" t="s">
        <v>140</v>
      </c>
    </row>
    <row r="109" spans="1:8" x14ac:dyDescent="0.2">
      <c r="A109" s="100"/>
      <c r="B109" s="100"/>
      <c r="C109" s="101" t="s">
        <v>160</v>
      </c>
      <c r="D109" s="100"/>
      <c r="E109" s="100"/>
      <c r="F109" s="100"/>
      <c r="G109" s="100"/>
      <c r="H109" s="89" t="s">
        <v>140</v>
      </c>
    </row>
    <row r="110" spans="1:8" x14ac:dyDescent="0.2">
      <c r="A110" s="100"/>
      <c r="B110" s="100"/>
      <c r="C110" s="101" t="s">
        <v>161</v>
      </c>
      <c r="D110" s="100"/>
      <c r="E110" s="100"/>
      <c r="F110" s="100"/>
      <c r="G110" s="100"/>
      <c r="H110" s="89" t="s">
        <v>140</v>
      </c>
    </row>
    <row r="111" spans="1:8" x14ac:dyDescent="0.2">
      <c r="A111" s="100"/>
      <c r="B111" s="100"/>
      <c r="C111" s="101" t="s">
        <v>139</v>
      </c>
      <c r="D111" s="100"/>
      <c r="E111" s="100" t="s">
        <v>140</v>
      </c>
      <c r="F111" s="106" t="s">
        <v>142</v>
      </c>
      <c r="G111" s="103">
        <v>0</v>
      </c>
      <c r="H111" s="89" t="s">
        <v>140</v>
      </c>
    </row>
    <row r="112" spans="1:8" x14ac:dyDescent="0.2">
      <c r="A112" s="100"/>
      <c r="B112" s="100"/>
      <c r="C112" s="104"/>
      <c r="D112" s="100"/>
      <c r="E112" s="100"/>
      <c r="F112" s="105"/>
      <c r="G112" s="105"/>
      <c r="H112" s="89" t="s">
        <v>140</v>
      </c>
    </row>
    <row r="113" spans="1:17" x14ac:dyDescent="0.2">
      <c r="A113" s="100"/>
      <c r="B113" s="100"/>
      <c r="C113" s="101" t="s">
        <v>162</v>
      </c>
      <c r="D113" s="100"/>
      <c r="E113" s="100"/>
      <c r="F113" s="100"/>
      <c r="G113" s="100"/>
      <c r="H113" s="89" t="s">
        <v>140</v>
      </c>
    </row>
    <row r="114" spans="1:17" x14ac:dyDescent="0.2">
      <c r="A114" s="100"/>
      <c r="B114" s="100"/>
      <c r="C114" s="101" t="s">
        <v>163</v>
      </c>
      <c r="D114" s="100"/>
      <c r="E114" s="100"/>
      <c r="F114" s="100"/>
      <c r="G114" s="100"/>
      <c r="H114" s="89" t="s">
        <v>140</v>
      </c>
    </row>
    <row r="115" spans="1:17" x14ac:dyDescent="0.2">
      <c r="A115" s="100"/>
      <c r="B115" s="100"/>
      <c r="C115" s="101" t="s">
        <v>139</v>
      </c>
      <c r="D115" s="100"/>
      <c r="E115" s="100" t="s">
        <v>140</v>
      </c>
      <c r="F115" s="106" t="s">
        <v>142</v>
      </c>
      <c r="G115" s="103">
        <v>0</v>
      </c>
      <c r="H115" s="89" t="s">
        <v>140</v>
      </c>
    </row>
    <row r="116" spans="1:17" x14ac:dyDescent="0.2">
      <c r="A116" s="100"/>
      <c r="B116" s="100"/>
      <c r="C116" s="104"/>
      <c r="D116" s="100"/>
      <c r="E116" s="100"/>
      <c r="F116" s="105"/>
      <c r="G116" s="105"/>
      <c r="H116" s="89" t="s">
        <v>140</v>
      </c>
    </row>
    <row r="117" spans="1:17" x14ac:dyDescent="0.2">
      <c r="A117" s="100"/>
      <c r="B117" s="100"/>
      <c r="C117" s="101" t="s">
        <v>164</v>
      </c>
      <c r="D117" s="100"/>
      <c r="E117" s="100"/>
      <c r="F117" s="105"/>
      <c r="G117" s="105"/>
      <c r="H117" s="89" t="s">
        <v>140</v>
      </c>
    </row>
    <row r="118" spans="1:17" x14ac:dyDescent="0.2">
      <c r="A118" s="100"/>
      <c r="B118" s="100"/>
      <c r="C118" s="101" t="s">
        <v>139</v>
      </c>
      <c r="D118" s="100"/>
      <c r="E118" s="100" t="s">
        <v>140</v>
      </c>
      <c r="F118" s="106" t="s">
        <v>142</v>
      </c>
      <c r="G118" s="103">
        <v>0</v>
      </c>
      <c r="H118" s="89" t="s">
        <v>140</v>
      </c>
    </row>
    <row r="119" spans="1:17" x14ac:dyDescent="0.2">
      <c r="A119" s="100"/>
      <c r="B119" s="96"/>
      <c r="C119" s="96"/>
      <c r="D119" s="101"/>
      <c r="E119" s="100"/>
      <c r="F119" s="96"/>
      <c r="G119" s="107"/>
      <c r="H119" s="89" t="s">
        <v>140</v>
      </c>
    </row>
    <row r="120" spans="1:17" x14ac:dyDescent="0.2">
      <c r="A120" s="107"/>
      <c r="B120" s="96"/>
      <c r="C120" s="96" t="s">
        <v>165</v>
      </c>
      <c r="D120" s="96"/>
      <c r="E120" s="107"/>
      <c r="F120" s="98">
        <v>1952.11407442</v>
      </c>
      <c r="G120" s="99">
        <v>9.5191600000000005E-3</v>
      </c>
      <c r="H120" s="89" t="s">
        <v>140</v>
      </c>
    </row>
    <row r="121" spans="1:17" x14ac:dyDescent="0.2">
      <c r="A121" s="104"/>
      <c r="B121" s="104"/>
      <c r="C121" s="101" t="s">
        <v>166</v>
      </c>
      <c r="D121" s="105"/>
      <c r="E121" s="105"/>
      <c r="F121" s="102">
        <v>205072.00250853601</v>
      </c>
      <c r="G121" s="108">
        <v>1.0000000099999999</v>
      </c>
      <c r="H121" s="89" t="s">
        <v>140</v>
      </c>
    </row>
    <row r="122" spans="1:17" ht="12.75" customHeight="1" x14ac:dyDescent="0.2">
      <c r="A122" s="109"/>
      <c r="B122" s="109"/>
      <c r="C122" s="110"/>
      <c r="D122" s="111"/>
      <c r="E122" s="111"/>
      <c r="F122" s="112"/>
      <c r="G122" s="113"/>
      <c r="H122" s="114"/>
    </row>
    <row r="123" spans="1:17" x14ac:dyDescent="0.2">
      <c r="A123" s="109"/>
      <c r="B123" s="230" t="s">
        <v>984</v>
      </c>
      <c r="C123" s="230"/>
      <c r="D123" s="230"/>
      <c r="E123" s="230"/>
      <c r="F123" s="230"/>
      <c r="G123" s="230"/>
      <c r="H123" s="230"/>
      <c r="J123" s="116"/>
    </row>
    <row r="124" spans="1:17" x14ac:dyDescent="0.2">
      <c r="A124" s="109"/>
      <c r="B124" s="230" t="s">
        <v>985</v>
      </c>
      <c r="C124" s="230"/>
      <c r="D124" s="230"/>
      <c r="E124" s="230"/>
      <c r="F124" s="230"/>
      <c r="G124" s="230"/>
      <c r="H124" s="230"/>
      <c r="J124" s="116"/>
    </row>
    <row r="125" spans="1:17" x14ac:dyDescent="0.2">
      <c r="A125" s="109"/>
      <c r="B125" s="230" t="s">
        <v>986</v>
      </c>
      <c r="C125" s="230"/>
      <c r="D125" s="230"/>
      <c r="E125" s="230"/>
      <c r="F125" s="230"/>
      <c r="G125" s="230"/>
      <c r="H125" s="230"/>
      <c r="J125" s="116"/>
    </row>
    <row r="126" spans="1:17" s="118" customFormat="1" ht="66.75" customHeight="1" x14ac:dyDescent="0.25">
      <c r="A126" s="117"/>
      <c r="B126" s="231" t="s">
        <v>987</v>
      </c>
      <c r="C126" s="231"/>
      <c r="D126" s="231"/>
      <c r="E126" s="231"/>
      <c r="F126" s="231"/>
      <c r="G126" s="231"/>
      <c r="H126" s="231"/>
      <c r="I126"/>
      <c r="J126" s="116"/>
      <c r="K126"/>
      <c r="L126"/>
      <c r="M126"/>
      <c r="N126"/>
      <c r="O126"/>
      <c r="P126"/>
      <c r="Q126"/>
    </row>
    <row r="127" spans="1:17" x14ac:dyDescent="0.2">
      <c r="A127" s="109"/>
      <c r="B127" s="230" t="s">
        <v>988</v>
      </c>
      <c r="C127" s="230"/>
      <c r="D127" s="230"/>
      <c r="E127" s="230"/>
      <c r="F127" s="230"/>
      <c r="G127" s="230"/>
      <c r="H127" s="230"/>
      <c r="J127" s="116"/>
    </row>
    <row r="128" spans="1:17" x14ac:dyDescent="0.2">
      <c r="A128" s="109"/>
      <c r="B128" s="109"/>
      <c r="C128" s="109"/>
      <c r="D128" s="111"/>
      <c r="E128" s="111"/>
      <c r="F128" s="111"/>
      <c r="G128" s="111"/>
    </row>
    <row r="129" spans="1:10" x14ac:dyDescent="0.2">
      <c r="A129" s="109"/>
      <c r="B129" s="232" t="s">
        <v>167</v>
      </c>
      <c r="C129" s="233"/>
      <c r="D129" s="234"/>
      <c r="E129" s="119"/>
      <c r="F129" s="111"/>
      <c r="G129" s="111"/>
    </row>
    <row r="130" spans="1:10" ht="27.75" customHeight="1" x14ac:dyDescent="0.2">
      <c r="A130" s="109"/>
      <c r="B130" s="235" t="s">
        <v>168</v>
      </c>
      <c r="C130" s="236"/>
      <c r="D130" s="88" t="s">
        <v>169</v>
      </c>
      <c r="E130" s="119"/>
      <c r="F130" s="111"/>
      <c r="G130" s="111"/>
    </row>
    <row r="131" spans="1:10" ht="12.75" customHeight="1" x14ac:dyDescent="0.2">
      <c r="A131" s="109"/>
      <c r="B131" s="235" t="s">
        <v>989</v>
      </c>
      <c r="C131" s="236"/>
      <c r="D131" s="88" t="s">
        <v>169</v>
      </c>
      <c r="E131" s="119"/>
      <c r="F131" s="111"/>
      <c r="G131" s="111"/>
    </row>
    <row r="132" spans="1:10" x14ac:dyDescent="0.2">
      <c r="A132" s="109"/>
      <c r="B132" s="235" t="s">
        <v>170</v>
      </c>
      <c r="C132" s="236"/>
      <c r="D132" s="120" t="s">
        <v>140</v>
      </c>
      <c r="E132" s="119"/>
      <c r="F132" s="111"/>
      <c r="G132" s="111"/>
    </row>
    <row r="133" spans="1:10" x14ac:dyDescent="0.2">
      <c r="A133" s="121"/>
      <c r="B133" s="122" t="s">
        <v>140</v>
      </c>
      <c r="C133" s="122" t="s">
        <v>990</v>
      </c>
      <c r="D133" s="122" t="s">
        <v>171</v>
      </c>
      <c r="E133" s="121"/>
      <c r="F133" s="121"/>
      <c r="G133" s="121"/>
      <c r="H133" s="121"/>
      <c r="J133" s="116"/>
    </row>
    <row r="134" spans="1:10" x14ac:dyDescent="0.2">
      <c r="A134" s="121"/>
      <c r="B134" s="123" t="s">
        <v>172</v>
      </c>
      <c r="C134" s="124">
        <v>46022</v>
      </c>
      <c r="D134" s="124">
        <v>46053</v>
      </c>
      <c r="E134" s="121"/>
      <c r="F134" s="121"/>
      <c r="G134" s="121"/>
      <c r="J134" s="116"/>
    </row>
    <row r="135" spans="1:10" x14ac:dyDescent="0.2">
      <c r="A135" s="125"/>
      <c r="B135" s="96" t="s">
        <v>173</v>
      </c>
      <c r="C135" s="126">
        <v>16.103100000000001</v>
      </c>
      <c r="D135" s="126">
        <v>15.568199999999999</v>
      </c>
      <c r="E135" s="125"/>
      <c r="F135" s="127"/>
      <c r="G135" s="128"/>
    </row>
    <row r="136" spans="1:10" x14ac:dyDescent="0.2">
      <c r="A136" s="125"/>
      <c r="B136" s="96" t="s">
        <v>1106</v>
      </c>
      <c r="C136" s="126">
        <v>14.363300000000001</v>
      </c>
      <c r="D136" s="126">
        <v>13.886200000000001</v>
      </c>
      <c r="E136" s="125"/>
      <c r="F136" s="127"/>
      <c r="G136" s="128"/>
    </row>
    <row r="137" spans="1:10" x14ac:dyDescent="0.2">
      <c r="A137" s="125"/>
      <c r="B137" s="96" t="s">
        <v>174</v>
      </c>
      <c r="C137" s="126">
        <v>15.2974</v>
      </c>
      <c r="D137" s="126">
        <v>14.772399999999999</v>
      </c>
      <c r="E137" s="125"/>
      <c r="F137" s="127"/>
      <c r="G137" s="128"/>
    </row>
    <row r="138" spans="1:10" x14ac:dyDescent="0.2">
      <c r="A138" s="125"/>
      <c r="B138" s="96" t="s">
        <v>1107</v>
      </c>
      <c r="C138" s="126">
        <v>13.635</v>
      </c>
      <c r="D138" s="126">
        <v>13.1671</v>
      </c>
      <c r="E138" s="125"/>
      <c r="F138" s="127"/>
      <c r="G138" s="128"/>
    </row>
    <row r="139" spans="1:10" x14ac:dyDescent="0.2">
      <c r="A139" s="125"/>
      <c r="B139" s="125"/>
      <c r="C139" s="125"/>
      <c r="D139" s="125"/>
      <c r="E139" s="125"/>
      <c r="F139" s="125"/>
      <c r="G139" s="125"/>
    </row>
    <row r="140" spans="1:10" x14ac:dyDescent="0.2">
      <c r="A140" s="121"/>
      <c r="B140" s="235" t="s">
        <v>991</v>
      </c>
      <c r="C140" s="236"/>
      <c r="D140" s="88" t="s">
        <v>169</v>
      </c>
      <c r="E140" s="121"/>
      <c r="F140" s="121"/>
      <c r="G140" s="121"/>
    </row>
    <row r="141" spans="1:10" x14ac:dyDescent="0.2">
      <c r="A141" s="121"/>
      <c r="B141" s="137"/>
      <c r="C141" s="137"/>
      <c r="D141" s="137"/>
      <c r="E141" s="121"/>
      <c r="F141" s="121"/>
      <c r="G141" s="121"/>
    </row>
    <row r="142" spans="1:10" x14ac:dyDescent="0.2">
      <c r="A142" s="121"/>
      <c r="B142" s="235" t="s">
        <v>175</v>
      </c>
      <c r="C142" s="236"/>
      <c r="D142" s="88" t="s">
        <v>169</v>
      </c>
      <c r="E142" s="131"/>
      <c r="F142" s="121"/>
      <c r="G142" s="121"/>
    </row>
    <row r="143" spans="1:10" x14ac:dyDescent="0.2">
      <c r="A143" s="121"/>
      <c r="B143" s="235" t="s">
        <v>176</v>
      </c>
      <c r="C143" s="236"/>
      <c r="D143" s="88" t="s">
        <v>169</v>
      </c>
      <c r="E143" s="131"/>
      <c r="F143" s="121"/>
      <c r="G143" s="121"/>
    </row>
    <row r="144" spans="1:10" x14ac:dyDescent="0.2">
      <c r="A144" s="121"/>
      <c r="B144" s="235" t="s">
        <v>177</v>
      </c>
      <c r="C144" s="236"/>
      <c r="D144" s="88" t="s">
        <v>169</v>
      </c>
      <c r="E144" s="131"/>
      <c r="F144" s="121"/>
      <c r="G144" s="121"/>
    </row>
    <row r="145" spans="1:7" x14ac:dyDescent="0.2">
      <c r="A145" s="121"/>
      <c r="B145" s="235" t="s">
        <v>178</v>
      </c>
      <c r="C145" s="236"/>
      <c r="D145" s="132">
        <v>0.48619577863778135</v>
      </c>
      <c r="E145" s="121"/>
      <c r="F145" s="115"/>
      <c r="G145" s="133"/>
    </row>
    <row r="147" spans="1:7" x14ac:dyDescent="0.2">
      <c r="B147" s="237" t="s">
        <v>992</v>
      </c>
      <c r="C147" s="237"/>
    </row>
    <row r="149" spans="1:7" ht="153.75" customHeight="1" x14ac:dyDescent="0.2"/>
    <row r="152" spans="1:7" x14ac:dyDescent="0.2">
      <c r="B152" s="134" t="s">
        <v>993</v>
      </c>
      <c r="C152" s="135"/>
      <c r="D152" s="134"/>
    </row>
    <row r="153" spans="1:7" x14ac:dyDescent="0.2">
      <c r="B153" s="134" t="s">
        <v>1130</v>
      </c>
      <c r="D153" s="134"/>
    </row>
    <row r="154" spans="1:7" ht="165" customHeight="1" x14ac:dyDescent="0.2"/>
    <row r="155" spans="1:7" ht="12.75" customHeight="1" x14ac:dyDescent="0.2"/>
    <row r="156" spans="1:7" ht="12.75" customHeight="1" x14ac:dyDescent="0.2"/>
    <row r="157" spans="1:7" ht="12.75" customHeight="1" x14ac:dyDescent="0.2"/>
    <row r="158" spans="1:7" ht="12.75" customHeight="1" x14ac:dyDescent="0.2"/>
    <row r="159" spans="1:7" ht="12.75" customHeight="1" x14ac:dyDescent="0.2"/>
    <row r="160" spans="1:7" ht="12.75" customHeight="1" x14ac:dyDescent="0.2"/>
    <row r="161" customFormat="1" ht="12.75" customHeight="1" x14ac:dyDescent="0.2"/>
  </sheetData>
  <mergeCells count="18">
    <mergeCell ref="B131:C131"/>
    <mergeCell ref="B132:C132"/>
    <mergeCell ref="B147:C147"/>
    <mergeCell ref="B140:C140"/>
    <mergeCell ref="B144:C144"/>
    <mergeCell ref="B145:C145"/>
    <mergeCell ref="B142:C142"/>
    <mergeCell ref="B143:C143"/>
    <mergeCell ref="B125:H125"/>
    <mergeCell ref="B126:H126"/>
    <mergeCell ref="B127:H127"/>
    <mergeCell ref="B129:D129"/>
    <mergeCell ref="B130:C130"/>
    <mergeCell ref="A1:H1"/>
    <mergeCell ref="A2:H2"/>
    <mergeCell ref="A3:H3"/>
    <mergeCell ref="B123:H123"/>
    <mergeCell ref="B124:H124"/>
  </mergeCells>
  <hyperlinks>
    <hyperlink ref="I1" location="Index!B2" display="Index" xr:uid="{D6D40558-4681-42BC-ACB5-E759C2C303C8}"/>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22B93-5527-4379-A6B4-E3CA5C4EECA9}">
  <sheetPr>
    <outlinePr summaryBelow="0" summaryRight="0"/>
  </sheetPr>
  <dimension ref="A1:Q139"/>
  <sheetViews>
    <sheetView showGridLines="0" workbookViewId="0">
      <selection sqref="A1:H1"/>
    </sheetView>
  </sheetViews>
  <sheetFormatPr defaultRowHeight="12.75" x14ac:dyDescent="0.2"/>
  <cols>
    <col min="1" max="1" width="5.85546875" bestFit="1" customWidth="1"/>
    <col min="2" max="2" width="19.7109375" bestFit="1" customWidth="1"/>
    <col min="3" max="3" width="46.85546875" customWidth="1"/>
    <col min="4" max="4" width="17.42578125" bestFit="1" customWidth="1"/>
    <col min="5" max="5" width="12.42578125" bestFit="1" customWidth="1"/>
    <col min="6" max="6" width="10.140625" bestFit="1" customWidth="1"/>
    <col min="7" max="7" width="14" bestFit="1" customWidth="1"/>
    <col min="8" max="8" width="8.42578125" bestFit="1" customWidth="1"/>
    <col min="9" max="9" width="8.7109375" customWidth="1"/>
  </cols>
  <sheetData>
    <row r="1" spans="1:9" ht="15" x14ac:dyDescent="0.2">
      <c r="A1" s="248" t="s">
        <v>0</v>
      </c>
      <c r="B1" s="248"/>
      <c r="C1" s="248"/>
      <c r="D1" s="248"/>
      <c r="E1" s="248"/>
      <c r="F1" s="248"/>
      <c r="G1" s="248"/>
      <c r="H1" s="248"/>
      <c r="I1" s="1" t="s">
        <v>981</v>
      </c>
    </row>
    <row r="2" spans="1:9" ht="15" x14ac:dyDescent="0.2">
      <c r="A2" s="248" t="s">
        <v>905</v>
      </c>
      <c r="B2" s="248"/>
      <c r="C2" s="248"/>
      <c r="D2" s="248"/>
      <c r="E2" s="248"/>
      <c r="F2" s="248"/>
      <c r="G2" s="248"/>
      <c r="H2" s="248"/>
    </row>
    <row r="3" spans="1:9" ht="15" x14ac:dyDescent="0.2">
      <c r="A3" s="248" t="s">
        <v>982</v>
      </c>
      <c r="B3" s="248"/>
      <c r="C3" s="248"/>
      <c r="D3" s="248"/>
      <c r="E3" s="248"/>
      <c r="F3" s="248"/>
      <c r="G3" s="248"/>
      <c r="H3" s="248"/>
    </row>
    <row r="4" spans="1:9" s="86" customFormat="1" ht="30" x14ac:dyDescent="0.2">
      <c r="A4" s="84" t="s">
        <v>2</v>
      </c>
      <c r="B4" s="84" t="s">
        <v>3</v>
      </c>
      <c r="C4" s="84" t="s">
        <v>4</v>
      </c>
      <c r="D4" s="84" t="s">
        <v>5</v>
      </c>
      <c r="E4" s="84" t="s">
        <v>6</v>
      </c>
      <c r="F4" s="84" t="s">
        <v>7</v>
      </c>
      <c r="G4" s="84" t="s">
        <v>8</v>
      </c>
      <c r="H4" s="85" t="s">
        <v>980</v>
      </c>
    </row>
    <row r="5" spans="1:9" x14ac:dyDescent="0.2">
      <c r="A5" s="87"/>
      <c r="B5" s="87"/>
      <c r="C5" s="88" t="s">
        <v>9</v>
      </c>
      <c r="D5" s="87"/>
      <c r="E5" s="87"/>
      <c r="F5" s="87"/>
      <c r="G5" s="87"/>
      <c r="H5" s="89" t="s">
        <v>140</v>
      </c>
    </row>
    <row r="6" spans="1:9" x14ac:dyDescent="0.2">
      <c r="A6" s="90"/>
      <c r="B6" s="91"/>
      <c r="C6" s="91" t="s">
        <v>10</v>
      </c>
      <c r="D6" s="91"/>
      <c r="E6" s="92"/>
      <c r="F6" s="93"/>
      <c r="G6" s="94"/>
      <c r="H6" s="89" t="s">
        <v>140</v>
      </c>
    </row>
    <row r="7" spans="1:9" x14ac:dyDescent="0.2">
      <c r="A7" s="95">
        <v>1</v>
      </c>
      <c r="B7" s="96" t="s">
        <v>319</v>
      </c>
      <c r="C7" s="96" t="s">
        <v>320</v>
      </c>
      <c r="D7" s="96" t="s">
        <v>31</v>
      </c>
      <c r="E7" s="97">
        <v>3114256</v>
      </c>
      <c r="F7" s="98">
        <v>28939.223880000001</v>
      </c>
      <c r="G7" s="99">
        <v>0.17270092000000001</v>
      </c>
      <c r="H7" s="89" t="s">
        <v>140</v>
      </c>
    </row>
    <row r="8" spans="1:9" x14ac:dyDescent="0.2">
      <c r="A8" s="95">
        <v>2</v>
      </c>
      <c r="B8" s="96" t="s">
        <v>36</v>
      </c>
      <c r="C8" s="96" t="s">
        <v>37</v>
      </c>
      <c r="D8" s="96" t="s">
        <v>31</v>
      </c>
      <c r="E8" s="97">
        <v>1416021</v>
      </c>
      <c r="F8" s="98">
        <v>19187.08455</v>
      </c>
      <c r="G8" s="99">
        <v>0.11450297</v>
      </c>
      <c r="H8" s="89" t="s">
        <v>140</v>
      </c>
    </row>
    <row r="9" spans="1:9" x14ac:dyDescent="0.2">
      <c r="A9" s="95">
        <v>3</v>
      </c>
      <c r="B9" s="96" t="s">
        <v>321</v>
      </c>
      <c r="C9" s="96" t="s">
        <v>322</v>
      </c>
      <c r="D9" s="96" t="s">
        <v>31</v>
      </c>
      <c r="E9" s="97">
        <v>1217541</v>
      </c>
      <c r="F9" s="98">
        <v>16685.181863999998</v>
      </c>
      <c r="G9" s="99">
        <v>9.9572339999999995E-2</v>
      </c>
      <c r="H9" s="89" t="s">
        <v>140</v>
      </c>
    </row>
    <row r="10" spans="1:9" x14ac:dyDescent="0.2">
      <c r="A10" s="95">
        <v>4</v>
      </c>
      <c r="B10" s="96" t="s">
        <v>29</v>
      </c>
      <c r="C10" s="96" t="s">
        <v>30</v>
      </c>
      <c r="D10" s="96" t="s">
        <v>31</v>
      </c>
      <c r="E10" s="97">
        <v>1003469</v>
      </c>
      <c r="F10" s="98">
        <v>10808.8663335</v>
      </c>
      <c r="G10" s="99">
        <v>6.4504190000000003E-2</v>
      </c>
      <c r="H10" s="89" t="s">
        <v>140</v>
      </c>
    </row>
    <row r="11" spans="1:9" x14ac:dyDescent="0.2">
      <c r="A11" s="95">
        <v>5</v>
      </c>
      <c r="B11" s="96" t="s">
        <v>459</v>
      </c>
      <c r="C11" s="96" t="s">
        <v>460</v>
      </c>
      <c r="D11" s="96" t="s">
        <v>31</v>
      </c>
      <c r="E11" s="97">
        <v>4033626</v>
      </c>
      <c r="F11" s="98">
        <v>8053.9410342000001</v>
      </c>
      <c r="G11" s="99">
        <v>4.8063590000000003E-2</v>
      </c>
      <c r="H11" s="89" t="s">
        <v>140</v>
      </c>
    </row>
    <row r="12" spans="1:9" x14ac:dyDescent="0.2">
      <c r="A12" s="95">
        <v>6</v>
      </c>
      <c r="B12" s="96" t="s">
        <v>313</v>
      </c>
      <c r="C12" s="96" t="s">
        <v>314</v>
      </c>
      <c r="D12" s="96" t="s">
        <v>182</v>
      </c>
      <c r="E12" s="97">
        <v>768924</v>
      </c>
      <c r="F12" s="98">
        <v>7843.0248000000001</v>
      </c>
      <c r="G12" s="99">
        <v>4.6804900000000003E-2</v>
      </c>
      <c r="H12" s="89" t="s">
        <v>140</v>
      </c>
    </row>
    <row r="13" spans="1:9" x14ac:dyDescent="0.2">
      <c r="A13" s="95">
        <v>7</v>
      </c>
      <c r="B13" s="96" t="s">
        <v>659</v>
      </c>
      <c r="C13" s="96" t="s">
        <v>660</v>
      </c>
      <c r="D13" s="96" t="s">
        <v>182</v>
      </c>
      <c r="E13" s="97">
        <v>397562</v>
      </c>
      <c r="F13" s="98">
        <v>7762.7956119999999</v>
      </c>
      <c r="G13" s="99">
        <v>4.6326119999999998E-2</v>
      </c>
      <c r="H13" s="89" t="s">
        <v>140</v>
      </c>
    </row>
    <row r="14" spans="1:9" x14ac:dyDescent="0.2">
      <c r="A14" s="95">
        <v>8</v>
      </c>
      <c r="B14" s="96" t="s">
        <v>329</v>
      </c>
      <c r="C14" s="96" t="s">
        <v>330</v>
      </c>
      <c r="D14" s="96" t="s">
        <v>31</v>
      </c>
      <c r="E14" s="97">
        <v>2208626</v>
      </c>
      <c r="F14" s="98">
        <v>6612.626244</v>
      </c>
      <c r="G14" s="99">
        <v>3.9462240000000003E-2</v>
      </c>
      <c r="H14" s="89" t="s">
        <v>140</v>
      </c>
    </row>
    <row r="15" spans="1:9" x14ac:dyDescent="0.2">
      <c r="A15" s="95">
        <v>9</v>
      </c>
      <c r="B15" s="96" t="s">
        <v>397</v>
      </c>
      <c r="C15" s="96" t="s">
        <v>398</v>
      </c>
      <c r="D15" s="96" t="s">
        <v>182</v>
      </c>
      <c r="E15" s="97">
        <v>665351</v>
      </c>
      <c r="F15" s="98">
        <v>5471.8466239999998</v>
      </c>
      <c r="G15" s="99">
        <v>3.26544E-2</v>
      </c>
      <c r="H15" s="89" t="s">
        <v>140</v>
      </c>
    </row>
    <row r="16" spans="1:9" x14ac:dyDescent="0.2">
      <c r="A16" s="95">
        <v>10</v>
      </c>
      <c r="B16" s="96" t="s">
        <v>363</v>
      </c>
      <c r="C16" s="96" t="s">
        <v>364</v>
      </c>
      <c r="D16" s="96" t="s">
        <v>31</v>
      </c>
      <c r="E16" s="97">
        <v>1199385</v>
      </c>
      <c r="F16" s="98">
        <v>5253.9059925000001</v>
      </c>
      <c r="G16" s="99">
        <v>3.1353789999999999E-2</v>
      </c>
      <c r="H16" s="89" t="s">
        <v>140</v>
      </c>
    </row>
    <row r="17" spans="1:8" x14ac:dyDescent="0.2">
      <c r="A17" s="95">
        <v>11</v>
      </c>
      <c r="B17" s="96" t="s">
        <v>361</v>
      </c>
      <c r="C17" s="96" t="s">
        <v>362</v>
      </c>
      <c r="D17" s="96" t="s">
        <v>31</v>
      </c>
      <c r="E17" s="97">
        <v>7951191</v>
      </c>
      <c r="F17" s="98">
        <v>5197.6935567</v>
      </c>
      <c r="G17" s="99">
        <v>3.101833E-2</v>
      </c>
      <c r="H17" s="89" t="s">
        <v>140</v>
      </c>
    </row>
    <row r="18" spans="1:8" x14ac:dyDescent="0.2">
      <c r="A18" s="95">
        <v>12</v>
      </c>
      <c r="B18" s="96" t="s">
        <v>393</v>
      </c>
      <c r="C18" s="96" t="s">
        <v>394</v>
      </c>
      <c r="D18" s="96" t="s">
        <v>182</v>
      </c>
      <c r="E18" s="97">
        <v>270054</v>
      </c>
      <c r="F18" s="98">
        <v>4467.5033219999996</v>
      </c>
      <c r="G18" s="99">
        <v>2.666077E-2</v>
      </c>
      <c r="H18" s="89" t="s">
        <v>140</v>
      </c>
    </row>
    <row r="19" spans="1:8" x14ac:dyDescent="0.2">
      <c r="A19" s="95">
        <v>13</v>
      </c>
      <c r="B19" s="96" t="s">
        <v>367</v>
      </c>
      <c r="C19" s="96" t="s">
        <v>368</v>
      </c>
      <c r="D19" s="96" t="s">
        <v>31</v>
      </c>
      <c r="E19" s="97">
        <v>6205396</v>
      </c>
      <c r="F19" s="98">
        <v>4350.6031356000003</v>
      </c>
      <c r="G19" s="99">
        <v>2.5963139999999999E-2</v>
      </c>
      <c r="H19" s="89" t="s">
        <v>140</v>
      </c>
    </row>
    <row r="20" spans="1:8" x14ac:dyDescent="0.2">
      <c r="A20" s="95">
        <v>14</v>
      </c>
      <c r="B20" s="96" t="s">
        <v>644</v>
      </c>
      <c r="C20" s="96" t="s">
        <v>645</v>
      </c>
      <c r="D20" s="96" t="s">
        <v>182</v>
      </c>
      <c r="E20" s="97">
        <v>1131406</v>
      </c>
      <c r="F20" s="98">
        <v>4119.4492460000001</v>
      </c>
      <c r="G20" s="99">
        <v>2.458368E-2</v>
      </c>
      <c r="H20" s="89" t="s">
        <v>140</v>
      </c>
    </row>
    <row r="21" spans="1:8" x14ac:dyDescent="0.2">
      <c r="A21" s="95">
        <v>15</v>
      </c>
      <c r="B21" s="96" t="s">
        <v>484</v>
      </c>
      <c r="C21" s="96" t="s">
        <v>485</v>
      </c>
      <c r="D21" s="96" t="s">
        <v>182</v>
      </c>
      <c r="E21" s="97">
        <v>232331</v>
      </c>
      <c r="F21" s="98">
        <v>3395.0529029999998</v>
      </c>
      <c r="G21" s="99">
        <v>2.0260690000000001E-2</v>
      </c>
      <c r="H21" s="89" t="s">
        <v>140</v>
      </c>
    </row>
    <row r="22" spans="1:8" x14ac:dyDescent="0.2">
      <c r="A22" s="95">
        <v>16</v>
      </c>
      <c r="B22" s="96" t="s">
        <v>325</v>
      </c>
      <c r="C22" s="96" t="s">
        <v>326</v>
      </c>
      <c r="D22" s="96" t="s">
        <v>31</v>
      </c>
      <c r="E22" s="97">
        <v>727950</v>
      </c>
      <c r="F22" s="98">
        <v>2970.0360000000001</v>
      </c>
      <c r="G22" s="99">
        <v>1.7724319999999998E-2</v>
      </c>
      <c r="H22" s="89" t="s">
        <v>140</v>
      </c>
    </row>
    <row r="23" spans="1:8" x14ac:dyDescent="0.2">
      <c r="A23" s="95">
        <v>17</v>
      </c>
      <c r="B23" s="96" t="s">
        <v>872</v>
      </c>
      <c r="C23" s="96" t="s">
        <v>873</v>
      </c>
      <c r="D23" s="96" t="s">
        <v>31</v>
      </c>
      <c r="E23" s="97">
        <v>1861283</v>
      </c>
      <c r="F23" s="98">
        <v>2878.4741595</v>
      </c>
      <c r="G23" s="99">
        <v>1.7177899999999999E-2</v>
      </c>
      <c r="H23" s="89" t="s">
        <v>140</v>
      </c>
    </row>
    <row r="24" spans="1:8" ht="25.5" x14ac:dyDescent="0.2">
      <c r="A24" s="95">
        <v>18</v>
      </c>
      <c r="B24" s="96" t="s">
        <v>868</v>
      </c>
      <c r="C24" s="96" t="s">
        <v>869</v>
      </c>
      <c r="D24" s="96" t="s">
        <v>207</v>
      </c>
      <c r="E24" s="97">
        <v>226867</v>
      </c>
      <c r="F24" s="98">
        <v>2580.6121250000001</v>
      </c>
      <c r="G24" s="99">
        <v>1.540035E-2</v>
      </c>
      <c r="H24" s="89" t="s">
        <v>140</v>
      </c>
    </row>
    <row r="25" spans="1:8" x14ac:dyDescent="0.2">
      <c r="A25" s="95">
        <v>19</v>
      </c>
      <c r="B25" s="96" t="s">
        <v>499</v>
      </c>
      <c r="C25" s="96" t="s">
        <v>500</v>
      </c>
      <c r="D25" s="96" t="s">
        <v>182</v>
      </c>
      <c r="E25" s="97">
        <v>671725</v>
      </c>
      <c r="F25" s="98">
        <v>2548.1887875000002</v>
      </c>
      <c r="G25" s="99">
        <v>1.5206849999999999E-2</v>
      </c>
      <c r="H25" s="89" t="s">
        <v>140</v>
      </c>
    </row>
    <row r="26" spans="1:8" x14ac:dyDescent="0.2">
      <c r="A26" s="95">
        <v>20</v>
      </c>
      <c r="B26" s="96" t="s">
        <v>870</v>
      </c>
      <c r="C26" s="96" t="s">
        <v>871</v>
      </c>
      <c r="D26" s="96" t="s">
        <v>266</v>
      </c>
      <c r="E26" s="97">
        <v>315840</v>
      </c>
      <c r="F26" s="98">
        <v>2011.42704</v>
      </c>
      <c r="G26" s="99">
        <v>1.200362E-2</v>
      </c>
      <c r="H26" s="89" t="s">
        <v>140</v>
      </c>
    </row>
    <row r="27" spans="1:8" x14ac:dyDescent="0.2">
      <c r="A27" s="95">
        <v>21</v>
      </c>
      <c r="B27" s="96" t="s">
        <v>253</v>
      </c>
      <c r="C27" s="96" t="s">
        <v>254</v>
      </c>
      <c r="D27" s="96" t="s">
        <v>194</v>
      </c>
      <c r="E27" s="97">
        <v>200000</v>
      </c>
      <c r="F27" s="98">
        <v>1507.1</v>
      </c>
      <c r="G27" s="99">
        <v>8.9939400000000006E-3</v>
      </c>
      <c r="H27" s="89" t="s">
        <v>140</v>
      </c>
    </row>
    <row r="28" spans="1:8" x14ac:dyDescent="0.2">
      <c r="A28" s="95">
        <v>22</v>
      </c>
      <c r="B28" s="96" t="s">
        <v>373</v>
      </c>
      <c r="C28" s="96" t="s">
        <v>374</v>
      </c>
      <c r="D28" s="96" t="s">
        <v>194</v>
      </c>
      <c r="E28" s="97">
        <v>54228</v>
      </c>
      <c r="F28" s="98">
        <v>1377.879252</v>
      </c>
      <c r="G28" s="99">
        <v>8.2227900000000007E-3</v>
      </c>
      <c r="H28" s="89" t="s">
        <v>140</v>
      </c>
    </row>
    <row r="29" spans="1:8" x14ac:dyDescent="0.2">
      <c r="A29" s="95">
        <v>23</v>
      </c>
      <c r="B29" s="96" t="s">
        <v>255</v>
      </c>
      <c r="C29" s="96" t="s">
        <v>256</v>
      </c>
      <c r="D29" s="96" t="s">
        <v>31</v>
      </c>
      <c r="E29" s="97">
        <v>135116</v>
      </c>
      <c r="F29" s="98">
        <v>1210.774476</v>
      </c>
      <c r="G29" s="99">
        <v>7.2255499999999999E-3</v>
      </c>
      <c r="H29" s="89" t="s">
        <v>140</v>
      </c>
    </row>
    <row r="30" spans="1:8" ht="25.5" x14ac:dyDescent="0.2">
      <c r="A30" s="95">
        <v>24</v>
      </c>
      <c r="B30" s="96" t="s">
        <v>205</v>
      </c>
      <c r="C30" s="96" t="s">
        <v>206</v>
      </c>
      <c r="D30" s="96" t="s">
        <v>207</v>
      </c>
      <c r="E30" s="97">
        <v>71603</v>
      </c>
      <c r="F30" s="98">
        <v>1184.6716349999999</v>
      </c>
      <c r="G30" s="99">
        <v>7.0697800000000003E-3</v>
      </c>
      <c r="H30" s="89" t="s">
        <v>140</v>
      </c>
    </row>
    <row r="31" spans="1:8" x14ac:dyDescent="0.2">
      <c r="A31" s="95">
        <v>25</v>
      </c>
      <c r="B31" s="96" t="s">
        <v>906</v>
      </c>
      <c r="C31" s="96" t="s">
        <v>907</v>
      </c>
      <c r="D31" s="96" t="s">
        <v>182</v>
      </c>
      <c r="E31" s="97">
        <v>150011</v>
      </c>
      <c r="F31" s="98">
        <v>1061.1778139999999</v>
      </c>
      <c r="G31" s="99">
        <v>6.3328000000000004E-3</v>
      </c>
      <c r="H31" s="89" t="s">
        <v>140</v>
      </c>
    </row>
    <row r="32" spans="1:8" x14ac:dyDescent="0.2">
      <c r="A32" s="95">
        <v>26</v>
      </c>
      <c r="B32" s="96" t="s">
        <v>180</v>
      </c>
      <c r="C32" s="96" t="s">
        <v>181</v>
      </c>
      <c r="D32" s="96" t="s">
        <v>182</v>
      </c>
      <c r="E32" s="97">
        <v>268783</v>
      </c>
      <c r="F32" s="98">
        <v>1009.4145565</v>
      </c>
      <c r="G32" s="99">
        <v>6.0238899999999996E-3</v>
      </c>
      <c r="H32" s="89" t="s">
        <v>140</v>
      </c>
    </row>
    <row r="33" spans="1:8" x14ac:dyDescent="0.2">
      <c r="A33" s="95">
        <v>27</v>
      </c>
      <c r="B33" s="96" t="s">
        <v>192</v>
      </c>
      <c r="C33" s="96" t="s">
        <v>193</v>
      </c>
      <c r="D33" s="96" t="s">
        <v>194</v>
      </c>
      <c r="E33" s="97">
        <v>31843</v>
      </c>
      <c r="F33" s="98">
        <v>890.64871000000005</v>
      </c>
      <c r="G33" s="99">
        <v>5.3151300000000004E-3</v>
      </c>
      <c r="H33" s="89" t="s">
        <v>140</v>
      </c>
    </row>
    <row r="34" spans="1:8" x14ac:dyDescent="0.2">
      <c r="A34" s="95">
        <v>28</v>
      </c>
      <c r="B34" s="96" t="s">
        <v>486</v>
      </c>
      <c r="C34" s="96" t="s">
        <v>487</v>
      </c>
      <c r="D34" s="96" t="s">
        <v>194</v>
      </c>
      <c r="E34" s="97">
        <v>78226</v>
      </c>
      <c r="F34" s="98">
        <v>760.90430200000003</v>
      </c>
      <c r="G34" s="99">
        <v>4.5408599999999999E-3</v>
      </c>
      <c r="H34" s="89" t="s">
        <v>140</v>
      </c>
    </row>
    <row r="35" spans="1:8" x14ac:dyDescent="0.2">
      <c r="A35" s="95">
        <v>29</v>
      </c>
      <c r="B35" s="96" t="s">
        <v>482</v>
      </c>
      <c r="C35" s="96" t="s">
        <v>483</v>
      </c>
      <c r="D35" s="96" t="s">
        <v>194</v>
      </c>
      <c r="E35" s="97">
        <v>20372</v>
      </c>
      <c r="F35" s="98">
        <v>488.296468</v>
      </c>
      <c r="G35" s="99">
        <v>2.9140099999999999E-3</v>
      </c>
      <c r="H35" s="89" t="s">
        <v>140</v>
      </c>
    </row>
    <row r="36" spans="1:8" x14ac:dyDescent="0.2">
      <c r="A36" s="100"/>
      <c r="B36" s="100"/>
      <c r="C36" s="101" t="s">
        <v>139</v>
      </c>
      <c r="D36" s="100"/>
      <c r="E36" s="100" t="s">
        <v>140</v>
      </c>
      <c r="F36" s="102">
        <v>160628.404423</v>
      </c>
      <c r="G36" s="103">
        <v>0.95858385999999995</v>
      </c>
      <c r="H36" s="89" t="s">
        <v>140</v>
      </c>
    </row>
    <row r="37" spans="1:8" x14ac:dyDescent="0.2">
      <c r="A37" s="100"/>
      <c r="B37" s="100"/>
      <c r="C37" s="104"/>
      <c r="D37" s="100"/>
      <c r="E37" s="100"/>
      <c r="F37" s="105"/>
      <c r="G37" s="105"/>
      <c r="H37" s="89" t="s">
        <v>140</v>
      </c>
    </row>
    <row r="38" spans="1:8" x14ac:dyDescent="0.2">
      <c r="A38" s="100"/>
      <c r="B38" s="100"/>
      <c r="C38" s="101" t="s">
        <v>141</v>
      </c>
      <c r="D38" s="100"/>
      <c r="E38" s="100"/>
      <c r="F38" s="100"/>
      <c r="G38" s="100"/>
      <c r="H38" s="89" t="s">
        <v>140</v>
      </c>
    </row>
    <row r="39" spans="1:8" x14ac:dyDescent="0.2">
      <c r="A39" s="100"/>
      <c r="B39" s="100"/>
      <c r="C39" s="101" t="s">
        <v>139</v>
      </c>
      <c r="D39" s="100"/>
      <c r="E39" s="100" t="s">
        <v>140</v>
      </c>
      <c r="F39" s="106" t="s">
        <v>142</v>
      </c>
      <c r="G39" s="103">
        <v>0</v>
      </c>
      <c r="H39" s="89" t="s">
        <v>140</v>
      </c>
    </row>
    <row r="40" spans="1:8" x14ac:dyDescent="0.2">
      <c r="A40" s="100"/>
      <c r="B40" s="100"/>
      <c r="C40" s="104"/>
      <c r="D40" s="100"/>
      <c r="E40" s="100"/>
      <c r="F40" s="105"/>
      <c r="G40" s="105"/>
      <c r="H40" s="89" t="s">
        <v>140</v>
      </c>
    </row>
    <row r="41" spans="1:8" x14ac:dyDescent="0.2">
      <c r="A41" s="100"/>
      <c r="B41" s="100"/>
      <c r="C41" s="101" t="s">
        <v>143</v>
      </c>
      <c r="D41" s="100"/>
      <c r="E41" s="100"/>
      <c r="F41" s="100"/>
      <c r="G41" s="100"/>
      <c r="H41" s="89" t="s">
        <v>140</v>
      </c>
    </row>
    <row r="42" spans="1:8" x14ac:dyDescent="0.2">
      <c r="A42" s="100"/>
      <c r="B42" s="100"/>
      <c r="C42" s="101" t="s">
        <v>139</v>
      </c>
      <c r="D42" s="100"/>
      <c r="E42" s="100" t="s">
        <v>140</v>
      </c>
      <c r="F42" s="106" t="s">
        <v>142</v>
      </c>
      <c r="G42" s="103">
        <v>0</v>
      </c>
      <c r="H42" s="89" t="s">
        <v>140</v>
      </c>
    </row>
    <row r="43" spans="1:8" x14ac:dyDescent="0.2">
      <c r="A43" s="100"/>
      <c r="B43" s="100"/>
      <c r="C43" s="104"/>
      <c r="D43" s="100"/>
      <c r="E43" s="100"/>
      <c r="F43" s="105"/>
      <c r="G43" s="105"/>
      <c r="H43" s="89" t="s">
        <v>140</v>
      </c>
    </row>
    <row r="44" spans="1:8" x14ac:dyDescent="0.2">
      <c r="A44" s="100"/>
      <c r="B44" s="100"/>
      <c r="C44" s="101" t="s">
        <v>144</v>
      </c>
      <c r="D44" s="100"/>
      <c r="E44" s="100"/>
      <c r="F44" s="100"/>
      <c r="G44" s="100"/>
      <c r="H44" s="89" t="s">
        <v>140</v>
      </c>
    </row>
    <row r="45" spans="1:8" x14ac:dyDescent="0.2">
      <c r="A45" s="100"/>
      <c r="B45" s="100"/>
      <c r="C45" s="101" t="s">
        <v>139</v>
      </c>
      <c r="D45" s="100"/>
      <c r="E45" s="100" t="s">
        <v>140</v>
      </c>
      <c r="F45" s="106" t="s">
        <v>142</v>
      </c>
      <c r="G45" s="103">
        <v>0</v>
      </c>
      <c r="H45" s="89" t="s">
        <v>140</v>
      </c>
    </row>
    <row r="46" spans="1:8" x14ac:dyDescent="0.2">
      <c r="A46" s="100"/>
      <c r="B46" s="100"/>
      <c r="C46" s="104"/>
      <c r="D46" s="100"/>
      <c r="E46" s="100"/>
      <c r="F46" s="105"/>
      <c r="G46" s="105"/>
      <c r="H46" s="89" t="s">
        <v>140</v>
      </c>
    </row>
    <row r="47" spans="1:8" x14ac:dyDescent="0.2">
      <c r="A47" s="100"/>
      <c r="B47" s="100"/>
      <c r="C47" s="101" t="s">
        <v>145</v>
      </c>
      <c r="D47" s="100"/>
      <c r="E47" s="100"/>
      <c r="F47" s="105"/>
      <c r="G47" s="105"/>
      <c r="H47" s="89" t="s">
        <v>140</v>
      </c>
    </row>
    <row r="48" spans="1:8" x14ac:dyDescent="0.2">
      <c r="A48" s="100"/>
      <c r="B48" s="100"/>
      <c r="C48" s="101" t="s">
        <v>139</v>
      </c>
      <c r="D48" s="100"/>
      <c r="E48" s="100" t="s">
        <v>140</v>
      </c>
      <c r="F48" s="106" t="s">
        <v>142</v>
      </c>
      <c r="G48" s="103">
        <v>0</v>
      </c>
      <c r="H48" s="89" t="s">
        <v>140</v>
      </c>
    </row>
    <row r="49" spans="1:8" x14ac:dyDescent="0.2">
      <c r="A49" s="100"/>
      <c r="B49" s="100"/>
      <c r="C49" s="104"/>
      <c r="D49" s="100"/>
      <c r="E49" s="100"/>
      <c r="F49" s="105"/>
      <c r="G49" s="105"/>
      <c r="H49" s="89" t="s">
        <v>140</v>
      </c>
    </row>
    <row r="50" spans="1:8" x14ac:dyDescent="0.2">
      <c r="A50" s="100"/>
      <c r="B50" s="100"/>
      <c r="C50" s="101" t="s">
        <v>146</v>
      </c>
      <c r="D50" s="100"/>
      <c r="E50" s="100"/>
      <c r="F50" s="105"/>
      <c r="G50" s="105"/>
      <c r="H50" s="89" t="s">
        <v>140</v>
      </c>
    </row>
    <row r="51" spans="1:8" x14ac:dyDescent="0.2">
      <c r="A51" s="100"/>
      <c r="B51" s="100"/>
      <c r="C51" s="101" t="s">
        <v>139</v>
      </c>
      <c r="D51" s="100"/>
      <c r="E51" s="100" t="s">
        <v>140</v>
      </c>
      <c r="F51" s="106" t="s">
        <v>142</v>
      </c>
      <c r="G51" s="103">
        <v>0</v>
      </c>
      <c r="H51" s="89" t="s">
        <v>140</v>
      </c>
    </row>
    <row r="52" spans="1:8" x14ac:dyDescent="0.2">
      <c r="A52" s="100"/>
      <c r="B52" s="100"/>
      <c r="C52" s="104"/>
      <c r="D52" s="100"/>
      <c r="E52" s="100"/>
      <c r="F52" s="105"/>
      <c r="G52" s="105"/>
      <c r="H52" s="89" t="s">
        <v>140</v>
      </c>
    </row>
    <row r="53" spans="1:8" x14ac:dyDescent="0.2">
      <c r="A53" s="100"/>
      <c r="B53" s="100"/>
      <c r="C53" s="101" t="s">
        <v>147</v>
      </c>
      <c r="D53" s="100"/>
      <c r="E53" s="100"/>
      <c r="F53" s="102">
        <v>160628.404423</v>
      </c>
      <c r="G53" s="103">
        <v>0.95858385999999995</v>
      </c>
      <c r="H53" s="89" t="s">
        <v>140</v>
      </c>
    </row>
    <row r="54" spans="1:8" x14ac:dyDescent="0.2">
      <c r="A54" s="100"/>
      <c r="B54" s="100"/>
      <c r="C54" s="104"/>
      <c r="D54" s="100"/>
      <c r="E54" s="100"/>
      <c r="F54" s="105"/>
      <c r="G54" s="105"/>
      <c r="H54" s="89" t="s">
        <v>140</v>
      </c>
    </row>
    <row r="55" spans="1:8" x14ac:dyDescent="0.2">
      <c r="A55" s="100"/>
      <c r="B55" s="100"/>
      <c r="C55" s="101" t="s">
        <v>148</v>
      </c>
      <c r="D55" s="100"/>
      <c r="E55" s="100"/>
      <c r="F55" s="105"/>
      <c r="G55" s="105"/>
      <c r="H55" s="89" t="s">
        <v>140</v>
      </c>
    </row>
    <row r="56" spans="1:8" x14ac:dyDescent="0.2">
      <c r="A56" s="100"/>
      <c r="B56" s="100"/>
      <c r="C56" s="101" t="s">
        <v>10</v>
      </c>
      <c r="D56" s="100"/>
      <c r="E56" s="100"/>
      <c r="F56" s="105"/>
      <c r="G56" s="105"/>
      <c r="H56" s="89" t="s">
        <v>140</v>
      </c>
    </row>
    <row r="57" spans="1:8" x14ac:dyDescent="0.2">
      <c r="A57" s="100"/>
      <c r="B57" s="100"/>
      <c r="C57" s="101" t="s">
        <v>139</v>
      </c>
      <c r="D57" s="100"/>
      <c r="E57" s="100" t="s">
        <v>140</v>
      </c>
      <c r="F57" s="106" t="s">
        <v>142</v>
      </c>
      <c r="G57" s="103">
        <v>0</v>
      </c>
      <c r="H57" s="89" t="s">
        <v>140</v>
      </c>
    </row>
    <row r="58" spans="1:8" x14ac:dyDescent="0.2">
      <c r="A58" s="100"/>
      <c r="B58" s="100"/>
      <c r="C58" s="104"/>
      <c r="D58" s="100"/>
      <c r="E58" s="100"/>
      <c r="F58" s="105"/>
      <c r="G58" s="105"/>
      <c r="H58" s="89" t="s">
        <v>140</v>
      </c>
    </row>
    <row r="59" spans="1:8" x14ac:dyDescent="0.2">
      <c r="A59" s="100"/>
      <c r="B59" s="100"/>
      <c r="C59" s="101" t="s">
        <v>149</v>
      </c>
      <c r="D59" s="100"/>
      <c r="E59" s="100"/>
      <c r="F59" s="100"/>
      <c r="G59" s="100"/>
      <c r="H59" s="89" t="s">
        <v>140</v>
      </c>
    </row>
    <row r="60" spans="1:8" x14ac:dyDescent="0.2">
      <c r="A60" s="100"/>
      <c r="B60" s="100"/>
      <c r="C60" s="101" t="s">
        <v>139</v>
      </c>
      <c r="D60" s="100"/>
      <c r="E60" s="100" t="s">
        <v>140</v>
      </c>
      <c r="F60" s="106" t="s">
        <v>142</v>
      </c>
      <c r="G60" s="103">
        <v>0</v>
      </c>
      <c r="H60" s="89" t="s">
        <v>140</v>
      </c>
    </row>
    <row r="61" spans="1:8" x14ac:dyDescent="0.2">
      <c r="A61" s="100"/>
      <c r="B61" s="100"/>
      <c r="C61" s="104"/>
      <c r="D61" s="100"/>
      <c r="E61" s="100"/>
      <c r="F61" s="105"/>
      <c r="G61" s="105"/>
      <c r="H61" s="89" t="s">
        <v>140</v>
      </c>
    </row>
    <row r="62" spans="1:8" x14ac:dyDescent="0.2">
      <c r="A62" s="100"/>
      <c r="B62" s="100"/>
      <c r="C62" s="101" t="s">
        <v>150</v>
      </c>
      <c r="D62" s="100"/>
      <c r="E62" s="100"/>
      <c r="F62" s="100"/>
      <c r="G62" s="100"/>
      <c r="H62" s="89" t="s">
        <v>140</v>
      </c>
    </row>
    <row r="63" spans="1:8" x14ac:dyDescent="0.2">
      <c r="A63" s="100"/>
      <c r="B63" s="100"/>
      <c r="C63" s="101" t="s">
        <v>139</v>
      </c>
      <c r="D63" s="100"/>
      <c r="E63" s="100" t="s">
        <v>140</v>
      </c>
      <c r="F63" s="106" t="s">
        <v>142</v>
      </c>
      <c r="G63" s="103">
        <v>0</v>
      </c>
      <c r="H63" s="89" t="s">
        <v>140</v>
      </c>
    </row>
    <row r="64" spans="1:8" x14ac:dyDescent="0.2">
      <c r="A64" s="100"/>
      <c r="B64" s="100"/>
      <c r="C64" s="104"/>
      <c r="D64" s="100"/>
      <c r="E64" s="100"/>
      <c r="F64" s="105"/>
      <c r="G64" s="105"/>
      <c r="H64" s="89" t="s">
        <v>140</v>
      </c>
    </row>
    <row r="65" spans="1:8" x14ac:dyDescent="0.2">
      <c r="A65" s="100"/>
      <c r="B65" s="100"/>
      <c r="C65" s="101" t="s">
        <v>151</v>
      </c>
      <c r="D65" s="100"/>
      <c r="E65" s="100"/>
      <c r="F65" s="105"/>
      <c r="G65" s="105"/>
      <c r="H65" s="89" t="s">
        <v>140</v>
      </c>
    </row>
    <row r="66" spans="1:8" x14ac:dyDescent="0.2">
      <c r="A66" s="100"/>
      <c r="B66" s="100"/>
      <c r="C66" s="101" t="s">
        <v>139</v>
      </c>
      <c r="D66" s="100"/>
      <c r="E66" s="100" t="s">
        <v>140</v>
      </c>
      <c r="F66" s="106" t="s">
        <v>142</v>
      </c>
      <c r="G66" s="103">
        <v>0</v>
      </c>
      <c r="H66" s="89" t="s">
        <v>140</v>
      </c>
    </row>
    <row r="67" spans="1:8" x14ac:dyDescent="0.2">
      <c r="A67" s="100"/>
      <c r="B67" s="100"/>
      <c r="C67" s="104"/>
      <c r="D67" s="100"/>
      <c r="E67" s="100"/>
      <c r="F67" s="105"/>
      <c r="G67" s="105"/>
      <c r="H67" s="89" t="s">
        <v>140</v>
      </c>
    </row>
    <row r="68" spans="1:8" x14ac:dyDescent="0.2">
      <c r="A68" s="100"/>
      <c r="B68" s="100"/>
      <c r="C68" s="101" t="s">
        <v>152</v>
      </c>
      <c r="D68" s="100"/>
      <c r="E68" s="100"/>
      <c r="F68" s="102">
        <v>0</v>
      </c>
      <c r="G68" s="103">
        <v>0</v>
      </c>
      <c r="H68" s="89" t="s">
        <v>140</v>
      </c>
    </row>
    <row r="69" spans="1:8" x14ac:dyDescent="0.2">
      <c r="A69" s="100"/>
      <c r="B69" s="100"/>
      <c r="C69" s="104"/>
      <c r="D69" s="100"/>
      <c r="E69" s="100"/>
      <c r="F69" s="105"/>
      <c r="G69" s="105"/>
      <c r="H69" s="89" t="s">
        <v>140</v>
      </c>
    </row>
    <row r="70" spans="1:8" x14ac:dyDescent="0.2">
      <c r="A70" s="100"/>
      <c r="B70" s="100"/>
      <c r="C70" s="101" t="s">
        <v>153</v>
      </c>
      <c r="D70" s="100"/>
      <c r="E70" s="100"/>
      <c r="F70" s="105"/>
      <c r="G70" s="105"/>
      <c r="H70" s="89" t="s">
        <v>140</v>
      </c>
    </row>
    <row r="71" spans="1:8" x14ac:dyDescent="0.2">
      <c r="A71" s="100"/>
      <c r="B71" s="100"/>
      <c r="C71" s="101" t="s">
        <v>154</v>
      </c>
      <c r="D71" s="100"/>
      <c r="E71" s="100"/>
      <c r="F71" s="105"/>
      <c r="G71" s="105"/>
      <c r="H71" s="89" t="s">
        <v>140</v>
      </c>
    </row>
    <row r="72" spans="1:8" x14ac:dyDescent="0.2">
      <c r="A72" s="100"/>
      <c r="B72" s="100"/>
      <c r="C72" s="101" t="s">
        <v>139</v>
      </c>
      <c r="D72" s="100"/>
      <c r="E72" s="100" t="s">
        <v>140</v>
      </c>
      <c r="F72" s="106" t="s">
        <v>142</v>
      </c>
      <c r="G72" s="103">
        <v>0</v>
      </c>
      <c r="H72" s="89" t="s">
        <v>140</v>
      </c>
    </row>
    <row r="73" spans="1:8" x14ac:dyDescent="0.2">
      <c r="A73" s="100"/>
      <c r="B73" s="100"/>
      <c r="C73" s="104"/>
      <c r="D73" s="100"/>
      <c r="E73" s="100"/>
      <c r="F73" s="105"/>
      <c r="G73" s="105"/>
      <c r="H73" s="89" t="s">
        <v>140</v>
      </c>
    </row>
    <row r="74" spans="1:8" x14ac:dyDescent="0.2">
      <c r="A74" s="100"/>
      <c r="B74" s="100"/>
      <c r="C74" s="101" t="s">
        <v>155</v>
      </c>
      <c r="D74" s="100"/>
      <c r="E74" s="100"/>
      <c r="F74" s="105"/>
      <c r="G74" s="105"/>
      <c r="H74" s="89" t="s">
        <v>140</v>
      </c>
    </row>
    <row r="75" spans="1:8" x14ac:dyDescent="0.2">
      <c r="A75" s="100"/>
      <c r="B75" s="100"/>
      <c r="C75" s="101" t="s">
        <v>139</v>
      </c>
      <c r="D75" s="100"/>
      <c r="E75" s="100" t="s">
        <v>140</v>
      </c>
      <c r="F75" s="106" t="s">
        <v>142</v>
      </c>
      <c r="G75" s="103">
        <v>0</v>
      </c>
      <c r="H75" s="89" t="s">
        <v>140</v>
      </c>
    </row>
    <row r="76" spans="1:8" x14ac:dyDescent="0.2">
      <c r="A76" s="100"/>
      <c r="B76" s="100"/>
      <c r="C76" s="104"/>
      <c r="D76" s="100"/>
      <c r="E76" s="100"/>
      <c r="F76" s="105"/>
      <c r="G76" s="105"/>
      <c r="H76" s="89" t="s">
        <v>140</v>
      </c>
    </row>
    <row r="77" spans="1:8" x14ac:dyDescent="0.2">
      <c r="A77" s="100"/>
      <c r="B77" s="100"/>
      <c r="C77" s="101" t="s">
        <v>156</v>
      </c>
      <c r="D77" s="100"/>
      <c r="E77" s="100"/>
      <c r="F77" s="105"/>
      <c r="G77" s="105"/>
      <c r="H77" s="89" t="s">
        <v>140</v>
      </c>
    </row>
    <row r="78" spans="1:8" x14ac:dyDescent="0.2">
      <c r="A78" s="100"/>
      <c r="B78" s="100"/>
      <c r="C78" s="101" t="s">
        <v>139</v>
      </c>
      <c r="D78" s="100"/>
      <c r="E78" s="100" t="s">
        <v>140</v>
      </c>
      <c r="F78" s="106" t="s">
        <v>142</v>
      </c>
      <c r="G78" s="103">
        <v>0</v>
      </c>
      <c r="H78" s="89" t="s">
        <v>140</v>
      </c>
    </row>
    <row r="79" spans="1:8" x14ac:dyDescent="0.2">
      <c r="A79" s="100"/>
      <c r="B79" s="100"/>
      <c r="C79" s="104"/>
      <c r="D79" s="100"/>
      <c r="E79" s="100"/>
      <c r="F79" s="105"/>
      <c r="G79" s="105"/>
      <c r="H79" s="89" t="s">
        <v>140</v>
      </c>
    </row>
    <row r="80" spans="1:8" x14ac:dyDescent="0.2">
      <c r="A80" s="100"/>
      <c r="B80" s="100"/>
      <c r="C80" s="101" t="s">
        <v>157</v>
      </c>
      <c r="D80" s="100"/>
      <c r="E80" s="100"/>
      <c r="F80" s="105"/>
      <c r="G80" s="105"/>
      <c r="H80" s="89" t="s">
        <v>140</v>
      </c>
    </row>
    <row r="81" spans="1:8" x14ac:dyDescent="0.2">
      <c r="A81" s="95">
        <v>1</v>
      </c>
      <c r="B81" s="96"/>
      <c r="C81" s="96" t="s">
        <v>158</v>
      </c>
      <c r="D81" s="96"/>
      <c r="E81" s="107"/>
      <c r="F81" s="98">
        <v>4489.7807746810004</v>
      </c>
      <c r="G81" s="99">
        <v>2.6793709999999998E-2</v>
      </c>
      <c r="H81" s="89">
        <v>5.2</v>
      </c>
    </row>
    <row r="82" spans="1:8" x14ac:dyDescent="0.2">
      <c r="A82" s="100"/>
      <c r="B82" s="100"/>
      <c r="C82" s="101" t="s">
        <v>139</v>
      </c>
      <c r="D82" s="100"/>
      <c r="E82" s="100" t="s">
        <v>140</v>
      </c>
      <c r="F82" s="102">
        <v>4489.7807746810004</v>
      </c>
      <c r="G82" s="103">
        <v>2.6793709999999998E-2</v>
      </c>
      <c r="H82" s="89" t="s">
        <v>140</v>
      </c>
    </row>
    <row r="83" spans="1:8" x14ac:dyDescent="0.2">
      <c r="A83" s="100"/>
      <c r="B83" s="100"/>
      <c r="C83" s="104"/>
      <c r="D83" s="100"/>
      <c r="E83" s="100"/>
      <c r="F83" s="105"/>
      <c r="G83" s="105"/>
      <c r="H83" s="89" t="s">
        <v>140</v>
      </c>
    </row>
    <row r="84" spans="1:8" x14ac:dyDescent="0.2">
      <c r="A84" s="100"/>
      <c r="B84" s="100"/>
      <c r="C84" s="101" t="s">
        <v>159</v>
      </c>
      <c r="D84" s="100"/>
      <c r="E84" s="100"/>
      <c r="F84" s="102">
        <v>4489.7807746810004</v>
      </c>
      <c r="G84" s="103">
        <v>2.6793709999999998E-2</v>
      </c>
      <c r="H84" s="89" t="s">
        <v>140</v>
      </c>
    </row>
    <row r="85" spans="1:8" x14ac:dyDescent="0.2">
      <c r="A85" s="100"/>
      <c r="B85" s="100"/>
      <c r="C85" s="105"/>
      <c r="D85" s="100"/>
      <c r="E85" s="100"/>
      <c r="F85" s="100"/>
      <c r="G85" s="100"/>
      <c r="H85" s="89" t="s">
        <v>140</v>
      </c>
    </row>
    <row r="86" spans="1:8" x14ac:dyDescent="0.2">
      <c r="A86" s="100"/>
      <c r="B86" s="100"/>
      <c r="C86" s="101" t="s">
        <v>160</v>
      </c>
      <c r="D86" s="100"/>
      <c r="E86" s="100"/>
      <c r="F86" s="100"/>
      <c r="G86" s="100"/>
      <c r="H86" s="89" t="s">
        <v>140</v>
      </c>
    </row>
    <row r="87" spans="1:8" x14ac:dyDescent="0.2">
      <c r="A87" s="100"/>
      <c r="B87" s="100"/>
      <c r="C87" s="101" t="s">
        <v>161</v>
      </c>
      <c r="D87" s="100"/>
      <c r="E87" s="100"/>
      <c r="F87" s="100"/>
      <c r="G87" s="100"/>
      <c r="H87" s="89" t="s">
        <v>140</v>
      </c>
    </row>
    <row r="88" spans="1:8" x14ac:dyDescent="0.2">
      <c r="A88" s="95">
        <v>1</v>
      </c>
      <c r="B88" s="96" t="s">
        <v>496</v>
      </c>
      <c r="C88" s="96" t="s">
        <v>1181</v>
      </c>
      <c r="D88" s="96"/>
      <c r="E88" s="141">
        <v>9815428.0309999995</v>
      </c>
      <c r="F88" s="98">
        <v>1535.67279259</v>
      </c>
      <c r="G88" s="99">
        <v>9.1644499999999993E-3</v>
      </c>
      <c r="H88" s="89" t="s">
        <v>140</v>
      </c>
    </row>
    <row r="89" spans="1:8" x14ac:dyDescent="0.2">
      <c r="A89" s="100"/>
      <c r="B89" s="100"/>
      <c r="C89" s="101" t="s">
        <v>139</v>
      </c>
      <c r="D89" s="100"/>
      <c r="E89" s="100" t="s">
        <v>140</v>
      </c>
      <c r="F89" s="102">
        <v>1535.67279259</v>
      </c>
      <c r="G89" s="103">
        <v>9.1644499999999993E-3</v>
      </c>
      <c r="H89" s="89" t="s">
        <v>140</v>
      </c>
    </row>
    <row r="90" spans="1:8" x14ac:dyDescent="0.2">
      <c r="A90" s="100"/>
      <c r="B90" s="100"/>
      <c r="C90" s="104"/>
      <c r="D90" s="100"/>
      <c r="E90" s="100"/>
      <c r="F90" s="105"/>
      <c r="G90" s="105"/>
      <c r="H90" s="89" t="s">
        <v>140</v>
      </c>
    </row>
    <row r="91" spans="1:8" x14ac:dyDescent="0.2">
      <c r="A91" s="100"/>
      <c r="B91" s="100"/>
      <c r="C91" s="101" t="s">
        <v>162</v>
      </c>
      <c r="D91" s="100"/>
      <c r="E91" s="100"/>
      <c r="F91" s="100"/>
      <c r="G91" s="100"/>
      <c r="H91" s="89" t="s">
        <v>140</v>
      </c>
    </row>
    <row r="92" spans="1:8" x14ac:dyDescent="0.2">
      <c r="A92" s="100"/>
      <c r="B92" s="100"/>
      <c r="C92" s="101" t="s">
        <v>163</v>
      </c>
      <c r="D92" s="100"/>
      <c r="E92" s="100"/>
      <c r="F92" s="100"/>
      <c r="G92" s="100"/>
      <c r="H92" s="89" t="s">
        <v>140</v>
      </c>
    </row>
    <row r="93" spans="1:8" x14ac:dyDescent="0.2">
      <c r="A93" s="100"/>
      <c r="B93" s="100"/>
      <c r="C93" s="101" t="s">
        <v>139</v>
      </c>
      <c r="D93" s="100"/>
      <c r="E93" s="100" t="s">
        <v>140</v>
      </c>
      <c r="F93" s="106" t="s">
        <v>142</v>
      </c>
      <c r="G93" s="103">
        <v>0</v>
      </c>
      <c r="H93" s="89" t="s">
        <v>140</v>
      </c>
    </row>
    <row r="94" spans="1:8" x14ac:dyDescent="0.2">
      <c r="A94" s="100"/>
      <c r="B94" s="100"/>
      <c r="C94" s="104"/>
      <c r="D94" s="100"/>
      <c r="E94" s="100"/>
      <c r="F94" s="105"/>
      <c r="G94" s="105"/>
      <c r="H94" s="89" t="s">
        <v>140</v>
      </c>
    </row>
    <row r="95" spans="1:8" x14ac:dyDescent="0.2">
      <c r="A95" s="100"/>
      <c r="B95" s="100"/>
      <c r="C95" s="101" t="s">
        <v>164</v>
      </c>
      <c r="D95" s="100"/>
      <c r="E95" s="100"/>
      <c r="F95" s="105"/>
      <c r="G95" s="105"/>
      <c r="H95" s="89" t="s">
        <v>140</v>
      </c>
    </row>
    <row r="96" spans="1:8" x14ac:dyDescent="0.2">
      <c r="A96" s="100"/>
      <c r="B96" s="100"/>
      <c r="C96" s="101" t="s">
        <v>139</v>
      </c>
      <c r="D96" s="100"/>
      <c r="E96" s="100" t="s">
        <v>140</v>
      </c>
      <c r="F96" s="106" t="s">
        <v>142</v>
      </c>
      <c r="G96" s="103">
        <v>0</v>
      </c>
      <c r="H96" s="89" t="s">
        <v>140</v>
      </c>
    </row>
    <row r="97" spans="1:17" x14ac:dyDescent="0.2">
      <c r="A97" s="100"/>
      <c r="B97" s="100"/>
      <c r="C97" s="104"/>
      <c r="D97" s="100"/>
      <c r="E97" s="100"/>
      <c r="F97" s="105"/>
      <c r="G97" s="105"/>
      <c r="H97" s="89" t="s">
        <v>140</v>
      </c>
    </row>
    <row r="98" spans="1:17" x14ac:dyDescent="0.2">
      <c r="A98" s="107"/>
      <c r="B98" s="96"/>
      <c r="C98" s="96" t="s">
        <v>165</v>
      </c>
      <c r="D98" s="96"/>
      <c r="E98" s="107"/>
      <c r="F98" s="98">
        <v>914.58184879999999</v>
      </c>
      <c r="G98" s="99">
        <v>5.4579600000000004E-3</v>
      </c>
      <c r="H98" s="89" t="s">
        <v>140</v>
      </c>
    </row>
    <row r="99" spans="1:17" x14ac:dyDescent="0.2">
      <c r="A99" s="104"/>
      <c r="B99" s="104"/>
      <c r="C99" s="101" t="s">
        <v>166</v>
      </c>
      <c r="D99" s="105"/>
      <c r="E99" s="105"/>
      <c r="F99" s="102">
        <v>167568.43983907101</v>
      </c>
      <c r="G99" s="108">
        <v>0.99999998000000001</v>
      </c>
      <c r="H99" s="89" t="s">
        <v>140</v>
      </c>
    </row>
    <row r="100" spans="1:17" ht="12.75" customHeight="1" x14ac:dyDescent="0.2">
      <c r="A100" s="109"/>
      <c r="B100" s="109"/>
      <c r="C100" s="110"/>
      <c r="D100" s="111"/>
      <c r="E100" s="111"/>
      <c r="F100" s="112"/>
      <c r="G100" s="113"/>
      <c r="H100" s="114"/>
    </row>
    <row r="101" spans="1:17" x14ac:dyDescent="0.2">
      <c r="A101" s="109"/>
      <c r="B101" s="230" t="s">
        <v>984</v>
      </c>
      <c r="C101" s="230"/>
      <c r="D101" s="230"/>
      <c r="E101" s="230"/>
      <c r="F101" s="230"/>
      <c r="G101" s="230"/>
      <c r="H101" s="230"/>
      <c r="J101" s="116"/>
    </row>
    <row r="102" spans="1:17" x14ac:dyDescent="0.2">
      <c r="A102" s="109"/>
      <c r="B102" s="230" t="s">
        <v>985</v>
      </c>
      <c r="C102" s="230"/>
      <c r="D102" s="230"/>
      <c r="E102" s="230"/>
      <c r="F102" s="230"/>
      <c r="G102" s="230"/>
      <c r="H102" s="230"/>
      <c r="J102" s="116"/>
    </row>
    <row r="103" spans="1:17" x14ac:dyDescent="0.2">
      <c r="A103" s="109"/>
      <c r="B103" s="230" t="s">
        <v>986</v>
      </c>
      <c r="C103" s="230"/>
      <c r="D103" s="230"/>
      <c r="E103" s="230"/>
      <c r="F103" s="230"/>
      <c r="G103" s="230"/>
      <c r="H103" s="230"/>
      <c r="J103" s="116"/>
    </row>
    <row r="104" spans="1:17" s="118" customFormat="1" ht="66.75" customHeight="1" x14ac:dyDescent="0.25">
      <c r="A104" s="117"/>
      <c r="B104" s="231" t="s">
        <v>987</v>
      </c>
      <c r="C104" s="231"/>
      <c r="D104" s="231"/>
      <c r="E104" s="231"/>
      <c r="F104" s="231"/>
      <c r="G104" s="231"/>
      <c r="H104" s="231"/>
      <c r="I104"/>
      <c r="J104" s="116"/>
      <c r="K104"/>
      <c r="L104"/>
      <c r="M104"/>
      <c r="N104"/>
      <c r="O104"/>
      <c r="P104"/>
      <c r="Q104"/>
    </row>
    <row r="105" spans="1:17" x14ac:dyDescent="0.2">
      <c r="A105" s="109"/>
      <c r="B105" s="230" t="s">
        <v>988</v>
      </c>
      <c r="C105" s="230"/>
      <c r="D105" s="230"/>
      <c r="E105" s="230"/>
      <c r="F105" s="230"/>
      <c r="G105" s="230"/>
      <c r="H105" s="230"/>
      <c r="J105" s="116"/>
    </row>
    <row r="106" spans="1:17" x14ac:dyDescent="0.2">
      <c r="A106" s="109"/>
      <c r="B106" s="109"/>
      <c r="C106" s="109"/>
      <c r="D106" s="111"/>
      <c r="E106" s="111"/>
      <c r="F106" s="111"/>
      <c r="G106" s="111"/>
    </row>
    <row r="107" spans="1:17" x14ac:dyDescent="0.2">
      <c r="A107" s="109"/>
      <c r="B107" s="232" t="s">
        <v>167</v>
      </c>
      <c r="C107" s="233"/>
      <c r="D107" s="234"/>
      <c r="E107" s="119"/>
      <c r="F107" s="111"/>
      <c r="G107" s="111"/>
    </row>
    <row r="108" spans="1:17" ht="27.75" customHeight="1" x14ac:dyDescent="0.2">
      <c r="A108" s="109"/>
      <c r="B108" s="235" t="s">
        <v>168</v>
      </c>
      <c r="C108" s="236"/>
      <c r="D108" s="88" t="s">
        <v>169</v>
      </c>
      <c r="E108" s="119"/>
      <c r="F108" s="111"/>
      <c r="G108" s="111"/>
    </row>
    <row r="109" spans="1:17" ht="12.75" customHeight="1" x14ac:dyDescent="0.2">
      <c r="A109" s="109"/>
      <c r="B109" s="235" t="s">
        <v>989</v>
      </c>
      <c r="C109" s="236"/>
      <c r="D109" s="88" t="s">
        <v>169</v>
      </c>
      <c r="E109" s="119"/>
      <c r="F109" s="111"/>
      <c r="G109" s="111"/>
    </row>
    <row r="110" spans="1:17" x14ac:dyDescent="0.2">
      <c r="A110" s="109"/>
      <c r="B110" s="235" t="s">
        <v>170</v>
      </c>
      <c r="C110" s="236"/>
      <c r="D110" s="120" t="s">
        <v>140</v>
      </c>
      <c r="E110" s="119"/>
      <c r="F110" s="111"/>
      <c r="G110" s="111"/>
    </row>
    <row r="111" spans="1:17" x14ac:dyDescent="0.2">
      <c r="A111" s="121"/>
      <c r="B111" s="122" t="s">
        <v>140</v>
      </c>
      <c r="C111" s="122" t="s">
        <v>990</v>
      </c>
      <c r="D111" s="122" t="s">
        <v>171</v>
      </c>
      <c r="E111" s="121"/>
      <c r="F111" s="121"/>
      <c r="G111" s="121"/>
      <c r="H111" s="121"/>
      <c r="J111" s="116"/>
    </row>
    <row r="112" spans="1:17" x14ac:dyDescent="0.2">
      <c r="A112" s="121"/>
      <c r="B112" s="123" t="s">
        <v>172</v>
      </c>
      <c r="C112" s="124">
        <v>46022</v>
      </c>
      <c r="D112" s="124">
        <v>46053</v>
      </c>
      <c r="E112" s="121"/>
      <c r="F112" s="121"/>
      <c r="G112" s="121"/>
      <c r="J112" s="116"/>
    </row>
    <row r="113" spans="1:7" x14ac:dyDescent="0.2">
      <c r="A113" s="125"/>
      <c r="B113" s="96" t="s">
        <v>173</v>
      </c>
      <c r="C113" s="126">
        <v>124.82380000000001</v>
      </c>
      <c r="D113" s="126">
        <v>125.7928</v>
      </c>
      <c r="E113" s="125"/>
      <c r="F113" s="127"/>
      <c r="G113" s="128"/>
    </row>
    <row r="114" spans="1:7" x14ac:dyDescent="0.2">
      <c r="A114" s="125"/>
      <c r="B114" s="96" t="s">
        <v>1106</v>
      </c>
      <c r="C114" s="126">
        <v>36.726599999999998</v>
      </c>
      <c r="D114" s="126">
        <v>37.011699999999998</v>
      </c>
      <c r="E114" s="125"/>
      <c r="F114" s="127"/>
      <c r="G114" s="128"/>
    </row>
    <row r="115" spans="1:7" x14ac:dyDescent="0.2">
      <c r="A115" s="125"/>
      <c r="B115" s="96" t="s">
        <v>174</v>
      </c>
      <c r="C115" s="126">
        <v>109.9607</v>
      </c>
      <c r="D115" s="126">
        <v>110.6901</v>
      </c>
      <c r="E115" s="125"/>
      <c r="F115" s="127"/>
      <c r="G115" s="128"/>
    </row>
    <row r="116" spans="1:7" x14ac:dyDescent="0.2">
      <c r="A116" s="125"/>
      <c r="B116" s="96" t="s">
        <v>1107</v>
      </c>
      <c r="C116" s="126">
        <v>31.801300000000001</v>
      </c>
      <c r="D116" s="126">
        <v>32.0122</v>
      </c>
      <c r="E116" s="125"/>
      <c r="F116" s="127"/>
      <c r="G116" s="128"/>
    </row>
    <row r="117" spans="1:7" x14ac:dyDescent="0.2">
      <c r="A117" s="125"/>
      <c r="B117" s="125"/>
      <c r="C117" s="125"/>
      <c r="D117" s="125"/>
      <c r="E117" s="125"/>
      <c r="F117" s="125"/>
      <c r="G117" s="125"/>
    </row>
    <row r="118" spans="1:7" x14ac:dyDescent="0.2">
      <c r="A118" s="125"/>
      <c r="B118" s="238" t="s">
        <v>991</v>
      </c>
      <c r="C118" s="239"/>
      <c r="D118" s="101" t="s">
        <v>169</v>
      </c>
      <c r="E118" s="125"/>
      <c r="F118" s="125"/>
      <c r="G118" s="125"/>
    </row>
    <row r="119" spans="1:7" x14ac:dyDescent="0.2">
      <c r="A119" s="125"/>
      <c r="B119" s="137"/>
      <c r="C119" s="137"/>
      <c r="D119" s="137"/>
      <c r="E119" s="125"/>
      <c r="F119" s="125"/>
      <c r="G119" s="125"/>
    </row>
    <row r="120" spans="1:7" x14ac:dyDescent="0.2">
      <c r="A120" s="121"/>
      <c r="B120" s="235" t="s">
        <v>175</v>
      </c>
      <c r="C120" s="236"/>
      <c r="D120" s="88" t="s">
        <v>169</v>
      </c>
      <c r="E120" s="131"/>
      <c r="F120" s="121"/>
      <c r="G120" s="121"/>
    </row>
    <row r="121" spans="1:7" x14ac:dyDescent="0.2">
      <c r="A121" s="121"/>
      <c r="B121" s="235" t="s">
        <v>176</v>
      </c>
      <c r="C121" s="236"/>
      <c r="D121" s="88" t="s">
        <v>169</v>
      </c>
      <c r="E121" s="131"/>
      <c r="F121" s="121"/>
      <c r="G121" s="121"/>
    </row>
    <row r="122" spans="1:7" x14ac:dyDescent="0.2">
      <c r="A122" s="121"/>
      <c r="B122" s="235" t="s">
        <v>177</v>
      </c>
      <c r="C122" s="236"/>
      <c r="D122" s="88" t="s">
        <v>169</v>
      </c>
      <c r="E122" s="131"/>
      <c r="F122" s="121"/>
      <c r="G122" s="121"/>
    </row>
    <row r="123" spans="1:7" x14ac:dyDescent="0.2">
      <c r="A123" s="121"/>
      <c r="B123" s="235" t="s">
        <v>178</v>
      </c>
      <c r="C123" s="236"/>
      <c r="D123" s="132">
        <v>0.4349304724184993</v>
      </c>
      <c r="E123" s="121"/>
      <c r="F123" s="115"/>
      <c r="G123" s="133"/>
    </row>
    <row r="125" spans="1:7" x14ac:dyDescent="0.2">
      <c r="B125" s="237" t="s">
        <v>992</v>
      </c>
      <c r="C125" s="237"/>
    </row>
    <row r="127" spans="1:7" ht="153.75" customHeight="1" x14ac:dyDescent="0.2"/>
    <row r="130" spans="2:4" x14ac:dyDescent="0.2">
      <c r="B130" s="134" t="s">
        <v>993</v>
      </c>
      <c r="C130" s="135"/>
      <c r="D130" s="134"/>
    </row>
    <row r="131" spans="2:4" x14ac:dyDescent="0.2">
      <c r="B131" s="134" t="s">
        <v>1131</v>
      </c>
      <c r="D131" s="134"/>
    </row>
    <row r="132" spans="2:4" ht="165" customHeight="1" x14ac:dyDescent="0.2"/>
    <row r="133" spans="2:4" ht="12.75" customHeight="1" x14ac:dyDescent="0.2"/>
    <row r="134" spans="2:4" ht="12.75" customHeight="1" x14ac:dyDescent="0.2"/>
    <row r="135" spans="2:4" ht="12.75" customHeight="1" x14ac:dyDescent="0.2"/>
    <row r="136" spans="2:4" ht="12.75" customHeight="1" x14ac:dyDescent="0.2"/>
    <row r="137" spans="2:4" ht="12.75" customHeight="1" x14ac:dyDescent="0.2"/>
    <row r="138" spans="2:4" ht="12.75" customHeight="1" x14ac:dyDescent="0.2"/>
    <row r="139" spans="2:4" ht="12.75" customHeight="1" x14ac:dyDescent="0.2"/>
  </sheetData>
  <mergeCells count="18">
    <mergeCell ref="B109:C109"/>
    <mergeCell ref="B110:C110"/>
    <mergeCell ref="B125:C125"/>
    <mergeCell ref="B118:C118"/>
    <mergeCell ref="B122:C122"/>
    <mergeCell ref="B123:C123"/>
    <mergeCell ref="B120:C120"/>
    <mergeCell ref="B121:C121"/>
    <mergeCell ref="B103:H103"/>
    <mergeCell ref="B104:H104"/>
    <mergeCell ref="B105:H105"/>
    <mergeCell ref="B107:D107"/>
    <mergeCell ref="B108:C108"/>
    <mergeCell ref="A1:H1"/>
    <mergeCell ref="A2:H2"/>
    <mergeCell ref="A3:H3"/>
    <mergeCell ref="B101:H101"/>
    <mergeCell ref="B102:H102"/>
  </mergeCells>
  <hyperlinks>
    <hyperlink ref="I1" location="Index!B2" display="Index" xr:uid="{7639B7C2-364E-4891-8EE6-810E79EFD6AC}"/>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4BE38-806C-4B20-A89F-F08390D436CB}">
  <sheetPr>
    <outlinePr summaryBelow="0" summaryRight="0"/>
  </sheetPr>
  <dimension ref="A1:Q103"/>
  <sheetViews>
    <sheetView showGridLines="0" workbookViewId="0">
      <selection sqref="A1:H1"/>
    </sheetView>
  </sheetViews>
  <sheetFormatPr defaultRowHeight="12.75" x14ac:dyDescent="0.2"/>
  <cols>
    <col min="1" max="1" width="6.85546875" customWidth="1"/>
    <col min="2" max="2" width="20.5703125" customWidth="1"/>
    <col min="3" max="3" width="56.28515625" customWidth="1"/>
    <col min="4" max="4" width="17.85546875" customWidth="1"/>
    <col min="5" max="6" width="19.140625" customWidth="1"/>
    <col min="7" max="7" width="16.42578125" customWidth="1"/>
    <col min="257" max="257" width="6.85546875" customWidth="1"/>
    <col min="258" max="258" width="20.5703125" customWidth="1"/>
    <col min="259" max="259" width="34.28515625" customWidth="1"/>
    <col min="260" max="260" width="17.85546875" customWidth="1"/>
    <col min="261" max="262" width="19.140625" customWidth="1"/>
    <col min="263" max="263" width="16.42578125" customWidth="1"/>
    <col min="513" max="513" width="6.85546875" customWidth="1"/>
    <col min="514" max="514" width="20.5703125" customWidth="1"/>
    <col min="515" max="515" width="34.28515625" customWidth="1"/>
    <col min="516" max="516" width="17.85546875" customWidth="1"/>
    <col min="517" max="518" width="19.140625" customWidth="1"/>
    <col min="519" max="519" width="16.42578125" customWidth="1"/>
    <col min="769" max="769" width="6.85546875" customWidth="1"/>
    <col min="770" max="770" width="20.5703125" customWidth="1"/>
    <col min="771" max="771" width="34.28515625" customWidth="1"/>
    <col min="772" max="772" width="17.85546875" customWidth="1"/>
    <col min="773" max="774" width="19.140625" customWidth="1"/>
    <col min="775" max="775" width="16.42578125" customWidth="1"/>
    <col min="1025" max="1025" width="6.85546875" customWidth="1"/>
    <col min="1026" max="1026" width="20.5703125" customWidth="1"/>
    <col min="1027" max="1027" width="34.28515625" customWidth="1"/>
    <col min="1028" max="1028" width="17.85546875" customWidth="1"/>
    <col min="1029" max="1030" width="19.140625" customWidth="1"/>
    <col min="1031" max="1031" width="16.42578125" customWidth="1"/>
    <col min="1281" max="1281" width="6.85546875" customWidth="1"/>
    <col min="1282" max="1282" width="20.5703125" customWidth="1"/>
    <col min="1283" max="1283" width="34.28515625" customWidth="1"/>
    <col min="1284" max="1284" width="17.85546875" customWidth="1"/>
    <col min="1285" max="1286" width="19.140625" customWidth="1"/>
    <col min="1287" max="1287" width="16.42578125" customWidth="1"/>
    <col min="1537" max="1537" width="6.85546875" customWidth="1"/>
    <col min="1538" max="1538" width="20.5703125" customWidth="1"/>
    <col min="1539" max="1539" width="34.28515625" customWidth="1"/>
    <col min="1540" max="1540" width="17.85546875" customWidth="1"/>
    <col min="1541" max="1542" width="19.140625" customWidth="1"/>
    <col min="1543" max="1543" width="16.42578125" customWidth="1"/>
    <col min="1793" max="1793" width="6.85546875" customWidth="1"/>
    <col min="1794" max="1794" width="20.5703125" customWidth="1"/>
    <col min="1795" max="1795" width="34.28515625" customWidth="1"/>
    <col min="1796" max="1796" width="17.85546875" customWidth="1"/>
    <col min="1797" max="1798" width="19.140625" customWidth="1"/>
    <col min="1799" max="1799" width="16.42578125" customWidth="1"/>
    <col min="2049" max="2049" width="6.85546875" customWidth="1"/>
    <col min="2050" max="2050" width="20.5703125" customWidth="1"/>
    <col min="2051" max="2051" width="34.28515625" customWidth="1"/>
    <col min="2052" max="2052" width="17.85546875" customWidth="1"/>
    <col min="2053" max="2054" width="19.140625" customWidth="1"/>
    <col min="2055" max="2055" width="16.42578125" customWidth="1"/>
    <col min="2305" max="2305" width="6.85546875" customWidth="1"/>
    <col min="2306" max="2306" width="20.5703125" customWidth="1"/>
    <col min="2307" max="2307" width="34.28515625" customWidth="1"/>
    <col min="2308" max="2308" width="17.85546875" customWidth="1"/>
    <col min="2309" max="2310" width="19.140625" customWidth="1"/>
    <col min="2311" max="2311" width="16.42578125" customWidth="1"/>
    <col min="2561" max="2561" width="6.85546875" customWidth="1"/>
    <col min="2562" max="2562" width="20.5703125" customWidth="1"/>
    <col min="2563" max="2563" width="34.28515625" customWidth="1"/>
    <col min="2564" max="2564" width="17.85546875" customWidth="1"/>
    <col min="2565" max="2566" width="19.140625" customWidth="1"/>
    <col min="2567" max="2567" width="16.42578125" customWidth="1"/>
    <col min="2817" max="2817" width="6.85546875" customWidth="1"/>
    <col min="2818" max="2818" width="20.5703125" customWidth="1"/>
    <col min="2819" max="2819" width="34.28515625" customWidth="1"/>
    <col min="2820" max="2820" width="17.85546875" customWidth="1"/>
    <col min="2821" max="2822" width="19.140625" customWidth="1"/>
    <col min="2823" max="2823" width="16.42578125" customWidth="1"/>
    <col min="3073" max="3073" width="6.85546875" customWidth="1"/>
    <col min="3074" max="3074" width="20.5703125" customWidth="1"/>
    <col min="3075" max="3075" width="34.28515625" customWidth="1"/>
    <col min="3076" max="3076" width="17.85546875" customWidth="1"/>
    <col min="3077" max="3078" width="19.140625" customWidth="1"/>
    <col min="3079" max="3079" width="16.42578125" customWidth="1"/>
    <col min="3329" max="3329" width="6.85546875" customWidth="1"/>
    <col min="3330" max="3330" width="20.5703125" customWidth="1"/>
    <col min="3331" max="3331" width="34.28515625" customWidth="1"/>
    <col min="3332" max="3332" width="17.85546875" customWidth="1"/>
    <col min="3333" max="3334" width="19.140625" customWidth="1"/>
    <col min="3335" max="3335" width="16.42578125" customWidth="1"/>
    <col min="3585" max="3585" width="6.85546875" customWidth="1"/>
    <col min="3586" max="3586" width="20.5703125" customWidth="1"/>
    <col min="3587" max="3587" width="34.28515625" customWidth="1"/>
    <col min="3588" max="3588" width="17.85546875" customWidth="1"/>
    <col min="3589" max="3590" width="19.140625" customWidth="1"/>
    <col min="3591" max="3591" width="16.42578125" customWidth="1"/>
    <col min="3841" max="3841" width="6.85546875" customWidth="1"/>
    <col min="3842" max="3842" width="20.5703125" customWidth="1"/>
    <col min="3843" max="3843" width="34.28515625" customWidth="1"/>
    <col min="3844" max="3844" width="17.85546875" customWidth="1"/>
    <col min="3845" max="3846" width="19.140625" customWidth="1"/>
    <col min="3847" max="3847" width="16.42578125" customWidth="1"/>
    <col min="4097" max="4097" width="6.85546875" customWidth="1"/>
    <col min="4098" max="4098" width="20.5703125" customWidth="1"/>
    <col min="4099" max="4099" width="34.28515625" customWidth="1"/>
    <col min="4100" max="4100" width="17.85546875" customWidth="1"/>
    <col min="4101" max="4102" width="19.140625" customWidth="1"/>
    <col min="4103" max="4103" width="16.42578125" customWidth="1"/>
    <col min="4353" max="4353" width="6.85546875" customWidth="1"/>
    <col min="4354" max="4354" width="20.5703125" customWidth="1"/>
    <col min="4355" max="4355" width="34.28515625" customWidth="1"/>
    <col min="4356" max="4356" width="17.85546875" customWidth="1"/>
    <col min="4357" max="4358" width="19.140625" customWidth="1"/>
    <col min="4359" max="4359" width="16.42578125" customWidth="1"/>
    <col min="4609" max="4609" width="6.85546875" customWidth="1"/>
    <col min="4610" max="4610" width="20.5703125" customWidth="1"/>
    <col min="4611" max="4611" width="34.28515625" customWidth="1"/>
    <col min="4612" max="4612" width="17.85546875" customWidth="1"/>
    <col min="4613" max="4614" width="19.140625" customWidth="1"/>
    <col min="4615" max="4615" width="16.42578125" customWidth="1"/>
    <col min="4865" max="4865" width="6.85546875" customWidth="1"/>
    <col min="4866" max="4866" width="20.5703125" customWidth="1"/>
    <col min="4867" max="4867" width="34.28515625" customWidth="1"/>
    <col min="4868" max="4868" width="17.85546875" customWidth="1"/>
    <col min="4869" max="4870" width="19.140625" customWidth="1"/>
    <col min="4871" max="4871" width="16.42578125" customWidth="1"/>
    <col min="5121" max="5121" width="6.85546875" customWidth="1"/>
    <col min="5122" max="5122" width="20.5703125" customWidth="1"/>
    <col min="5123" max="5123" width="34.28515625" customWidth="1"/>
    <col min="5124" max="5124" width="17.85546875" customWidth="1"/>
    <col min="5125" max="5126" width="19.140625" customWidth="1"/>
    <col min="5127" max="5127" width="16.42578125" customWidth="1"/>
    <col min="5377" max="5377" width="6.85546875" customWidth="1"/>
    <col min="5378" max="5378" width="20.5703125" customWidth="1"/>
    <col min="5379" max="5379" width="34.28515625" customWidth="1"/>
    <col min="5380" max="5380" width="17.85546875" customWidth="1"/>
    <col min="5381" max="5382" width="19.140625" customWidth="1"/>
    <col min="5383" max="5383" width="16.42578125" customWidth="1"/>
    <col min="5633" max="5633" width="6.85546875" customWidth="1"/>
    <col min="5634" max="5634" width="20.5703125" customWidth="1"/>
    <col min="5635" max="5635" width="34.28515625" customWidth="1"/>
    <col min="5636" max="5636" width="17.85546875" customWidth="1"/>
    <col min="5637" max="5638" width="19.140625" customWidth="1"/>
    <col min="5639" max="5639" width="16.42578125" customWidth="1"/>
    <col min="5889" max="5889" width="6.85546875" customWidth="1"/>
    <col min="5890" max="5890" width="20.5703125" customWidth="1"/>
    <col min="5891" max="5891" width="34.28515625" customWidth="1"/>
    <col min="5892" max="5892" width="17.85546875" customWidth="1"/>
    <col min="5893" max="5894" width="19.140625" customWidth="1"/>
    <col min="5895" max="5895" width="16.42578125" customWidth="1"/>
    <col min="6145" max="6145" width="6.85546875" customWidth="1"/>
    <col min="6146" max="6146" width="20.5703125" customWidth="1"/>
    <col min="6147" max="6147" width="34.28515625" customWidth="1"/>
    <col min="6148" max="6148" width="17.85546875" customWidth="1"/>
    <col min="6149" max="6150" width="19.140625" customWidth="1"/>
    <col min="6151" max="6151" width="16.42578125" customWidth="1"/>
    <col min="6401" max="6401" width="6.85546875" customWidth="1"/>
    <col min="6402" max="6402" width="20.5703125" customWidth="1"/>
    <col min="6403" max="6403" width="34.28515625" customWidth="1"/>
    <col min="6404" max="6404" width="17.85546875" customWidth="1"/>
    <col min="6405" max="6406" width="19.140625" customWidth="1"/>
    <col min="6407" max="6407" width="16.42578125" customWidth="1"/>
    <col min="6657" max="6657" width="6.85546875" customWidth="1"/>
    <col min="6658" max="6658" width="20.5703125" customWidth="1"/>
    <col min="6659" max="6659" width="34.28515625" customWidth="1"/>
    <col min="6660" max="6660" width="17.85546875" customWidth="1"/>
    <col min="6661" max="6662" width="19.140625" customWidth="1"/>
    <col min="6663" max="6663" width="16.42578125" customWidth="1"/>
    <col min="6913" max="6913" width="6.85546875" customWidth="1"/>
    <col min="6914" max="6914" width="20.5703125" customWidth="1"/>
    <col min="6915" max="6915" width="34.28515625" customWidth="1"/>
    <col min="6916" max="6916" width="17.85546875" customWidth="1"/>
    <col min="6917" max="6918" width="19.140625" customWidth="1"/>
    <col min="6919" max="6919" width="16.42578125" customWidth="1"/>
    <col min="7169" max="7169" width="6.85546875" customWidth="1"/>
    <col min="7170" max="7170" width="20.5703125" customWidth="1"/>
    <col min="7171" max="7171" width="34.28515625" customWidth="1"/>
    <col min="7172" max="7172" width="17.85546875" customWidth="1"/>
    <col min="7173" max="7174" width="19.140625" customWidth="1"/>
    <col min="7175" max="7175" width="16.42578125" customWidth="1"/>
    <col min="7425" max="7425" width="6.85546875" customWidth="1"/>
    <col min="7426" max="7426" width="20.5703125" customWidth="1"/>
    <col min="7427" max="7427" width="34.28515625" customWidth="1"/>
    <col min="7428" max="7428" width="17.85546875" customWidth="1"/>
    <col min="7429" max="7430" width="19.140625" customWidth="1"/>
    <col min="7431" max="7431" width="16.42578125" customWidth="1"/>
    <col min="7681" max="7681" width="6.85546875" customWidth="1"/>
    <col min="7682" max="7682" width="20.5703125" customWidth="1"/>
    <col min="7683" max="7683" width="34.28515625" customWidth="1"/>
    <col min="7684" max="7684" width="17.85546875" customWidth="1"/>
    <col min="7685" max="7686" width="19.140625" customWidth="1"/>
    <col min="7687" max="7687" width="16.42578125" customWidth="1"/>
    <col min="7937" max="7937" width="6.85546875" customWidth="1"/>
    <col min="7938" max="7938" width="20.5703125" customWidth="1"/>
    <col min="7939" max="7939" width="34.28515625" customWidth="1"/>
    <col min="7940" max="7940" width="17.85546875" customWidth="1"/>
    <col min="7941" max="7942" width="19.140625" customWidth="1"/>
    <col min="7943" max="7943" width="16.42578125" customWidth="1"/>
    <col min="8193" max="8193" width="6.85546875" customWidth="1"/>
    <col min="8194" max="8194" width="20.5703125" customWidth="1"/>
    <col min="8195" max="8195" width="34.28515625" customWidth="1"/>
    <col min="8196" max="8196" width="17.85546875" customWidth="1"/>
    <col min="8197" max="8198" width="19.140625" customWidth="1"/>
    <col min="8199" max="8199" width="16.42578125" customWidth="1"/>
    <col min="8449" max="8449" width="6.85546875" customWidth="1"/>
    <col min="8450" max="8450" width="20.5703125" customWidth="1"/>
    <col min="8451" max="8451" width="34.28515625" customWidth="1"/>
    <col min="8452" max="8452" width="17.85546875" customWidth="1"/>
    <col min="8453" max="8454" width="19.140625" customWidth="1"/>
    <col min="8455" max="8455" width="16.42578125" customWidth="1"/>
    <col min="8705" max="8705" width="6.85546875" customWidth="1"/>
    <col min="8706" max="8706" width="20.5703125" customWidth="1"/>
    <col min="8707" max="8707" width="34.28515625" customWidth="1"/>
    <col min="8708" max="8708" width="17.85546875" customWidth="1"/>
    <col min="8709" max="8710" width="19.140625" customWidth="1"/>
    <col min="8711" max="8711" width="16.42578125" customWidth="1"/>
    <col min="8961" max="8961" width="6.85546875" customWidth="1"/>
    <col min="8962" max="8962" width="20.5703125" customWidth="1"/>
    <col min="8963" max="8963" width="34.28515625" customWidth="1"/>
    <col min="8964" max="8964" width="17.85546875" customWidth="1"/>
    <col min="8965" max="8966" width="19.140625" customWidth="1"/>
    <col min="8967" max="8967" width="16.42578125" customWidth="1"/>
    <col min="9217" max="9217" width="6.85546875" customWidth="1"/>
    <col min="9218" max="9218" width="20.5703125" customWidth="1"/>
    <col min="9219" max="9219" width="34.28515625" customWidth="1"/>
    <col min="9220" max="9220" width="17.85546875" customWidth="1"/>
    <col min="9221" max="9222" width="19.140625" customWidth="1"/>
    <col min="9223" max="9223" width="16.42578125" customWidth="1"/>
    <col min="9473" max="9473" width="6.85546875" customWidth="1"/>
    <col min="9474" max="9474" width="20.5703125" customWidth="1"/>
    <col min="9475" max="9475" width="34.28515625" customWidth="1"/>
    <col min="9476" max="9476" width="17.85546875" customWidth="1"/>
    <col min="9477" max="9478" width="19.140625" customWidth="1"/>
    <col min="9479" max="9479" width="16.42578125" customWidth="1"/>
    <col min="9729" max="9729" width="6.85546875" customWidth="1"/>
    <col min="9730" max="9730" width="20.5703125" customWidth="1"/>
    <col min="9731" max="9731" width="34.28515625" customWidth="1"/>
    <col min="9732" max="9732" width="17.85546875" customWidth="1"/>
    <col min="9733" max="9734" width="19.140625" customWidth="1"/>
    <col min="9735" max="9735" width="16.42578125" customWidth="1"/>
    <col min="9985" max="9985" width="6.85546875" customWidth="1"/>
    <col min="9986" max="9986" width="20.5703125" customWidth="1"/>
    <col min="9987" max="9987" width="34.28515625" customWidth="1"/>
    <col min="9988" max="9988" width="17.85546875" customWidth="1"/>
    <col min="9989" max="9990" width="19.140625" customWidth="1"/>
    <col min="9991" max="9991" width="16.42578125" customWidth="1"/>
    <col min="10241" max="10241" width="6.85546875" customWidth="1"/>
    <col min="10242" max="10242" width="20.5703125" customWidth="1"/>
    <col min="10243" max="10243" width="34.28515625" customWidth="1"/>
    <col min="10244" max="10244" width="17.85546875" customWidth="1"/>
    <col min="10245" max="10246" width="19.140625" customWidth="1"/>
    <col min="10247" max="10247" width="16.42578125" customWidth="1"/>
    <col min="10497" max="10497" width="6.85546875" customWidth="1"/>
    <col min="10498" max="10498" width="20.5703125" customWidth="1"/>
    <col min="10499" max="10499" width="34.28515625" customWidth="1"/>
    <col min="10500" max="10500" width="17.85546875" customWidth="1"/>
    <col min="10501" max="10502" width="19.140625" customWidth="1"/>
    <col min="10503" max="10503" width="16.42578125" customWidth="1"/>
    <col min="10753" max="10753" width="6.85546875" customWidth="1"/>
    <col min="10754" max="10754" width="20.5703125" customWidth="1"/>
    <col min="10755" max="10755" width="34.28515625" customWidth="1"/>
    <col min="10756" max="10756" width="17.85546875" customWidth="1"/>
    <col min="10757" max="10758" width="19.140625" customWidth="1"/>
    <col min="10759" max="10759" width="16.42578125" customWidth="1"/>
    <col min="11009" max="11009" width="6.85546875" customWidth="1"/>
    <col min="11010" max="11010" width="20.5703125" customWidth="1"/>
    <col min="11011" max="11011" width="34.28515625" customWidth="1"/>
    <col min="11012" max="11012" width="17.85546875" customWidth="1"/>
    <col min="11013" max="11014" width="19.140625" customWidth="1"/>
    <col min="11015" max="11015" width="16.42578125" customWidth="1"/>
    <col min="11265" max="11265" width="6.85546875" customWidth="1"/>
    <col min="11266" max="11266" width="20.5703125" customWidth="1"/>
    <col min="11267" max="11267" width="34.28515625" customWidth="1"/>
    <col min="11268" max="11268" width="17.85546875" customWidth="1"/>
    <col min="11269" max="11270" width="19.140625" customWidth="1"/>
    <col min="11271" max="11271" width="16.42578125" customWidth="1"/>
    <col min="11521" max="11521" width="6.85546875" customWidth="1"/>
    <col min="11522" max="11522" width="20.5703125" customWidth="1"/>
    <col min="11523" max="11523" width="34.28515625" customWidth="1"/>
    <col min="11524" max="11524" width="17.85546875" customWidth="1"/>
    <col min="11525" max="11526" width="19.140625" customWidth="1"/>
    <col min="11527" max="11527" width="16.42578125" customWidth="1"/>
    <col min="11777" max="11777" width="6.85546875" customWidth="1"/>
    <col min="11778" max="11778" width="20.5703125" customWidth="1"/>
    <col min="11779" max="11779" width="34.28515625" customWidth="1"/>
    <col min="11780" max="11780" width="17.85546875" customWidth="1"/>
    <col min="11781" max="11782" width="19.140625" customWidth="1"/>
    <col min="11783" max="11783" width="16.42578125" customWidth="1"/>
    <col min="12033" max="12033" width="6.85546875" customWidth="1"/>
    <col min="12034" max="12034" width="20.5703125" customWidth="1"/>
    <col min="12035" max="12035" width="34.28515625" customWidth="1"/>
    <col min="12036" max="12036" width="17.85546875" customWidth="1"/>
    <col min="12037" max="12038" width="19.140625" customWidth="1"/>
    <col min="12039" max="12039" width="16.42578125" customWidth="1"/>
    <col min="12289" max="12289" width="6.85546875" customWidth="1"/>
    <col min="12290" max="12290" width="20.5703125" customWidth="1"/>
    <col min="12291" max="12291" width="34.28515625" customWidth="1"/>
    <col min="12292" max="12292" width="17.85546875" customWidth="1"/>
    <col min="12293" max="12294" width="19.140625" customWidth="1"/>
    <col min="12295" max="12295" width="16.42578125" customWidth="1"/>
    <col min="12545" max="12545" width="6.85546875" customWidth="1"/>
    <col min="12546" max="12546" width="20.5703125" customWidth="1"/>
    <col min="12547" max="12547" width="34.28515625" customWidth="1"/>
    <col min="12548" max="12548" width="17.85546875" customWidth="1"/>
    <col min="12549" max="12550" width="19.140625" customWidth="1"/>
    <col min="12551" max="12551" width="16.42578125" customWidth="1"/>
    <col min="12801" max="12801" width="6.85546875" customWidth="1"/>
    <col min="12802" max="12802" width="20.5703125" customWidth="1"/>
    <col min="12803" max="12803" width="34.28515625" customWidth="1"/>
    <col min="12804" max="12804" width="17.85546875" customWidth="1"/>
    <col min="12805" max="12806" width="19.140625" customWidth="1"/>
    <col min="12807" max="12807" width="16.42578125" customWidth="1"/>
    <col min="13057" max="13057" width="6.85546875" customWidth="1"/>
    <col min="13058" max="13058" width="20.5703125" customWidth="1"/>
    <col min="13059" max="13059" width="34.28515625" customWidth="1"/>
    <col min="13060" max="13060" width="17.85546875" customWidth="1"/>
    <col min="13061" max="13062" width="19.140625" customWidth="1"/>
    <col min="13063" max="13063" width="16.42578125" customWidth="1"/>
    <col min="13313" max="13313" width="6.85546875" customWidth="1"/>
    <col min="13314" max="13314" width="20.5703125" customWidth="1"/>
    <col min="13315" max="13315" width="34.28515625" customWidth="1"/>
    <col min="13316" max="13316" width="17.85546875" customWidth="1"/>
    <col min="13317" max="13318" width="19.140625" customWidth="1"/>
    <col min="13319" max="13319" width="16.42578125" customWidth="1"/>
    <col min="13569" max="13569" width="6.85546875" customWidth="1"/>
    <col min="13570" max="13570" width="20.5703125" customWidth="1"/>
    <col min="13571" max="13571" width="34.28515625" customWidth="1"/>
    <col min="13572" max="13572" width="17.85546875" customWidth="1"/>
    <col min="13573" max="13574" width="19.140625" customWidth="1"/>
    <col min="13575" max="13575" width="16.42578125" customWidth="1"/>
    <col min="13825" max="13825" width="6.85546875" customWidth="1"/>
    <col min="13826" max="13826" width="20.5703125" customWidth="1"/>
    <col min="13827" max="13827" width="34.28515625" customWidth="1"/>
    <col min="13828" max="13828" width="17.85546875" customWidth="1"/>
    <col min="13829" max="13830" width="19.140625" customWidth="1"/>
    <col min="13831" max="13831" width="16.42578125" customWidth="1"/>
    <col min="14081" max="14081" width="6.85546875" customWidth="1"/>
    <col min="14082" max="14082" width="20.5703125" customWidth="1"/>
    <col min="14083" max="14083" width="34.28515625" customWidth="1"/>
    <col min="14084" max="14084" width="17.85546875" customWidth="1"/>
    <col min="14085" max="14086" width="19.140625" customWidth="1"/>
    <col min="14087" max="14087" width="16.42578125" customWidth="1"/>
    <col min="14337" max="14337" width="6.85546875" customWidth="1"/>
    <col min="14338" max="14338" width="20.5703125" customWidth="1"/>
    <col min="14339" max="14339" width="34.28515625" customWidth="1"/>
    <col min="14340" max="14340" width="17.85546875" customWidth="1"/>
    <col min="14341" max="14342" width="19.140625" customWidth="1"/>
    <col min="14343" max="14343" width="16.42578125" customWidth="1"/>
    <col min="14593" max="14593" width="6.85546875" customWidth="1"/>
    <col min="14594" max="14594" width="20.5703125" customWidth="1"/>
    <col min="14595" max="14595" width="34.28515625" customWidth="1"/>
    <col min="14596" max="14596" width="17.85546875" customWidth="1"/>
    <col min="14597" max="14598" width="19.140625" customWidth="1"/>
    <col min="14599" max="14599" width="16.42578125" customWidth="1"/>
    <col min="14849" max="14849" width="6.85546875" customWidth="1"/>
    <col min="14850" max="14850" width="20.5703125" customWidth="1"/>
    <col min="14851" max="14851" width="34.28515625" customWidth="1"/>
    <col min="14852" max="14852" width="17.85546875" customWidth="1"/>
    <col min="14853" max="14854" width="19.140625" customWidth="1"/>
    <col min="14855" max="14855" width="16.42578125" customWidth="1"/>
    <col min="15105" max="15105" width="6.85546875" customWidth="1"/>
    <col min="15106" max="15106" width="20.5703125" customWidth="1"/>
    <col min="15107" max="15107" width="34.28515625" customWidth="1"/>
    <col min="15108" max="15108" width="17.85546875" customWidth="1"/>
    <col min="15109" max="15110" width="19.140625" customWidth="1"/>
    <col min="15111" max="15111" width="16.42578125" customWidth="1"/>
    <col min="15361" max="15361" width="6.85546875" customWidth="1"/>
    <col min="15362" max="15362" width="20.5703125" customWidth="1"/>
    <col min="15363" max="15363" width="34.28515625" customWidth="1"/>
    <col min="15364" max="15364" width="17.85546875" customWidth="1"/>
    <col min="15365" max="15366" width="19.140625" customWidth="1"/>
    <col min="15367" max="15367" width="16.42578125" customWidth="1"/>
    <col min="15617" max="15617" width="6.85546875" customWidth="1"/>
    <col min="15618" max="15618" width="20.5703125" customWidth="1"/>
    <col min="15619" max="15619" width="34.28515625" customWidth="1"/>
    <col min="15620" max="15620" width="17.85546875" customWidth="1"/>
    <col min="15621" max="15622" width="19.140625" customWidth="1"/>
    <col min="15623" max="15623" width="16.42578125" customWidth="1"/>
    <col min="15873" max="15873" width="6.85546875" customWidth="1"/>
    <col min="15874" max="15874" width="20.5703125" customWidth="1"/>
    <col min="15875" max="15875" width="34.28515625" customWidth="1"/>
    <col min="15876" max="15876" width="17.85546875" customWidth="1"/>
    <col min="15877" max="15878" width="19.140625" customWidth="1"/>
    <col min="15879" max="15879" width="16.42578125" customWidth="1"/>
    <col min="16129" max="16129" width="6.85546875" customWidth="1"/>
    <col min="16130" max="16130" width="20.5703125" customWidth="1"/>
    <col min="16131" max="16131" width="34.28515625" customWidth="1"/>
    <col min="16132" max="16132" width="17.85546875" customWidth="1"/>
    <col min="16133" max="16134" width="19.140625" customWidth="1"/>
    <col min="16135" max="16135" width="16.42578125" customWidth="1"/>
  </cols>
  <sheetData>
    <row r="1" spans="1:9" ht="15" x14ac:dyDescent="0.2">
      <c r="A1" s="229" t="s">
        <v>0</v>
      </c>
      <c r="B1" s="229"/>
      <c r="C1" s="229"/>
      <c r="D1" s="229"/>
      <c r="E1" s="229"/>
      <c r="F1" s="229"/>
      <c r="G1" s="229"/>
      <c r="H1" s="229"/>
      <c r="I1" s="1" t="s">
        <v>981</v>
      </c>
    </row>
    <row r="2" spans="1:9" ht="15" customHeight="1" x14ac:dyDescent="0.2">
      <c r="A2" s="244" t="s">
        <v>1136</v>
      </c>
      <c r="B2" s="244"/>
      <c r="C2" s="244"/>
      <c r="D2" s="244"/>
      <c r="E2" s="244"/>
      <c r="F2" s="244"/>
      <c r="G2" s="244"/>
      <c r="H2" s="244"/>
    </row>
    <row r="3" spans="1:9" ht="15" x14ac:dyDescent="0.2">
      <c r="A3" s="229" t="s">
        <v>982</v>
      </c>
      <c r="B3" s="229"/>
      <c r="C3" s="229"/>
      <c r="D3" s="229"/>
      <c r="E3" s="229"/>
      <c r="F3" s="229"/>
      <c r="G3" s="229"/>
      <c r="H3" s="229"/>
    </row>
    <row r="4" spans="1:9" s="86" customFormat="1" ht="30" x14ac:dyDescent="0.2">
      <c r="A4" s="84" t="s">
        <v>2</v>
      </c>
      <c r="B4" s="84" t="s">
        <v>3</v>
      </c>
      <c r="C4" s="84" t="s">
        <v>4</v>
      </c>
      <c r="D4" s="84" t="s">
        <v>5</v>
      </c>
      <c r="E4" s="84" t="s">
        <v>6</v>
      </c>
      <c r="F4" s="84" t="s">
        <v>7</v>
      </c>
      <c r="G4" s="84" t="s">
        <v>8</v>
      </c>
      <c r="H4" s="85" t="s">
        <v>980</v>
      </c>
    </row>
    <row r="5" spans="1:9" x14ac:dyDescent="0.2">
      <c r="A5" s="87"/>
      <c r="B5" s="87"/>
      <c r="C5" s="88" t="s">
        <v>9</v>
      </c>
      <c r="D5" s="87"/>
      <c r="E5" s="87"/>
      <c r="F5" s="87"/>
      <c r="G5" s="87"/>
      <c r="H5" s="89"/>
    </row>
    <row r="6" spans="1:9" x14ac:dyDescent="0.2">
      <c r="A6" s="90"/>
      <c r="B6" s="91"/>
      <c r="C6" s="91" t="s">
        <v>10</v>
      </c>
      <c r="D6" s="91"/>
      <c r="E6" s="92"/>
      <c r="F6" s="93"/>
      <c r="G6" s="94"/>
      <c r="H6" s="89"/>
    </row>
    <row r="7" spans="1:9" x14ac:dyDescent="0.2">
      <c r="A7" s="211"/>
      <c r="B7" s="211"/>
      <c r="C7" s="212" t="s">
        <v>139</v>
      </c>
      <c r="D7" s="211"/>
      <c r="E7" s="211" t="s">
        <v>140</v>
      </c>
      <c r="F7" s="213" t="s">
        <v>142</v>
      </c>
      <c r="G7" s="214">
        <v>0</v>
      </c>
      <c r="H7" s="89"/>
    </row>
    <row r="8" spans="1:9" x14ac:dyDescent="0.2">
      <c r="A8" s="211"/>
      <c r="B8" s="211"/>
      <c r="C8" s="215"/>
      <c r="D8" s="211"/>
      <c r="E8" s="211"/>
      <c r="F8" s="216"/>
      <c r="G8" s="216"/>
      <c r="H8" s="89"/>
    </row>
    <row r="9" spans="1:9" x14ac:dyDescent="0.2">
      <c r="A9" s="211"/>
      <c r="B9" s="211"/>
      <c r="C9" s="212" t="s">
        <v>141</v>
      </c>
      <c r="D9" s="211"/>
      <c r="E9" s="211"/>
      <c r="F9" s="211"/>
      <c r="G9" s="211"/>
      <c r="H9" s="89"/>
    </row>
    <row r="10" spans="1:9" x14ac:dyDescent="0.2">
      <c r="A10" s="211"/>
      <c r="B10" s="211"/>
      <c r="C10" s="212" t="s">
        <v>139</v>
      </c>
      <c r="D10" s="211"/>
      <c r="E10" s="211" t="s">
        <v>140</v>
      </c>
      <c r="F10" s="213" t="s">
        <v>142</v>
      </c>
      <c r="G10" s="214">
        <v>0</v>
      </c>
      <c r="H10" s="89"/>
    </row>
    <row r="11" spans="1:9" x14ac:dyDescent="0.2">
      <c r="A11" s="211"/>
      <c r="B11" s="211"/>
      <c r="C11" s="215"/>
      <c r="D11" s="211"/>
      <c r="E11" s="211"/>
      <c r="F11" s="216"/>
      <c r="G11" s="216"/>
      <c r="H11" s="89"/>
    </row>
    <row r="12" spans="1:9" x14ac:dyDescent="0.2">
      <c r="A12" s="211"/>
      <c r="B12" s="211"/>
      <c r="C12" s="212" t="s">
        <v>143</v>
      </c>
      <c r="D12" s="211"/>
      <c r="E12" s="211"/>
      <c r="F12" s="211"/>
      <c r="G12" s="211"/>
      <c r="H12" s="89"/>
    </row>
    <row r="13" spans="1:9" x14ac:dyDescent="0.2">
      <c r="A13" s="211"/>
      <c r="B13" s="211"/>
      <c r="C13" s="212" t="s">
        <v>139</v>
      </c>
      <c r="D13" s="211"/>
      <c r="E13" s="211" t="s">
        <v>140</v>
      </c>
      <c r="F13" s="213" t="s">
        <v>142</v>
      </c>
      <c r="G13" s="214">
        <v>0</v>
      </c>
      <c r="H13" s="89"/>
    </row>
    <row r="14" spans="1:9" x14ac:dyDescent="0.2">
      <c r="A14" s="211"/>
      <c r="B14" s="211"/>
      <c r="C14" s="215"/>
      <c r="D14" s="211"/>
      <c r="E14" s="211"/>
      <c r="F14" s="216"/>
      <c r="G14" s="216"/>
      <c r="H14" s="89"/>
    </row>
    <row r="15" spans="1:9" x14ac:dyDescent="0.2">
      <c r="A15" s="211"/>
      <c r="B15" s="211"/>
      <c r="C15" s="212" t="s">
        <v>144</v>
      </c>
      <c r="D15" s="211"/>
      <c r="E15" s="211"/>
      <c r="F15" s="211"/>
      <c r="G15" s="211"/>
      <c r="H15" s="89"/>
    </row>
    <row r="16" spans="1:9" x14ac:dyDescent="0.2">
      <c r="A16" s="211"/>
      <c r="B16" s="211"/>
      <c r="C16" s="212" t="s">
        <v>139</v>
      </c>
      <c r="D16" s="211"/>
      <c r="E16" s="211" t="s">
        <v>140</v>
      </c>
      <c r="F16" s="213" t="s">
        <v>142</v>
      </c>
      <c r="G16" s="214">
        <v>0</v>
      </c>
      <c r="H16" s="89"/>
    </row>
    <row r="17" spans="1:8" x14ac:dyDescent="0.2">
      <c r="A17" s="211"/>
      <c r="B17" s="211"/>
      <c r="C17" s="215"/>
      <c r="D17" s="211"/>
      <c r="E17" s="211"/>
      <c r="F17" s="216"/>
      <c r="G17" s="216"/>
      <c r="H17" s="89"/>
    </row>
    <row r="18" spans="1:8" x14ac:dyDescent="0.2">
      <c r="A18" s="211"/>
      <c r="B18" s="211"/>
      <c r="C18" s="212" t="s">
        <v>145</v>
      </c>
      <c r="D18" s="211"/>
      <c r="E18" s="211"/>
      <c r="F18" s="216"/>
      <c r="G18" s="216"/>
      <c r="H18" s="89"/>
    </row>
    <row r="19" spans="1:8" x14ac:dyDescent="0.2">
      <c r="A19" s="211"/>
      <c r="B19" s="211"/>
      <c r="C19" s="212" t="s">
        <v>139</v>
      </c>
      <c r="D19" s="211"/>
      <c r="E19" s="211" t="s">
        <v>140</v>
      </c>
      <c r="F19" s="213" t="s">
        <v>142</v>
      </c>
      <c r="G19" s="214">
        <v>0</v>
      </c>
      <c r="H19" s="89"/>
    </row>
    <row r="20" spans="1:8" x14ac:dyDescent="0.2">
      <c r="A20" s="211"/>
      <c r="B20" s="211"/>
      <c r="C20" s="215"/>
      <c r="D20" s="211"/>
      <c r="E20" s="211"/>
      <c r="F20" s="216"/>
      <c r="G20" s="216"/>
      <c r="H20" s="89"/>
    </row>
    <row r="21" spans="1:8" x14ac:dyDescent="0.2">
      <c r="A21" s="211"/>
      <c r="B21" s="211"/>
      <c r="C21" s="212" t="s">
        <v>146</v>
      </c>
      <c r="D21" s="211"/>
      <c r="E21" s="211"/>
      <c r="F21" s="216"/>
      <c r="G21" s="216"/>
      <c r="H21" s="89"/>
    </row>
    <row r="22" spans="1:8" x14ac:dyDescent="0.2">
      <c r="A22" s="211"/>
      <c r="B22" s="211"/>
      <c r="C22" s="212" t="s">
        <v>139</v>
      </c>
      <c r="D22" s="211"/>
      <c r="E22" s="211" t="s">
        <v>140</v>
      </c>
      <c r="F22" s="213" t="s">
        <v>142</v>
      </c>
      <c r="G22" s="214">
        <v>0</v>
      </c>
      <c r="H22" s="89"/>
    </row>
    <row r="23" spans="1:8" x14ac:dyDescent="0.2">
      <c r="A23" s="211"/>
      <c r="B23" s="211"/>
      <c r="C23" s="215"/>
      <c r="D23" s="211"/>
      <c r="E23" s="211"/>
      <c r="F23" s="216"/>
      <c r="G23" s="216"/>
      <c r="H23" s="89"/>
    </row>
    <row r="24" spans="1:8" x14ac:dyDescent="0.2">
      <c r="A24" s="211"/>
      <c r="B24" s="211"/>
      <c r="C24" s="212" t="s">
        <v>147</v>
      </c>
      <c r="D24" s="211"/>
      <c r="E24" s="211"/>
      <c r="F24" s="217">
        <v>0</v>
      </c>
      <c r="G24" s="214">
        <v>0</v>
      </c>
      <c r="H24" s="89"/>
    </row>
    <row r="25" spans="1:8" x14ac:dyDescent="0.2">
      <c r="A25" s="211"/>
      <c r="B25" s="211"/>
      <c r="C25" s="215"/>
      <c r="D25" s="211"/>
      <c r="E25" s="211"/>
      <c r="F25" s="216"/>
      <c r="G25" s="216"/>
      <c r="H25" s="89"/>
    </row>
    <row r="26" spans="1:8" x14ac:dyDescent="0.2">
      <c r="A26" s="211"/>
      <c r="B26" s="211"/>
      <c r="C26" s="212" t="s">
        <v>148</v>
      </c>
      <c r="D26" s="211"/>
      <c r="E26" s="211"/>
      <c r="F26" s="216"/>
      <c r="G26" s="216"/>
      <c r="H26" s="89"/>
    </row>
    <row r="27" spans="1:8" x14ac:dyDescent="0.2">
      <c r="A27" s="211"/>
      <c r="B27" s="211"/>
      <c r="C27" s="212" t="s">
        <v>10</v>
      </c>
      <c r="D27" s="211"/>
      <c r="E27" s="211"/>
      <c r="F27" s="216"/>
      <c r="G27" s="216"/>
      <c r="H27" s="89"/>
    </row>
    <row r="28" spans="1:8" x14ac:dyDescent="0.2">
      <c r="A28" s="211"/>
      <c r="B28" s="211"/>
      <c r="C28" s="212" t="s">
        <v>139</v>
      </c>
      <c r="D28" s="211"/>
      <c r="E28" s="211" t="s">
        <v>140</v>
      </c>
      <c r="F28" s="213" t="s">
        <v>142</v>
      </c>
      <c r="G28" s="214">
        <v>0</v>
      </c>
      <c r="H28" s="89"/>
    </row>
    <row r="29" spans="1:8" x14ac:dyDescent="0.2">
      <c r="A29" s="211"/>
      <c r="B29" s="211"/>
      <c r="C29" s="215"/>
      <c r="D29" s="211"/>
      <c r="E29" s="211"/>
      <c r="F29" s="216"/>
      <c r="G29" s="216"/>
      <c r="H29" s="89"/>
    </row>
    <row r="30" spans="1:8" x14ac:dyDescent="0.2">
      <c r="A30" s="211"/>
      <c r="B30" s="211"/>
      <c r="C30" s="212" t="s">
        <v>149</v>
      </c>
      <c r="D30" s="211"/>
      <c r="E30" s="211"/>
      <c r="F30" s="211"/>
      <c r="G30" s="211"/>
      <c r="H30" s="89"/>
    </row>
    <row r="31" spans="1:8" x14ac:dyDescent="0.2">
      <c r="A31" s="211"/>
      <c r="B31" s="211"/>
      <c r="C31" s="212" t="s">
        <v>139</v>
      </c>
      <c r="D31" s="211"/>
      <c r="E31" s="211" t="s">
        <v>140</v>
      </c>
      <c r="F31" s="213" t="s">
        <v>142</v>
      </c>
      <c r="G31" s="214">
        <v>0</v>
      </c>
      <c r="H31" s="89"/>
    </row>
    <row r="32" spans="1:8" x14ac:dyDescent="0.2">
      <c r="A32" s="211"/>
      <c r="B32" s="211"/>
      <c r="C32" s="215"/>
      <c r="D32" s="211"/>
      <c r="E32" s="211"/>
      <c r="F32" s="216"/>
      <c r="G32" s="216"/>
      <c r="H32" s="89"/>
    </row>
    <row r="33" spans="1:8" x14ac:dyDescent="0.2">
      <c r="A33" s="211"/>
      <c r="B33" s="211"/>
      <c r="C33" s="212" t="s">
        <v>150</v>
      </c>
      <c r="D33" s="211"/>
      <c r="E33" s="211"/>
      <c r="F33" s="211"/>
      <c r="G33" s="211"/>
      <c r="H33" s="89"/>
    </row>
    <row r="34" spans="1:8" x14ac:dyDescent="0.2">
      <c r="A34" s="211"/>
      <c r="B34" s="211"/>
      <c r="C34" s="212" t="s">
        <v>139</v>
      </c>
      <c r="D34" s="211"/>
      <c r="E34" s="211" t="s">
        <v>140</v>
      </c>
      <c r="F34" s="213" t="s">
        <v>142</v>
      </c>
      <c r="G34" s="214">
        <v>0</v>
      </c>
      <c r="H34" s="89"/>
    </row>
    <row r="35" spans="1:8" x14ac:dyDescent="0.2">
      <c r="A35" s="211"/>
      <c r="B35" s="211"/>
      <c r="C35" s="215"/>
      <c r="D35" s="211"/>
      <c r="E35" s="211"/>
      <c r="F35" s="216"/>
      <c r="G35" s="216"/>
      <c r="H35" s="89"/>
    </row>
    <row r="36" spans="1:8" x14ac:dyDescent="0.2">
      <c r="A36" s="211"/>
      <c r="B36" s="211"/>
      <c r="C36" s="212" t="s">
        <v>151</v>
      </c>
      <c r="D36" s="211"/>
      <c r="E36" s="211"/>
      <c r="F36" s="216"/>
      <c r="G36" s="216"/>
      <c r="H36" s="89"/>
    </row>
    <row r="37" spans="1:8" x14ac:dyDescent="0.2">
      <c r="A37" s="211"/>
      <c r="B37" s="211"/>
      <c r="C37" s="212" t="s">
        <v>139</v>
      </c>
      <c r="D37" s="211"/>
      <c r="E37" s="211" t="s">
        <v>140</v>
      </c>
      <c r="F37" s="213" t="s">
        <v>142</v>
      </c>
      <c r="G37" s="214">
        <v>0</v>
      </c>
      <c r="H37" s="89"/>
    </row>
    <row r="38" spans="1:8" x14ac:dyDescent="0.2">
      <c r="A38" s="211"/>
      <c r="B38" s="211"/>
      <c r="C38" s="215"/>
      <c r="D38" s="211"/>
      <c r="E38" s="211"/>
      <c r="F38" s="216"/>
      <c r="G38" s="216"/>
      <c r="H38" s="89"/>
    </row>
    <row r="39" spans="1:8" x14ac:dyDescent="0.2">
      <c r="A39" s="211"/>
      <c r="B39" s="211"/>
      <c r="C39" s="212" t="s">
        <v>152</v>
      </c>
      <c r="D39" s="211"/>
      <c r="E39" s="211"/>
      <c r="F39" s="217">
        <v>0</v>
      </c>
      <c r="G39" s="214">
        <v>0</v>
      </c>
      <c r="H39" s="89"/>
    </row>
    <row r="40" spans="1:8" x14ac:dyDescent="0.2">
      <c r="A40" s="211"/>
      <c r="B40" s="211"/>
      <c r="C40" s="215"/>
      <c r="D40" s="211"/>
      <c r="E40" s="211"/>
      <c r="F40" s="216"/>
      <c r="G40" s="216"/>
      <c r="H40" s="89"/>
    </row>
    <row r="41" spans="1:8" x14ac:dyDescent="0.2">
      <c r="A41" s="211"/>
      <c r="B41" s="211"/>
      <c r="C41" s="212" t="s">
        <v>153</v>
      </c>
      <c r="D41" s="211"/>
      <c r="E41" s="211"/>
      <c r="F41" s="216"/>
      <c r="G41" s="216"/>
      <c r="H41" s="89"/>
    </row>
    <row r="42" spans="1:8" x14ac:dyDescent="0.2">
      <c r="A42" s="211"/>
      <c r="B42" s="211"/>
      <c r="C42" s="212" t="s">
        <v>154</v>
      </c>
      <c r="D42" s="211"/>
      <c r="E42" s="211"/>
      <c r="F42" s="216"/>
      <c r="G42" s="216"/>
      <c r="H42" s="89"/>
    </row>
    <row r="43" spans="1:8" x14ac:dyDescent="0.2">
      <c r="A43" s="211"/>
      <c r="B43" s="211"/>
      <c r="C43" s="212" t="s">
        <v>139</v>
      </c>
      <c r="D43" s="211"/>
      <c r="E43" s="211" t="s">
        <v>140</v>
      </c>
      <c r="F43" s="213" t="s">
        <v>142</v>
      </c>
      <c r="G43" s="214">
        <v>0</v>
      </c>
      <c r="H43" s="89"/>
    </row>
    <row r="44" spans="1:8" x14ac:dyDescent="0.2">
      <c r="A44" s="211"/>
      <c r="B44" s="211"/>
      <c r="C44" s="215"/>
      <c r="D44" s="211"/>
      <c r="E44" s="211"/>
      <c r="F44" s="216"/>
      <c r="G44" s="216"/>
      <c r="H44" s="89"/>
    </row>
    <row r="45" spans="1:8" x14ac:dyDescent="0.2">
      <c r="A45" s="211"/>
      <c r="B45" s="211"/>
      <c r="C45" s="212" t="s">
        <v>155</v>
      </c>
      <c r="D45" s="211"/>
      <c r="E45" s="211"/>
      <c r="F45" s="216"/>
      <c r="G45" s="216"/>
      <c r="H45" s="89"/>
    </row>
    <row r="46" spans="1:8" x14ac:dyDescent="0.2">
      <c r="A46" s="211"/>
      <c r="B46" s="211"/>
      <c r="C46" s="212" t="s">
        <v>139</v>
      </c>
      <c r="D46" s="211"/>
      <c r="E46" s="211" t="s">
        <v>140</v>
      </c>
      <c r="F46" s="213" t="s">
        <v>142</v>
      </c>
      <c r="G46" s="214">
        <v>0</v>
      </c>
      <c r="H46" s="89"/>
    </row>
    <row r="47" spans="1:8" x14ac:dyDescent="0.2">
      <c r="A47" s="211"/>
      <c r="B47" s="211"/>
      <c r="C47" s="215"/>
      <c r="D47" s="211"/>
      <c r="E47" s="211"/>
      <c r="F47" s="216"/>
      <c r="G47" s="216"/>
      <c r="H47" s="89"/>
    </row>
    <row r="48" spans="1:8" x14ac:dyDescent="0.2">
      <c r="A48" s="211"/>
      <c r="B48" s="211"/>
      <c r="C48" s="212" t="s">
        <v>156</v>
      </c>
      <c r="D48" s="211"/>
      <c r="E48" s="211"/>
      <c r="F48" s="216"/>
      <c r="G48" s="216"/>
      <c r="H48" s="89"/>
    </row>
    <row r="49" spans="1:8" x14ac:dyDescent="0.2">
      <c r="A49" s="211"/>
      <c r="B49" s="211"/>
      <c r="C49" s="212" t="s">
        <v>139</v>
      </c>
      <c r="D49" s="211"/>
      <c r="E49" s="211" t="s">
        <v>140</v>
      </c>
      <c r="F49" s="213" t="s">
        <v>142</v>
      </c>
      <c r="G49" s="214">
        <v>0</v>
      </c>
      <c r="H49" s="89"/>
    </row>
    <row r="50" spans="1:8" x14ac:dyDescent="0.2">
      <c r="A50" s="211"/>
      <c r="B50" s="211"/>
      <c r="C50" s="215"/>
      <c r="D50" s="211"/>
      <c r="E50" s="211"/>
      <c r="F50" s="216"/>
      <c r="G50" s="216"/>
      <c r="H50" s="89"/>
    </row>
    <row r="51" spans="1:8" x14ac:dyDescent="0.2">
      <c r="A51" s="211"/>
      <c r="B51" s="211"/>
      <c r="C51" s="212" t="s">
        <v>157</v>
      </c>
      <c r="D51" s="211"/>
      <c r="E51" s="211"/>
      <c r="F51" s="216"/>
      <c r="G51" s="216"/>
      <c r="H51" s="89"/>
    </row>
    <row r="52" spans="1:8" x14ac:dyDescent="0.2">
      <c r="A52" s="218">
        <v>1</v>
      </c>
      <c r="B52" s="219"/>
      <c r="C52" s="219" t="s">
        <v>158</v>
      </c>
      <c r="D52" s="219"/>
      <c r="E52" s="220"/>
      <c r="F52" s="221">
        <v>455.89362740000001</v>
      </c>
      <c r="G52" s="222">
        <v>2.8592099999999999E-2</v>
      </c>
      <c r="H52" s="89">
        <v>5.2</v>
      </c>
    </row>
    <row r="53" spans="1:8" x14ac:dyDescent="0.2">
      <c r="A53" s="211"/>
      <c r="B53" s="211"/>
      <c r="C53" s="212" t="s">
        <v>139</v>
      </c>
      <c r="D53" s="211"/>
      <c r="E53" s="211" t="s">
        <v>140</v>
      </c>
      <c r="F53" s="217">
        <v>455.89362740000001</v>
      </c>
      <c r="G53" s="214">
        <v>2.8592099999999999E-2</v>
      </c>
      <c r="H53" s="89"/>
    </row>
    <row r="54" spans="1:8" x14ac:dyDescent="0.2">
      <c r="A54" s="211"/>
      <c r="B54" s="211"/>
      <c r="C54" s="215"/>
      <c r="D54" s="211"/>
      <c r="E54" s="211"/>
      <c r="F54" s="216"/>
      <c r="G54" s="216"/>
      <c r="H54" s="89"/>
    </row>
    <row r="55" spans="1:8" x14ac:dyDescent="0.2">
      <c r="A55" s="211"/>
      <c r="B55" s="211"/>
      <c r="C55" s="212" t="s">
        <v>159</v>
      </c>
      <c r="D55" s="211"/>
      <c r="E55" s="211"/>
      <c r="F55" s="217">
        <v>455.89362740000001</v>
      </c>
      <c r="G55" s="214">
        <v>2.8592099999999999E-2</v>
      </c>
      <c r="H55" s="89"/>
    </row>
    <row r="56" spans="1:8" x14ac:dyDescent="0.2">
      <c r="A56" s="211"/>
      <c r="B56" s="211"/>
      <c r="C56" s="216"/>
      <c r="D56" s="211"/>
      <c r="E56" s="211"/>
      <c r="F56" s="211"/>
      <c r="G56" s="211"/>
      <c r="H56" s="89"/>
    </row>
    <row r="57" spans="1:8" x14ac:dyDescent="0.2">
      <c r="A57" s="211"/>
      <c r="B57" s="211"/>
      <c r="C57" s="212" t="s">
        <v>160</v>
      </c>
      <c r="D57" s="211"/>
      <c r="E57" s="211"/>
      <c r="F57" s="211"/>
      <c r="G57" s="211"/>
      <c r="H57" s="89"/>
    </row>
    <row r="58" spans="1:8" x14ac:dyDescent="0.2">
      <c r="A58" s="211"/>
      <c r="B58" s="211"/>
      <c r="C58" s="88" t="s">
        <v>1139</v>
      </c>
      <c r="D58" s="211"/>
      <c r="E58" s="211"/>
      <c r="F58" s="211"/>
      <c r="G58" s="211"/>
      <c r="H58" s="89"/>
    </row>
    <row r="59" spans="1:8" x14ac:dyDescent="0.2">
      <c r="A59" s="218">
        <v>1</v>
      </c>
      <c r="B59" s="219" t="s">
        <v>1137</v>
      </c>
      <c r="C59" s="219" t="s">
        <v>1138</v>
      </c>
      <c r="D59" s="219"/>
      <c r="E59" s="223">
        <v>9147275.5120000001</v>
      </c>
      <c r="F59" s="221">
        <v>15526.234207836</v>
      </c>
      <c r="G59" s="222">
        <v>0.97375281999999996</v>
      </c>
      <c r="H59" s="89"/>
    </row>
    <row r="60" spans="1:8" x14ac:dyDescent="0.2">
      <c r="A60" s="211"/>
      <c r="B60" s="211"/>
      <c r="C60" s="212" t="s">
        <v>139</v>
      </c>
      <c r="D60" s="211"/>
      <c r="E60" s="211" t="s">
        <v>140</v>
      </c>
      <c r="F60" s="217">
        <v>15526.234207836</v>
      </c>
      <c r="G60" s="214">
        <v>0.97375281999999996</v>
      </c>
      <c r="H60" s="89"/>
    </row>
    <row r="61" spans="1:8" x14ac:dyDescent="0.2">
      <c r="A61" s="211"/>
      <c r="B61" s="211"/>
      <c r="C61" s="215"/>
      <c r="D61" s="211"/>
      <c r="E61" s="211"/>
      <c r="F61" s="216"/>
      <c r="G61" s="216"/>
      <c r="H61" s="89"/>
    </row>
    <row r="62" spans="1:8" x14ac:dyDescent="0.2">
      <c r="A62" s="211"/>
      <c r="B62" s="211"/>
      <c r="C62" s="212" t="s">
        <v>162</v>
      </c>
      <c r="D62" s="211"/>
      <c r="E62" s="211"/>
      <c r="F62" s="211"/>
      <c r="G62" s="211"/>
      <c r="H62" s="89"/>
    </row>
    <row r="63" spans="1:8" x14ac:dyDescent="0.2">
      <c r="A63" s="211"/>
      <c r="B63" s="211"/>
      <c r="C63" s="212" t="s">
        <v>163</v>
      </c>
      <c r="D63" s="211"/>
      <c r="E63" s="211"/>
      <c r="F63" s="211"/>
      <c r="G63" s="211"/>
      <c r="H63" s="89"/>
    </row>
    <row r="64" spans="1:8" x14ac:dyDescent="0.2">
      <c r="A64" s="211"/>
      <c r="B64" s="211"/>
      <c r="C64" s="212" t="s">
        <v>139</v>
      </c>
      <c r="D64" s="211"/>
      <c r="E64" s="211" t="s">
        <v>140</v>
      </c>
      <c r="F64" s="213" t="s">
        <v>142</v>
      </c>
      <c r="G64" s="214">
        <v>0</v>
      </c>
      <c r="H64" s="89"/>
    </row>
    <row r="65" spans="1:17" x14ac:dyDescent="0.2">
      <c r="A65" s="211"/>
      <c r="B65" s="211"/>
      <c r="C65" s="215"/>
      <c r="D65" s="211"/>
      <c r="E65" s="211"/>
      <c r="F65" s="216"/>
      <c r="G65" s="216"/>
      <c r="H65" s="89"/>
    </row>
    <row r="66" spans="1:17" x14ac:dyDescent="0.2">
      <c r="A66" s="211"/>
      <c r="B66" s="211"/>
      <c r="C66" s="212" t="s">
        <v>164</v>
      </c>
      <c r="D66" s="211"/>
      <c r="E66" s="211"/>
      <c r="F66" s="216"/>
      <c r="G66" s="216"/>
      <c r="H66" s="89"/>
    </row>
    <row r="67" spans="1:17" x14ac:dyDescent="0.2">
      <c r="A67" s="211"/>
      <c r="B67" s="211"/>
      <c r="C67" s="212" t="s">
        <v>139</v>
      </c>
      <c r="D67" s="211"/>
      <c r="E67" s="211" t="s">
        <v>140</v>
      </c>
      <c r="F67" s="213" t="s">
        <v>142</v>
      </c>
      <c r="G67" s="214">
        <v>0</v>
      </c>
      <c r="H67" s="89"/>
    </row>
    <row r="68" spans="1:17" x14ac:dyDescent="0.2">
      <c r="A68" s="211"/>
      <c r="B68" s="211"/>
      <c r="C68" s="215"/>
      <c r="D68" s="211"/>
      <c r="E68" s="211"/>
      <c r="F68" s="216"/>
      <c r="G68" s="216"/>
      <c r="H68" s="89"/>
    </row>
    <row r="69" spans="1:17" x14ac:dyDescent="0.2">
      <c r="A69" s="220"/>
      <c r="B69" s="219"/>
      <c r="C69" s="219" t="s">
        <v>165</v>
      </c>
      <c r="D69" s="219"/>
      <c r="E69" s="220"/>
      <c r="F69" s="221">
        <v>-37.389186250000002</v>
      </c>
      <c r="G69" s="222">
        <v>-2.3449199999999999E-3</v>
      </c>
      <c r="H69" s="89"/>
    </row>
    <row r="70" spans="1:17" x14ac:dyDescent="0.2">
      <c r="A70" s="215"/>
      <c r="B70" s="215"/>
      <c r="C70" s="212" t="s">
        <v>166</v>
      </c>
      <c r="D70" s="216"/>
      <c r="E70" s="216"/>
      <c r="F70" s="217">
        <v>15944.738648986</v>
      </c>
      <c r="G70" s="224">
        <v>1</v>
      </c>
      <c r="H70" s="89"/>
    </row>
    <row r="71" spans="1:17" x14ac:dyDescent="0.2">
      <c r="A71" s="109"/>
      <c r="B71" s="109"/>
      <c r="C71" s="110"/>
      <c r="D71" s="111"/>
      <c r="E71" s="111"/>
      <c r="F71" s="112"/>
      <c r="G71" s="113"/>
      <c r="H71" s="114"/>
    </row>
    <row r="72" spans="1:17" x14ac:dyDescent="0.2">
      <c r="A72" s="109"/>
      <c r="B72" s="230" t="s">
        <v>984</v>
      </c>
      <c r="C72" s="230"/>
      <c r="D72" s="230"/>
      <c r="E72" s="230"/>
      <c r="F72" s="230"/>
      <c r="G72" s="230"/>
      <c r="H72" s="230"/>
      <c r="J72" s="116"/>
    </row>
    <row r="73" spans="1:17" x14ac:dyDescent="0.2">
      <c r="A73" s="109"/>
      <c r="B73" s="230" t="s">
        <v>985</v>
      </c>
      <c r="C73" s="230"/>
      <c r="D73" s="230"/>
      <c r="E73" s="230"/>
      <c r="F73" s="230"/>
      <c r="G73" s="230"/>
      <c r="H73" s="230"/>
      <c r="J73" s="116"/>
    </row>
    <row r="74" spans="1:17" x14ac:dyDescent="0.2">
      <c r="A74" s="109"/>
      <c r="B74" s="230" t="s">
        <v>986</v>
      </c>
      <c r="C74" s="230"/>
      <c r="D74" s="230"/>
      <c r="E74" s="230"/>
      <c r="F74" s="230"/>
      <c r="G74" s="230"/>
      <c r="H74" s="230"/>
      <c r="J74" s="116"/>
    </row>
    <row r="75" spans="1:17" s="226" customFormat="1" ht="51" customHeight="1" x14ac:dyDescent="0.25">
      <c r="A75" s="225"/>
      <c r="B75" s="231" t="s">
        <v>987</v>
      </c>
      <c r="C75" s="231"/>
      <c r="D75" s="231"/>
      <c r="E75" s="231"/>
      <c r="F75" s="231"/>
      <c r="G75" s="231"/>
      <c r="H75" s="231"/>
      <c r="I75"/>
      <c r="J75" s="116"/>
      <c r="K75"/>
      <c r="L75"/>
      <c r="M75"/>
      <c r="N75"/>
      <c r="O75"/>
      <c r="P75"/>
      <c r="Q75"/>
    </row>
    <row r="76" spans="1:17" x14ac:dyDescent="0.2">
      <c r="A76" s="109"/>
      <c r="B76" s="230" t="s">
        <v>988</v>
      </c>
      <c r="C76" s="230"/>
      <c r="D76" s="230"/>
      <c r="E76" s="230"/>
      <c r="F76" s="230"/>
      <c r="G76" s="230"/>
      <c r="H76" s="230"/>
      <c r="J76" s="116"/>
    </row>
    <row r="77" spans="1:17" x14ac:dyDescent="0.2">
      <c r="A77" s="109"/>
      <c r="B77" s="109"/>
      <c r="C77" s="109"/>
      <c r="D77" s="111"/>
      <c r="E77" s="111"/>
      <c r="F77" s="111"/>
      <c r="G77" s="111"/>
    </row>
    <row r="78" spans="1:17" x14ac:dyDescent="0.2">
      <c r="A78" s="109"/>
      <c r="B78" s="245" t="s">
        <v>167</v>
      </c>
      <c r="C78" s="246"/>
      <c r="D78" s="247"/>
      <c r="E78" s="119"/>
      <c r="F78" s="111"/>
      <c r="G78" s="111"/>
    </row>
    <row r="79" spans="1:17" ht="24.75" customHeight="1" x14ac:dyDescent="0.2">
      <c r="A79" s="109"/>
      <c r="B79" s="242" t="s">
        <v>168</v>
      </c>
      <c r="C79" s="243"/>
      <c r="D79" s="88" t="s">
        <v>169</v>
      </c>
      <c r="E79" s="119"/>
      <c r="F79" s="111"/>
      <c r="G79" s="111"/>
    </row>
    <row r="80" spans="1:17" x14ac:dyDescent="0.2">
      <c r="A80" s="109"/>
      <c r="B80" s="242" t="s">
        <v>989</v>
      </c>
      <c r="C80" s="243"/>
      <c r="D80" s="88" t="s">
        <v>169</v>
      </c>
      <c r="E80" s="119"/>
      <c r="F80" s="111"/>
      <c r="G80" s="111"/>
    </row>
    <row r="81" spans="1:10" x14ac:dyDescent="0.2">
      <c r="A81" s="109"/>
      <c r="B81" s="242" t="s">
        <v>170</v>
      </c>
      <c r="C81" s="243"/>
      <c r="D81" s="120" t="s">
        <v>140</v>
      </c>
      <c r="E81" s="119"/>
      <c r="F81" s="111"/>
      <c r="G81" s="111"/>
    </row>
    <row r="82" spans="1:10" x14ac:dyDescent="0.2">
      <c r="A82" s="121"/>
      <c r="B82" s="122" t="s">
        <v>140</v>
      </c>
      <c r="C82" s="122" t="s">
        <v>990</v>
      </c>
      <c r="D82" s="122" t="s">
        <v>171</v>
      </c>
      <c r="E82" s="121"/>
      <c r="F82" s="121"/>
      <c r="G82" s="121"/>
      <c r="H82" s="121"/>
      <c r="J82" s="116"/>
    </row>
    <row r="83" spans="1:10" x14ac:dyDescent="0.2">
      <c r="A83" s="121"/>
      <c r="B83" s="123" t="s">
        <v>172</v>
      </c>
      <c r="C83" s="124">
        <v>46022</v>
      </c>
      <c r="D83" s="124">
        <v>46023</v>
      </c>
      <c r="E83" s="121"/>
      <c r="F83" s="121"/>
      <c r="G83" s="121"/>
      <c r="J83" s="116"/>
    </row>
    <row r="84" spans="1:10" x14ac:dyDescent="0.2">
      <c r="A84" s="125"/>
      <c r="B84" s="219" t="s">
        <v>173</v>
      </c>
      <c r="C84" s="227">
        <v>44.051099999999998</v>
      </c>
      <c r="D84" s="227">
        <v>44.831299999999999</v>
      </c>
      <c r="E84" s="125"/>
      <c r="F84" s="127"/>
      <c r="G84" s="128"/>
    </row>
    <row r="85" spans="1:10" x14ac:dyDescent="0.2">
      <c r="A85" s="125"/>
      <c r="B85" s="219" t="s">
        <v>1106</v>
      </c>
      <c r="C85" s="227">
        <v>36.969299999999997</v>
      </c>
      <c r="D85" s="227">
        <v>37.624099999999999</v>
      </c>
      <c r="E85" s="125"/>
      <c r="F85" s="127"/>
      <c r="G85" s="128"/>
    </row>
    <row r="86" spans="1:10" x14ac:dyDescent="0.2">
      <c r="A86" s="125"/>
      <c r="B86" s="219" t="s">
        <v>174</v>
      </c>
      <c r="C86" s="227">
        <v>40.0655</v>
      </c>
      <c r="D86" s="227">
        <v>40.744300000000003</v>
      </c>
      <c r="E86" s="125"/>
      <c r="F86" s="127"/>
      <c r="G86" s="128"/>
    </row>
    <row r="87" spans="1:10" x14ac:dyDescent="0.2">
      <c r="A87" s="125"/>
      <c r="B87" s="219" t="s">
        <v>1107</v>
      </c>
      <c r="C87" s="227">
        <v>32.388199999999998</v>
      </c>
      <c r="D87" s="227">
        <v>32.936900000000001</v>
      </c>
      <c r="E87" s="125"/>
      <c r="F87" s="127"/>
      <c r="G87" s="128"/>
    </row>
    <row r="88" spans="1:10" x14ac:dyDescent="0.2">
      <c r="A88" s="125"/>
      <c r="B88" s="125"/>
      <c r="C88" s="125"/>
      <c r="D88" s="125"/>
      <c r="E88" s="125"/>
      <c r="F88" s="125"/>
      <c r="G88" s="125"/>
    </row>
    <row r="89" spans="1:10" x14ac:dyDescent="0.2">
      <c r="A89" s="125"/>
      <c r="B89" s="240" t="s">
        <v>991</v>
      </c>
      <c r="C89" s="241"/>
      <c r="D89" s="88" t="s">
        <v>169</v>
      </c>
      <c r="E89" s="125"/>
      <c r="F89" s="125"/>
      <c r="G89" s="125"/>
    </row>
    <row r="90" spans="1:10" x14ac:dyDescent="0.2">
      <c r="A90" s="121"/>
      <c r="B90" s="137"/>
      <c r="C90" s="137"/>
      <c r="D90" s="137"/>
      <c r="E90" s="121"/>
      <c r="F90" s="121"/>
      <c r="G90" s="121"/>
    </row>
    <row r="91" spans="1:10" x14ac:dyDescent="0.2">
      <c r="A91" s="121"/>
      <c r="B91" s="242" t="s">
        <v>175</v>
      </c>
      <c r="C91" s="243"/>
      <c r="D91" s="88" t="s">
        <v>169</v>
      </c>
      <c r="E91" s="131"/>
      <c r="F91" s="121"/>
      <c r="G91" s="121"/>
      <c r="I91" s="228"/>
    </row>
    <row r="92" spans="1:10" x14ac:dyDescent="0.2">
      <c r="A92" s="121"/>
      <c r="B92" s="242" t="s">
        <v>176</v>
      </c>
      <c r="C92" s="243"/>
      <c r="D92" s="88" t="str">
        <f>"Rs. "&amp;TEXT(F60,"0,000.00")&amp;" Lacs"</f>
        <v>Rs. 15,526.23 Lacs</v>
      </c>
      <c r="E92" s="131"/>
      <c r="F92" s="121"/>
      <c r="G92" s="121"/>
      <c r="I92" s="228"/>
    </row>
    <row r="93" spans="1:10" x14ac:dyDescent="0.2">
      <c r="A93" s="121"/>
      <c r="B93" s="242" t="s">
        <v>177</v>
      </c>
      <c r="C93" s="243"/>
      <c r="D93" s="88" t="s">
        <v>169</v>
      </c>
      <c r="E93" s="131"/>
      <c r="F93" s="121"/>
      <c r="G93" s="121"/>
      <c r="I93" s="228"/>
    </row>
    <row r="94" spans="1:10" x14ac:dyDescent="0.2">
      <c r="A94" s="121"/>
      <c r="B94" s="242" t="s">
        <v>178</v>
      </c>
      <c r="C94" s="243"/>
      <c r="D94" s="132">
        <v>0</v>
      </c>
      <c r="E94" s="121"/>
      <c r="F94" s="115"/>
      <c r="G94" s="133"/>
      <c r="I94" s="228"/>
    </row>
    <row r="95" spans="1:10" x14ac:dyDescent="0.2">
      <c r="I95" s="228"/>
    </row>
    <row r="96" spans="1:10" x14ac:dyDescent="0.2">
      <c r="B96" s="237" t="s">
        <v>992</v>
      </c>
      <c r="C96" s="237"/>
    </row>
    <row r="98" spans="2:4" ht="153.75" customHeight="1" x14ac:dyDescent="0.2"/>
    <row r="101" spans="2:4" x14ac:dyDescent="0.2">
      <c r="B101" s="134" t="s">
        <v>993</v>
      </c>
      <c r="C101" s="135"/>
      <c r="D101" s="134"/>
    </row>
    <row r="102" spans="2:4" x14ac:dyDescent="0.2">
      <c r="B102" s="134" t="s">
        <v>1140</v>
      </c>
      <c r="D102" s="134"/>
    </row>
    <row r="103" spans="2:4" ht="165" customHeight="1" x14ac:dyDescent="0.2"/>
  </sheetData>
  <mergeCells count="18">
    <mergeCell ref="B96:C96"/>
    <mergeCell ref="B94:C94"/>
    <mergeCell ref="A1:H1"/>
    <mergeCell ref="A2:H2"/>
    <mergeCell ref="A3:H3"/>
    <mergeCell ref="B72:H72"/>
    <mergeCell ref="B73:H73"/>
    <mergeCell ref="B74:H74"/>
    <mergeCell ref="B75:H75"/>
    <mergeCell ref="B76:H76"/>
    <mergeCell ref="B89:C89"/>
    <mergeCell ref="B93:C93"/>
    <mergeCell ref="B91:C91"/>
    <mergeCell ref="B92:C92"/>
    <mergeCell ref="B78:D78"/>
    <mergeCell ref="B79:C79"/>
    <mergeCell ref="B80:C80"/>
    <mergeCell ref="B81:C81"/>
  </mergeCells>
  <hyperlinks>
    <hyperlink ref="I1" location="Index!B2" display="Index" xr:uid="{6EFBB531-4F2E-4856-9ECD-870AC196D9D9}"/>
  </hyperlinks>
  <pageMargins left="5.000000074505806E-2" right="5.000000074505806E-2" top="0.30000001192092896" bottom="0.20000000298023224" header="0" footer="0"/>
  <pageSetup paperSize="9" orientation="landscape" horizontalDpi="0" verticalDpi="0"/>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1ABC3-18D6-4641-A981-C6CB702CAF10}">
  <sheetPr>
    <outlinePr summaryBelow="0" summaryRight="0"/>
  </sheetPr>
  <dimension ref="A1:Q114"/>
  <sheetViews>
    <sheetView showGridLines="0" workbookViewId="0">
      <selection activeCell="K32" sqref="K32"/>
    </sheetView>
  </sheetViews>
  <sheetFormatPr defaultRowHeight="12.75" x14ac:dyDescent="0.2"/>
  <cols>
    <col min="1" max="1" width="5.85546875" bestFit="1" customWidth="1"/>
    <col min="2" max="2" width="19.7109375" bestFit="1" customWidth="1"/>
    <col min="3" max="3" width="46.85546875" customWidth="1"/>
    <col min="4" max="4" width="10.7109375" bestFit="1" customWidth="1"/>
    <col min="5" max="5" width="12.42578125" bestFit="1" customWidth="1"/>
    <col min="6" max="6" width="10.140625" bestFit="1" customWidth="1"/>
    <col min="7" max="7" width="14" bestFit="1" customWidth="1"/>
    <col min="8" max="8" width="8.42578125" bestFit="1" customWidth="1"/>
    <col min="9" max="9" width="8.7109375" customWidth="1"/>
  </cols>
  <sheetData>
    <row r="1" spans="1:9" ht="15" x14ac:dyDescent="0.2">
      <c r="A1" s="248" t="s">
        <v>0</v>
      </c>
      <c r="B1" s="248"/>
      <c r="C1" s="248"/>
      <c r="D1" s="248"/>
      <c r="E1" s="248"/>
      <c r="F1" s="248"/>
      <c r="G1" s="248"/>
      <c r="H1" s="248"/>
      <c r="I1" s="1" t="s">
        <v>981</v>
      </c>
    </row>
    <row r="2" spans="1:9" ht="15" x14ac:dyDescent="0.2">
      <c r="A2" s="248" t="s">
        <v>1198</v>
      </c>
      <c r="B2" s="248"/>
      <c r="C2" s="248"/>
      <c r="D2" s="248"/>
      <c r="E2" s="248"/>
      <c r="F2" s="248"/>
      <c r="G2" s="248"/>
      <c r="H2" s="248"/>
    </row>
    <row r="3" spans="1:9" ht="15" x14ac:dyDescent="0.2">
      <c r="A3" s="248" t="s">
        <v>982</v>
      </c>
      <c r="B3" s="248"/>
      <c r="C3" s="248"/>
      <c r="D3" s="248"/>
      <c r="E3" s="248"/>
      <c r="F3" s="248"/>
      <c r="G3" s="248"/>
      <c r="H3" s="248"/>
    </row>
    <row r="4" spans="1:9" s="86" customFormat="1" ht="30" x14ac:dyDescent="0.2">
      <c r="A4" s="84" t="s">
        <v>2</v>
      </c>
      <c r="B4" s="84" t="s">
        <v>3</v>
      </c>
      <c r="C4" s="84" t="s">
        <v>4</v>
      </c>
      <c r="D4" s="84" t="s">
        <v>5</v>
      </c>
      <c r="E4" s="84" t="s">
        <v>6</v>
      </c>
      <c r="F4" s="84" t="s">
        <v>7</v>
      </c>
      <c r="G4" s="84" t="s">
        <v>8</v>
      </c>
      <c r="H4" s="85" t="s">
        <v>980</v>
      </c>
    </row>
    <row r="5" spans="1:9" x14ac:dyDescent="0.2">
      <c r="A5" s="87"/>
      <c r="B5" s="87"/>
      <c r="C5" s="88" t="s">
        <v>9</v>
      </c>
      <c r="D5" s="87"/>
      <c r="E5" s="87"/>
      <c r="F5" s="87"/>
      <c r="G5" s="87"/>
      <c r="H5" s="89" t="s">
        <v>140</v>
      </c>
    </row>
    <row r="6" spans="1:9" x14ac:dyDescent="0.2">
      <c r="A6" s="90"/>
      <c r="B6" s="91"/>
      <c r="C6" s="91" t="s">
        <v>10</v>
      </c>
      <c r="D6" s="91"/>
      <c r="E6" s="92"/>
      <c r="F6" s="93"/>
      <c r="G6" s="94"/>
      <c r="H6" s="89" t="s">
        <v>140</v>
      </c>
    </row>
    <row r="7" spans="1:9" x14ac:dyDescent="0.2">
      <c r="A7" s="100"/>
      <c r="B7" s="100"/>
      <c r="C7" s="101" t="s">
        <v>139</v>
      </c>
      <c r="D7" s="100"/>
      <c r="E7" s="100" t="s">
        <v>140</v>
      </c>
      <c r="F7" s="106" t="s">
        <v>142</v>
      </c>
      <c r="G7" s="103">
        <v>0</v>
      </c>
      <c r="H7" s="89" t="s">
        <v>140</v>
      </c>
    </row>
    <row r="8" spans="1:9" x14ac:dyDescent="0.2">
      <c r="A8" s="100"/>
      <c r="B8" s="100"/>
      <c r="C8" s="104"/>
      <c r="D8" s="100"/>
      <c r="E8" s="100"/>
      <c r="F8" s="105"/>
      <c r="G8" s="105"/>
      <c r="H8" s="89" t="s">
        <v>140</v>
      </c>
    </row>
    <row r="9" spans="1:9" x14ac:dyDescent="0.2">
      <c r="A9" s="100"/>
      <c r="B9" s="100"/>
      <c r="C9" s="101" t="s">
        <v>141</v>
      </c>
      <c r="D9" s="100"/>
      <c r="E9" s="100"/>
      <c r="F9" s="100"/>
      <c r="G9" s="100"/>
      <c r="H9" s="89" t="s">
        <v>140</v>
      </c>
    </row>
    <row r="10" spans="1:9" x14ac:dyDescent="0.2">
      <c r="A10" s="100"/>
      <c r="B10" s="100"/>
      <c r="C10" s="101" t="s">
        <v>139</v>
      </c>
      <c r="D10" s="100"/>
      <c r="E10" s="100" t="s">
        <v>140</v>
      </c>
      <c r="F10" s="106" t="s">
        <v>142</v>
      </c>
      <c r="G10" s="103">
        <v>0</v>
      </c>
      <c r="H10" s="89" t="s">
        <v>140</v>
      </c>
    </row>
    <row r="11" spans="1:9" x14ac:dyDescent="0.2">
      <c r="A11" s="100"/>
      <c r="B11" s="100"/>
      <c r="C11" s="104"/>
      <c r="D11" s="100"/>
      <c r="E11" s="100"/>
      <c r="F11" s="105"/>
      <c r="G11" s="105"/>
      <c r="H11" s="89" t="s">
        <v>140</v>
      </c>
    </row>
    <row r="12" spans="1:9" x14ac:dyDescent="0.2">
      <c r="A12" s="100"/>
      <c r="B12" s="100"/>
      <c r="C12" s="101" t="s">
        <v>143</v>
      </c>
      <c r="D12" s="100"/>
      <c r="E12" s="100"/>
      <c r="F12" s="100"/>
      <c r="G12" s="100"/>
      <c r="H12" s="89" t="s">
        <v>140</v>
      </c>
    </row>
    <row r="13" spans="1:9" x14ac:dyDescent="0.2">
      <c r="A13" s="100"/>
      <c r="B13" s="100"/>
      <c r="C13" s="101" t="s">
        <v>139</v>
      </c>
      <c r="D13" s="100"/>
      <c r="E13" s="100" t="s">
        <v>140</v>
      </c>
      <c r="F13" s="106" t="s">
        <v>142</v>
      </c>
      <c r="G13" s="103">
        <v>0</v>
      </c>
      <c r="H13" s="89" t="s">
        <v>140</v>
      </c>
    </row>
    <row r="14" spans="1:9" x14ac:dyDescent="0.2">
      <c r="A14" s="100"/>
      <c r="B14" s="100"/>
      <c r="C14" s="104"/>
      <c r="D14" s="100"/>
      <c r="E14" s="100"/>
      <c r="F14" s="105"/>
      <c r="G14" s="105"/>
      <c r="H14" s="89" t="s">
        <v>140</v>
      </c>
    </row>
    <row r="15" spans="1:9" x14ac:dyDescent="0.2">
      <c r="A15" s="100"/>
      <c r="B15" s="100"/>
      <c r="C15" s="101" t="s">
        <v>144</v>
      </c>
      <c r="D15" s="100"/>
      <c r="E15" s="100"/>
      <c r="F15" s="100"/>
      <c r="G15" s="100"/>
      <c r="H15" s="89" t="s">
        <v>140</v>
      </c>
    </row>
    <row r="16" spans="1:9" x14ac:dyDescent="0.2">
      <c r="A16" s="100"/>
      <c r="B16" s="100"/>
      <c r="C16" s="101" t="s">
        <v>139</v>
      </c>
      <c r="D16" s="100"/>
      <c r="E16" s="100" t="s">
        <v>140</v>
      </c>
      <c r="F16" s="106" t="s">
        <v>142</v>
      </c>
      <c r="G16" s="103">
        <v>0</v>
      </c>
      <c r="H16" s="89" t="s">
        <v>140</v>
      </c>
    </row>
    <row r="17" spans="1:8" x14ac:dyDescent="0.2">
      <c r="A17" s="100"/>
      <c r="B17" s="100"/>
      <c r="C17" s="104"/>
      <c r="D17" s="100"/>
      <c r="E17" s="100"/>
      <c r="F17" s="105"/>
      <c r="G17" s="105"/>
      <c r="H17" s="89" t="s">
        <v>140</v>
      </c>
    </row>
    <row r="18" spans="1:8" x14ac:dyDescent="0.2">
      <c r="A18" s="100"/>
      <c r="B18" s="100"/>
      <c r="C18" s="101" t="s">
        <v>145</v>
      </c>
      <c r="D18" s="100"/>
      <c r="E18" s="100"/>
      <c r="F18" s="105"/>
      <c r="G18" s="105"/>
      <c r="H18" s="89" t="s">
        <v>140</v>
      </c>
    </row>
    <row r="19" spans="1:8" x14ac:dyDescent="0.2">
      <c r="A19" s="100"/>
      <c r="B19" s="100"/>
      <c r="C19" s="101" t="s">
        <v>139</v>
      </c>
      <c r="D19" s="100"/>
      <c r="E19" s="100" t="s">
        <v>140</v>
      </c>
      <c r="F19" s="106" t="s">
        <v>142</v>
      </c>
      <c r="G19" s="103">
        <v>0</v>
      </c>
      <c r="H19" s="89" t="s">
        <v>140</v>
      </c>
    </row>
    <row r="20" spans="1:8" x14ac:dyDescent="0.2">
      <c r="A20" s="100"/>
      <c r="B20" s="100"/>
      <c r="C20" s="104"/>
      <c r="D20" s="100"/>
      <c r="E20" s="100"/>
      <c r="F20" s="105"/>
      <c r="G20" s="105"/>
      <c r="H20" s="89" t="s">
        <v>140</v>
      </c>
    </row>
    <row r="21" spans="1:8" x14ac:dyDescent="0.2">
      <c r="A21" s="100"/>
      <c r="B21" s="100"/>
      <c r="C21" s="101" t="s">
        <v>146</v>
      </c>
      <c r="D21" s="100"/>
      <c r="E21" s="100"/>
      <c r="F21" s="105"/>
      <c r="G21" s="105"/>
      <c r="H21" s="89" t="s">
        <v>140</v>
      </c>
    </row>
    <row r="22" spans="1:8" x14ac:dyDescent="0.2">
      <c r="A22" s="100"/>
      <c r="B22" s="100"/>
      <c r="C22" s="101" t="s">
        <v>139</v>
      </c>
      <c r="D22" s="100"/>
      <c r="E22" s="100" t="s">
        <v>140</v>
      </c>
      <c r="F22" s="106" t="s">
        <v>142</v>
      </c>
      <c r="G22" s="103">
        <v>0</v>
      </c>
      <c r="H22" s="89" t="s">
        <v>140</v>
      </c>
    </row>
    <row r="23" spans="1:8" x14ac:dyDescent="0.2">
      <c r="A23" s="100"/>
      <c r="B23" s="100"/>
      <c r="C23" s="104"/>
      <c r="D23" s="100"/>
      <c r="E23" s="100"/>
      <c r="F23" s="105"/>
      <c r="G23" s="105"/>
      <c r="H23" s="89" t="s">
        <v>140</v>
      </c>
    </row>
    <row r="24" spans="1:8" x14ac:dyDescent="0.2">
      <c r="A24" s="100"/>
      <c r="B24" s="100"/>
      <c r="C24" s="101" t="s">
        <v>147</v>
      </c>
      <c r="D24" s="100"/>
      <c r="E24" s="100"/>
      <c r="F24" s="102">
        <v>0</v>
      </c>
      <c r="G24" s="103">
        <v>0</v>
      </c>
      <c r="H24" s="89" t="s">
        <v>140</v>
      </c>
    </row>
    <row r="25" spans="1:8" x14ac:dyDescent="0.2">
      <c r="A25" s="100"/>
      <c r="B25" s="100"/>
      <c r="C25" s="104"/>
      <c r="D25" s="100"/>
      <c r="E25" s="100"/>
      <c r="F25" s="105"/>
      <c r="G25" s="105"/>
      <c r="H25" s="89" t="s">
        <v>140</v>
      </c>
    </row>
    <row r="26" spans="1:8" x14ac:dyDescent="0.2">
      <c r="A26" s="100"/>
      <c r="B26" s="100"/>
      <c r="C26" s="101" t="s">
        <v>148</v>
      </c>
      <c r="D26" s="100"/>
      <c r="E26" s="100"/>
      <c r="F26" s="105"/>
      <c r="G26" s="105"/>
      <c r="H26" s="89" t="s">
        <v>140</v>
      </c>
    </row>
    <row r="27" spans="1:8" x14ac:dyDescent="0.2">
      <c r="A27" s="100"/>
      <c r="B27" s="100"/>
      <c r="C27" s="101" t="s">
        <v>10</v>
      </c>
      <c r="D27" s="100"/>
      <c r="E27" s="100"/>
      <c r="F27" s="105"/>
      <c r="G27" s="105"/>
      <c r="H27" s="89" t="s">
        <v>140</v>
      </c>
    </row>
    <row r="28" spans="1:8" x14ac:dyDescent="0.2">
      <c r="A28" s="100"/>
      <c r="B28" s="100"/>
      <c r="C28" s="101" t="s">
        <v>139</v>
      </c>
      <c r="D28" s="100"/>
      <c r="E28" s="100" t="s">
        <v>140</v>
      </c>
      <c r="F28" s="106" t="s">
        <v>142</v>
      </c>
      <c r="G28" s="103">
        <v>0</v>
      </c>
      <c r="H28" s="89" t="s">
        <v>140</v>
      </c>
    </row>
    <row r="29" spans="1:8" x14ac:dyDescent="0.2">
      <c r="A29" s="100"/>
      <c r="B29" s="100"/>
      <c r="C29" s="104"/>
      <c r="D29" s="100"/>
      <c r="E29" s="100"/>
      <c r="F29" s="105"/>
      <c r="G29" s="105"/>
      <c r="H29" s="89" t="s">
        <v>140</v>
      </c>
    </row>
    <row r="30" spans="1:8" x14ac:dyDescent="0.2">
      <c r="A30" s="100"/>
      <c r="B30" s="100"/>
      <c r="C30" s="101" t="s">
        <v>149</v>
      </c>
      <c r="D30" s="100"/>
      <c r="E30" s="100"/>
      <c r="F30" s="100"/>
      <c r="G30" s="100"/>
      <c r="H30" s="89" t="s">
        <v>140</v>
      </c>
    </row>
    <row r="31" spans="1:8" x14ac:dyDescent="0.2">
      <c r="A31" s="100"/>
      <c r="B31" s="100"/>
      <c r="C31" s="101" t="s">
        <v>139</v>
      </c>
      <c r="D31" s="100"/>
      <c r="E31" s="100" t="s">
        <v>140</v>
      </c>
      <c r="F31" s="106" t="s">
        <v>142</v>
      </c>
      <c r="G31" s="103">
        <v>0</v>
      </c>
      <c r="H31" s="89" t="s">
        <v>140</v>
      </c>
    </row>
    <row r="32" spans="1:8" x14ac:dyDescent="0.2">
      <c r="A32" s="100"/>
      <c r="B32" s="100"/>
      <c r="C32" s="104"/>
      <c r="D32" s="100"/>
      <c r="E32" s="100"/>
      <c r="F32" s="105"/>
      <c r="G32" s="105"/>
      <c r="H32" s="89" t="s">
        <v>140</v>
      </c>
    </row>
    <row r="33" spans="1:8" x14ac:dyDescent="0.2">
      <c r="A33" s="100"/>
      <c r="B33" s="100"/>
      <c r="C33" s="101" t="s">
        <v>150</v>
      </c>
      <c r="D33" s="100"/>
      <c r="E33" s="100"/>
      <c r="F33" s="100"/>
      <c r="G33" s="100"/>
      <c r="H33" s="89" t="s">
        <v>140</v>
      </c>
    </row>
    <row r="34" spans="1:8" x14ac:dyDescent="0.2">
      <c r="A34" s="100"/>
      <c r="B34" s="100"/>
      <c r="C34" s="101" t="s">
        <v>139</v>
      </c>
      <c r="D34" s="100"/>
      <c r="E34" s="100" t="s">
        <v>140</v>
      </c>
      <c r="F34" s="106" t="s">
        <v>142</v>
      </c>
      <c r="G34" s="103">
        <v>0</v>
      </c>
      <c r="H34" s="89" t="s">
        <v>140</v>
      </c>
    </row>
    <row r="35" spans="1:8" x14ac:dyDescent="0.2">
      <c r="A35" s="100"/>
      <c r="B35" s="100"/>
      <c r="C35" s="104"/>
      <c r="D35" s="100"/>
      <c r="E35" s="100"/>
      <c r="F35" s="105"/>
      <c r="G35" s="105"/>
      <c r="H35" s="89" t="s">
        <v>140</v>
      </c>
    </row>
    <row r="36" spans="1:8" x14ac:dyDescent="0.2">
      <c r="A36" s="100"/>
      <c r="B36" s="100"/>
      <c r="C36" s="101" t="s">
        <v>151</v>
      </c>
      <c r="D36" s="100"/>
      <c r="E36" s="100"/>
      <c r="F36" s="105"/>
      <c r="G36" s="105"/>
      <c r="H36" s="89" t="s">
        <v>140</v>
      </c>
    </row>
    <row r="37" spans="1:8" x14ac:dyDescent="0.2">
      <c r="A37" s="100"/>
      <c r="B37" s="100"/>
      <c r="C37" s="101" t="s">
        <v>139</v>
      </c>
      <c r="D37" s="100"/>
      <c r="E37" s="100" t="s">
        <v>140</v>
      </c>
      <c r="F37" s="106" t="s">
        <v>142</v>
      </c>
      <c r="G37" s="103">
        <v>0</v>
      </c>
      <c r="H37" s="89" t="s">
        <v>140</v>
      </c>
    </row>
    <row r="38" spans="1:8" x14ac:dyDescent="0.2">
      <c r="A38" s="100"/>
      <c r="B38" s="100"/>
      <c r="C38" s="104"/>
      <c r="D38" s="100"/>
      <c r="E38" s="100"/>
      <c r="F38" s="105"/>
      <c r="G38" s="105"/>
      <c r="H38" s="89" t="s">
        <v>140</v>
      </c>
    </row>
    <row r="39" spans="1:8" x14ac:dyDescent="0.2">
      <c r="A39" s="100"/>
      <c r="B39" s="100"/>
      <c r="C39" s="101" t="s">
        <v>152</v>
      </c>
      <c r="D39" s="100"/>
      <c r="E39" s="100"/>
      <c r="F39" s="102">
        <v>0</v>
      </c>
      <c r="G39" s="103">
        <v>0</v>
      </c>
      <c r="H39" s="89" t="s">
        <v>140</v>
      </c>
    </row>
    <row r="40" spans="1:8" x14ac:dyDescent="0.2">
      <c r="A40" s="100"/>
      <c r="B40" s="100"/>
      <c r="C40" s="104"/>
      <c r="D40" s="100"/>
      <c r="E40" s="100"/>
      <c r="F40" s="105"/>
      <c r="G40" s="105"/>
      <c r="H40" s="89" t="s">
        <v>140</v>
      </c>
    </row>
    <row r="41" spans="1:8" x14ac:dyDescent="0.2">
      <c r="A41" s="100"/>
      <c r="B41" s="100"/>
      <c r="C41" s="101" t="s">
        <v>153</v>
      </c>
      <c r="D41" s="100"/>
      <c r="E41" s="100"/>
      <c r="F41" s="105"/>
      <c r="G41" s="105"/>
      <c r="H41" s="89" t="s">
        <v>140</v>
      </c>
    </row>
    <row r="42" spans="1:8" x14ac:dyDescent="0.2">
      <c r="A42" s="100"/>
      <c r="B42" s="100"/>
      <c r="C42" s="101" t="s">
        <v>154</v>
      </c>
      <c r="D42" s="100"/>
      <c r="E42" s="100"/>
      <c r="F42" s="105"/>
      <c r="G42" s="105"/>
      <c r="H42" s="89" t="s">
        <v>140</v>
      </c>
    </row>
    <row r="43" spans="1:8" x14ac:dyDescent="0.2">
      <c r="A43" s="100"/>
      <c r="B43" s="100"/>
      <c r="C43" s="101" t="s">
        <v>139</v>
      </c>
      <c r="D43" s="100"/>
      <c r="E43" s="100" t="s">
        <v>140</v>
      </c>
      <c r="F43" s="106" t="s">
        <v>142</v>
      </c>
      <c r="G43" s="103">
        <v>0</v>
      </c>
      <c r="H43" s="89" t="s">
        <v>140</v>
      </c>
    </row>
    <row r="44" spans="1:8" x14ac:dyDescent="0.2">
      <c r="A44" s="100"/>
      <c r="B44" s="100"/>
      <c r="C44" s="104"/>
      <c r="D44" s="100"/>
      <c r="E44" s="100"/>
      <c r="F44" s="105"/>
      <c r="G44" s="105"/>
      <c r="H44" s="89" t="s">
        <v>140</v>
      </c>
    </row>
    <row r="45" spans="1:8" x14ac:dyDescent="0.2">
      <c r="A45" s="100"/>
      <c r="B45" s="100"/>
      <c r="C45" s="101" t="s">
        <v>155</v>
      </c>
      <c r="D45" s="100"/>
      <c r="E45" s="100"/>
      <c r="F45" s="105"/>
      <c r="G45" s="105"/>
      <c r="H45" s="89" t="s">
        <v>140</v>
      </c>
    </row>
    <row r="46" spans="1:8" x14ac:dyDescent="0.2">
      <c r="A46" s="100"/>
      <c r="B46" s="100"/>
      <c r="C46" s="101" t="s">
        <v>139</v>
      </c>
      <c r="D46" s="100"/>
      <c r="E46" s="100" t="s">
        <v>140</v>
      </c>
      <c r="F46" s="106" t="s">
        <v>142</v>
      </c>
      <c r="G46" s="103">
        <v>0</v>
      </c>
      <c r="H46" s="89" t="s">
        <v>140</v>
      </c>
    </row>
    <row r="47" spans="1:8" x14ac:dyDescent="0.2">
      <c r="A47" s="100"/>
      <c r="B47" s="100"/>
      <c r="C47" s="104"/>
      <c r="D47" s="100"/>
      <c r="E47" s="100"/>
      <c r="F47" s="105"/>
      <c r="G47" s="105"/>
      <c r="H47" s="89" t="s">
        <v>140</v>
      </c>
    </row>
    <row r="48" spans="1:8" x14ac:dyDescent="0.2">
      <c r="A48" s="100"/>
      <c r="B48" s="100"/>
      <c r="C48" s="101" t="s">
        <v>156</v>
      </c>
      <c r="D48" s="100"/>
      <c r="E48" s="100"/>
      <c r="F48" s="105"/>
      <c r="G48" s="105"/>
      <c r="H48" s="89" t="s">
        <v>140</v>
      </c>
    </row>
    <row r="49" spans="1:8" x14ac:dyDescent="0.2">
      <c r="A49" s="100"/>
      <c r="B49" s="100"/>
      <c r="C49" s="101" t="s">
        <v>139</v>
      </c>
      <c r="D49" s="100"/>
      <c r="E49" s="100" t="s">
        <v>140</v>
      </c>
      <c r="F49" s="106" t="s">
        <v>142</v>
      </c>
      <c r="G49" s="103">
        <v>0</v>
      </c>
      <c r="H49" s="89" t="s">
        <v>140</v>
      </c>
    </row>
    <row r="50" spans="1:8" x14ac:dyDescent="0.2">
      <c r="A50" s="100"/>
      <c r="B50" s="100"/>
      <c r="C50" s="104"/>
      <c r="D50" s="100"/>
      <c r="E50" s="100"/>
      <c r="F50" s="105"/>
      <c r="G50" s="105"/>
      <c r="H50" s="89" t="s">
        <v>140</v>
      </c>
    </row>
    <row r="51" spans="1:8" x14ac:dyDescent="0.2">
      <c r="A51" s="100"/>
      <c r="B51" s="100"/>
      <c r="C51" s="101" t="s">
        <v>157</v>
      </c>
      <c r="D51" s="100"/>
      <c r="E51" s="100"/>
      <c r="F51" s="105"/>
      <c r="G51" s="105"/>
      <c r="H51" s="89" t="s">
        <v>140</v>
      </c>
    </row>
    <row r="52" spans="1:8" x14ac:dyDescent="0.2">
      <c r="A52" s="95">
        <v>1</v>
      </c>
      <c r="B52" s="96"/>
      <c r="C52" s="96" t="s">
        <v>158</v>
      </c>
      <c r="D52" s="96"/>
      <c r="E52" s="107"/>
      <c r="F52" s="98">
        <v>241.31982150100001</v>
      </c>
      <c r="G52" s="99">
        <v>2.5370360000000002E-2</v>
      </c>
      <c r="H52" s="89">
        <v>5.2</v>
      </c>
    </row>
    <row r="53" spans="1:8" x14ac:dyDescent="0.2">
      <c r="A53" s="100"/>
      <c r="B53" s="100"/>
      <c r="C53" s="101" t="s">
        <v>139</v>
      </c>
      <c r="D53" s="100"/>
      <c r="E53" s="100" t="s">
        <v>140</v>
      </c>
      <c r="F53" s="102">
        <v>241.31982150100001</v>
      </c>
      <c r="G53" s="103">
        <v>2.5370360000000002E-2</v>
      </c>
      <c r="H53" s="89" t="s">
        <v>140</v>
      </c>
    </row>
    <row r="54" spans="1:8" x14ac:dyDescent="0.2">
      <c r="A54" s="100"/>
      <c r="B54" s="100"/>
      <c r="C54" s="104"/>
      <c r="D54" s="100"/>
      <c r="E54" s="100"/>
      <c r="F54" s="105"/>
      <c r="G54" s="105"/>
      <c r="H54" s="89" t="s">
        <v>140</v>
      </c>
    </row>
    <row r="55" spans="1:8" x14ac:dyDescent="0.2">
      <c r="A55" s="100"/>
      <c r="B55" s="100"/>
      <c r="C55" s="101" t="s">
        <v>159</v>
      </c>
      <c r="D55" s="100"/>
      <c r="E55" s="100"/>
      <c r="F55" s="102">
        <v>241.31982150100001</v>
      </c>
      <c r="G55" s="103">
        <v>2.5370360000000002E-2</v>
      </c>
      <c r="H55" s="89" t="s">
        <v>140</v>
      </c>
    </row>
    <row r="56" spans="1:8" x14ac:dyDescent="0.2">
      <c r="A56" s="100"/>
      <c r="B56" s="100"/>
      <c r="C56" s="105"/>
      <c r="D56" s="100"/>
      <c r="E56" s="100"/>
      <c r="F56" s="100"/>
      <c r="G56" s="100"/>
      <c r="H56" s="89" t="s">
        <v>140</v>
      </c>
    </row>
    <row r="57" spans="1:8" x14ac:dyDescent="0.2">
      <c r="A57" s="100"/>
      <c r="B57" s="100"/>
      <c r="C57" s="101" t="s">
        <v>160</v>
      </c>
      <c r="D57" s="100"/>
      <c r="E57" s="100"/>
      <c r="F57" s="100"/>
      <c r="G57" s="100"/>
      <c r="H57" s="89" t="s">
        <v>140</v>
      </c>
    </row>
    <row r="58" spans="1:8" x14ac:dyDescent="0.2">
      <c r="A58" s="100"/>
      <c r="B58" s="100"/>
      <c r="C58" s="101" t="s">
        <v>161</v>
      </c>
      <c r="D58" s="100"/>
      <c r="E58" s="100"/>
      <c r="F58" s="100"/>
      <c r="G58" s="100"/>
      <c r="H58" s="89" t="s">
        <v>140</v>
      </c>
    </row>
    <row r="59" spans="1:8" x14ac:dyDescent="0.2">
      <c r="A59" s="95">
        <v>1</v>
      </c>
      <c r="B59" s="96" t="s">
        <v>908</v>
      </c>
      <c r="C59" s="96" t="s">
        <v>909</v>
      </c>
      <c r="D59" s="96"/>
      <c r="E59" s="141">
        <v>9515600.0439999998</v>
      </c>
      <c r="F59" s="98">
        <v>1505.2537397599999</v>
      </c>
      <c r="G59" s="99">
        <v>0.15824985999999999</v>
      </c>
      <c r="H59" s="89" t="s">
        <v>140</v>
      </c>
    </row>
    <row r="60" spans="1:8" x14ac:dyDescent="0.2">
      <c r="A60" s="95">
        <v>2</v>
      </c>
      <c r="B60" s="96" t="s">
        <v>910</v>
      </c>
      <c r="C60" s="96" t="s">
        <v>911</v>
      </c>
      <c r="D60" s="96"/>
      <c r="E60" s="141">
        <v>37218.76</v>
      </c>
      <c r="F60" s="98">
        <v>1251.9447368430001</v>
      </c>
      <c r="G60" s="99">
        <v>0.13161906000000001</v>
      </c>
      <c r="H60" s="89" t="s">
        <v>140</v>
      </c>
    </row>
    <row r="61" spans="1:8" x14ac:dyDescent="0.2">
      <c r="A61" s="95">
        <v>3</v>
      </c>
      <c r="B61" s="96" t="s">
        <v>912</v>
      </c>
      <c r="C61" s="96" t="s">
        <v>913</v>
      </c>
      <c r="D61" s="96"/>
      <c r="E61" s="141">
        <v>2797548.1129999999</v>
      </c>
      <c r="F61" s="98">
        <v>1003.4553302</v>
      </c>
      <c r="G61" s="99">
        <v>0.10549495</v>
      </c>
      <c r="H61" s="89" t="s">
        <v>140</v>
      </c>
    </row>
    <row r="62" spans="1:8" x14ac:dyDescent="0.2">
      <c r="A62" s="95">
        <v>4</v>
      </c>
      <c r="B62" s="96" t="s">
        <v>914</v>
      </c>
      <c r="C62" s="96" t="s">
        <v>915</v>
      </c>
      <c r="D62" s="96"/>
      <c r="E62" s="141">
        <v>4645420.5590000004</v>
      </c>
      <c r="F62" s="98">
        <v>1003.071725043</v>
      </c>
      <c r="G62" s="99">
        <v>0.10545462</v>
      </c>
      <c r="H62" s="89" t="s">
        <v>140</v>
      </c>
    </row>
    <row r="63" spans="1:8" x14ac:dyDescent="0.2">
      <c r="A63" s="95">
        <v>5</v>
      </c>
      <c r="B63" s="96" t="s">
        <v>916</v>
      </c>
      <c r="C63" s="96" t="s">
        <v>917</v>
      </c>
      <c r="D63" s="96"/>
      <c r="E63" s="141">
        <v>6387375.3760000002</v>
      </c>
      <c r="F63" s="98">
        <v>1003.028717419</v>
      </c>
      <c r="G63" s="99">
        <v>0.1054501</v>
      </c>
      <c r="H63" s="89" t="s">
        <v>140</v>
      </c>
    </row>
    <row r="64" spans="1:8" x14ac:dyDescent="0.2">
      <c r="A64" s="95">
        <v>6</v>
      </c>
      <c r="B64" s="96" t="s">
        <v>918</v>
      </c>
      <c r="C64" s="96" t="s">
        <v>919</v>
      </c>
      <c r="D64" s="96"/>
      <c r="E64" s="141">
        <v>2024444.4169999999</v>
      </c>
      <c r="F64" s="98">
        <v>1001.998764194</v>
      </c>
      <c r="G64" s="99">
        <v>0.10534182</v>
      </c>
      <c r="H64" s="89" t="s">
        <v>140</v>
      </c>
    </row>
    <row r="65" spans="1:10" x14ac:dyDescent="0.2">
      <c r="A65" s="95">
        <v>7</v>
      </c>
      <c r="B65" s="96" t="s">
        <v>496</v>
      </c>
      <c r="C65" s="96" t="s">
        <v>497</v>
      </c>
      <c r="D65" s="96"/>
      <c r="E65" s="141">
        <v>6400983.2719999999</v>
      </c>
      <c r="F65" s="98">
        <v>1001.465837821</v>
      </c>
      <c r="G65" s="99">
        <v>0.10528579</v>
      </c>
      <c r="H65" s="89" t="s">
        <v>140</v>
      </c>
    </row>
    <row r="66" spans="1:10" x14ac:dyDescent="0.2">
      <c r="A66" s="95">
        <v>8</v>
      </c>
      <c r="B66" s="96" t="s">
        <v>920</v>
      </c>
      <c r="C66" s="96" t="s">
        <v>921</v>
      </c>
      <c r="D66" s="96"/>
      <c r="E66" s="141">
        <v>1465604.933</v>
      </c>
      <c r="F66" s="98">
        <v>500.48649735999999</v>
      </c>
      <c r="G66" s="99">
        <v>5.2616990000000002E-2</v>
      </c>
      <c r="H66" s="89" t="s">
        <v>140</v>
      </c>
    </row>
    <row r="67" spans="1:10" x14ac:dyDescent="0.2">
      <c r="A67" s="95">
        <v>9</v>
      </c>
      <c r="B67" s="96" t="s">
        <v>922</v>
      </c>
      <c r="C67" s="96" t="s">
        <v>923</v>
      </c>
      <c r="D67" s="96"/>
      <c r="E67" s="141">
        <v>368075.78100000002</v>
      </c>
      <c r="F67" s="98">
        <v>250.576053659</v>
      </c>
      <c r="G67" s="99">
        <v>2.6343479999999999E-2</v>
      </c>
      <c r="H67" s="89" t="s">
        <v>140</v>
      </c>
    </row>
    <row r="68" spans="1:10" x14ac:dyDescent="0.2">
      <c r="A68" s="100"/>
      <c r="B68" s="100"/>
      <c r="C68" s="101" t="s">
        <v>139</v>
      </c>
      <c r="D68" s="100"/>
      <c r="E68" s="100" t="s">
        <v>140</v>
      </c>
      <c r="F68" s="102">
        <v>8521.2814022990005</v>
      </c>
      <c r="G68" s="103">
        <v>0.89585667000000002</v>
      </c>
      <c r="H68" s="89" t="s">
        <v>140</v>
      </c>
    </row>
    <row r="69" spans="1:10" x14ac:dyDescent="0.2">
      <c r="A69" s="100"/>
      <c r="B69" s="100"/>
      <c r="C69" s="104"/>
      <c r="D69" s="100"/>
      <c r="E69" s="100"/>
      <c r="F69" s="105"/>
      <c r="G69" s="105"/>
      <c r="H69" s="89" t="s">
        <v>140</v>
      </c>
    </row>
    <row r="70" spans="1:10" x14ac:dyDescent="0.2">
      <c r="A70" s="100"/>
      <c r="B70" s="100"/>
      <c r="C70" s="101" t="s">
        <v>162</v>
      </c>
      <c r="D70" s="100"/>
      <c r="E70" s="100"/>
      <c r="F70" s="100"/>
      <c r="G70" s="100"/>
      <c r="H70" s="89" t="s">
        <v>140</v>
      </c>
    </row>
    <row r="71" spans="1:10" x14ac:dyDescent="0.2">
      <c r="A71" s="100"/>
      <c r="B71" s="100"/>
      <c r="C71" s="101" t="s">
        <v>163</v>
      </c>
      <c r="D71" s="100"/>
      <c r="E71" s="100"/>
      <c r="F71" s="100"/>
      <c r="G71" s="100"/>
      <c r="H71" s="89" t="s">
        <v>140</v>
      </c>
    </row>
    <row r="72" spans="1:10" x14ac:dyDescent="0.2">
      <c r="A72" s="100"/>
      <c r="B72" s="100"/>
      <c r="C72" s="101" t="s">
        <v>139</v>
      </c>
      <c r="D72" s="100"/>
      <c r="E72" s="100" t="s">
        <v>140</v>
      </c>
      <c r="F72" s="106" t="s">
        <v>142</v>
      </c>
      <c r="G72" s="103">
        <v>0</v>
      </c>
      <c r="H72" s="89" t="s">
        <v>140</v>
      </c>
    </row>
    <row r="73" spans="1:10" x14ac:dyDescent="0.2">
      <c r="A73" s="100"/>
      <c r="B73" s="100"/>
      <c r="C73" s="104"/>
      <c r="D73" s="100"/>
      <c r="E73" s="100"/>
      <c r="F73" s="105"/>
      <c r="G73" s="105"/>
      <c r="H73" s="89" t="s">
        <v>140</v>
      </c>
    </row>
    <row r="74" spans="1:10" x14ac:dyDescent="0.2">
      <c r="A74" s="100"/>
      <c r="B74" s="100"/>
      <c r="C74" s="101" t="s">
        <v>164</v>
      </c>
      <c r="D74" s="100"/>
      <c r="E74" s="100"/>
      <c r="F74" s="105"/>
      <c r="G74" s="105"/>
      <c r="H74" s="89" t="s">
        <v>140</v>
      </c>
    </row>
    <row r="75" spans="1:10" x14ac:dyDescent="0.2">
      <c r="A75" s="100"/>
      <c r="B75" s="100"/>
      <c r="C75" s="101" t="s">
        <v>139</v>
      </c>
      <c r="D75" s="100"/>
      <c r="E75" s="100" t="s">
        <v>140</v>
      </c>
      <c r="F75" s="106" t="s">
        <v>142</v>
      </c>
      <c r="G75" s="103">
        <v>0</v>
      </c>
      <c r="H75" s="89" t="s">
        <v>140</v>
      </c>
    </row>
    <row r="76" spans="1:10" x14ac:dyDescent="0.2">
      <c r="A76" s="100"/>
      <c r="B76" s="100"/>
      <c r="C76" s="104"/>
      <c r="D76" s="100"/>
      <c r="E76" s="100"/>
      <c r="F76" s="105"/>
      <c r="G76" s="105"/>
      <c r="H76" s="89" t="s">
        <v>140</v>
      </c>
    </row>
    <row r="77" spans="1:10" x14ac:dyDescent="0.2">
      <c r="A77" s="107"/>
      <c r="B77" s="96"/>
      <c r="C77" s="96" t="s">
        <v>165</v>
      </c>
      <c r="D77" s="96"/>
      <c r="E77" s="107"/>
      <c r="F77" s="98">
        <v>749.27915180000002</v>
      </c>
      <c r="G77" s="99">
        <v>7.8772980000000006E-2</v>
      </c>
      <c r="H77" s="89" t="s">
        <v>140</v>
      </c>
    </row>
    <row r="78" spans="1:10" x14ac:dyDescent="0.2">
      <c r="A78" s="104"/>
      <c r="B78" s="104"/>
      <c r="C78" s="101" t="s">
        <v>166</v>
      </c>
      <c r="D78" s="105"/>
      <c r="E78" s="105"/>
      <c r="F78" s="102">
        <v>9511.8803755999998</v>
      </c>
      <c r="G78" s="108">
        <v>1.0000000099999999</v>
      </c>
      <c r="H78" s="89" t="s">
        <v>140</v>
      </c>
    </row>
    <row r="79" spans="1:10" ht="12.75" customHeight="1" x14ac:dyDescent="0.2">
      <c r="A79" s="109"/>
      <c r="B79" s="109"/>
      <c r="C79" s="110"/>
      <c r="D79" s="111"/>
      <c r="E79" s="111"/>
      <c r="F79" s="112"/>
      <c r="G79" s="113"/>
      <c r="H79" s="114"/>
    </row>
    <row r="80" spans="1:10" x14ac:dyDescent="0.2">
      <c r="A80" s="109"/>
      <c r="B80" s="230" t="s">
        <v>984</v>
      </c>
      <c r="C80" s="230"/>
      <c r="D80" s="230"/>
      <c r="E80" s="230"/>
      <c r="F80" s="230"/>
      <c r="G80" s="230"/>
      <c r="H80" s="230"/>
      <c r="J80" s="116"/>
    </row>
    <row r="81" spans="1:17" x14ac:dyDescent="0.2">
      <c r="A81" s="109"/>
      <c r="B81" s="230" t="s">
        <v>985</v>
      </c>
      <c r="C81" s="230"/>
      <c r="D81" s="230"/>
      <c r="E81" s="230"/>
      <c r="F81" s="230"/>
      <c r="G81" s="230"/>
      <c r="H81" s="230"/>
      <c r="J81" s="116"/>
    </row>
    <row r="82" spans="1:17" x14ac:dyDescent="0.2">
      <c r="A82" s="109"/>
      <c r="B82" s="230" t="s">
        <v>986</v>
      </c>
      <c r="C82" s="230"/>
      <c r="D82" s="230"/>
      <c r="E82" s="230"/>
      <c r="F82" s="230"/>
      <c r="G82" s="230"/>
      <c r="H82" s="230"/>
      <c r="J82" s="116"/>
    </row>
    <row r="83" spans="1:17" s="118" customFormat="1" ht="66.75" customHeight="1" x14ac:dyDescent="0.25">
      <c r="A83" s="117"/>
      <c r="B83" s="231" t="s">
        <v>987</v>
      </c>
      <c r="C83" s="231"/>
      <c r="D83" s="231"/>
      <c r="E83" s="231"/>
      <c r="F83" s="231"/>
      <c r="G83" s="231"/>
      <c r="H83" s="231"/>
      <c r="I83"/>
      <c r="J83" s="116"/>
      <c r="K83"/>
      <c r="L83"/>
      <c r="M83"/>
      <c r="N83"/>
      <c r="O83"/>
      <c r="P83"/>
      <c r="Q83"/>
    </row>
    <row r="84" spans="1:17" x14ac:dyDescent="0.2">
      <c r="A84" s="109"/>
      <c r="B84" s="230" t="s">
        <v>988</v>
      </c>
      <c r="C84" s="230"/>
      <c r="D84" s="230"/>
      <c r="E84" s="230"/>
      <c r="F84" s="230"/>
      <c r="G84" s="230"/>
      <c r="H84" s="230"/>
      <c r="J84" s="116"/>
    </row>
    <row r="85" spans="1:17" x14ac:dyDescent="0.2">
      <c r="A85" s="109"/>
      <c r="B85" s="109"/>
      <c r="C85" s="109"/>
      <c r="D85" s="111"/>
      <c r="E85" s="111"/>
      <c r="F85" s="111"/>
      <c r="G85" s="111"/>
    </row>
    <row r="86" spans="1:17" x14ac:dyDescent="0.2">
      <c r="A86" s="109"/>
      <c r="B86" s="232" t="s">
        <v>167</v>
      </c>
      <c r="C86" s="233"/>
      <c r="D86" s="234"/>
      <c r="E86" s="119"/>
      <c r="F86" s="111"/>
      <c r="G86" s="111"/>
    </row>
    <row r="87" spans="1:17" ht="27.75" customHeight="1" x14ac:dyDescent="0.2">
      <c r="A87" s="109"/>
      <c r="B87" s="235" t="s">
        <v>168</v>
      </c>
      <c r="C87" s="236"/>
      <c r="D87" s="88" t="s">
        <v>169</v>
      </c>
      <c r="E87" s="119"/>
      <c r="F87" s="111"/>
      <c r="G87" s="111"/>
    </row>
    <row r="88" spans="1:17" ht="12.75" customHeight="1" x14ac:dyDescent="0.2">
      <c r="A88" s="109"/>
      <c r="B88" s="235" t="s">
        <v>989</v>
      </c>
      <c r="C88" s="236"/>
      <c r="D88" s="88" t="s">
        <v>169</v>
      </c>
      <c r="E88" s="119"/>
      <c r="F88" s="111"/>
      <c r="G88" s="111"/>
    </row>
    <row r="89" spans="1:17" x14ac:dyDescent="0.2">
      <c r="A89" s="109"/>
      <c r="B89" s="235" t="s">
        <v>170</v>
      </c>
      <c r="C89" s="236"/>
      <c r="D89" s="120" t="s">
        <v>140</v>
      </c>
      <c r="E89" s="119"/>
      <c r="F89" s="111"/>
      <c r="G89" s="111"/>
    </row>
    <row r="90" spans="1:17" x14ac:dyDescent="0.2">
      <c r="A90" s="121"/>
      <c r="B90" s="122" t="s">
        <v>140</v>
      </c>
      <c r="C90" s="122" t="s">
        <v>990</v>
      </c>
      <c r="D90" s="122" t="s">
        <v>171</v>
      </c>
      <c r="E90" s="121"/>
      <c r="F90" s="121"/>
      <c r="G90" s="121"/>
      <c r="H90" s="121"/>
      <c r="J90" s="116"/>
    </row>
    <row r="91" spans="1:17" x14ac:dyDescent="0.2">
      <c r="A91" s="121"/>
      <c r="B91" s="123" t="s">
        <v>172</v>
      </c>
      <c r="C91" s="124">
        <v>46022</v>
      </c>
      <c r="D91" s="124">
        <v>46053</v>
      </c>
      <c r="E91" s="121"/>
      <c r="F91" s="121"/>
      <c r="G91" s="121"/>
      <c r="J91" s="116"/>
    </row>
    <row r="92" spans="1:17" x14ac:dyDescent="0.2">
      <c r="A92" s="125"/>
      <c r="B92" s="96" t="s">
        <v>173</v>
      </c>
      <c r="C92" s="147" t="s">
        <v>716</v>
      </c>
      <c r="D92" s="126">
        <v>10.033799999999999</v>
      </c>
      <c r="E92" s="125"/>
      <c r="F92" s="127"/>
      <c r="G92" s="128"/>
    </row>
    <row r="93" spans="1:17" x14ac:dyDescent="0.2">
      <c r="A93" s="125"/>
      <c r="B93" s="96" t="s">
        <v>1106</v>
      </c>
      <c r="C93" s="147" t="s">
        <v>716</v>
      </c>
      <c r="D93" s="126">
        <v>10.033799999999999</v>
      </c>
      <c r="E93" s="125"/>
      <c r="F93" s="127"/>
      <c r="G93" s="128"/>
    </row>
    <row r="94" spans="1:17" x14ac:dyDescent="0.2">
      <c r="A94" s="125"/>
      <c r="B94" s="96" t="s">
        <v>174</v>
      </c>
      <c r="C94" s="147" t="s">
        <v>716</v>
      </c>
      <c r="D94" s="126">
        <v>10.0322</v>
      </c>
      <c r="E94" s="125"/>
      <c r="F94" s="127"/>
      <c r="G94" s="128"/>
    </row>
    <row r="95" spans="1:17" x14ac:dyDescent="0.2">
      <c r="A95" s="125"/>
      <c r="B95" s="96" t="s">
        <v>1107</v>
      </c>
      <c r="C95" s="147" t="s">
        <v>716</v>
      </c>
      <c r="D95" s="126">
        <v>10.0322</v>
      </c>
      <c r="E95" s="125"/>
      <c r="F95" s="127"/>
      <c r="G95" s="128"/>
    </row>
    <row r="96" spans="1:17" x14ac:dyDescent="0.2">
      <c r="A96" s="125"/>
      <c r="B96" s="125"/>
      <c r="C96" s="125"/>
      <c r="D96" s="125"/>
      <c r="E96" s="125"/>
      <c r="F96" s="125"/>
      <c r="G96" s="125"/>
    </row>
    <row r="97" spans="1:7" x14ac:dyDescent="0.2">
      <c r="A97" s="125"/>
      <c r="B97" s="238" t="s">
        <v>991</v>
      </c>
      <c r="C97" s="239"/>
      <c r="D97" s="101" t="s">
        <v>169</v>
      </c>
      <c r="E97" s="125"/>
      <c r="F97" s="125"/>
      <c r="G97" s="125"/>
    </row>
    <row r="98" spans="1:7" x14ac:dyDescent="0.2">
      <c r="A98" s="125"/>
      <c r="B98" s="137"/>
      <c r="C98" s="137"/>
      <c r="D98" s="137"/>
      <c r="E98" s="125"/>
      <c r="F98" s="125"/>
      <c r="G98" s="125"/>
    </row>
    <row r="99" spans="1:7" x14ac:dyDescent="0.2">
      <c r="A99" s="125"/>
      <c r="B99" s="238" t="s">
        <v>175</v>
      </c>
      <c r="C99" s="239"/>
      <c r="D99" s="101" t="s">
        <v>169</v>
      </c>
      <c r="E99" s="148"/>
      <c r="F99" s="125"/>
      <c r="G99" s="125"/>
    </row>
    <row r="100" spans="1:7" x14ac:dyDescent="0.2">
      <c r="A100" s="125"/>
      <c r="B100" s="238" t="s">
        <v>176</v>
      </c>
      <c r="C100" s="239"/>
      <c r="D100" s="101" t="s">
        <v>169</v>
      </c>
      <c r="E100" s="148"/>
      <c r="F100" s="125"/>
      <c r="G100" s="125"/>
    </row>
    <row r="101" spans="1:7" x14ac:dyDescent="0.2">
      <c r="A101" s="125"/>
      <c r="B101" s="238" t="s">
        <v>177</v>
      </c>
      <c r="C101" s="239"/>
      <c r="D101" s="101" t="s">
        <v>169</v>
      </c>
      <c r="E101" s="148"/>
      <c r="F101" s="125"/>
      <c r="G101" s="125"/>
    </row>
    <row r="102" spans="1:7" x14ac:dyDescent="0.2">
      <c r="A102" s="125"/>
      <c r="B102" s="238" t="s">
        <v>178</v>
      </c>
      <c r="C102" s="239"/>
      <c r="D102" s="149">
        <v>0</v>
      </c>
      <c r="E102" s="125"/>
      <c r="F102" s="127"/>
      <c r="G102" s="128"/>
    </row>
    <row r="104" spans="1:7" x14ac:dyDescent="0.2">
      <c r="B104" s="237" t="s">
        <v>992</v>
      </c>
      <c r="C104" s="237"/>
    </row>
    <row r="106" spans="1:7" ht="153.75" customHeight="1" x14ac:dyDescent="0.2"/>
    <row r="109" spans="1:7" x14ac:dyDescent="0.2">
      <c r="B109" s="134" t="s">
        <v>993</v>
      </c>
      <c r="C109" s="135"/>
      <c r="D109" s="134"/>
    </row>
    <row r="110" spans="1:7" x14ac:dyDescent="0.2">
      <c r="B110" s="134" t="s">
        <v>1200</v>
      </c>
      <c r="D110" s="134"/>
    </row>
    <row r="111" spans="1:7" ht="165" customHeight="1" x14ac:dyDescent="0.2"/>
    <row r="113" customFormat="1" ht="12.75" customHeight="1" x14ac:dyDescent="0.2"/>
    <row r="114" customFormat="1" ht="12.75" customHeight="1" x14ac:dyDescent="0.2"/>
  </sheetData>
  <mergeCells count="18">
    <mergeCell ref="B100:C100"/>
    <mergeCell ref="B101:C101"/>
    <mergeCell ref="B104:C104"/>
    <mergeCell ref="A1:H1"/>
    <mergeCell ref="A2:H2"/>
    <mergeCell ref="A3:H3"/>
    <mergeCell ref="B80:H80"/>
    <mergeCell ref="B81:H81"/>
    <mergeCell ref="B88:C88"/>
    <mergeCell ref="B89:C89"/>
    <mergeCell ref="B102:C102"/>
    <mergeCell ref="B82:H82"/>
    <mergeCell ref="B83:H83"/>
    <mergeCell ref="B84:H84"/>
    <mergeCell ref="B86:D86"/>
    <mergeCell ref="B87:C87"/>
    <mergeCell ref="B97:C97"/>
    <mergeCell ref="B99:C99"/>
  </mergeCells>
  <hyperlinks>
    <hyperlink ref="I1" location="Index!B2" display="Index" xr:uid="{8BC68738-8A6B-41CF-8A74-81D74B23B415}"/>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AA4A3-0477-4F4E-A9BA-676107395910}">
  <sheetPr>
    <outlinePr summaryBelow="0" summaryRight="0"/>
  </sheetPr>
  <dimension ref="A1:Q195"/>
  <sheetViews>
    <sheetView showGridLines="0" workbookViewId="0">
      <selection sqref="A1:H1"/>
    </sheetView>
  </sheetViews>
  <sheetFormatPr defaultRowHeight="12.75" x14ac:dyDescent="0.2"/>
  <cols>
    <col min="1" max="1" width="5.85546875" bestFit="1" customWidth="1"/>
    <col min="2" max="2" width="19.7109375" bestFit="1" customWidth="1"/>
    <col min="3" max="3" width="46.85546875" customWidth="1"/>
    <col min="4" max="4" width="17.7109375" bestFit="1" customWidth="1"/>
    <col min="5" max="5" width="13.5703125" bestFit="1" customWidth="1"/>
    <col min="6" max="6" width="10.140625" bestFit="1" customWidth="1"/>
    <col min="7" max="7" width="14" bestFit="1" customWidth="1"/>
    <col min="8" max="8" width="9.7109375" customWidth="1"/>
    <col min="9" max="9" width="8.7109375" customWidth="1"/>
  </cols>
  <sheetData>
    <row r="1" spans="1:9" ht="15" x14ac:dyDescent="0.2">
      <c r="A1" s="248" t="s">
        <v>0</v>
      </c>
      <c r="B1" s="248"/>
      <c r="C1" s="248"/>
      <c r="D1" s="248"/>
      <c r="E1" s="248"/>
      <c r="F1" s="248"/>
      <c r="G1" s="248"/>
      <c r="H1" s="248"/>
      <c r="I1" s="1" t="s">
        <v>981</v>
      </c>
    </row>
    <row r="2" spans="1:9" ht="15" x14ac:dyDescent="0.2">
      <c r="A2" s="248" t="s">
        <v>924</v>
      </c>
      <c r="B2" s="248"/>
      <c r="C2" s="248"/>
      <c r="D2" s="248"/>
      <c r="E2" s="248"/>
      <c r="F2" s="248"/>
      <c r="G2" s="248"/>
      <c r="H2" s="248"/>
    </row>
    <row r="3" spans="1:9" ht="15" x14ac:dyDescent="0.2">
      <c r="A3" s="248" t="s">
        <v>982</v>
      </c>
      <c r="B3" s="248"/>
      <c r="C3" s="248"/>
      <c r="D3" s="248"/>
      <c r="E3" s="248"/>
      <c r="F3" s="248"/>
      <c r="G3" s="248"/>
      <c r="H3" s="248"/>
    </row>
    <row r="4" spans="1:9" s="86" customFormat="1" ht="30" x14ac:dyDescent="0.2">
      <c r="A4" s="84" t="s">
        <v>2</v>
      </c>
      <c r="B4" s="84" t="s">
        <v>3</v>
      </c>
      <c r="C4" s="84" t="s">
        <v>4</v>
      </c>
      <c r="D4" s="84" t="s">
        <v>5</v>
      </c>
      <c r="E4" s="84" t="s">
        <v>6</v>
      </c>
      <c r="F4" s="84" t="s">
        <v>7</v>
      </c>
      <c r="G4" s="84" t="s">
        <v>8</v>
      </c>
      <c r="H4" s="85" t="s">
        <v>1191</v>
      </c>
    </row>
    <row r="5" spans="1:9" x14ac:dyDescent="0.2">
      <c r="A5" s="87"/>
      <c r="B5" s="87"/>
      <c r="C5" s="88" t="s">
        <v>9</v>
      </c>
      <c r="D5" s="87"/>
      <c r="E5" s="87"/>
      <c r="F5" s="87"/>
      <c r="G5" s="87"/>
      <c r="H5" s="89" t="s">
        <v>140</v>
      </c>
    </row>
    <row r="6" spans="1:9" x14ac:dyDescent="0.2">
      <c r="A6" s="90"/>
      <c r="B6" s="91"/>
      <c r="C6" s="91" t="s">
        <v>10</v>
      </c>
      <c r="D6" s="91"/>
      <c r="E6" s="92"/>
      <c r="F6" s="93"/>
      <c r="G6" s="94"/>
      <c r="H6" s="89" t="s">
        <v>140</v>
      </c>
    </row>
    <row r="7" spans="1:9" x14ac:dyDescent="0.2">
      <c r="A7" s="95">
        <v>1</v>
      </c>
      <c r="B7" s="96" t="s">
        <v>319</v>
      </c>
      <c r="C7" s="96" t="s">
        <v>320</v>
      </c>
      <c r="D7" s="96" t="s">
        <v>31</v>
      </c>
      <c r="E7" s="97">
        <v>2388032</v>
      </c>
      <c r="F7" s="98">
        <v>22190.787359999998</v>
      </c>
      <c r="G7" s="99">
        <v>6.7981180000000002E-2</v>
      </c>
      <c r="H7" s="89" t="s">
        <v>140</v>
      </c>
    </row>
    <row r="8" spans="1:9" x14ac:dyDescent="0.2">
      <c r="A8" s="95">
        <v>2</v>
      </c>
      <c r="B8" s="96" t="s">
        <v>36</v>
      </c>
      <c r="C8" s="96" t="s">
        <v>37</v>
      </c>
      <c r="D8" s="96" t="s">
        <v>31</v>
      </c>
      <c r="E8" s="97">
        <v>1078220</v>
      </c>
      <c r="F8" s="98">
        <v>14609.880999999999</v>
      </c>
      <c r="G8" s="99">
        <v>4.4757180000000001E-2</v>
      </c>
      <c r="H8" s="89" t="s">
        <v>140</v>
      </c>
    </row>
    <row r="9" spans="1:9" x14ac:dyDescent="0.2">
      <c r="A9" s="95">
        <v>3</v>
      </c>
      <c r="B9" s="96" t="s">
        <v>14</v>
      </c>
      <c r="C9" s="96" t="s">
        <v>15</v>
      </c>
      <c r="D9" s="96" t="s">
        <v>16</v>
      </c>
      <c r="E9" s="97">
        <v>656644</v>
      </c>
      <c r="F9" s="98">
        <v>12927.350428</v>
      </c>
      <c r="G9" s="99">
        <v>3.9602770000000002E-2</v>
      </c>
      <c r="H9" s="89" t="s">
        <v>140</v>
      </c>
    </row>
    <row r="10" spans="1:9" x14ac:dyDescent="0.2">
      <c r="A10" s="95">
        <v>4</v>
      </c>
      <c r="B10" s="96" t="s">
        <v>11</v>
      </c>
      <c r="C10" s="96" t="s">
        <v>12</v>
      </c>
      <c r="D10" s="96" t="s">
        <v>13</v>
      </c>
      <c r="E10" s="97">
        <v>308512</v>
      </c>
      <c r="F10" s="98">
        <v>12131.617376</v>
      </c>
      <c r="G10" s="99">
        <v>3.7165049999999998E-2</v>
      </c>
      <c r="H10" s="89" t="s">
        <v>140</v>
      </c>
    </row>
    <row r="11" spans="1:9" x14ac:dyDescent="0.2">
      <c r="A11" s="95">
        <v>5</v>
      </c>
      <c r="B11" s="96" t="s">
        <v>331</v>
      </c>
      <c r="C11" s="96" t="s">
        <v>332</v>
      </c>
      <c r="D11" s="96" t="s">
        <v>228</v>
      </c>
      <c r="E11" s="97">
        <v>352866</v>
      </c>
      <c r="F11" s="98">
        <v>12109.655387999999</v>
      </c>
      <c r="G11" s="99">
        <v>3.7097770000000002E-2</v>
      </c>
      <c r="H11" s="89" t="s">
        <v>140</v>
      </c>
    </row>
    <row r="12" spans="1:9" x14ac:dyDescent="0.2">
      <c r="A12" s="95">
        <v>6</v>
      </c>
      <c r="B12" s="96" t="s">
        <v>17</v>
      </c>
      <c r="C12" s="96" t="s">
        <v>18</v>
      </c>
      <c r="D12" s="96" t="s">
        <v>19</v>
      </c>
      <c r="E12" s="97">
        <v>831641</v>
      </c>
      <c r="F12" s="98">
        <v>11604.718514</v>
      </c>
      <c r="G12" s="99">
        <v>3.5550900000000003E-2</v>
      </c>
      <c r="H12" s="89" t="s">
        <v>140</v>
      </c>
    </row>
    <row r="13" spans="1:9" x14ac:dyDescent="0.2">
      <c r="A13" s="95">
        <v>7</v>
      </c>
      <c r="B13" s="96" t="s">
        <v>325</v>
      </c>
      <c r="C13" s="96" t="s">
        <v>326</v>
      </c>
      <c r="D13" s="96" t="s">
        <v>31</v>
      </c>
      <c r="E13" s="97">
        <v>1933426</v>
      </c>
      <c r="F13" s="98">
        <v>7888.3780800000004</v>
      </c>
      <c r="G13" s="99">
        <v>2.416594E-2</v>
      </c>
      <c r="H13" s="89" t="s">
        <v>140</v>
      </c>
    </row>
    <row r="14" spans="1:9" x14ac:dyDescent="0.2">
      <c r="A14" s="95">
        <v>8</v>
      </c>
      <c r="B14" s="96" t="s">
        <v>431</v>
      </c>
      <c r="C14" s="96" t="s">
        <v>432</v>
      </c>
      <c r="D14" s="96" t="s">
        <v>199</v>
      </c>
      <c r="E14" s="97">
        <v>365344</v>
      </c>
      <c r="F14" s="98">
        <v>6194.7728639999996</v>
      </c>
      <c r="G14" s="99">
        <v>1.8977609999999999E-2</v>
      </c>
      <c r="H14" s="89" t="s">
        <v>140</v>
      </c>
    </row>
    <row r="15" spans="1:9" x14ac:dyDescent="0.2">
      <c r="A15" s="95">
        <v>9</v>
      </c>
      <c r="B15" s="96" t="s">
        <v>335</v>
      </c>
      <c r="C15" s="96" t="s">
        <v>336</v>
      </c>
      <c r="D15" s="96" t="s">
        <v>182</v>
      </c>
      <c r="E15" s="97">
        <v>663023</v>
      </c>
      <c r="F15" s="98">
        <v>6165.1193654999997</v>
      </c>
      <c r="G15" s="99">
        <v>1.8886759999999999E-2</v>
      </c>
      <c r="H15" s="89" t="s">
        <v>140</v>
      </c>
    </row>
    <row r="16" spans="1:9" x14ac:dyDescent="0.2">
      <c r="A16" s="95">
        <v>10</v>
      </c>
      <c r="B16" s="96" t="s">
        <v>340</v>
      </c>
      <c r="C16" s="96" t="s">
        <v>341</v>
      </c>
      <c r="D16" s="96" t="s">
        <v>182</v>
      </c>
      <c r="E16" s="97">
        <v>315047</v>
      </c>
      <c r="F16" s="98">
        <v>5140.3068519999997</v>
      </c>
      <c r="G16" s="99">
        <v>1.5747259999999999E-2</v>
      </c>
      <c r="H16" s="89" t="s">
        <v>140</v>
      </c>
    </row>
    <row r="17" spans="1:8" x14ac:dyDescent="0.2">
      <c r="A17" s="95">
        <v>11</v>
      </c>
      <c r="B17" s="96" t="s">
        <v>29</v>
      </c>
      <c r="C17" s="96" t="s">
        <v>30</v>
      </c>
      <c r="D17" s="96" t="s">
        <v>31</v>
      </c>
      <c r="E17" s="97">
        <v>473500</v>
      </c>
      <c r="F17" s="98">
        <v>5100.3052500000003</v>
      </c>
      <c r="G17" s="99">
        <v>1.562472E-2</v>
      </c>
      <c r="H17" s="89" t="s">
        <v>140</v>
      </c>
    </row>
    <row r="18" spans="1:8" x14ac:dyDescent="0.2">
      <c r="A18" s="95">
        <v>12</v>
      </c>
      <c r="B18" s="96" t="s">
        <v>26</v>
      </c>
      <c r="C18" s="96" t="s">
        <v>27</v>
      </c>
      <c r="D18" s="96" t="s">
        <v>28</v>
      </c>
      <c r="E18" s="97">
        <v>1133155</v>
      </c>
      <c r="F18" s="98">
        <v>5087.8659500000003</v>
      </c>
      <c r="G18" s="99">
        <v>1.5586610000000001E-2</v>
      </c>
      <c r="H18" s="89" t="s">
        <v>140</v>
      </c>
    </row>
    <row r="19" spans="1:8" x14ac:dyDescent="0.2">
      <c r="A19" s="95">
        <v>13</v>
      </c>
      <c r="B19" s="96" t="s">
        <v>448</v>
      </c>
      <c r="C19" s="96" t="s">
        <v>449</v>
      </c>
      <c r="D19" s="96" t="s">
        <v>435</v>
      </c>
      <c r="E19" s="97">
        <v>209570</v>
      </c>
      <c r="F19" s="98">
        <v>4973.0960999999998</v>
      </c>
      <c r="G19" s="99">
        <v>1.523501E-2</v>
      </c>
      <c r="H19" s="89" t="s">
        <v>140</v>
      </c>
    </row>
    <row r="20" spans="1:8" ht="25.5" x14ac:dyDescent="0.2">
      <c r="A20" s="95">
        <v>14</v>
      </c>
      <c r="B20" s="96" t="s">
        <v>183</v>
      </c>
      <c r="C20" s="96" t="s">
        <v>184</v>
      </c>
      <c r="D20" s="96" t="s">
        <v>185</v>
      </c>
      <c r="E20" s="97">
        <v>200625</v>
      </c>
      <c r="F20" s="98">
        <v>4579.4662500000004</v>
      </c>
      <c r="G20" s="99">
        <v>1.4029130000000001E-2</v>
      </c>
      <c r="H20" s="89" t="s">
        <v>140</v>
      </c>
    </row>
    <row r="21" spans="1:8" ht="25.5" x14ac:dyDescent="0.2">
      <c r="A21" s="95">
        <v>15</v>
      </c>
      <c r="B21" s="96" t="s">
        <v>205</v>
      </c>
      <c r="C21" s="96" t="s">
        <v>206</v>
      </c>
      <c r="D21" s="96" t="s">
        <v>207</v>
      </c>
      <c r="E21" s="97">
        <v>257871</v>
      </c>
      <c r="F21" s="98">
        <v>4266.4756950000001</v>
      </c>
      <c r="G21" s="99">
        <v>1.307029E-2</v>
      </c>
      <c r="H21" s="89" t="s">
        <v>140</v>
      </c>
    </row>
    <row r="22" spans="1:8" x14ac:dyDescent="0.2">
      <c r="A22" s="95">
        <v>16</v>
      </c>
      <c r="B22" s="96" t="s">
        <v>323</v>
      </c>
      <c r="C22" s="96" t="s">
        <v>324</v>
      </c>
      <c r="D22" s="96" t="s">
        <v>199</v>
      </c>
      <c r="E22" s="97">
        <v>242469</v>
      </c>
      <c r="F22" s="98">
        <v>3978.9162900000001</v>
      </c>
      <c r="G22" s="99">
        <v>1.218936E-2</v>
      </c>
      <c r="H22" s="89" t="s">
        <v>140</v>
      </c>
    </row>
    <row r="23" spans="1:8" ht="25.5" x14ac:dyDescent="0.2">
      <c r="A23" s="95">
        <v>17</v>
      </c>
      <c r="B23" s="96" t="s">
        <v>23</v>
      </c>
      <c r="C23" s="96" t="s">
        <v>24</v>
      </c>
      <c r="D23" s="96" t="s">
        <v>25</v>
      </c>
      <c r="E23" s="97">
        <v>31130</v>
      </c>
      <c r="F23" s="98">
        <v>3951.6421999999998</v>
      </c>
      <c r="G23" s="99">
        <v>1.21058E-2</v>
      </c>
      <c r="H23" s="89" t="s">
        <v>140</v>
      </c>
    </row>
    <row r="24" spans="1:8" x14ac:dyDescent="0.2">
      <c r="A24" s="95">
        <v>18</v>
      </c>
      <c r="B24" s="96" t="s">
        <v>61</v>
      </c>
      <c r="C24" s="96" t="s">
        <v>62</v>
      </c>
      <c r="D24" s="96" t="s">
        <v>60</v>
      </c>
      <c r="E24" s="97">
        <v>93935</v>
      </c>
      <c r="F24" s="98">
        <v>3863.0768750000002</v>
      </c>
      <c r="G24" s="99">
        <v>1.183449E-2</v>
      </c>
      <c r="H24" s="89" t="s">
        <v>140</v>
      </c>
    </row>
    <row r="25" spans="1:8" x14ac:dyDescent="0.2">
      <c r="A25" s="95">
        <v>19</v>
      </c>
      <c r="B25" s="96" t="s">
        <v>499</v>
      </c>
      <c r="C25" s="96" t="s">
        <v>500</v>
      </c>
      <c r="D25" s="96" t="s">
        <v>182</v>
      </c>
      <c r="E25" s="97">
        <v>1009201</v>
      </c>
      <c r="F25" s="98">
        <v>3828.4039935000001</v>
      </c>
      <c r="G25" s="99">
        <v>1.1728270000000001E-2</v>
      </c>
      <c r="H25" s="89" t="s">
        <v>140</v>
      </c>
    </row>
    <row r="26" spans="1:8" x14ac:dyDescent="0.2">
      <c r="A26" s="95">
        <v>20</v>
      </c>
      <c r="B26" s="96" t="s">
        <v>226</v>
      </c>
      <c r="C26" s="96" t="s">
        <v>227</v>
      </c>
      <c r="D26" s="96" t="s">
        <v>228</v>
      </c>
      <c r="E26" s="97">
        <v>97265</v>
      </c>
      <c r="F26" s="98">
        <v>3576.8231099999998</v>
      </c>
      <c r="G26" s="99">
        <v>1.095755E-2</v>
      </c>
      <c r="H26" s="89" t="s">
        <v>140</v>
      </c>
    </row>
    <row r="27" spans="1:8" x14ac:dyDescent="0.2">
      <c r="A27" s="95">
        <v>21</v>
      </c>
      <c r="B27" s="96" t="s">
        <v>192</v>
      </c>
      <c r="C27" s="96" t="s">
        <v>193</v>
      </c>
      <c r="D27" s="96" t="s">
        <v>194</v>
      </c>
      <c r="E27" s="97">
        <v>122785</v>
      </c>
      <c r="F27" s="98">
        <v>3434.2964499999998</v>
      </c>
      <c r="G27" s="99">
        <v>1.052092E-2</v>
      </c>
      <c r="H27" s="89" t="s">
        <v>140</v>
      </c>
    </row>
    <row r="28" spans="1:8" x14ac:dyDescent="0.2">
      <c r="A28" s="95">
        <v>22</v>
      </c>
      <c r="B28" s="96" t="s">
        <v>32</v>
      </c>
      <c r="C28" s="96" t="s">
        <v>33</v>
      </c>
      <c r="D28" s="96" t="s">
        <v>19</v>
      </c>
      <c r="E28" s="97">
        <v>910561</v>
      </c>
      <c r="F28" s="98">
        <v>3318.9948450000002</v>
      </c>
      <c r="G28" s="99">
        <v>1.01677E-2</v>
      </c>
      <c r="H28" s="89" t="s">
        <v>140</v>
      </c>
    </row>
    <row r="29" spans="1:8" x14ac:dyDescent="0.2">
      <c r="A29" s="95">
        <v>23</v>
      </c>
      <c r="B29" s="96" t="s">
        <v>219</v>
      </c>
      <c r="C29" s="96" t="s">
        <v>220</v>
      </c>
      <c r="D29" s="96" t="s">
        <v>221</v>
      </c>
      <c r="E29" s="97">
        <v>660926</v>
      </c>
      <c r="F29" s="98">
        <v>3285.1326829999998</v>
      </c>
      <c r="G29" s="99">
        <v>1.006396E-2</v>
      </c>
      <c r="H29" s="89" t="s">
        <v>140</v>
      </c>
    </row>
    <row r="30" spans="1:8" x14ac:dyDescent="0.2">
      <c r="A30" s="95">
        <v>24</v>
      </c>
      <c r="B30" s="96" t="s">
        <v>80</v>
      </c>
      <c r="C30" s="96" t="s">
        <v>81</v>
      </c>
      <c r="D30" s="96" t="s">
        <v>82</v>
      </c>
      <c r="E30" s="97">
        <v>70803</v>
      </c>
      <c r="F30" s="98">
        <v>3254.459895</v>
      </c>
      <c r="G30" s="99">
        <v>9.9699999999999997E-3</v>
      </c>
      <c r="H30" s="89" t="s">
        <v>140</v>
      </c>
    </row>
    <row r="31" spans="1:8" ht="25.5" x14ac:dyDescent="0.2">
      <c r="A31" s="95">
        <v>25</v>
      </c>
      <c r="B31" s="96" t="s">
        <v>440</v>
      </c>
      <c r="C31" s="96" t="s">
        <v>441</v>
      </c>
      <c r="D31" s="96" t="s">
        <v>202</v>
      </c>
      <c r="E31" s="97">
        <v>253735</v>
      </c>
      <c r="F31" s="98">
        <v>2877.101165</v>
      </c>
      <c r="G31" s="99">
        <v>8.8139599999999992E-3</v>
      </c>
      <c r="H31" s="89" t="s">
        <v>140</v>
      </c>
    </row>
    <row r="32" spans="1:8" x14ac:dyDescent="0.2">
      <c r="A32" s="95">
        <v>26</v>
      </c>
      <c r="B32" s="96" t="s">
        <v>501</v>
      </c>
      <c r="C32" s="96" t="s">
        <v>502</v>
      </c>
      <c r="D32" s="96" t="s">
        <v>40</v>
      </c>
      <c r="E32" s="97">
        <v>329177</v>
      </c>
      <c r="F32" s="98">
        <v>2763.1117380000001</v>
      </c>
      <c r="G32" s="99">
        <v>8.46476E-3</v>
      </c>
      <c r="H32" s="89" t="s">
        <v>140</v>
      </c>
    </row>
    <row r="33" spans="1:8" x14ac:dyDescent="0.2">
      <c r="A33" s="95">
        <v>27</v>
      </c>
      <c r="B33" s="96" t="s">
        <v>69</v>
      </c>
      <c r="C33" s="96" t="s">
        <v>70</v>
      </c>
      <c r="D33" s="96" t="s">
        <v>71</v>
      </c>
      <c r="E33" s="97">
        <v>47335</v>
      </c>
      <c r="F33" s="98">
        <v>2705.6686</v>
      </c>
      <c r="G33" s="99">
        <v>8.2887800000000008E-3</v>
      </c>
      <c r="H33" s="89" t="s">
        <v>140</v>
      </c>
    </row>
    <row r="34" spans="1:8" x14ac:dyDescent="0.2">
      <c r="A34" s="95">
        <v>28</v>
      </c>
      <c r="B34" s="96" t="s">
        <v>503</v>
      </c>
      <c r="C34" s="96" t="s">
        <v>504</v>
      </c>
      <c r="D34" s="96" t="s">
        <v>228</v>
      </c>
      <c r="E34" s="97">
        <v>17810</v>
      </c>
      <c r="F34" s="98">
        <v>2600.0819000000001</v>
      </c>
      <c r="G34" s="99">
        <v>7.9653199999999997E-3</v>
      </c>
      <c r="H34" s="89" t="s">
        <v>140</v>
      </c>
    </row>
    <row r="35" spans="1:8" x14ac:dyDescent="0.2">
      <c r="A35" s="95">
        <v>29</v>
      </c>
      <c r="B35" s="96" t="s">
        <v>46</v>
      </c>
      <c r="C35" s="96" t="s">
        <v>47</v>
      </c>
      <c r="D35" s="96" t="s">
        <v>22</v>
      </c>
      <c r="E35" s="97">
        <v>709020</v>
      </c>
      <c r="F35" s="98">
        <v>2597.1402600000001</v>
      </c>
      <c r="G35" s="99">
        <v>7.9563099999999994E-3</v>
      </c>
      <c r="H35" s="89" t="s">
        <v>140</v>
      </c>
    </row>
    <row r="36" spans="1:8" ht="25.5" x14ac:dyDescent="0.2">
      <c r="A36" s="95">
        <v>30</v>
      </c>
      <c r="B36" s="96" t="s">
        <v>278</v>
      </c>
      <c r="C36" s="96" t="s">
        <v>279</v>
      </c>
      <c r="D36" s="96" t="s">
        <v>216</v>
      </c>
      <c r="E36" s="97">
        <v>120389</v>
      </c>
      <c r="F36" s="98">
        <v>2557.0623599999999</v>
      </c>
      <c r="G36" s="99">
        <v>7.83353E-3</v>
      </c>
      <c r="H36" s="89" t="s">
        <v>140</v>
      </c>
    </row>
    <row r="37" spans="1:8" ht="25.5" x14ac:dyDescent="0.2">
      <c r="A37" s="95">
        <v>31</v>
      </c>
      <c r="B37" s="96" t="s">
        <v>83</v>
      </c>
      <c r="C37" s="96" t="s">
        <v>84</v>
      </c>
      <c r="D37" s="96" t="s">
        <v>25</v>
      </c>
      <c r="E37" s="97">
        <v>42314</v>
      </c>
      <c r="F37" s="98">
        <v>2337.2137899999998</v>
      </c>
      <c r="G37" s="99">
        <v>7.1600199999999996E-3</v>
      </c>
      <c r="H37" s="89" t="s">
        <v>140</v>
      </c>
    </row>
    <row r="38" spans="1:8" x14ac:dyDescent="0.2">
      <c r="A38" s="95">
        <v>32</v>
      </c>
      <c r="B38" s="96" t="s">
        <v>507</v>
      </c>
      <c r="C38" s="96" t="s">
        <v>508</v>
      </c>
      <c r="D38" s="96" t="s">
        <v>228</v>
      </c>
      <c r="E38" s="97">
        <v>24060</v>
      </c>
      <c r="F38" s="98">
        <v>2309.1585</v>
      </c>
      <c r="G38" s="99">
        <v>7.07408E-3</v>
      </c>
      <c r="H38" s="89" t="s">
        <v>140</v>
      </c>
    </row>
    <row r="39" spans="1:8" x14ac:dyDescent="0.2">
      <c r="A39" s="95">
        <v>33</v>
      </c>
      <c r="B39" s="96" t="s">
        <v>505</v>
      </c>
      <c r="C39" s="96" t="s">
        <v>506</v>
      </c>
      <c r="D39" s="96" t="s">
        <v>182</v>
      </c>
      <c r="E39" s="97">
        <v>193935</v>
      </c>
      <c r="F39" s="98">
        <v>2285.9118450000001</v>
      </c>
      <c r="G39" s="99">
        <v>7.0028599999999996E-3</v>
      </c>
      <c r="H39" s="89" t="s">
        <v>140</v>
      </c>
    </row>
    <row r="40" spans="1:8" x14ac:dyDescent="0.2">
      <c r="A40" s="95">
        <v>34</v>
      </c>
      <c r="B40" s="96" t="s">
        <v>197</v>
      </c>
      <c r="C40" s="96" t="s">
        <v>198</v>
      </c>
      <c r="D40" s="96" t="s">
        <v>199</v>
      </c>
      <c r="E40" s="97">
        <v>137645</v>
      </c>
      <c r="F40" s="98">
        <v>2276.3730099999998</v>
      </c>
      <c r="G40" s="99">
        <v>6.9736399999999997E-3</v>
      </c>
      <c r="H40" s="89" t="s">
        <v>140</v>
      </c>
    </row>
    <row r="41" spans="1:8" x14ac:dyDescent="0.2">
      <c r="A41" s="95">
        <v>35</v>
      </c>
      <c r="B41" s="96" t="s">
        <v>269</v>
      </c>
      <c r="C41" s="96" t="s">
        <v>270</v>
      </c>
      <c r="D41" s="96" t="s">
        <v>40</v>
      </c>
      <c r="E41" s="97">
        <v>180589</v>
      </c>
      <c r="F41" s="98">
        <v>2135.1037470000001</v>
      </c>
      <c r="G41" s="99">
        <v>6.5408599999999999E-3</v>
      </c>
      <c r="H41" s="89" t="s">
        <v>140</v>
      </c>
    </row>
    <row r="42" spans="1:8" x14ac:dyDescent="0.2">
      <c r="A42" s="95">
        <v>36</v>
      </c>
      <c r="B42" s="96" t="s">
        <v>298</v>
      </c>
      <c r="C42" s="96" t="s">
        <v>299</v>
      </c>
      <c r="D42" s="96" t="s">
        <v>182</v>
      </c>
      <c r="E42" s="97">
        <v>43442</v>
      </c>
      <c r="F42" s="98">
        <v>2026.178322</v>
      </c>
      <c r="G42" s="99">
        <v>6.2071699999999997E-3</v>
      </c>
      <c r="H42" s="89" t="s">
        <v>140</v>
      </c>
    </row>
    <row r="43" spans="1:8" ht="25.5" x14ac:dyDescent="0.2">
      <c r="A43" s="95">
        <v>37</v>
      </c>
      <c r="B43" s="96" t="s">
        <v>346</v>
      </c>
      <c r="C43" s="96" t="s">
        <v>347</v>
      </c>
      <c r="D43" s="96" t="s">
        <v>216</v>
      </c>
      <c r="E43" s="97">
        <v>124896</v>
      </c>
      <c r="F43" s="98">
        <v>1992.4658879999999</v>
      </c>
      <c r="G43" s="99">
        <v>6.1038899999999998E-3</v>
      </c>
      <c r="H43" s="89" t="s">
        <v>140</v>
      </c>
    </row>
    <row r="44" spans="1:8" x14ac:dyDescent="0.2">
      <c r="A44" s="95">
        <v>38</v>
      </c>
      <c r="B44" s="96" t="s">
        <v>251</v>
      </c>
      <c r="C44" s="96" t="s">
        <v>252</v>
      </c>
      <c r="D44" s="96" t="s">
        <v>98</v>
      </c>
      <c r="E44" s="97">
        <v>119051</v>
      </c>
      <c r="F44" s="98">
        <v>1739.9303649999999</v>
      </c>
      <c r="G44" s="99">
        <v>5.3302499999999999E-3</v>
      </c>
      <c r="H44" s="89" t="s">
        <v>140</v>
      </c>
    </row>
    <row r="45" spans="1:8" x14ac:dyDescent="0.2">
      <c r="A45" s="95">
        <v>39</v>
      </c>
      <c r="B45" s="96" t="s">
        <v>513</v>
      </c>
      <c r="C45" s="96" t="s">
        <v>514</v>
      </c>
      <c r="D45" s="96" t="s">
        <v>91</v>
      </c>
      <c r="E45" s="97">
        <v>964164</v>
      </c>
      <c r="F45" s="98">
        <v>1715.1513396</v>
      </c>
      <c r="G45" s="99">
        <v>5.2543399999999997E-3</v>
      </c>
      <c r="H45" s="89" t="s">
        <v>140</v>
      </c>
    </row>
    <row r="46" spans="1:8" x14ac:dyDescent="0.2">
      <c r="A46" s="95">
        <v>40</v>
      </c>
      <c r="B46" s="96" t="s">
        <v>286</v>
      </c>
      <c r="C46" s="96" t="s">
        <v>287</v>
      </c>
      <c r="D46" s="96" t="s">
        <v>194</v>
      </c>
      <c r="E46" s="97">
        <v>967392</v>
      </c>
      <c r="F46" s="98">
        <v>1712.6707968000001</v>
      </c>
      <c r="G46" s="99">
        <v>5.2467399999999997E-3</v>
      </c>
      <c r="H46" s="89" t="s">
        <v>140</v>
      </c>
    </row>
    <row r="47" spans="1:8" ht="25.5" x14ac:dyDescent="0.2">
      <c r="A47" s="95">
        <v>41</v>
      </c>
      <c r="B47" s="96" t="s">
        <v>511</v>
      </c>
      <c r="C47" s="96" t="s">
        <v>512</v>
      </c>
      <c r="D47" s="96" t="s">
        <v>277</v>
      </c>
      <c r="E47" s="97">
        <v>119547</v>
      </c>
      <c r="F47" s="98">
        <v>1710.837117</v>
      </c>
      <c r="G47" s="99">
        <v>5.2411300000000001E-3</v>
      </c>
      <c r="H47" s="89" t="s">
        <v>140</v>
      </c>
    </row>
    <row r="48" spans="1:8" x14ac:dyDescent="0.2">
      <c r="A48" s="95">
        <v>42</v>
      </c>
      <c r="B48" s="96" t="s">
        <v>509</v>
      </c>
      <c r="C48" s="96" t="s">
        <v>510</v>
      </c>
      <c r="D48" s="96" t="s">
        <v>241</v>
      </c>
      <c r="E48" s="97">
        <v>124250</v>
      </c>
      <c r="F48" s="98">
        <v>1693.0305000000001</v>
      </c>
      <c r="G48" s="99">
        <v>5.1865799999999997E-3</v>
      </c>
      <c r="H48" s="89" t="s">
        <v>140</v>
      </c>
    </row>
    <row r="49" spans="1:8" x14ac:dyDescent="0.2">
      <c r="A49" s="95">
        <v>43</v>
      </c>
      <c r="B49" s="96" t="s">
        <v>321</v>
      </c>
      <c r="C49" s="96" t="s">
        <v>322</v>
      </c>
      <c r="D49" s="96" t="s">
        <v>31</v>
      </c>
      <c r="E49" s="97">
        <v>118750</v>
      </c>
      <c r="F49" s="98">
        <v>1627.35</v>
      </c>
      <c r="G49" s="99">
        <v>4.9853700000000003E-3</v>
      </c>
      <c r="H49" s="89" t="s">
        <v>140</v>
      </c>
    </row>
    <row r="50" spans="1:8" x14ac:dyDescent="0.2">
      <c r="A50" s="95">
        <v>44</v>
      </c>
      <c r="B50" s="96" t="s">
        <v>482</v>
      </c>
      <c r="C50" s="96" t="s">
        <v>483</v>
      </c>
      <c r="D50" s="96" t="s">
        <v>194</v>
      </c>
      <c r="E50" s="97">
        <v>66847</v>
      </c>
      <c r="F50" s="98">
        <v>1602.2557429999999</v>
      </c>
      <c r="G50" s="99">
        <v>4.9084899999999997E-3</v>
      </c>
      <c r="H50" s="89" t="s">
        <v>140</v>
      </c>
    </row>
    <row r="51" spans="1:8" x14ac:dyDescent="0.2">
      <c r="A51" s="95">
        <v>45</v>
      </c>
      <c r="B51" s="96" t="s">
        <v>354</v>
      </c>
      <c r="C51" s="96" t="s">
        <v>355</v>
      </c>
      <c r="D51" s="96" t="s">
        <v>304</v>
      </c>
      <c r="E51" s="97">
        <v>40196</v>
      </c>
      <c r="F51" s="98">
        <v>1521.61958</v>
      </c>
      <c r="G51" s="99">
        <v>4.6614600000000001E-3</v>
      </c>
      <c r="H51" s="89" t="s">
        <v>140</v>
      </c>
    </row>
    <row r="52" spans="1:8" x14ac:dyDescent="0.2">
      <c r="A52" s="95">
        <v>46</v>
      </c>
      <c r="B52" s="96" t="s">
        <v>333</v>
      </c>
      <c r="C52" s="96" t="s">
        <v>334</v>
      </c>
      <c r="D52" s="96" t="s">
        <v>28</v>
      </c>
      <c r="E52" s="97">
        <v>30332</v>
      </c>
      <c r="F52" s="98">
        <v>1401.1564080000001</v>
      </c>
      <c r="G52" s="99">
        <v>4.2924199999999999E-3</v>
      </c>
      <c r="H52" s="89" t="s">
        <v>140</v>
      </c>
    </row>
    <row r="53" spans="1:8" x14ac:dyDescent="0.2">
      <c r="A53" s="95">
        <v>47</v>
      </c>
      <c r="B53" s="96" t="s">
        <v>89</v>
      </c>
      <c r="C53" s="96" t="s">
        <v>90</v>
      </c>
      <c r="D53" s="96" t="s">
        <v>91</v>
      </c>
      <c r="E53" s="97">
        <v>812938</v>
      </c>
      <c r="F53" s="98">
        <v>1359.9639801999999</v>
      </c>
      <c r="G53" s="99">
        <v>4.1662299999999999E-3</v>
      </c>
      <c r="H53" s="89" t="s">
        <v>140</v>
      </c>
    </row>
    <row r="54" spans="1:8" x14ac:dyDescent="0.2">
      <c r="A54" s="95">
        <v>48</v>
      </c>
      <c r="B54" s="96" t="s">
        <v>300</v>
      </c>
      <c r="C54" s="96" t="s">
        <v>301</v>
      </c>
      <c r="D54" s="96" t="s">
        <v>109</v>
      </c>
      <c r="E54" s="97">
        <v>275830</v>
      </c>
      <c r="F54" s="98">
        <v>1330.60392</v>
      </c>
      <c r="G54" s="99">
        <v>4.0762899999999998E-3</v>
      </c>
      <c r="H54" s="89" t="s">
        <v>140</v>
      </c>
    </row>
    <row r="55" spans="1:8" x14ac:dyDescent="0.2">
      <c r="A55" s="95">
        <v>49</v>
      </c>
      <c r="B55" s="96" t="s">
        <v>352</v>
      </c>
      <c r="C55" s="96" t="s">
        <v>353</v>
      </c>
      <c r="D55" s="96" t="s">
        <v>199</v>
      </c>
      <c r="E55" s="97">
        <v>66786</v>
      </c>
      <c r="F55" s="98">
        <v>1164.1467660000001</v>
      </c>
      <c r="G55" s="99">
        <v>3.5663499999999998E-3</v>
      </c>
      <c r="H55" s="89" t="s">
        <v>140</v>
      </c>
    </row>
    <row r="56" spans="1:8" x14ac:dyDescent="0.2">
      <c r="A56" s="95">
        <v>50</v>
      </c>
      <c r="B56" s="96" t="s">
        <v>515</v>
      </c>
      <c r="C56" s="96" t="s">
        <v>516</v>
      </c>
      <c r="D56" s="96" t="s">
        <v>221</v>
      </c>
      <c r="E56" s="97">
        <v>109000</v>
      </c>
      <c r="F56" s="98">
        <v>734.82349999999997</v>
      </c>
      <c r="G56" s="99">
        <v>2.2511200000000001E-3</v>
      </c>
      <c r="H56" s="89" t="s">
        <v>140</v>
      </c>
    </row>
    <row r="57" spans="1:8" ht="25.5" x14ac:dyDescent="0.2">
      <c r="A57" s="95">
        <v>51</v>
      </c>
      <c r="B57" s="96" t="s">
        <v>816</v>
      </c>
      <c r="C57" s="96" t="s">
        <v>817</v>
      </c>
      <c r="D57" s="96" t="s">
        <v>25</v>
      </c>
      <c r="E57" s="97">
        <v>8000</v>
      </c>
      <c r="F57" s="98">
        <v>225.52</v>
      </c>
      <c r="G57" s="99">
        <v>6.9088000000000005E-4</v>
      </c>
      <c r="H57" s="89" t="s">
        <v>140</v>
      </c>
    </row>
    <row r="58" spans="1:8" ht="25.5" x14ac:dyDescent="0.2">
      <c r="A58" s="95">
        <v>52</v>
      </c>
      <c r="B58" s="96" t="s">
        <v>452</v>
      </c>
      <c r="C58" s="96" t="s">
        <v>453</v>
      </c>
      <c r="D58" s="96" t="s">
        <v>390</v>
      </c>
      <c r="E58" s="97">
        <v>173701</v>
      </c>
      <c r="F58" s="98">
        <v>69.827802000000005</v>
      </c>
      <c r="G58" s="99">
        <v>2.1392000000000001E-4</v>
      </c>
      <c r="H58" s="89" t="s">
        <v>140</v>
      </c>
    </row>
    <row r="59" spans="1:8" x14ac:dyDescent="0.2">
      <c r="A59" s="95">
        <v>53</v>
      </c>
      <c r="B59" s="96" t="s">
        <v>190</v>
      </c>
      <c r="C59" s="96" t="s">
        <v>191</v>
      </c>
      <c r="D59" s="96" t="s">
        <v>19</v>
      </c>
      <c r="E59" s="97">
        <v>4781</v>
      </c>
      <c r="F59" s="98">
        <v>20.414870000000001</v>
      </c>
      <c r="G59" s="99">
        <v>6.2539999999999994E-5</v>
      </c>
      <c r="H59" s="89" t="s">
        <v>140</v>
      </c>
    </row>
    <row r="60" spans="1:8" x14ac:dyDescent="0.2">
      <c r="A60" s="95">
        <v>54</v>
      </c>
      <c r="B60" s="96" t="s">
        <v>350</v>
      </c>
      <c r="C60" s="96" t="s">
        <v>351</v>
      </c>
      <c r="D60" s="96" t="s">
        <v>241</v>
      </c>
      <c r="E60" s="97">
        <v>623</v>
      </c>
      <c r="F60" s="98">
        <v>2.9358875000000002</v>
      </c>
      <c r="G60" s="99" t="s">
        <v>138</v>
      </c>
      <c r="H60" s="89" t="s">
        <v>140</v>
      </c>
    </row>
    <row r="61" spans="1:8" x14ac:dyDescent="0.2">
      <c r="A61" s="100"/>
      <c r="B61" s="100"/>
      <c r="C61" s="101" t="s">
        <v>139</v>
      </c>
      <c r="D61" s="100"/>
      <c r="E61" s="100" t="s">
        <v>140</v>
      </c>
      <c r="F61" s="102">
        <f>SUM(F7:F60)</f>
        <v>218556.35251409997</v>
      </c>
      <c r="G61" s="103">
        <f>SUM(G7:G60)</f>
        <v>0.66953552000000016</v>
      </c>
      <c r="H61" s="89" t="s">
        <v>140</v>
      </c>
    </row>
    <row r="62" spans="1:8" x14ac:dyDescent="0.2">
      <c r="A62" s="100"/>
      <c r="B62" s="100"/>
      <c r="C62" s="104"/>
      <c r="D62" s="100"/>
      <c r="E62" s="100"/>
      <c r="F62" s="105"/>
      <c r="G62" s="105"/>
      <c r="H62" s="89" t="s">
        <v>140</v>
      </c>
    </row>
    <row r="63" spans="1:8" x14ac:dyDescent="0.2">
      <c r="A63" s="100"/>
      <c r="B63" s="100"/>
      <c r="C63" s="101" t="s">
        <v>141</v>
      </c>
      <c r="D63" s="100"/>
      <c r="E63" s="100"/>
      <c r="F63" s="100"/>
      <c r="G63" s="100"/>
      <c r="H63" s="89" t="s">
        <v>140</v>
      </c>
    </row>
    <row r="64" spans="1:8" x14ac:dyDescent="0.2">
      <c r="A64" s="100"/>
      <c r="B64" s="100"/>
      <c r="C64" s="101" t="s">
        <v>139</v>
      </c>
      <c r="D64" s="100"/>
      <c r="E64" s="100" t="s">
        <v>140</v>
      </c>
      <c r="F64" s="106" t="s">
        <v>142</v>
      </c>
      <c r="G64" s="103">
        <v>0</v>
      </c>
      <c r="H64" s="89" t="s">
        <v>140</v>
      </c>
    </row>
    <row r="65" spans="1:8" x14ac:dyDescent="0.2">
      <c r="A65" s="100"/>
      <c r="B65" s="100"/>
      <c r="C65" s="104"/>
      <c r="D65" s="100"/>
      <c r="E65" s="100"/>
      <c r="F65" s="105"/>
      <c r="G65" s="105"/>
      <c r="H65" s="89" t="s">
        <v>140</v>
      </c>
    </row>
    <row r="66" spans="1:8" x14ac:dyDescent="0.2">
      <c r="A66" s="100"/>
      <c r="B66" s="100"/>
      <c r="C66" s="101" t="s">
        <v>143</v>
      </c>
      <c r="D66" s="100"/>
      <c r="E66" s="100"/>
      <c r="F66" s="100"/>
      <c r="G66" s="100"/>
      <c r="H66" s="89" t="s">
        <v>140</v>
      </c>
    </row>
    <row r="67" spans="1:8" x14ac:dyDescent="0.2">
      <c r="A67" s="100"/>
      <c r="B67" s="100"/>
      <c r="C67" s="101" t="s">
        <v>139</v>
      </c>
      <c r="D67" s="100"/>
      <c r="E67" s="100" t="s">
        <v>140</v>
      </c>
      <c r="F67" s="106" t="s">
        <v>142</v>
      </c>
      <c r="G67" s="103">
        <v>0</v>
      </c>
      <c r="H67" s="89" t="s">
        <v>140</v>
      </c>
    </row>
    <row r="68" spans="1:8" x14ac:dyDescent="0.2">
      <c r="A68" s="100"/>
      <c r="B68" s="100"/>
      <c r="C68" s="104"/>
      <c r="D68" s="100"/>
      <c r="E68" s="100"/>
      <c r="F68" s="105"/>
      <c r="G68" s="105"/>
      <c r="H68" s="89" t="s">
        <v>140</v>
      </c>
    </row>
    <row r="69" spans="1:8" x14ac:dyDescent="0.2">
      <c r="A69" s="100"/>
      <c r="B69" s="100"/>
      <c r="C69" s="101" t="s">
        <v>144</v>
      </c>
      <c r="D69" s="100"/>
      <c r="E69" s="100"/>
      <c r="F69" s="100"/>
      <c r="G69" s="100"/>
      <c r="H69" s="89" t="s">
        <v>140</v>
      </c>
    </row>
    <row r="70" spans="1:8" x14ac:dyDescent="0.2">
      <c r="A70" s="100"/>
      <c r="B70" s="100"/>
      <c r="C70" s="101" t="s">
        <v>139</v>
      </c>
      <c r="D70" s="100"/>
      <c r="E70" s="100" t="s">
        <v>140</v>
      </c>
      <c r="F70" s="106" t="s">
        <v>142</v>
      </c>
      <c r="G70" s="103">
        <v>0</v>
      </c>
      <c r="H70" s="89" t="s">
        <v>140</v>
      </c>
    </row>
    <row r="71" spans="1:8" x14ac:dyDescent="0.2">
      <c r="A71" s="100"/>
      <c r="B71" s="100"/>
      <c r="C71" s="104"/>
      <c r="D71" s="100"/>
      <c r="E71" s="100"/>
      <c r="F71" s="105"/>
      <c r="G71" s="105"/>
      <c r="H71" s="89" t="s">
        <v>140</v>
      </c>
    </row>
    <row r="72" spans="1:8" x14ac:dyDescent="0.2">
      <c r="A72" s="100"/>
      <c r="B72" s="100"/>
      <c r="C72" s="101" t="s">
        <v>145</v>
      </c>
      <c r="D72" s="100"/>
      <c r="E72" s="100"/>
      <c r="F72" s="105"/>
      <c r="G72" s="105"/>
      <c r="H72" s="89" t="s">
        <v>140</v>
      </c>
    </row>
    <row r="73" spans="1:8" x14ac:dyDescent="0.2">
      <c r="A73" s="100"/>
      <c r="B73" s="100"/>
      <c r="C73" s="101" t="s">
        <v>139</v>
      </c>
      <c r="D73" s="100"/>
      <c r="E73" s="100" t="s">
        <v>140</v>
      </c>
      <c r="F73" s="106" t="s">
        <v>142</v>
      </c>
      <c r="G73" s="103">
        <v>0</v>
      </c>
      <c r="H73" s="89" t="s">
        <v>140</v>
      </c>
    </row>
    <row r="74" spans="1:8" x14ac:dyDescent="0.2">
      <c r="A74" s="100"/>
      <c r="B74" s="100"/>
      <c r="C74" s="104"/>
      <c r="D74" s="100"/>
      <c r="E74" s="100"/>
      <c r="F74" s="105"/>
      <c r="G74" s="105"/>
      <c r="H74" s="89" t="s">
        <v>140</v>
      </c>
    </row>
    <row r="75" spans="1:8" x14ac:dyDescent="0.2">
      <c r="A75" s="100"/>
      <c r="B75" s="100"/>
      <c r="C75" s="101" t="s">
        <v>146</v>
      </c>
      <c r="D75" s="100"/>
      <c r="E75" s="100"/>
      <c r="F75" s="105"/>
      <c r="G75" s="105"/>
      <c r="H75" s="89" t="s">
        <v>140</v>
      </c>
    </row>
    <row r="76" spans="1:8" x14ac:dyDescent="0.2">
      <c r="A76" s="95">
        <v>1</v>
      </c>
      <c r="B76" s="96"/>
      <c r="C76" s="96" t="s">
        <v>1133</v>
      </c>
      <c r="D76" s="96" t="s">
        <v>356</v>
      </c>
      <c r="E76" s="97">
        <v>-4750</v>
      </c>
      <c r="F76" s="98">
        <v>-604.4375</v>
      </c>
      <c r="G76" s="99">
        <f t="shared" ref="G76:G81" si="0">F76/$F$147</f>
        <v>-1.8516862678603129E-3</v>
      </c>
      <c r="H76" s="89" t="s">
        <v>140</v>
      </c>
    </row>
    <row r="77" spans="1:8" x14ac:dyDescent="0.2">
      <c r="A77" s="95">
        <v>2</v>
      </c>
      <c r="B77" s="96"/>
      <c r="C77" s="96" t="s">
        <v>1105</v>
      </c>
      <c r="D77" s="96" t="s">
        <v>356</v>
      </c>
      <c r="E77" s="97">
        <v>-118750</v>
      </c>
      <c r="F77" s="98">
        <v>-1630.675</v>
      </c>
      <c r="G77" s="99">
        <f t="shared" si="0"/>
        <v>-4.9955512436655825E-3</v>
      </c>
      <c r="H77" s="89" t="s">
        <v>140</v>
      </c>
    </row>
    <row r="78" spans="1:8" x14ac:dyDescent="0.2">
      <c r="A78" s="95">
        <v>3</v>
      </c>
      <c r="B78" s="96"/>
      <c r="C78" s="96" t="s">
        <v>1101</v>
      </c>
      <c r="D78" s="96" t="s">
        <v>356</v>
      </c>
      <c r="E78" s="97">
        <v>-41475</v>
      </c>
      <c r="F78" s="98">
        <v>-1644.81555</v>
      </c>
      <c r="G78" s="99">
        <f t="shared" si="0"/>
        <v>-5.0388706311208491E-3</v>
      </c>
      <c r="H78" s="89" t="s">
        <v>140</v>
      </c>
    </row>
    <row r="79" spans="1:8" x14ac:dyDescent="0.2">
      <c r="A79" s="95">
        <v>4</v>
      </c>
      <c r="B79" s="96"/>
      <c r="C79" s="96" t="s">
        <v>1076</v>
      </c>
      <c r="D79" s="96" t="s">
        <v>356</v>
      </c>
      <c r="E79" s="97">
        <v>-85025</v>
      </c>
      <c r="F79" s="98">
        <v>-1678.7336</v>
      </c>
      <c r="G79" s="99">
        <f t="shared" si="0"/>
        <v>-5.1427781276239606E-3</v>
      </c>
      <c r="H79" s="89" t="s">
        <v>140</v>
      </c>
    </row>
    <row r="80" spans="1:8" x14ac:dyDescent="0.2">
      <c r="A80" s="95">
        <v>5</v>
      </c>
      <c r="B80" s="96"/>
      <c r="C80" s="96" t="s">
        <v>1024</v>
      </c>
      <c r="D80" s="96" t="s">
        <v>356</v>
      </c>
      <c r="E80" s="97">
        <v>-207000</v>
      </c>
      <c r="F80" s="98">
        <v>-1930.9994999999999</v>
      </c>
      <c r="G80" s="99">
        <f t="shared" si="0"/>
        <v>-5.9155913678339452E-3</v>
      </c>
      <c r="H80" s="89" t="s">
        <v>140</v>
      </c>
    </row>
    <row r="81" spans="1:8" x14ac:dyDescent="0.2">
      <c r="A81" s="95">
        <v>6</v>
      </c>
      <c r="B81" s="96"/>
      <c r="C81" s="96" t="s">
        <v>1102</v>
      </c>
      <c r="D81" s="96" t="s">
        <v>356</v>
      </c>
      <c r="E81" s="97">
        <v>-98200</v>
      </c>
      <c r="F81" s="98">
        <v>-3407.54</v>
      </c>
      <c r="G81" s="99">
        <f t="shared" si="0"/>
        <v>-1.0438953614202842E-2</v>
      </c>
      <c r="H81" s="89" t="s">
        <v>140</v>
      </c>
    </row>
    <row r="82" spans="1:8" x14ac:dyDescent="0.2">
      <c r="A82" s="100"/>
      <c r="B82" s="100"/>
      <c r="C82" s="101" t="s">
        <v>139</v>
      </c>
      <c r="D82" s="100"/>
      <c r="E82" s="100" t="s">
        <v>140</v>
      </c>
      <c r="F82" s="102">
        <f>SUM(F76:F81)</f>
        <v>-10897.201150000001</v>
      </c>
      <c r="G82" s="103">
        <f>SUM(G76:G81)</f>
        <v>-3.3383431252307492E-2</v>
      </c>
      <c r="H82" s="89" t="s">
        <v>140</v>
      </c>
    </row>
    <row r="83" spans="1:8" x14ac:dyDescent="0.2">
      <c r="A83" s="100"/>
      <c r="B83" s="100"/>
      <c r="C83" s="104"/>
      <c r="D83" s="100"/>
      <c r="E83" s="100"/>
      <c r="F83" s="105"/>
      <c r="G83" s="105"/>
      <c r="H83" s="89" t="s">
        <v>140</v>
      </c>
    </row>
    <row r="84" spans="1:8" x14ac:dyDescent="0.2">
      <c r="A84" s="100"/>
      <c r="B84" s="100"/>
      <c r="C84" s="101" t="s">
        <v>147</v>
      </c>
      <c r="D84" s="100"/>
      <c r="E84" s="100"/>
      <c r="F84" s="102">
        <f>F61</f>
        <v>218556.35251409997</v>
      </c>
      <c r="G84" s="103">
        <f>G61</f>
        <v>0.66953552000000016</v>
      </c>
      <c r="H84" s="89" t="s">
        <v>140</v>
      </c>
    </row>
    <row r="85" spans="1:8" x14ac:dyDescent="0.2">
      <c r="A85" s="100"/>
      <c r="B85" s="100"/>
      <c r="C85" s="104"/>
      <c r="D85" s="100"/>
      <c r="E85" s="100"/>
      <c r="F85" s="105"/>
      <c r="G85" s="105"/>
      <c r="H85" s="89" t="s">
        <v>140</v>
      </c>
    </row>
    <row r="86" spans="1:8" x14ac:dyDescent="0.2">
      <c r="A86" s="100"/>
      <c r="B86" s="100"/>
      <c r="C86" s="101" t="s">
        <v>148</v>
      </c>
      <c r="D86" s="100"/>
      <c r="E86" s="100"/>
      <c r="F86" s="105"/>
      <c r="G86" s="105"/>
      <c r="H86" s="89" t="s">
        <v>140</v>
      </c>
    </row>
    <row r="87" spans="1:8" x14ac:dyDescent="0.2">
      <c r="A87" s="100"/>
      <c r="B87" s="100"/>
      <c r="C87" s="101" t="s">
        <v>10</v>
      </c>
      <c r="D87" s="100"/>
      <c r="E87" s="100"/>
      <c r="F87" s="105"/>
      <c r="G87" s="105"/>
      <c r="H87" s="89" t="s">
        <v>140</v>
      </c>
    </row>
    <row r="88" spans="1:8" x14ac:dyDescent="0.2">
      <c r="A88" s="100"/>
      <c r="B88" s="100"/>
      <c r="C88" s="101" t="s">
        <v>139</v>
      </c>
      <c r="D88" s="100"/>
      <c r="E88" s="100" t="s">
        <v>140</v>
      </c>
      <c r="F88" s="106" t="s">
        <v>142</v>
      </c>
      <c r="G88" s="103">
        <v>0</v>
      </c>
      <c r="H88" s="89" t="s">
        <v>140</v>
      </c>
    </row>
    <row r="89" spans="1:8" x14ac:dyDescent="0.2">
      <c r="A89" s="100"/>
      <c r="B89" s="100"/>
      <c r="C89" s="104"/>
      <c r="D89" s="100"/>
      <c r="E89" s="100"/>
      <c r="F89" s="105"/>
      <c r="G89" s="105"/>
      <c r="H89" s="89" t="s">
        <v>140</v>
      </c>
    </row>
    <row r="90" spans="1:8" x14ac:dyDescent="0.2">
      <c r="A90" s="100"/>
      <c r="B90" s="100"/>
      <c r="C90" s="101" t="s">
        <v>149</v>
      </c>
      <c r="D90" s="100"/>
      <c r="E90" s="100"/>
      <c r="F90" s="100"/>
      <c r="G90" s="100"/>
      <c r="H90" s="89" t="s">
        <v>140</v>
      </c>
    </row>
    <row r="91" spans="1:8" x14ac:dyDescent="0.2">
      <c r="A91" s="100"/>
      <c r="B91" s="100"/>
      <c r="C91" s="101" t="s">
        <v>139</v>
      </c>
      <c r="D91" s="100"/>
      <c r="E91" s="100" t="s">
        <v>140</v>
      </c>
      <c r="F91" s="106" t="s">
        <v>142</v>
      </c>
      <c r="G91" s="103">
        <v>0</v>
      </c>
      <c r="H91" s="89" t="s">
        <v>140</v>
      </c>
    </row>
    <row r="92" spans="1:8" x14ac:dyDescent="0.2">
      <c r="A92" s="100"/>
      <c r="B92" s="100"/>
      <c r="C92" s="104"/>
      <c r="D92" s="100"/>
      <c r="E92" s="100"/>
      <c r="F92" s="105"/>
      <c r="G92" s="105"/>
      <c r="H92" s="89" t="s">
        <v>140</v>
      </c>
    </row>
    <row r="93" spans="1:8" x14ac:dyDescent="0.2">
      <c r="A93" s="100"/>
      <c r="B93" s="100"/>
      <c r="C93" s="101" t="s">
        <v>150</v>
      </c>
      <c r="D93" s="100"/>
      <c r="E93" s="100"/>
      <c r="F93" s="100"/>
      <c r="G93" s="100"/>
      <c r="H93" s="89" t="s">
        <v>140</v>
      </c>
    </row>
    <row r="94" spans="1:8" x14ac:dyDescent="0.2">
      <c r="A94" s="95">
        <v>1</v>
      </c>
      <c r="B94" s="96" t="s">
        <v>696</v>
      </c>
      <c r="C94" s="96" t="s">
        <v>1185</v>
      </c>
      <c r="D94" s="96" t="s">
        <v>604</v>
      </c>
      <c r="E94" s="97">
        <v>10500000</v>
      </c>
      <c r="F94" s="98">
        <v>10730.905500000001</v>
      </c>
      <c r="G94" s="99">
        <v>3.2873989999999999E-2</v>
      </c>
      <c r="H94" s="89">
        <v>5.7817999999999996</v>
      </c>
    </row>
    <row r="95" spans="1:8" x14ac:dyDescent="0.2">
      <c r="A95" s="95">
        <v>2</v>
      </c>
      <c r="B95" s="96" t="s">
        <v>760</v>
      </c>
      <c r="C95" s="96" t="s">
        <v>761</v>
      </c>
      <c r="D95" s="96" t="s">
        <v>604</v>
      </c>
      <c r="E95" s="97">
        <v>5500000</v>
      </c>
      <c r="F95" s="98">
        <v>5425.2825000000003</v>
      </c>
      <c r="G95" s="99">
        <v>1.6620280000000001E-2</v>
      </c>
      <c r="H95" s="89">
        <v>6.4644000000000004</v>
      </c>
    </row>
    <row r="96" spans="1:8" x14ac:dyDescent="0.2">
      <c r="A96" s="95">
        <v>3</v>
      </c>
      <c r="B96" s="96" t="s">
        <v>762</v>
      </c>
      <c r="C96" s="96" t="s">
        <v>1190</v>
      </c>
      <c r="D96" s="96" t="s">
        <v>604</v>
      </c>
      <c r="E96" s="97">
        <v>5000000</v>
      </c>
      <c r="F96" s="98">
        <v>5139.3249999999998</v>
      </c>
      <c r="G96" s="99">
        <v>1.5744250000000001E-2</v>
      </c>
      <c r="H96" s="89">
        <v>6.1942000000000004</v>
      </c>
    </row>
    <row r="97" spans="1:8" x14ac:dyDescent="0.2">
      <c r="A97" s="95">
        <v>4</v>
      </c>
      <c r="B97" s="96" t="s">
        <v>602</v>
      </c>
      <c r="C97" s="96" t="s">
        <v>603</v>
      </c>
      <c r="D97" s="96" t="s">
        <v>604</v>
      </c>
      <c r="E97" s="97">
        <v>4500000</v>
      </c>
      <c r="F97" s="98">
        <v>4601.2004999999999</v>
      </c>
      <c r="G97" s="99">
        <v>1.4095720000000001E-2</v>
      </c>
      <c r="H97" s="89">
        <v>6.8493000000000004</v>
      </c>
    </row>
    <row r="98" spans="1:8" x14ac:dyDescent="0.2">
      <c r="A98" s="95">
        <v>5</v>
      </c>
      <c r="B98" s="96" t="s">
        <v>713</v>
      </c>
      <c r="C98" s="96" t="s">
        <v>1188</v>
      </c>
      <c r="D98" s="96" t="s">
        <v>604</v>
      </c>
      <c r="E98" s="97">
        <v>3000000</v>
      </c>
      <c r="F98" s="98">
        <v>3110.0729999999999</v>
      </c>
      <c r="G98" s="99">
        <v>9.5276700000000002E-3</v>
      </c>
      <c r="H98" s="89">
        <v>6.5164999999999997</v>
      </c>
    </row>
    <row r="99" spans="1:8" x14ac:dyDescent="0.2">
      <c r="A99" s="95">
        <v>6</v>
      </c>
      <c r="B99" s="96" t="s">
        <v>925</v>
      </c>
      <c r="C99" s="96" t="s">
        <v>926</v>
      </c>
      <c r="D99" s="96" t="s">
        <v>604</v>
      </c>
      <c r="E99" s="97">
        <v>3000000</v>
      </c>
      <c r="F99" s="98">
        <v>3057.6869999999999</v>
      </c>
      <c r="G99" s="99">
        <v>9.3671799999999993E-3</v>
      </c>
      <c r="H99" s="89">
        <v>6.28</v>
      </c>
    </row>
    <row r="100" spans="1:8" x14ac:dyDescent="0.2">
      <c r="A100" s="95">
        <v>7</v>
      </c>
      <c r="B100" s="96" t="s">
        <v>605</v>
      </c>
      <c r="C100" s="96" t="s">
        <v>606</v>
      </c>
      <c r="D100" s="96" t="s">
        <v>604</v>
      </c>
      <c r="E100" s="97">
        <v>1000000</v>
      </c>
      <c r="F100" s="98">
        <v>984.726</v>
      </c>
      <c r="G100" s="99">
        <v>3.0167000000000002E-3</v>
      </c>
      <c r="H100" s="89">
        <v>6.8072999999999997</v>
      </c>
    </row>
    <row r="101" spans="1:8" x14ac:dyDescent="0.2">
      <c r="A101" s="95">
        <v>8</v>
      </c>
      <c r="B101" s="96" t="s">
        <v>758</v>
      </c>
      <c r="C101" s="96" t="s">
        <v>759</v>
      </c>
      <c r="D101" s="96" t="s">
        <v>604</v>
      </c>
      <c r="E101" s="97">
        <v>500000</v>
      </c>
      <c r="F101" s="98">
        <v>518.399</v>
      </c>
      <c r="G101" s="99">
        <v>1.58811E-3</v>
      </c>
      <c r="H101" s="89">
        <v>5.9714</v>
      </c>
    </row>
    <row r="102" spans="1:8" x14ac:dyDescent="0.2">
      <c r="A102" s="100"/>
      <c r="B102" s="100"/>
      <c r="C102" s="101" t="s">
        <v>139</v>
      </c>
      <c r="D102" s="100"/>
      <c r="E102" s="100" t="s">
        <v>140</v>
      </c>
      <c r="F102" s="102">
        <v>33567.5985</v>
      </c>
      <c r="G102" s="103">
        <v>0.10283390000000001</v>
      </c>
      <c r="H102" s="89" t="s">
        <v>140</v>
      </c>
    </row>
    <row r="103" spans="1:8" x14ac:dyDescent="0.2">
      <c r="A103" s="100"/>
      <c r="B103" s="100"/>
      <c r="C103" s="104"/>
      <c r="D103" s="100"/>
      <c r="E103" s="100"/>
      <c r="F103" s="105"/>
      <c r="G103" s="105"/>
      <c r="H103" s="89" t="s">
        <v>140</v>
      </c>
    </row>
    <row r="104" spans="1:8" x14ac:dyDescent="0.2">
      <c r="A104" s="100"/>
      <c r="B104" s="100"/>
      <c r="C104" s="101" t="s">
        <v>151</v>
      </c>
      <c r="D104" s="100"/>
      <c r="E104" s="100"/>
      <c r="F104" s="105"/>
      <c r="G104" s="105"/>
      <c r="H104" s="89" t="s">
        <v>140</v>
      </c>
    </row>
    <row r="105" spans="1:8" x14ac:dyDescent="0.2">
      <c r="A105" s="100"/>
      <c r="B105" s="100"/>
      <c r="C105" s="101" t="s">
        <v>139</v>
      </c>
      <c r="D105" s="100"/>
      <c r="E105" s="100" t="s">
        <v>140</v>
      </c>
      <c r="F105" s="106" t="s">
        <v>142</v>
      </c>
      <c r="G105" s="103">
        <v>0</v>
      </c>
      <c r="H105" s="89" t="s">
        <v>140</v>
      </c>
    </row>
    <row r="106" spans="1:8" ht="12.75" customHeight="1" x14ac:dyDescent="0.2">
      <c r="A106" s="87"/>
      <c r="B106" s="87"/>
      <c r="C106" s="138"/>
      <c r="D106" s="87"/>
      <c r="E106" s="87"/>
      <c r="F106" s="120"/>
      <c r="G106" s="120"/>
      <c r="H106" s="89" t="s">
        <v>140</v>
      </c>
    </row>
    <row r="107" spans="1:8" ht="12.75" customHeight="1" x14ac:dyDescent="0.2">
      <c r="A107" s="87"/>
      <c r="B107" s="87"/>
      <c r="C107" s="88" t="s">
        <v>995</v>
      </c>
      <c r="D107" s="87"/>
      <c r="E107" s="87"/>
      <c r="F107" s="87"/>
      <c r="G107" s="87"/>
      <c r="H107" s="89" t="s">
        <v>140</v>
      </c>
    </row>
    <row r="108" spans="1:8" ht="25.5" x14ac:dyDescent="0.2">
      <c r="A108" s="90">
        <v>1</v>
      </c>
      <c r="B108" s="91" t="s">
        <v>315</v>
      </c>
      <c r="C108" s="91" t="s">
        <v>996</v>
      </c>
      <c r="D108" s="91" t="s">
        <v>228</v>
      </c>
      <c r="E108" s="92">
        <v>92400</v>
      </c>
      <c r="F108" s="93">
        <v>9.4463291999999992</v>
      </c>
      <c r="G108" s="94" t="s">
        <v>138</v>
      </c>
      <c r="H108" s="89">
        <v>6.3449999999999998</v>
      </c>
    </row>
    <row r="109" spans="1:8" ht="12.75" customHeight="1" x14ac:dyDescent="0.2">
      <c r="A109" s="87"/>
      <c r="B109" s="87"/>
      <c r="C109" s="88" t="s">
        <v>139</v>
      </c>
      <c r="D109" s="87"/>
      <c r="E109" s="87" t="s">
        <v>140</v>
      </c>
      <c r="F109" s="139">
        <f>F108</f>
        <v>9.4463291999999992</v>
      </c>
      <c r="G109" s="140">
        <v>0</v>
      </c>
      <c r="H109" s="89" t="s">
        <v>140</v>
      </c>
    </row>
    <row r="110" spans="1:8" x14ac:dyDescent="0.2">
      <c r="A110" s="100"/>
      <c r="B110" s="100"/>
      <c r="C110" s="104"/>
      <c r="D110" s="100"/>
      <c r="E110" s="100"/>
      <c r="F110" s="105"/>
      <c r="G110" s="105"/>
      <c r="H110" s="89" t="s">
        <v>140</v>
      </c>
    </row>
    <row r="111" spans="1:8" x14ac:dyDescent="0.2">
      <c r="A111" s="100"/>
      <c r="B111" s="100"/>
      <c r="C111" s="101" t="s">
        <v>152</v>
      </c>
      <c r="D111" s="100"/>
      <c r="E111" s="100"/>
      <c r="F111" s="102">
        <f>F109</f>
        <v>9.4463291999999992</v>
      </c>
      <c r="G111" s="103">
        <f>G109</f>
        <v>0</v>
      </c>
      <c r="H111" s="89" t="s">
        <v>140</v>
      </c>
    </row>
    <row r="112" spans="1:8" x14ac:dyDescent="0.2">
      <c r="A112" s="100"/>
      <c r="B112" s="100"/>
      <c r="C112" s="104"/>
      <c r="D112" s="100"/>
      <c r="E112" s="100"/>
      <c r="F112" s="105"/>
      <c r="G112" s="105"/>
      <c r="H112" s="89" t="s">
        <v>140</v>
      </c>
    </row>
    <row r="113" spans="1:8" x14ac:dyDescent="0.2">
      <c r="A113" s="100"/>
      <c r="B113" s="100"/>
      <c r="C113" s="101" t="s">
        <v>153</v>
      </c>
      <c r="D113" s="100"/>
      <c r="E113" s="100"/>
      <c r="F113" s="105"/>
      <c r="G113" s="105"/>
      <c r="H113" s="89" t="s">
        <v>140</v>
      </c>
    </row>
    <row r="114" spans="1:8" x14ac:dyDescent="0.2">
      <c r="A114" s="100"/>
      <c r="B114" s="100"/>
      <c r="C114" s="101" t="s">
        <v>154</v>
      </c>
      <c r="D114" s="100"/>
      <c r="E114" s="100"/>
      <c r="F114" s="105"/>
      <c r="G114" s="105"/>
      <c r="H114" s="89" t="s">
        <v>140</v>
      </c>
    </row>
    <row r="115" spans="1:8" x14ac:dyDescent="0.2">
      <c r="A115" s="100"/>
      <c r="B115" s="100"/>
      <c r="C115" s="101" t="s">
        <v>139</v>
      </c>
      <c r="D115" s="100"/>
      <c r="E115" s="100" t="s">
        <v>140</v>
      </c>
      <c r="F115" s="106" t="s">
        <v>142</v>
      </c>
      <c r="G115" s="103">
        <v>0</v>
      </c>
      <c r="H115" s="89" t="s">
        <v>140</v>
      </c>
    </row>
    <row r="116" spans="1:8" x14ac:dyDescent="0.2">
      <c r="A116" s="100"/>
      <c r="B116" s="100"/>
      <c r="C116" s="104"/>
      <c r="D116" s="100"/>
      <c r="E116" s="100"/>
      <c r="F116" s="105"/>
      <c r="G116" s="105"/>
      <c r="H116" s="89" t="s">
        <v>140</v>
      </c>
    </row>
    <row r="117" spans="1:8" x14ac:dyDescent="0.2">
      <c r="A117" s="100"/>
      <c r="B117" s="100"/>
      <c r="C117" s="101" t="s">
        <v>155</v>
      </c>
      <c r="D117" s="100"/>
      <c r="E117" s="100"/>
      <c r="F117" s="105"/>
      <c r="G117" s="105"/>
      <c r="H117" s="89" t="s">
        <v>140</v>
      </c>
    </row>
    <row r="118" spans="1:8" x14ac:dyDescent="0.2">
      <c r="A118" s="100"/>
      <c r="B118" s="100"/>
      <c r="C118" s="101" t="s">
        <v>139</v>
      </c>
      <c r="D118" s="100"/>
      <c r="E118" s="100" t="s">
        <v>140</v>
      </c>
      <c r="F118" s="106" t="s">
        <v>142</v>
      </c>
      <c r="G118" s="103">
        <v>0</v>
      </c>
      <c r="H118" s="89" t="s">
        <v>140</v>
      </c>
    </row>
    <row r="119" spans="1:8" x14ac:dyDescent="0.2">
      <c r="A119" s="100"/>
      <c r="B119" s="100"/>
      <c r="C119" s="104"/>
      <c r="D119" s="100"/>
      <c r="E119" s="100"/>
      <c r="F119" s="105"/>
      <c r="G119" s="105"/>
      <c r="H119" s="89" t="s">
        <v>140</v>
      </c>
    </row>
    <row r="120" spans="1:8" x14ac:dyDescent="0.2">
      <c r="A120" s="100"/>
      <c r="B120" s="100"/>
      <c r="C120" s="101" t="s">
        <v>156</v>
      </c>
      <c r="D120" s="100"/>
      <c r="E120" s="100"/>
      <c r="F120" s="105"/>
      <c r="G120" s="105"/>
      <c r="H120" s="89" t="s">
        <v>140</v>
      </c>
    </row>
    <row r="121" spans="1:8" x14ac:dyDescent="0.2">
      <c r="A121" s="100"/>
      <c r="B121" s="100"/>
      <c r="C121" s="101" t="s">
        <v>139</v>
      </c>
      <c r="D121" s="100"/>
      <c r="E121" s="100" t="s">
        <v>140</v>
      </c>
      <c r="F121" s="106" t="s">
        <v>142</v>
      </c>
      <c r="G121" s="103">
        <v>0</v>
      </c>
      <c r="H121" s="89" t="s">
        <v>140</v>
      </c>
    </row>
    <row r="122" spans="1:8" x14ac:dyDescent="0.2">
      <c r="A122" s="100"/>
      <c r="B122" s="100"/>
      <c r="C122" s="104"/>
      <c r="D122" s="100"/>
      <c r="E122" s="100"/>
      <c r="F122" s="105"/>
      <c r="G122" s="105"/>
      <c r="H122" s="89" t="s">
        <v>140</v>
      </c>
    </row>
    <row r="123" spans="1:8" x14ac:dyDescent="0.2">
      <c r="A123" s="100"/>
      <c r="B123" s="100"/>
      <c r="C123" s="101" t="s">
        <v>157</v>
      </c>
      <c r="D123" s="100"/>
      <c r="E123" s="100"/>
      <c r="F123" s="105"/>
      <c r="G123" s="105"/>
      <c r="H123" s="89" t="s">
        <v>140</v>
      </c>
    </row>
    <row r="124" spans="1:8" x14ac:dyDescent="0.2">
      <c r="A124" s="95">
        <v>1</v>
      </c>
      <c r="B124" s="96"/>
      <c r="C124" s="96" t="s">
        <v>158</v>
      </c>
      <c r="D124" s="96"/>
      <c r="E124" s="107"/>
      <c r="F124" s="98">
        <v>5465.8679531110001</v>
      </c>
      <c r="G124" s="99">
        <v>1.674461E-2</v>
      </c>
      <c r="H124" s="89">
        <v>5.2</v>
      </c>
    </row>
    <row r="125" spans="1:8" x14ac:dyDescent="0.2">
      <c r="A125" s="100"/>
      <c r="B125" s="100"/>
      <c r="C125" s="101" t="s">
        <v>139</v>
      </c>
      <c r="D125" s="100"/>
      <c r="E125" s="100" t="s">
        <v>140</v>
      </c>
      <c r="F125" s="102">
        <v>5465.8679531110001</v>
      </c>
      <c r="G125" s="103">
        <v>1.674461E-2</v>
      </c>
      <c r="H125" s="89" t="s">
        <v>140</v>
      </c>
    </row>
    <row r="126" spans="1:8" x14ac:dyDescent="0.2">
      <c r="A126" s="100"/>
      <c r="B126" s="100"/>
      <c r="C126" s="104"/>
      <c r="D126" s="100"/>
      <c r="E126" s="100"/>
      <c r="F126" s="105"/>
      <c r="G126" s="105"/>
      <c r="H126" s="89" t="s">
        <v>140</v>
      </c>
    </row>
    <row r="127" spans="1:8" x14ac:dyDescent="0.2">
      <c r="A127" s="100"/>
      <c r="B127" s="100"/>
      <c r="C127" s="101" t="s">
        <v>159</v>
      </c>
      <c r="D127" s="100"/>
      <c r="E127" s="100"/>
      <c r="F127" s="102">
        <v>5465.8679531110001</v>
      </c>
      <c r="G127" s="103">
        <v>1.674461E-2</v>
      </c>
      <c r="H127" s="89" t="s">
        <v>140</v>
      </c>
    </row>
    <row r="128" spans="1:8" x14ac:dyDescent="0.2">
      <c r="A128" s="100"/>
      <c r="B128" s="100"/>
      <c r="C128" s="105"/>
      <c r="D128" s="100"/>
      <c r="E128" s="100"/>
      <c r="F128" s="100"/>
      <c r="G128" s="100"/>
      <c r="H128" s="89" t="s">
        <v>140</v>
      </c>
    </row>
    <row r="129" spans="1:8" x14ac:dyDescent="0.2">
      <c r="A129" s="100"/>
      <c r="B129" s="100"/>
      <c r="C129" s="101" t="s">
        <v>160</v>
      </c>
      <c r="D129" s="100"/>
      <c r="E129" s="100"/>
      <c r="F129" s="100"/>
      <c r="G129" s="100"/>
      <c r="H129" s="89" t="s">
        <v>140</v>
      </c>
    </row>
    <row r="130" spans="1:8" x14ac:dyDescent="0.2">
      <c r="A130" s="100"/>
      <c r="B130" s="100"/>
      <c r="C130" s="101" t="s">
        <v>161</v>
      </c>
      <c r="D130" s="100"/>
      <c r="E130" s="100"/>
      <c r="F130" s="100"/>
      <c r="G130" s="100"/>
      <c r="H130" s="89" t="s">
        <v>140</v>
      </c>
    </row>
    <row r="131" spans="1:8" x14ac:dyDescent="0.2">
      <c r="A131" s="95">
        <v>1</v>
      </c>
      <c r="B131" s="96" t="s">
        <v>927</v>
      </c>
      <c r="C131" s="96" t="s">
        <v>928</v>
      </c>
      <c r="D131" s="96"/>
      <c r="E131" s="141">
        <v>18305094</v>
      </c>
      <c r="F131" s="98">
        <v>24968.148216000001</v>
      </c>
      <c r="G131" s="99">
        <v>7.6489589999999996E-2</v>
      </c>
      <c r="H131" s="89" t="s">
        <v>140</v>
      </c>
    </row>
    <row r="132" spans="1:8" x14ac:dyDescent="0.2">
      <c r="A132" s="95">
        <v>2</v>
      </c>
      <c r="B132" s="96" t="s">
        <v>929</v>
      </c>
      <c r="C132" s="96" t="s">
        <v>930</v>
      </c>
      <c r="D132" s="96"/>
      <c r="E132" s="141">
        <v>11765863</v>
      </c>
      <c r="F132" s="98">
        <v>15427.399565600001</v>
      </c>
      <c r="G132" s="99">
        <v>4.7261629999999999E-2</v>
      </c>
      <c r="H132" s="89" t="s">
        <v>140</v>
      </c>
    </row>
    <row r="133" spans="1:8" x14ac:dyDescent="0.2">
      <c r="A133" s="95">
        <v>3</v>
      </c>
      <c r="B133" s="96" t="s">
        <v>931</v>
      </c>
      <c r="C133" s="96" t="s">
        <v>932</v>
      </c>
      <c r="D133" s="96"/>
      <c r="E133" s="141">
        <v>9634530</v>
      </c>
      <c r="F133" s="98">
        <v>12539.340795</v>
      </c>
      <c r="G133" s="99">
        <v>3.84141E-2</v>
      </c>
      <c r="H133" s="89" t="s">
        <v>140</v>
      </c>
    </row>
    <row r="134" spans="1:8" x14ac:dyDescent="0.2">
      <c r="A134" s="95">
        <v>4</v>
      </c>
      <c r="B134" s="96" t="s">
        <v>933</v>
      </c>
      <c r="C134" s="96" t="s">
        <v>934</v>
      </c>
      <c r="D134" s="96"/>
      <c r="E134" s="141">
        <v>8075712</v>
      </c>
      <c r="F134" s="98">
        <v>11003.9651712</v>
      </c>
      <c r="G134" s="99">
        <v>3.3710499999999997E-2</v>
      </c>
      <c r="H134" s="89" t="s">
        <v>140</v>
      </c>
    </row>
    <row r="135" spans="1:8" x14ac:dyDescent="0.2">
      <c r="A135" s="95">
        <v>5</v>
      </c>
      <c r="B135" s="96" t="s">
        <v>935</v>
      </c>
      <c r="C135" s="96" t="s">
        <v>936</v>
      </c>
      <c r="D135" s="96"/>
      <c r="E135" s="141">
        <v>4448000</v>
      </c>
      <c r="F135" s="98">
        <v>6907.2992000000004</v>
      </c>
      <c r="G135" s="99">
        <v>2.1160419999999999E-2</v>
      </c>
      <c r="H135" s="89" t="s">
        <v>140</v>
      </c>
    </row>
    <row r="136" spans="1:8" x14ac:dyDescent="0.2">
      <c r="A136" s="100"/>
      <c r="B136" s="100"/>
      <c r="C136" s="101" t="s">
        <v>139</v>
      </c>
      <c r="D136" s="100"/>
      <c r="E136" s="100" t="s">
        <v>140</v>
      </c>
      <c r="F136" s="102">
        <v>70846.152947800001</v>
      </c>
      <c r="G136" s="103">
        <v>0.21703623999999999</v>
      </c>
      <c r="H136" s="89" t="s">
        <v>140</v>
      </c>
    </row>
    <row r="137" spans="1:8" x14ac:dyDescent="0.2">
      <c r="A137" s="100"/>
      <c r="B137" s="100"/>
      <c r="C137" s="104"/>
      <c r="D137" s="100"/>
      <c r="E137" s="100"/>
      <c r="F137" s="105"/>
      <c r="G137" s="105"/>
      <c r="H137" s="89" t="s">
        <v>140</v>
      </c>
    </row>
    <row r="138" spans="1:8" x14ac:dyDescent="0.2">
      <c r="A138" s="100"/>
      <c r="B138" s="100"/>
      <c r="C138" s="101" t="s">
        <v>162</v>
      </c>
      <c r="D138" s="100"/>
      <c r="E138" s="100"/>
      <c r="F138" s="100"/>
      <c r="G138" s="100"/>
      <c r="H138" s="89" t="s">
        <v>140</v>
      </c>
    </row>
    <row r="139" spans="1:8" x14ac:dyDescent="0.2">
      <c r="A139" s="100"/>
      <c r="B139" s="100"/>
      <c r="C139" s="101" t="s">
        <v>163</v>
      </c>
      <c r="D139" s="100"/>
      <c r="E139" s="100"/>
      <c r="F139" s="100"/>
      <c r="G139" s="100"/>
      <c r="H139" s="89" t="s">
        <v>140</v>
      </c>
    </row>
    <row r="140" spans="1:8" x14ac:dyDescent="0.2">
      <c r="A140" s="100"/>
      <c r="B140" s="100"/>
      <c r="C140" s="101" t="s">
        <v>139</v>
      </c>
      <c r="D140" s="100"/>
      <c r="E140" s="100" t="s">
        <v>140</v>
      </c>
      <c r="F140" s="106" t="s">
        <v>142</v>
      </c>
      <c r="G140" s="103">
        <v>0</v>
      </c>
      <c r="H140" s="89" t="s">
        <v>140</v>
      </c>
    </row>
    <row r="141" spans="1:8" x14ac:dyDescent="0.2">
      <c r="A141" s="100"/>
      <c r="B141" s="100"/>
      <c r="C141" s="104"/>
      <c r="D141" s="100"/>
      <c r="E141" s="100"/>
      <c r="F141" s="105"/>
      <c r="G141" s="105"/>
      <c r="H141" s="89" t="s">
        <v>140</v>
      </c>
    </row>
    <row r="142" spans="1:8" x14ac:dyDescent="0.2">
      <c r="A142" s="100"/>
      <c r="B142" s="100"/>
      <c r="C142" s="101" t="s">
        <v>164</v>
      </c>
      <c r="D142" s="100"/>
      <c r="E142" s="100"/>
      <c r="F142" s="105"/>
      <c r="G142" s="105"/>
      <c r="H142" s="89" t="s">
        <v>140</v>
      </c>
    </row>
    <row r="143" spans="1:8" x14ac:dyDescent="0.2">
      <c r="A143" s="100"/>
      <c r="B143" s="100"/>
      <c r="C143" s="101" t="s">
        <v>139</v>
      </c>
      <c r="D143" s="100"/>
      <c r="E143" s="100" t="s">
        <v>140</v>
      </c>
      <c r="F143" s="106" t="s">
        <v>142</v>
      </c>
      <c r="G143" s="103">
        <v>0</v>
      </c>
      <c r="H143" s="89" t="s">
        <v>140</v>
      </c>
    </row>
    <row r="144" spans="1:8" x14ac:dyDescent="0.2">
      <c r="A144" s="100"/>
      <c r="B144" s="100"/>
      <c r="C144" s="104"/>
      <c r="D144" s="100"/>
      <c r="E144" s="100"/>
      <c r="F144" s="105"/>
      <c r="G144" s="105"/>
      <c r="H144" s="89" t="s">
        <v>140</v>
      </c>
    </row>
    <row r="145" spans="1:17" x14ac:dyDescent="0.2">
      <c r="A145" s="107"/>
      <c r="B145" s="96"/>
      <c r="C145" s="96" t="s">
        <v>357</v>
      </c>
      <c r="D145" s="96"/>
      <c r="E145" s="107"/>
      <c r="F145" s="98">
        <v>25.000005000000002</v>
      </c>
      <c r="G145" s="99">
        <v>7.6589999999999997E-5</v>
      </c>
      <c r="H145" s="89" t="s">
        <v>140</v>
      </c>
    </row>
    <row r="146" spans="1:17" x14ac:dyDescent="0.2">
      <c r="A146" s="107"/>
      <c r="B146" s="96"/>
      <c r="C146" s="91" t="s">
        <v>1002</v>
      </c>
      <c r="D146" s="96"/>
      <c r="E146" s="107"/>
      <c r="F146" s="98">
        <f>8852.2203473+F82</f>
        <v>-2044.9808026999999</v>
      </c>
      <c r="G146" s="99">
        <f>F146/F147</f>
        <v>-6.2647715775370483E-3</v>
      </c>
      <c r="H146" s="89" t="s">
        <v>140</v>
      </c>
    </row>
    <row r="147" spans="1:17" x14ac:dyDescent="0.2">
      <c r="A147" s="104"/>
      <c r="B147" s="104"/>
      <c r="C147" s="101" t="s">
        <v>166</v>
      </c>
      <c r="D147" s="105"/>
      <c r="E147" s="105"/>
      <c r="F147" s="102">
        <v>326425.437446511</v>
      </c>
      <c r="G147" s="108">
        <v>1.0000000200000001</v>
      </c>
      <c r="H147" s="89" t="s">
        <v>140</v>
      </c>
    </row>
    <row r="148" spans="1:17" ht="12.75" customHeight="1" x14ac:dyDescent="0.2">
      <c r="A148" s="109"/>
      <c r="B148" s="109"/>
      <c r="C148" s="110"/>
      <c r="D148" s="111"/>
      <c r="E148" s="111"/>
      <c r="F148" s="112"/>
      <c r="G148" s="113"/>
      <c r="H148" s="114"/>
    </row>
    <row r="149" spans="1:17" x14ac:dyDescent="0.2">
      <c r="A149" s="109"/>
      <c r="B149" s="230" t="s">
        <v>984</v>
      </c>
      <c r="C149" s="230"/>
      <c r="D149" s="230"/>
      <c r="E149" s="230"/>
      <c r="F149" s="230"/>
      <c r="G149" s="230"/>
      <c r="H149" s="230"/>
      <c r="J149" s="116"/>
    </row>
    <row r="150" spans="1:17" x14ac:dyDescent="0.2">
      <c r="A150" s="109"/>
      <c r="B150" s="230" t="s">
        <v>985</v>
      </c>
      <c r="C150" s="230"/>
      <c r="D150" s="230"/>
      <c r="E150" s="230"/>
      <c r="F150" s="230"/>
      <c r="G150" s="230"/>
      <c r="H150" s="230"/>
      <c r="J150" s="116"/>
    </row>
    <row r="151" spans="1:17" x14ac:dyDescent="0.2">
      <c r="A151" s="109"/>
      <c r="B151" s="230" t="s">
        <v>986</v>
      </c>
      <c r="C151" s="230"/>
      <c r="D151" s="230"/>
      <c r="E151" s="230"/>
      <c r="F151" s="230"/>
      <c r="G151" s="230"/>
      <c r="H151" s="230"/>
      <c r="J151" s="116"/>
    </row>
    <row r="152" spans="1:17" s="118" customFormat="1" ht="66.75" customHeight="1" x14ac:dyDescent="0.25">
      <c r="A152" s="117"/>
      <c r="B152" s="231" t="s">
        <v>987</v>
      </c>
      <c r="C152" s="231"/>
      <c r="D152" s="231"/>
      <c r="E152" s="231"/>
      <c r="F152" s="231"/>
      <c r="G152" s="231"/>
      <c r="H152" s="231"/>
      <c r="I152"/>
      <c r="J152" s="116"/>
      <c r="K152"/>
      <c r="L152"/>
      <c r="M152"/>
      <c r="N152"/>
      <c r="O152"/>
      <c r="P152"/>
      <c r="Q152"/>
    </row>
    <row r="153" spans="1:17" x14ac:dyDescent="0.2">
      <c r="A153" s="109"/>
      <c r="B153" s="230" t="s">
        <v>988</v>
      </c>
      <c r="C153" s="230"/>
      <c r="D153" s="230"/>
      <c r="E153" s="230"/>
      <c r="F153" s="230"/>
      <c r="G153" s="230"/>
      <c r="H153" s="230"/>
      <c r="J153" s="116"/>
    </row>
    <row r="154" spans="1:17" x14ac:dyDescent="0.2">
      <c r="A154" s="109"/>
      <c r="B154" s="109"/>
      <c r="C154" s="109"/>
      <c r="D154" s="111"/>
      <c r="E154" s="111"/>
      <c r="F154" s="111"/>
      <c r="G154" s="111"/>
    </row>
    <row r="155" spans="1:17" x14ac:dyDescent="0.2">
      <c r="A155" s="109"/>
      <c r="B155" s="232" t="s">
        <v>167</v>
      </c>
      <c r="C155" s="233"/>
      <c r="D155" s="234"/>
      <c r="E155" s="119"/>
      <c r="F155" s="111"/>
      <c r="G155" s="111"/>
    </row>
    <row r="156" spans="1:17" ht="27.75" customHeight="1" x14ac:dyDescent="0.2">
      <c r="A156" s="109"/>
      <c r="B156" s="235" t="s">
        <v>168</v>
      </c>
      <c r="C156" s="236"/>
      <c r="D156" s="88" t="s">
        <v>169</v>
      </c>
      <c r="E156" s="119"/>
      <c r="F156" s="111"/>
      <c r="G156" s="111"/>
    </row>
    <row r="157" spans="1:17" ht="12.75" customHeight="1" x14ac:dyDescent="0.2">
      <c r="A157" s="109"/>
      <c r="B157" s="235" t="s">
        <v>989</v>
      </c>
      <c r="C157" s="236"/>
      <c r="D157" s="88" t="s">
        <v>169</v>
      </c>
      <c r="E157" s="119"/>
      <c r="F157" s="111"/>
      <c r="G157" s="111"/>
    </row>
    <row r="158" spans="1:17" x14ac:dyDescent="0.2">
      <c r="A158" s="109"/>
      <c r="B158" s="235" t="s">
        <v>170</v>
      </c>
      <c r="C158" s="236"/>
      <c r="D158" s="120" t="s">
        <v>140</v>
      </c>
      <c r="E158" s="119"/>
      <c r="F158" s="111"/>
      <c r="G158" s="111"/>
    </row>
    <row r="159" spans="1:17" x14ac:dyDescent="0.2">
      <c r="A159" s="121"/>
      <c r="B159" s="122" t="s">
        <v>140</v>
      </c>
      <c r="C159" s="122" t="s">
        <v>990</v>
      </c>
      <c r="D159" s="122" t="s">
        <v>171</v>
      </c>
      <c r="E159" s="121"/>
      <c r="F159" s="121"/>
      <c r="G159" s="121"/>
      <c r="H159" s="121"/>
      <c r="J159" s="116"/>
    </row>
    <row r="160" spans="1:17" x14ac:dyDescent="0.2">
      <c r="A160" s="121"/>
      <c r="B160" s="123" t="s">
        <v>172</v>
      </c>
      <c r="C160" s="124">
        <v>46022</v>
      </c>
      <c r="D160" s="124">
        <v>46053</v>
      </c>
      <c r="E160" s="121"/>
      <c r="F160" s="121"/>
      <c r="G160" s="121"/>
      <c r="J160" s="116"/>
    </row>
    <row r="161" spans="1:7" x14ac:dyDescent="0.2">
      <c r="A161" s="125"/>
      <c r="B161" s="96" t="s">
        <v>173</v>
      </c>
      <c r="C161" s="126">
        <v>13.6884</v>
      </c>
      <c r="D161" s="126">
        <v>14.0627</v>
      </c>
      <c r="E161" s="125"/>
      <c r="F161" s="127"/>
      <c r="G161" s="128"/>
    </row>
    <row r="162" spans="1:7" x14ac:dyDescent="0.2">
      <c r="A162" s="125"/>
      <c r="B162" s="96" t="s">
        <v>1106</v>
      </c>
      <c r="C162" s="126">
        <v>13.6884</v>
      </c>
      <c r="D162" s="126">
        <v>14.0627</v>
      </c>
      <c r="E162" s="125"/>
      <c r="F162" s="127"/>
      <c r="G162" s="128"/>
    </row>
    <row r="163" spans="1:7" x14ac:dyDescent="0.2">
      <c r="A163" s="125"/>
      <c r="B163" s="96" t="s">
        <v>174</v>
      </c>
      <c r="C163" s="126">
        <v>13.283799999999999</v>
      </c>
      <c r="D163" s="126">
        <v>13.630800000000001</v>
      </c>
      <c r="E163" s="125"/>
      <c r="F163" s="127"/>
      <c r="G163" s="128"/>
    </row>
    <row r="164" spans="1:7" x14ac:dyDescent="0.2">
      <c r="A164" s="125"/>
      <c r="B164" s="96" t="s">
        <v>1107</v>
      </c>
      <c r="C164" s="126">
        <v>13.283799999999999</v>
      </c>
      <c r="D164" s="126">
        <v>13.630800000000001</v>
      </c>
      <c r="E164" s="125"/>
      <c r="F164" s="127"/>
      <c r="G164" s="128"/>
    </row>
    <row r="165" spans="1:7" x14ac:dyDescent="0.2">
      <c r="A165" s="125"/>
      <c r="B165" s="125"/>
      <c r="C165" s="125"/>
      <c r="D165" s="125"/>
      <c r="E165" s="125"/>
      <c r="F165" s="125"/>
      <c r="G165" s="125"/>
    </row>
    <row r="166" spans="1:7" x14ac:dyDescent="0.2">
      <c r="A166" s="121"/>
      <c r="B166" s="235" t="s">
        <v>991</v>
      </c>
      <c r="C166" s="236"/>
      <c r="D166" s="88" t="s">
        <v>169</v>
      </c>
      <c r="E166" s="121"/>
      <c r="F166" s="121"/>
      <c r="G166" s="121"/>
    </row>
    <row r="167" spans="1:7" x14ac:dyDescent="0.2">
      <c r="A167" s="121"/>
      <c r="B167" s="137"/>
      <c r="C167" s="137"/>
      <c r="D167" s="137"/>
      <c r="E167" s="121"/>
      <c r="F167" s="121"/>
      <c r="G167" s="121"/>
    </row>
    <row r="168" spans="1:7" x14ac:dyDescent="0.2">
      <c r="A168" s="121"/>
      <c r="B168" s="235" t="s">
        <v>175</v>
      </c>
      <c r="C168" s="236"/>
      <c r="D168" s="88" t="s">
        <v>1012</v>
      </c>
      <c r="E168" s="131"/>
      <c r="F168" s="121"/>
      <c r="G168" s="121"/>
    </row>
    <row r="169" spans="1:7" x14ac:dyDescent="0.2">
      <c r="A169" s="121"/>
      <c r="B169" s="235" t="s">
        <v>176</v>
      </c>
      <c r="C169" s="236"/>
      <c r="D169" s="88" t="s">
        <v>169</v>
      </c>
      <c r="E169" s="131"/>
      <c r="F169" s="121"/>
      <c r="G169" s="121"/>
    </row>
    <row r="170" spans="1:7" x14ac:dyDescent="0.2">
      <c r="A170" s="121"/>
      <c r="B170" s="235" t="s">
        <v>177</v>
      </c>
      <c r="C170" s="236"/>
      <c r="D170" s="88" t="s">
        <v>169</v>
      </c>
      <c r="E170" s="131"/>
      <c r="F170" s="121"/>
      <c r="G170" s="121"/>
    </row>
    <row r="171" spans="1:7" x14ac:dyDescent="0.2">
      <c r="A171" s="121"/>
      <c r="B171" s="235" t="s">
        <v>178</v>
      </c>
      <c r="C171" s="236"/>
      <c r="D171" s="132">
        <v>1.4509346341994758</v>
      </c>
      <c r="E171" s="121"/>
      <c r="F171" s="115"/>
      <c r="G171" s="133"/>
    </row>
    <row r="173" spans="1:7" x14ac:dyDescent="0.2">
      <c r="B173" s="256" t="s">
        <v>1059</v>
      </c>
      <c r="C173" s="257"/>
      <c r="D173" s="258"/>
    </row>
    <row r="174" spans="1:7" ht="38.25" x14ac:dyDescent="0.2">
      <c r="B174" s="249" t="s">
        <v>1060</v>
      </c>
      <c r="C174" s="249"/>
      <c r="D174" s="142" t="s">
        <v>924</v>
      </c>
    </row>
    <row r="175" spans="1:7" x14ac:dyDescent="0.2">
      <c r="B175" s="249" t="s">
        <v>1061</v>
      </c>
      <c r="C175" s="249"/>
      <c r="D175" s="143"/>
    </row>
    <row r="176" spans="1:7" x14ac:dyDescent="0.2">
      <c r="B176" s="250"/>
      <c r="C176" s="252"/>
      <c r="D176" s="144"/>
    </row>
    <row r="177" spans="2:4" x14ac:dyDescent="0.2">
      <c r="B177" s="249" t="s">
        <v>1062</v>
      </c>
      <c r="C177" s="249"/>
      <c r="D177" s="145">
        <v>6.164120258013507</v>
      </c>
    </row>
    <row r="178" spans="2:4" x14ac:dyDescent="0.2">
      <c r="B178" s="250"/>
      <c r="C178" s="252"/>
      <c r="D178" s="144"/>
    </row>
    <row r="179" spans="2:4" x14ac:dyDescent="0.2">
      <c r="B179" s="249" t="s">
        <v>1063</v>
      </c>
      <c r="C179" s="249"/>
      <c r="D179" s="145">
        <v>3.0541579862005666</v>
      </c>
    </row>
    <row r="180" spans="2:4" x14ac:dyDescent="0.2">
      <c r="B180" s="249" t="s">
        <v>1064</v>
      </c>
      <c r="C180" s="249"/>
      <c r="D180" s="145">
        <v>3.6031288095108511</v>
      </c>
    </row>
    <row r="181" spans="2:4" x14ac:dyDescent="0.2">
      <c r="B181" s="250"/>
      <c r="C181" s="252"/>
      <c r="D181" s="144"/>
    </row>
    <row r="182" spans="2:4" x14ac:dyDescent="0.2">
      <c r="B182" s="249" t="s">
        <v>1065</v>
      </c>
      <c r="C182" s="249"/>
      <c r="D182" s="146" t="s">
        <v>1196</v>
      </c>
    </row>
    <row r="183" spans="2:4" x14ac:dyDescent="0.2">
      <c r="B183" s="250" t="s">
        <v>1066</v>
      </c>
      <c r="C183" s="251"/>
      <c r="D183" s="252"/>
    </row>
    <row r="185" spans="2:4" x14ac:dyDescent="0.2">
      <c r="B185" s="237" t="s">
        <v>992</v>
      </c>
      <c r="C185" s="237"/>
    </row>
    <row r="187" spans="2:4" ht="153.75" customHeight="1" x14ac:dyDescent="0.2"/>
    <row r="190" spans="2:4" x14ac:dyDescent="0.2">
      <c r="B190" s="134" t="s">
        <v>993</v>
      </c>
      <c r="C190" s="135"/>
      <c r="D190" s="134"/>
    </row>
    <row r="191" spans="2:4" x14ac:dyDescent="0.2">
      <c r="B191" s="134" t="s">
        <v>1132</v>
      </c>
      <c r="D191" s="134"/>
    </row>
    <row r="192" spans="2:4" ht="165" customHeight="1" x14ac:dyDescent="0.2"/>
    <row r="194" customFormat="1" ht="12.75" customHeight="1" x14ac:dyDescent="0.2"/>
    <row r="195" customFormat="1" ht="12.75" customHeight="1" x14ac:dyDescent="0.2"/>
  </sheetData>
  <mergeCells count="29">
    <mergeCell ref="B157:C157"/>
    <mergeCell ref="B158:C158"/>
    <mergeCell ref="B174:C174"/>
    <mergeCell ref="B166:C166"/>
    <mergeCell ref="B170:C170"/>
    <mergeCell ref="B171:C171"/>
    <mergeCell ref="B168:C168"/>
    <mergeCell ref="B169:C169"/>
    <mergeCell ref="B173:D173"/>
    <mergeCell ref="B151:H151"/>
    <mergeCell ref="B152:H152"/>
    <mergeCell ref="B153:H153"/>
    <mergeCell ref="B155:D155"/>
    <mergeCell ref="B156:C156"/>
    <mergeCell ref="A1:H1"/>
    <mergeCell ref="A2:H2"/>
    <mergeCell ref="A3:H3"/>
    <mergeCell ref="B149:H149"/>
    <mergeCell ref="B150:H150"/>
    <mergeCell ref="B175:C175"/>
    <mergeCell ref="B176:C176"/>
    <mergeCell ref="B177:C177"/>
    <mergeCell ref="B178:C178"/>
    <mergeCell ref="B179:C179"/>
    <mergeCell ref="B180:C180"/>
    <mergeCell ref="B181:C181"/>
    <mergeCell ref="B182:C182"/>
    <mergeCell ref="B183:D183"/>
    <mergeCell ref="B185:C185"/>
  </mergeCells>
  <hyperlinks>
    <hyperlink ref="I1" location="Index!B2" display="Index" xr:uid="{E1E0B405-A4FD-4AB2-B3E5-36962C0AB3AF}"/>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CCDE4-A285-49AA-8D7B-634D8AC32C37}">
  <sheetPr>
    <outlinePr summaryBelow="0" summaryRight="0"/>
  </sheetPr>
  <dimension ref="A1:Q181"/>
  <sheetViews>
    <sheetView showGridLines="0" workbookViewId="0">
      <selection sqref="A1:H1"/>
    </sheetView>
  </sheetViews>
  <sheetFormatPr defaultRowHeight="12.75" x14ac:dyDescent="0.2"/>
  <cols>
    <col min="1" max="1" width="5.85546875" bestFit="1" customWidth="1"/>
    <col min="2" max="2" width="19.7109375" bestFit="1" customWidth="1"/>
    <col min="3" max="3" width="46.85546875" customWidth="1"/>
    <col min="4" max="4" width="17.85546875" customWidth="1"/>
    <col min="5" max="5" width="8.7109375" bestFit="1" customWidth="1"/>
    <col min="6" max="6" width="10.140625" bestFit="1" customWidth="1"/>
    <col min="7" max="7" width="14" bestFit="1" customWidth="1"/>
    <col min="8" max="8" width="8.42578125" bestFit="1" customWidth="1"/>
    <col min="9" max="9" width="8.7109375" customWidth="1"/>
  </cols>
  <sheetData>
    <row r="1" spans="1:9" ht="15" x14ac:dyDescent="0.2">
      <c r="A1" s="248" t="s">
        <v>0</v>
      </c>
      <c r="B1" s="248"/>
      <c r="C1" s="248"/>
      <c r="D1" s="248"/>
      <c r="E1" s="248"/>
      <c r="F1" s="248"/>
      <c r="G1" s="248"/>
      <c r="H1" s="248"/>
      <c r="I1" s="1" t="s">
        <v>981</v>
      </c>
    </row>
    <row r="2" spans="1:9" ht="15" x14ac:dyDescent="0.2">
      <c r="A2" s="229" t="s">
        <v>937</v>
      </c>
      <c r="B2" s="229"/>
      <c r="C2" s="229"/>
      <c r="D2" s="229"/>
      <c r="E2" s="229"/>
      <c r="F2" s="229"/>
      <c r="G2" s="229"/>
      <c r="H2" s="229"/>
    </row>
    <row r="3" spans="1:9" ht="15" x14ac:dyDescent="0.2">
      <c r="A3" s="229" t="s">
        <v>982</v>
      </c>
      <c r="B3" s="229"/>
      <c r="C3" s="229"/>
      <c r="D3" s="229"/>
      <c r="E3" s="229"/>
      <c r="F3" s="229"/>
      <c r="G3" s="229"/>
      <c r="H3" s="229"/>
    </row>
    <row r="4" spans="1:9" s="86" customFormat="1" ht="30" x14ac:dyDescent="0.2">
      <c r="A4" s="84" t="s">
        <v>2</v>
      </c>
      <c r="B4" s="84" t="s">
        <v>3</v>
      </c>
      <c r="C4" s="84" t="s">
        <v>4</v>
      </c>
      <c r="D4" s="84" t="s">
        <v>5</v>
      </c>
      <c r="E4" s="84" t="s">
        <v>6</v>
      </c>
      <c r="F4" s="84" t="s">
        <v>7</v>
      </c>
      <c r="G4" s="84" t="s">
        <v>8</v>
      </c>
      <c r="H4" s="85" t="s">
        <v>980</v>
      </c>
    </row>
    <row r="5" spans="1:9" x14ac:dyDescent="0.2">
      <c r="A5" s="87"/>
      <c r="B5" s="87"/>
      <c r="C5" s="88" t="s">
        <v>9</v>
      </c>
      <c r="D5" s="87"/>
      <c r="E5" s="87"/>
      <c r="F5" s="87"/>
      <c r="G5" s="87"/>
      <c r="H5" s="89" t="s">
        <v>140</v>
      </c>
    </row>
    <row r="6" spans="1:9" x14ac:dyDescent="0.2">
      <c r="A6" s="90"/>
      <c r="B6" s="91"/>
      <c r="C6" s="91" t="s">
        <v>10</v>
      </c>
      <c r="D6" s="91"/>
      <c r="E6" s="92"/>
      <c r="F6" s="93"/>
      <c r="G6" s="94"/>
      <c r="H6" s="89" t="s">
        <v>140</v>
      </c>
    </row>
    <row r="7" spans="1:9" x14ac:dyDescent="0.2">
      <c r="A7" s="95">
        <v>1</v>
      </c>
      <c r="B7" s="96" t="s">
        <v>319</v>
      </c>
      <c r="C7" s="96" t="s">
        <v>320</v>
      </c>
      <c r="D7" s="96" t="s">
        <v>31</v>
      </c>
      <c r="E7" s="97">
        <v>659680</v>
      </c>
      <c r="F7" s="98">
        <v>6130.0763999999999</v>
      </c>
      <c r="G7" s="99">
        <v>6.118755E-2</v>
      </c>
      <c r="H7" s="89" t="s">
        <v>140</v>
      </c>
    </row>
    <row r="8" spans="1:9" x14ac:dyDescent="0.2">
      <c r="A8" s="95">
        <v>2</v>
      </c>
      <c r="B8" s="96" t="s">
        <v>36</v>
      </c>
      <c r="C8" s="96" t="s">
        <v>37</v>
      </c>
      <c r="D8" s="96" t="s">
        <v>31</v>
      </c>
      <c r="E8" s="97">
        <v>304486</v>
      </c>
      <c r="F8" s="98">
        <v>4125.7852999999996</v>
      </c>
      <c r="G8" s="99">
        <v>4.1181660000000002E-2</v>
      </c>
      <c r="H8" s="89" t="s">
        <v>140</v>
      </c>
    </row>
    <row r="9" spans="1:9" x14ac:dyDescent="0.2">
      <c r="A9" s="95">
        <v>3</v>
      </c>
      <c r="B9" s="96" t="s">
        <v>17</v>
      </c>
      <c r="C9" s="96" t="s">
        <v>18</v>
      </c>
      <c r="D9" s="96" t="s">
        <v>19</v>
      </c>
      <c r="E9" s="97">
        <v>288021</v>
      </c>
      <c r="F9" s="98">
        <v>4019.0450340000002</v>
      </c>
      <c r="G9" s="99">
        <v>4.0116230000000003E-2</v>
      </c>
      <c r="H9" s="89" t="s">
        <v>140</v>
      </c>
    </row>
    <row r="10" spans="1:9" x14ac:dyDescent="0.2">
      <c r="A10" s="95">
        <v>4</v>
      </c>
      <c r="B10" s="96" t="s">
        <v>323</v>
      </c>
      <c r="C10" s="96" t="s">
        <v>324</v>
      </c>
      <c r="D10" s="96" t="s">
        <v>199</v>
      </c>
      <c r="E10" s="97">
        <v>206712</v>
      </c>
      <c r="F10" s="98">
        <v>3392.14392</v>
      </c>
      <c r="G10" s="99">
        <v>3.385879E-2</v>
      </c>
      <c r="H10" s="89" t="s">
        <v>140</v>
      </c>
    </row>
    <row r="11" spans="1:9" x14ac:dyDescent="0.2">
      <c r="A11" s="95">
        <v>5</v>
      </c>
      <c r="B11" s="96" t="s">
        <v>226</v>
      </c>
      <c r="C11" s="96" t="s">
        <v>227</v>
      </c>
      <c r="D11" s="96" t="s">
        <v>228</v>
      </c>
      <c r="E11" s="97">
        <v>68608</v>
      </c>
      <c r="F11" s="98">
        <v>2522.9905920000001</v>
      </c>
      <c r="G11" s="99">
        <v>2.518331E-2</v>
      </c>
      <c r="H11" s="89" t="s">
        <v>140</v>
      </c>
    </row>
    <row r="12" spans="1:9" x14ac:dyDescent="0.2">
      <c r="A12" s="95">
        <v>6</v>
      </c>
      <c r="B12" s="96" t="s">
        <v>938</v>
      </c>
      <c r="C12" s="96" t="s">
        <v>939</v>
      </c>
      <c r="D12" s="96" t="s">
        <v>182</v>
      </c>
      <c r="E12" s="97">
        <v>60027</v>
      </c>
      <c r="F12" s="98">
        <v>2298.7939919999999</v>
      </c>
      <c r="G12" s="99">
        <v>2.2945489999999999E-2</v>
      </c>
      <c r="H12" s="89" t="s">
        <v>140</v>
      </c>
    </row>
    <row r="13" spans="1:9" x14ac:dyDescent="0.2">
      <c r="A13" s="95">
        <v>7</v>
      </c>
      <c r="B13" s="96" t="s">
        <v>14</v>
      </c>
      <c r="C13" s="96" t="s">
        <v>15</v>
      </c>
      <c r="D13" s="96" t="s">
        <v>16</v>
      </c>
      <c r="E13" s="97">
        <v>113693</v>
      </c>
      <c r="F13" s="98">
        <v>2238.2740910000002</v>
      </c>
      <c r="G13" s="99">
        <v>2.2341400000000001E-2</v>
      </c>
      <c r="H13" s="89" t="s">
        <v>140</v>
      </c>
    </row>
    <row r="14" spans="1:9" x14ac:dyDescent="0.2">
      <c r="A14" s="95">
        <v>8</v>
      </c>
      <c r="B14" s="96" t="s">
        <v>224</v>
      </c>
      <c r="C14" s="96" t="s">
        <v>225</v>
      </c>
      <c r="D14" s="96" t="s">
        <v>60</v>
      </c>
      <c r="E14" s="97">
        <v>30589</v>
      </c>
      <c r="F14" s="98">
        <v>2145.3595150000001</v>
      </c>
      <c r="G14" s="99">
        <v>2.1413970000000001E-2</v>
      </c>
      <c r="H14" s="89" t="s">
        <v>140</v>
      </c>
    </row>
    <row r="15" spans="1:9" x14ac:dyDescent="0.2">
      <c r="A15" s="95">
        <v>9</v>
      </c>
      <c r="B15" s="96" t="s">
        <v>203</v>
      </c>
      <c r="C15" s="96" t="s">
        <v>204</v>
      </c>
      <c r="D15" s="96" t="s">
        <v>109</v>
      </c>
      <c r="E15" s="97">
        <v>247615</v>
      </c>
      <c r="F15" s="98">
        <v>2108.4417250000001</v>
      </c>
      <c r="G15" s="99">
        <v>2.1045479999999998E-2</v>
      </c>
      <c r="H15" s="89" t="s">
        <v>140</v>
      </c>
    </row>
    <row r="16" spans="1:9" x14ac:dyDescent="0.2">
      <c r="A16" s="95">
        <v>10</v>
      </c>
      <c r="B16" s="96" t="s">
        <v>818</v>
      </c>
      <c r="C16" s="96" t="s">
        <v>819</v>
      </c>
      <c r="D16" s="96" t="s">
        <v>648</v>
      </c>
      <c r="E16" s="97">
        <v>318497</v>
      </c>
      <c r="F16" s="98">
        <v>2001.753645</v>
      </c>
      <c r="G16" s="99">
        <v>1.998057E-2</v>
      </c>
      <c r="H16" s="89" t="s">
        <v>140</v>
      </c>
    </row>
    <row r="17" spans="1:8" x14ac:dyDescent="0.2">
      <c r="A17" s="95">
        <v>11</v>
      </c>
      <c r="B17" s="96" t="s">
        <v>327</v>
      </c>
      <c r="C17" s="96" t="s">
        <v>328</v>
      </c>
      <c r="D17" s="96" t="s">
        <v>194</v>
      </c>
      <c r="E17" s="97">
        <v>74585</v>
      </c>
      <c r="F17" s="98">
        <v>1885.5088000000001</v>
      </c>
      <c r="G17" s="99">
        <v>1.882027E-2</v>
      </c>
      <c r="H17" s="89" t="s">
        <v>140</v>
      </c>
    </row>
    <row r="18" spans="1:8" x14ac:dyDescent="0.2">
      <c r="A18" s="95">
        <v>12</v>
      </c>
      <c r="B18" s="96" t="s">
        <v>649</v>
      </c>
      <c r="C18" s="96" t="s">
        <v>650</v>
      </c>
      <c r="D18" s="96" t="s">
        <v>50</v>
      </c>
      <c r="E18" s="97">
        <v>353382</v>
      </c>
      <c r="F18" s="98">
        <v>1802.4248909999999</v>
      </c>
      <c r="G18" s="99">
        <v>1.799096E-2</v>
      </c>
      <c r="H18" s="89" t="s">
        <v>140</v>
      </c>
    </row>
    <row r="19" spans="1:8" x14ac:dyDescent="0.2">
      <c r="A19" s="95">
        <v>13</v>
      </c>
      <c r="B19" s="96" t="s">
        <v>718</v>
      </c>
      <c r="C19" s="96" t="s">
        <v>719</v>
      </c>
      <c r="D19" s="96" t="s">
        <v>720</v>
      </c>
      <c r="E19" s="97">
        <v>399352</v>
      </c>
      <c r="F19" s="98">
        <v>1760.1439399999999</v>
      </c>
      <c r="G19" s="99">
        <v>1.756893E-2</v>
      </c>
      <c r="H19" s="89" t="s">
        <v>140</v>
      </c>
    </row>
    <row r="20" spans="1:8" x14ac:dyDescent="0.2">
      <c r="A20" s="95">
        <v>14</v>
      </c>
      <c r="B20" s="96" t="s">
        <v>48</v>
      </c>
      <c r="C20" s="96" t="s">
        <v>49</v>
      </c>
      <c r="D20" s="96" t="s">
        <v>50</v>
      </c>
      <c r="E20" s="97">
        <v>624473</v>
      </c>
      <c r="F20" s="98">
        <v>1679.5825808</v>
      </c>
      <c r="G20" s="99">
        <v>1.6764810000000002E-2</v>
      </c>
      <c r="H20" s="89" t="s">
        <v>140</v>
      </c>
    </row>
    <row r="21" spans="1:8" x14ac:dyDescent="0.2">
      <c r="A21" s="95">
        <v>15</v>
      </c>
      <c r="B21" s="96" t="s">
        <v>51</v>
      </c>
      <c r="C21" s="96" t="s">
        <v>52</v>
      </c>
      <c r="D21" s="96" t="s">
        <v>16</v>
      </c>
      <c r="E21" s="97">
        <v>376673</v>
      </c>
      <c r="F21" s="98">
        <v>1673.558139</v>
      </c>
      <c r="G21" s="99">
        <v>1.6704670000000001E-2</v>
      </c>
      <c r="H21" s="89" t="s">
        <v>140</v>
      </c>
    </row>
    <row r="22" spans="1:8" x14ac:dyDescent="0.2">
      <c r="A22" s="95">
        <v>16</v>
      </c>
      <c r="B22" s="96" t="s">
        <v>940</v>
      </c>
      <c r="C22" s="96" t="s">
        <v>941</v>
      </c>
      <c r="D22" s="96" t="s">
        <v>22</v>
      </c>
      <c r="E22" s="97">
        <v>643145</v>
      </c>
      <c r="F22" s="98">
        <v>1666.3886950000001</v>
      </c>
      <c r="G22" s="99">
        <v>1.663311E-2</v>
      </c>
      <c r="H22" s="89" t="s">
        <v>140</v>
      </c>
    </row>
    <row r="23" spans="1:8" x14ac:dyDescent="0.2">
      <c r="A23" s="95">
        <v>17</v>
      </c>
      <c r="B23" s="96" t="s">
        <v>942</v>
      </c>
      <c r="C23" s="96" t="s">
        <v>943</v>
      </c>
      <c r="D23" s="96" t="s">
        <v>91</v>
      </c>
      <c r="E23" s="97">
        <v>563468</v>
      </c>
      <c r="F23" s="98">
        <v>1632.6485299999999</v>
      </c>
      <c r="G23" s="99">
        <v>1.6296330000000001E-2</v>
      </c>
      <c r="H23" s="89" t="s">
        <v>140</v>
      </c>
    </row>
    <row r="24" spans="1:8" ht="25.5" x14ac:dyDescent="0.2">
      <c r="A24" s="95">
        <v>18</v>
      </c>
      <c r="B24" s="96" t="s">
        <v>944</v>
      </c>
      <c r="C24" s="96" t="s">
        <v>945</v>
      </c>
      <c r="D24" s="96" t="s">
        <v>216</v>
      </c>
      <c r="E24" s="97">
        <v>78105</v>
      </c>
      <c r="F24" s="98">
        <v>1574.518695</v>
      </c>
      <c r="G24" s="99">
        <v>1.5716109999999998E-2</v>
      </c>
      <c r="H24" s="89" t="s">
        <v>140</v>
      </c>
    </row>
    <row r="25" spans="1:8" x14ac:dyDescent="0.2">
      <c r="A25" s="95">
        <v>19</v>
      </c>
      <c r="B25" s="96" t="s">
        <v>644</v>
      </c>
      <c r="C25" s="96" t="s">
        <v>645</v>
      </c>
      <c r="D25" s="96" t="s">
        <v>182</v>
      </c>
      <c r="E25" s="97">
        <v>428111</v>
      </c>
      <c r="F25" s="98">
        <v>1558.7521509999999</v>
      </c>
      <c r="G25" s="99">
        <v>1.555873E-2</v>
      </c>
      <c r="H25" s="89" t="s">
        <v>140</v>
      </c>
    </row>
    <row r="26" spans="1:8" x14ac:dyDescent="0.2">
      <c r="A26" s="95">
        <v>20</v>
      </c>
      <c r="B26" s="96" t="s">
        <v>826</v>
      </c>
      <c r="C26" s="96" t="s">
        <v>827</v>
      </c>
      <c r="D26" s="96" t="s">
        <v>228</v>
      </c>
      <c r="E26" s="97">
        <v>21408</v>
      </c>
      <c r="F26" s="98">
        <v>1524.7847999999999</v>
      </c>
      <c r="G26" s="99">
        <v>1.5219689999999999E-2</v>
      </c>
      <c r="H26" s="89" t="s">
        <v>140</v>
      </c>
    </row>
    <row r="27" spans="1:8" x14ac:dyDescent="0.2">
      <c r="A27" s="95">
        <v>21</v>
      </c>
      <c r="B27" s="96" t="s">
        <v>450</v>
      </c>
      <c r="C27" s="96" t="s">
        <v>451</v>
      </c>
      <c r="D27" s="96" t="s">
        <v>199</v>
      </c>
      <c r="E27" s="97">
        <v>633749</v>
      </c>
      <c r="F27" s="98">
        <v>1501.3513809999999</v>
      </c>
      <c r="G27" s="99">
        <v>1.4985790000000001E-2</v>
      </c>
      <c r="H27" s="89" t="s">
        <v>140</v>
      </c>
    </row>
    <row r="28" spans="1:8" x14ac:dyDescent="0.2">
      <c r="A28" s="95">
        <v>22</v>
      </c>
      <c r="B28" s="96" t="s">
        <v>41</v>
      </c>
      <c r="C28" s="96" t="s">
        <v>42</v>
      </c>
      <c r="D28" s="96" t="s">
        <v>43</v>
      </c>
      <c r="E28" s="97">
        <v>46189</v>
      </c>
      <c r="F28" s="98">
        <v>1492.043267</v>
      </c>
      <c r="G28" s="99">
        <v>1.4892880000000001E-2</v>
      </c>
      <c r="H28" s="89" t="s">
        <v>140</v>
      </c>
    </row>
    <row r="29" spans="1:8" x14ac:dyDescent="0.2">
      <c r="A29" s="95">
        <v>23</v>
      </c>
      <c r="B29" s="96" t="s">
        <v>195</v>
      </c>
      <c r="C29" s="96" t="s">
        <v>196</v>
      </c>
      <c r="D29" s="96" t="s">
        <v>31</v>
      </c>
      <c r="E29" s="97">
        <v>163560</v>
      </c>
      <c r="F29" s="98">
        <v>1491.17652</v>
      </c>
      <c r="G29" s="99">
        <v>1.488423E-2</v>
      </c>
      <c r="H29" s="89" t="s">
        <v>140</v>
      </c>
    </row>
    <row r="30" spans="1:8" ht="25.5" x14ac:dyDescent="0.2">
      <c r="A30" s="95">
        <v>24</v>
      </c>
      <c r="B30" s="96" t="s">
        <v>868</v>
      </c>
      <c r="C30" s="96" t="s">
        <v>869</v>
      </c>
      <c r="D30" s="96" t="s">
        <v>207</v>
      </c>
      <c r="E30" s="97">
        <v>129086</v>
      </c>
      <c r="F30" s="98">
        <v>1468.3532499999999</v>
      </c>
      <c r="G30" s="99">
        <v>1.465642E-2</v>
      </c>
      <c r="H30" s="89" t="s">
        <v>140</v>
      </c>
    </row>
    <row r="31" spans="1:8" x14ac:dyDescent="0.2">
      <c r="A31" s="95">
        <v>25</v>
      </c>
      <c r="B31" s="96" t="s">
        <v>946</v>
      </c>
      <c r="C31" s="96" t="s">
        <v>947</v>
      </c>
      <c r="D31" s="96" t="s">
        <v>182</v>
      </c>
      <c r="E31" s="97">
        <v>431783</v>
      </c>
      <c r="F31" s="98">
        <v>1467.1986340000001</v>
      </c>
      <c r="G31" s="99">
        <v>1.4644890000000001E-2</v>
      </c>
      <c r="H31" s="89" t="s">
        <v>140</v>
      </c>
    </row>
    <row r="32" spans="1:8" ht="25.5" x14ac:dyDescent="0.2">
      <c r="A32" s="95">
        <v>26</v>
      </c>
      <c r="B32" s="96" t="s">
        <v>311</v>
      </c>
      <c r="C32" s="96" t="s">
        <v>312</v>
      </c>
      <c r="D32" s="96" t="s">
        <v>216</v>
      </c>
      <c r="E32" s="97">
        <v>164099</v>
      </c>
      <c r="F32" s="98">
        <v>1452.7684469999999</v>
      </c>
      <c r="G32" s="99">
        <v>1.4500849999999999E-2</v>
      </c>
      <c r="H32" s="89" t="s">
        <v>140</v>
      </c>
    </row>
    <row r="33" spans="1:8" x14ac:dyDescent="0.2">
      <c r="A33" s="95">
        <v>27</v>
      </c>
      <c r="B33" s="96" t="s">
        <v>89</v>
      </c>
      <c r="C33" s="96" t="s">
        <v>90</v>
      </c>
      <c r="D33" s="96" t="s">
        <v>91</v>
      </c>
      <c r="E33" s="97">
        <v>841133</v>
      </c>
      <c r="F33" s="98">
        <v>1407.1313957</v>
      </c>
      <c r="G33" s="99">
        <v>1.404533E-2</v>
      </c>
      <c r="H33" s="89" t="s">
        <v>140</v>
      </c>
    </row>
    <row r="34" spans="1:8" x14ac:dyDescent="0.2">
      <c r="A34" s="95">
        <v>28</v>
      </c>
      <c r="B34" s="96" t="s">
        <v>731</v>
      </c>
      <c r="C34" s="96" t="s">
        <v>732</v>
      </c>
      <c r="D34" s="96" t="s">
        <v>228</v>
      </c>
      <c r="E34" s="97">
        <v>25386</v>
      </c>
      <c r="F34" s="98">
        <v>1404.86124</v>
      </c>
      <c r="G34" s="99">
        <v>1.4022669999999999E-2</v>
      </c>
      <c r="H34" s="89" t="s">
        <v>140</v>
      </c>
    </row>
    <row r="35" spans="1:8" x14ac:dyDescent="0.2">
      <c r="A35" s="95">
        <v>29</v>
      </c>
      <c r="B35" s="96" t="s">
        <v>67</v>
      </c>
      <c r="C35" s="96" t="s">
        <v>68</v>
      </c>
      <c r="D35" s="96" t="s">
        <v>60</v>
      </c>
      <c r="E35" s="97">
        <v>34823</v>
      </c>
      <c r="F35" s="98">
        <v>1400.2676530000001</v>
      </c>
      <c r="G35" s="99">
        <v>1.3976819999999999E-2</v>
      </c>
      <c r="H35" s="89" t="s">
        <v>140</v>
      </c>
    </row>
    <row r="36" spans="1:8" x14ac:dyDescent="0.2">
      <c r="A36" s="95">
        <v>30</v>
      </c>
      <c r="B36" s="96" t="s">
        <v>948</v>
      </c>
      <c r="C36" s="96" t="s">
        <v>949</v>
      </c>
      <c r="D36" s="96" t="s">
        <v>182</v>
      </c>
      <c r="E36" s="97">
        <v>487940</v>
      </c>
      <c r="F36" s="98">
        <v>1397.2161900000001</v>
      </c>
      <c r="G36" s="99">
        <v>1.394636E-2</v>
      </c>
      <c r="H36" s="89" t="s">
        <v>140</v>
      </c>
    </row>
    <row r="37" spans="1:8" ht="25.5" x14ac:dyDescent="0.2">
      <c r="A37" s="95">
        <v>31</v>
      </c>
      <c r="B37" s="96" t="s">
        <v>950</v>
      </c>
      <c r="C37" s="96" t="s">
        <v>951</v>
      </c>
      <c r="D37" s="96" t="s">
        <v>216</v>
      </c>
      <c r="E37" s="97">
        <v>143504</v>
      </c>
      <c r="F37" s="98">
        <v>1384.8136</v>
      </c>
      <c r="G37" s="99">
        <v>1.3822559999999999E-2</v>
      </c>
      <c r="H37" s="89" t="s">
        <v>140</v>
      </c>
    </row>
    <row r="38" spans="1:8" x14ac:dyDescent="0.2">
      <c r="A38" s="95">
        <v>32</v>
      </c>
      <c r="B38" s="96" t="s">
        <v>61</v>
      </c>
      <c r="C38" s="96" t="s">
        <v>62</v>
      </c>
      <c r="D38" s="96" t="s">
        <v>60</v>
      </c>
      <c r="E38" s="97">
        <v>33445</v>
      </c>
      <c r="F38" s="98">
        <v>1375.4256250000001</v>
      </c>
      <c r="G38" s="99">
        <v>1.3728860000000001E-2</v>
      </c>
      <c r="H38" s="89" t="s">
        <v>140</v>
      </c>
    </row>
    <row r="39" spans="1:8" x14ac:dyDescent="0.2">
      <c r="A39" s="95">
        <v>33</v>
      </c>
      <c r="B39" s="96" t="s">
        <v>836</v>
      </c>
      <c r="C39" s="96" t="s">
        <v>837</v>
      </c>
      <c r="D39" s="96" t="s">
        <v>228</v>
      </c>
      <c r="E39" s="97">
        <v>60891</v>
      </c>
      <c r="F39" s="98">
        <v>1337.2881420000001</v>
      </c>
      <c r="G39" s="99">
        <v>1.3348179999999999E-2</v>
      </c>
      <c r="H39" s="89" t="s">
        <v>140</v>
      </c>
    </row>
    <row r="40" spans="1:8" x14ac:dyDescent="0.2">
      <c r="A40" s="95">
        <v>34</v>
      </c>
      <c r="B40" s="96" t="s">
        <v>309</v>
      </c>
      <c r="C40" s="96" t="s">
        <v>310</v>
      </c>
      <c r="D40" s="96" t="s">
        <v>304</v>
      </c>
      <c r="E40" s="97">
        <v>556233</v>
      </c>
      <c r="F40" s="98">
        <v>1321.053375</v>
      </c>
      <c r="G40" s="99">
        <v>1.3186140000000001E-2</v>
      </c>
      <c r="H40" s="89" t="s">
        <v>140</v>
      </c>
    </row>
    <row r="41" spans="1:8" x14ac:dyDescent="0.2">
      <c r="A41" s="95">
        <v>35</v>
      </c>
      <c r="B41" s="96" t="s">
        <v>344</v>
      </c>
      <c r="C41" s="96" t="s">
        <v>345</v>
      </c>
      <c r="D41" s="96" t="s">
        <v>304</v>
      </c>
      <c r="E41" s="97">
        <v>478222</v>
      </c>
      <c r="F41" s="98">
        <v>1308.4153920000001</v>
      </c>
      <c r="G41" s="99">
        <v>1.305999E-2</v>
      </c>
      <c r="H41" s="89" t="s">
        <v>140</v>
      </c>
    </row>
    <row r="42" spans="1:8" x14ac:dyDescent="0.2">
      <c r="A42" s="95">
        <v>36</v>
      </c>
      <c r="B42" s="96" t="s">
        <v>952</v>
      </c>
      <c r="C42" s="96" t="s">
        <v>953</v>
      </c>
      <c r="D42" s="96" t="s">
        <v>40</v>
      </c>
      <c r="E42" s="97">
        <v>53185</v>
      </c>
      <c r="F42" s="98">
        <v>1290.6935800000001</v>
      </c>
      <c r="G42" s="99">
        <v>1.28831E-2</v>
      </c>
      <c r="H42" s="89" t="s">
        <v>140</v>
      </c>
    </row>
    <row r="43" spans="1:8" x14ac:dyDescent="0.2">
      <c r="A43" s="95">
        <v>37</v>
      </c>
      <c r="B43" s="96" t="s">
        <v>302</v>
      </c>
      <c r="C43" s="96" t="s">
        <v>303</v>
      </c>
      <c r="D43" s="96" t="s">
        <v>304</v>
      </c>
      <c r="E43" s="97">
        <v>367980</v>
      </c>
      <c r="F43" s="98">
        <v>1139.8180500000001</v>
      </c>
      <c r="G43" s="99">
        <v>1.1377129999999999E-2</v>
      </c>
      <c r="H43" s="89" t="s">
        <v>140</v>
      </c>
    </row>
    <row r="44" spans="1:8" x14ac:dyDescent="0.2">
      <c r="A44" s="95">
        <v>38</v>
      </c>
      <c r="B44" s="96" t="s">
        <v>253</v>
      </c>
      <c r="C44" s="96" t="s">
        <v>254</v>
      </c>
      <c r="D44" s="96" t="s">
        <v>194</v>
      </c>
      <c r="E44" s="97">
        <v>145123</v>
      </c>
      <c r="F44" s="98">
        <v>1093.5743665</v>
      </c>
      <c r="G44" s="99">
        <v>1.091555E-2</v>
      </c>
      <c r="H44" s="89" t="s">
        <v>140</v>
      </c>
    </row>
    <row r="45" spans="1:8" x14ac:dyDescent="0.2">
      <c r="A45" s="95">
        <v>39</v>
      </c>
      <c r="B45" s="96" t="s">
        <v>352</v>
      </c>
      <c r="C45" s="96" t="s">
        <v>353</v>
      </c>
      <c r="D45" s="96" t="s">
        <v>199</v>
      </c>
      <c r="E45" s="97">
        <v>61691</v>
      </c>
      <c r="F45" s="98">
        <v>1075.3358209999999</v>
      </c>
      <c r="G45" s="99">
        <v>1.07335E-2</v>
      </c>
      <c r="H45" s="89" t="s">
        <v>140</v>
      </c>
    </row>
    <row r="46" spans="1:8" ht="25.5" x14ac:dyDescent="0.2">
      <c r="A46" s="95">
        <v>40</v>
      </c>
      <c r="B46" s="96" t="s">
        <v>292</v>
      </c>
      <c r="C46" s="96" t="s">
        <v>293</v>
      </c>
      <c r="D46" s="96" t="s">
        <v>25</v>
      </c>
      <c r="E46" s="97">
        <v>43689</v>
      </c>
      <c r="F46" s="98">
        <v>902.39629500000001</v>
      </c>
      <c r="G46" s="99">
        <v>9.0072999999999993E-3</v>
      </c>
      <c r="H46" s="89" t="s">
        <v>140</v>
      </c>
    </row>
    <row r="47" spans="1:8" x14ac:dyDescent="0.2">
      <c r="A47" s="95">
        <v>41</v>
      </c>
      <c r="B47" s="96" t="s">
        <v>860</v>
      </c>
      <c r="C47" s="96" t="s">
        <v>861</v>
      </c>
      <c r="D47" s="96" t="s">
        <v>31</v>
      </c>
      <c r="E47" s="97">
        <v>488906</v>
      </c>
      <c r="F47" s="98">
        <v>883.74648560000003</v>
      </c>
      <c r="G47" s="99">
        <v>8.8211399999999999E-3</v>
      </c>
      <c r="H47" s="89" t="s">
        <v>140</v>
      </c>
    </row>
    <row r="48" spans="1:8" ht="25.5" x14ac:dyDescent="0.2">
      <c r="A48" s="95">
        <v>42</v>
      </c>
      <c r="B48" s="96" t="s">
        <v>954</v>
      </c>
      <c r="C48" s="96" t="s">
        <v>955</v>
      </c>
      <c r="D48" s="96" t="s">
        <v>277</v>
      </c>
      <c r="E48" s="97">
        <v>31350</v>
      </c>
      <c r="F48" s="98">
        <v>882.91004999999996</v>
      </c>
      <c r="G48" s="99">
        <v>8.8128000000000008E-3</v>
      </c>
      <c r="H48" s="89" t="s">
        <v>140</v>
      </c>
    </row>
    <row r="49" spans="1:8" x14ac:dyDescent="0.2">
      <c r="A49" s="95">
        <v>43</v>
      </c>
      <c r="B49" s="96" t="s">
        <v>212</v>
      </c>
      <c r="C49" s="96" t="s">
        <v>213</v>
      </c>
      <c r="D49" s="96" t="s">
        <v>199</v>
      </c>
      <c r="E49" s="97">
        <v>14577</v>
      </c>
      <c r="F49" s="98">
        <v>879.72194999999999</v>
      </c>
      <c r="G49" s="99">
        <v>8.7809700000000008E-3</v>
      </c>
      <c r="H49" s="89" t="s">
        <v>140</v>
      </c>
    </row>
    <row r="50" spans="1:8" ht="25.5" x14ac:dyDescent="0.2">
      <c r="A50" s="95">
        <v>44</v>
      </c>
      <c r="B50" s="96" t="s">
        <v>956</v>
      </c>
      <c r="C50" s="96" t="s">
        <v>957</v>
      </c>
      <c r="D50" s="96" t="s">
        <v>216</v>
      </c>
      <c r="E50" s="97">
        <v>35391</v>
      </c>
      <c r="F50" s="98">
        <v>849.95025599999997</v>
      </c>
      <c r="G50" s="99">
        <v>8.4838099999999996E-3</v>
      </c>
      <c r="H50" s="89" t="s">
        <v>140</v>
      </c>
    </row>
    <row r="51" spans="1:8" x14ac:dyDescent="0.2">
      <c r="A51" s="95">
        <v>45</v>
      </c>
      <c r="B51" s="96" t="s">
        <v>431</v>
      </c>
      <c r="C51" s="96" t="s">
        <v>432</v>
      </c>
      <c r="D51" s="96" t="s">
        <v>199</v>
      </c>
      <c r="E51" s="97">
        <v>49638</v>
      </c>
      <c r="F51" s="98">
        <v>841.66192799999999</v>
      </c>
      <c r="G51" s="99">
        <v>8.40108E-3</v>
      </c>
      <c r="H51" s="89" t="s">
        <v>140</v>
      </c>
    </row>
    <row r="52" spans="1:8" x14ac:dyDescent="0.2">
      <c r="A52" s="95">
        <v>46</v>
      </c>
      <c r="B52" s="96" t="s">
        <v>958</v>
      </c>
      <c r="C52" s="96" t="s">
        <v>959</v>
      </c>
      <c r="D52" s="96" t="s">
        <v>31</v>
      </c>
      <c r="E52" s="97">
        <v>507916</v>
      </c>
      <c r="F52" s="98">
        <v>833.49015599999996</v>
      </c>
      <c r="G52" s="99">
        <v>8.3195100000000004E-3</v>
      </c>
      <c r="H52" s="89" t="s">
        <v>140</v>
      </c>
    </row>
    <row r="53" spans="1:8" x14ac:dyDescent="0.2">
      <c r="A53" s="95">
        <v>47</v>
      </c>
      <c r="B53" s="96" t="s">
        <v>107</v>
      </c>
      <c r="C53" s="96" t="s">
        <v>108</v>
      </c>
      <c r="D53" s="96" t="s">
        <v>109</v>
      </c>
      <c r="E53" s="97">
        <v>11905</v>
      </c>
      <c r="F53" s="98">
        <v>828.64752499999997</v>
      </c>
      <c r="G53" s="99">
        <v>8.2711699999999996E-3</v>
      </c>
      <c r="H53" s="89" t="s">
        <v>140</v>
      </c>
    </row>
    <row r="54" spans="1:8" x14ac:dyDescent="0.2">
      <c r="A54" s="95">
        <v>48</v>
      </c>
      <c r="B54" s="96" t="s">
        <v>960</v>
      </c>
      <c r="C54" s="96" t="s">
        <v>961</v>
      </c>
      <c r="D54" s="96" t="s">
        <v>91</v>
      </c>
      <c r="E54" s="97">
        <v>194466</v>
      </c>
      <c r="F54" s="98">
        <v>827.16113099999995</v>
      </c>
      <c r="G54" s="99">
        <v>8.2563399999999992E-3</v>
      </c>
      <c r="H54" s="89" t="s">
        <v>140</v>
      </c>
    </row>
    <row r="55" spans="1:8" ht="25.5" x14ac:dyDescent="0.2">
      <c r="A55" s="95">
        <v>49</v>
      </c>
      <c r="B55" s="96" t="s">
        <v>838</v>
      </c>
      <c r="C55" s="96" t="s">
        <v>839</v>
      </c>
      <c r="D55" s="96" t="s">
        <v>216</v>
      </c>
      <c r="E55" s="97">
        <v>13638</v>
      </c>
      <c r="F55" s="98">
        <v>825.23537999999996</v>
      </c>
      <c r="G55" s="99">
        <v>8.2371100000000006E-3</v>
      </c>
      <c r="H55" s="89" t="s">
        <v>140</v>
      </c>
    </row>
    <row r="56" spans="1:8" x14ac:dyDescent="0.2">
      <c r="A56" s="95">
        <v>50</v>
      </c>
      <c r="B56" s="96" t="s">
        <v>20</v>
      </c>
      <c r="C56" s="96" t="s">
        <v>21</v>
      </c>
      <c r="D56" s="96" t="s">
        <v>22</v>
      </c>
      <c r="E56" s="97">
        <v>229541</v>
      </c>
      <c r="F56" s="98">
        <v>817.16596000000004</v>
      </c>
      <c r="G56" s="99">
        <v>8.1565700000000001E-3</v>
      </c>
      <c r="H56" s="89" t="s">
        <v>140</v>
      </c>
    </row>
    <row r="57" spans="1:8" x14ac:dyDescent="0.2">
      <c r="A57" s="95">
        <v>51</v>
      </c>
      <c r="B57" s="96" t="s">
        <v>197</v>
      </c>
      <c r="C57" s="96" t="s">
        <v>198</v>
      </c>
      <c r="D57" s="96" t="s">
        <v>199</v>
      </c>
      <c r="E57" s="97">
        <v>49300</v>
      </c>
      <c r="F57" s="98">
        <v>815.32339999999999</v>
      </c>
      <c r="G57" s="99">
        <v>8.1381800000000001E-3</v>
      </c>
      <c r="H57" s="89" t="s">
        <v>140</v>
      </c>
    </row>
    <row r="58" spans="1:8" x14ac:dyDescent="0.2">
      <c r="A58" s="95">
        <v>52</v>
      </c>
      <c r="B58" s="96" t="s">
        <v>438</v>
      </c>
      <c r="C58" s="96" t="s">
        <v>439</v>
      </c>
      <c r="D58" s="96" t="s">
        <v>199</v>
      </c>
      <c r="E58" s="97">
        <v>25554</v>
      </c>
      <c r="F58" s="98">
        <v>798.28140599999995</v>
      </c>
      <c r="G58" s="99">
        <v>7.9680700000000007E-3</v>
      </c>
      <c r="H58" s="89" t="s">
        <v>140</v>
      </c>
    </row>
    <row r="59" spans="1:8" x14ac:dyDescent="0.2">
      <c r="A59" s="95">
        <v>53</v>
      </c>
      <c r="B59" s="96" t="s">
        <v>962</v>
      </c>
      <c r="C59" s="96" t="s">
        <v>963</v>
      </c>
      <c r="D59" s="96" t="s">
        <v>964</v>
      </c>
      <c r="E59" s="97">
        <v>980348</v>
      </c>
      <c r="F59" s="98">
        <v>796.14061079999999</v>
      </c>
      <c r="G59" s="99">
        <v>7.9466999999999993E-3</v>
      </c>
      <c r="H59" s="89" t="s">
        <v>140</v>
      </c>
    </row>
    <row r="60" spans="1:8" x14ac:dyDescent="0.2">
      <c r="A60" s="95">
        <v>54</v>
      </c>
      <c r="B60" s="96" t="s">
        <v>965</v>
      </c>
      <c r="C60" s="96" t="s">
        <v>966</v>
      </c>
      <c r="D60" s="96" t="s">
        <v>241</v>
      </c>
      <c r="E60" s="97">
        <v>27178</v>
      </c>
      <c r="F60" s="98">
        <v>768.62101800000005</v>
      </c>
      <c r="G60" s="99">
        <v>7.6720199999999999E-3</v>
      </c>
      <c r="H60" s="89" t="s">
        <v>140</v>
      </c>
    </row>
    <row r="61" spans="1:8" x14ac:dyDescent="0.2">
      <c r="A61" s="95">
        <v>55</v>
      </c>
      <c r="B61" s="96" t="s">
        <v>333</v>
      </c>
      <c r="C61" s="96" t="s">
        <v>334</v>
      </c>
      <c r="D61" s="96" t="s">
        <v>28</v>
      </c>
      <c r="E61" s="97">
        <v>16634</v>
      </c>
      <c r="F61" s="98">
        <v>768.39099599999997</v>
      </c>
      <c r="G61" s="99">
        <v>7.6697199999999997E-3</v>
      </c>
      <c r="H61" s="89" t="s">
        <v>140</v>
      </c>
    </row>
    <row r="62" spans="1:8" x14ac:dyDescent="0.2">
      <c r="A62" s="95">
        <v>56</v>
      </c>
      <c r="B62" s="96" t="s">
        <v>499</v>
      </c>
      <c r="C62" s="96" t="s">
        <v>500</v>
      </c>
      <c r="D62" s="96" t="s">
        <v>182</v>
      </c>
      <c r="E62" s="97">
        <v>200301</v>
      </c>
      <c r="F62" s="98">
        <v>759.84184349999998</v>
      </c>
      <c r="G62" s="99">
        <v>7.5843899999999999E-3</v>
      </c>
      <c r="H62" s="89" t="s">
        <v>140</v>
      </c>
    </row>
    <row r="63" spans="1:8" x14ac:dyDescent="0.2">
      <c r="A63" s="95">
        <v>57</v>
      </c>
      <c r="B63" s="96" t="s">
        <v>707</v>
      </c>
      <c r="C63" s="96" t="s">
        <v>708</v>
      </c>
      <c r="D63" s="96" t="s">
        <v>31</v>
      </c>
      <c r="E63" s="97">
        <v>509525</v>
      </c>
      <c r="F63" s="98">
        <v>751.14175499999999</v>
      </c>
      <c r="G63" s="99">
        <v>7.4975500000000004E-3</v>
      </c>
      <c r="H63" s="89" t="s">
        <v>140</v>
      </c>
    </row>
    <row r="64" spans="1:8" x14ac:dyDescent="0.2">
      <c r="A64" s="95">
        <v>58</v>
      </c>
      <c r="B64" s="96" t="s">
        <v>659</v>
      </c>
      <c r="C64" s="96" t="s">
        <v>660</v>
      </c>
      <c r="D64" s="96" t="s">
        <v>182</v>
      </c>
      <c r="E64" s="97">
        <v>38212</v>
      </c>
      <c r="F64" s="98">
        <v>746.12751200000002</v>
      </c>
      <c r="G64" s="99">
        <v>7.4475000000000001E-3</v>
      </c>
      <c r="H64" s="89" t="s">
        <v>140</v>
      </c>
    </row>
    <row r="65" spans="1:8" ht="25.5" x14ac:dyDescent="0.2">
      <c r="A65" s="95">
        <v>59</v>
      </c>
      <c r="B65" s="96" t="s">
        <v>750</v>
      </c>
      <c r="C65" s="96" t="s">
        <v>751</v>
      </c>
      <c r="D65" s="96" t="s">
        <v>216</v>
      </c>
      <c r="E65" s="97">
        <v>61671</v>
      </c>
      <c r="F65" s="98">
        <v>744.80066699999998</v>
      </c>
      <c r="G65" s="99">
        <v>7.4342499999999999E-3</v>
      </c>
      <c r="H65" s="89" t="s">
        <v>140</v>
      </c>
    </row>
    <row r="66" spans="1:8" ht="25.5" x14ac:dyDescent="0.2">
      <c r="A66" s="95">
        <v>60</v>
      </c>
      <c r="B66" s="96" t="s">
        <v>771</v>
      </c>
      <c r="C66" s="96" t="s">
        <v>772</v>
      </c>
      <c r="D66" s="96" t="s">
        <v>216</v>
      </c>
      <c r="E66" s="97">
        <v>60574</v>
      </c>
      <c r="F66" s="98">
        <v>737.85189400000002</v>
      </c>
      <c r="G66" s="99">
        <v>7.3648899999999998E-3</v>
      </c>
      <c r="H66" s="89" t="s">
        <v>140</v>
      </c>
    </row>
    <row r="67" spans="1:8" ht="25.5" x14ac:dyDescent="0.2">
      <c r="A67" s="95">
        <v>61</v>
      </c>
      <c r="B67" s="96" t="s">
        <v>967</v>
      </c>
      <c r="C67" s="96" t="s">
        <v>968</v>
      </c>
      <c r="D67" s="96" t="s">
        <v>185</v>
      </c>
      <c r="E67" s="97">
        <v>103636</v>
      </c>
      <c r="F67" s="98">
        <v>729.54562199999998</v>
      </c>
      <c r="G67" s="99">
        <v>7.2819800000000004E-3</v>
      </c>
      <c r="H67" s="89" t="s">
        <v>140</v>
      </c>
    </row>
    <row r="68" spans="1:8" x14ac:dyDescent="0.2">
      <c r="A68" s="95">
        <v>62</v>
      </c>
      <c r="B68" s="96" t="s">
        <v>34</v>
      </c>
      <c r="C68" s="96" t="s">
        <v>35</v>
      </c>
      <c r="D68" s="96" t="s">
        <v>22</v>
      </c>
      <c r="E68" s="97">
        <v>279194</v>
      </c>
      <c r="F68" s="98">
        <v>716.13261</v>
      </c>
      <c r="G68" s="99">
        <v>7.1481000000000001E-3</v>
      </c>
      <c r="H68" s="89" t="s">
        <v>140</v>
      </c>
    </row>
    <row r="69" spans="1:8" x14ac:dyDescent="0.2">
      <c r="A69" s="95">
        <v>63</v>
      </c>
      <c r="B69" s="96" t="s">
        <v>842</v>
      </c>
      <c r="C69" s="96" t="s">
        <v>843</v>
      </c>
      <c r="D69" s="96" t="s">
        <v>98</v>
      </c>
      <c r="E69" s="97">
        <v>73256</v>
      </c>
      <c r="F69" s="98">
        <v>711.68204000000003</v>
      </c>
      <c r="G69" s="99">
        <v>7.1036800000000002E-3</v>
      </c>
      <c r="H69" s="89" t="s">
        <v>140</v>
      </c>
    </row>
    <row r="70" spans="1:8" x14ac:dyDescent="0.2">
      <c r="A70" s="95">
        <v>64</v>
      </c>
      <c r="B70" s="96" t="s">
        <v>249</v>
      </c>
      <c r="C70" s="96" t="s">
        <v>250</v>
      </c>
      <c r="D70" s="96" t="s">
        <v>182</v>
      </c>
      <c r="E70" s="97">
        <v>132865</v>
      </c>
      <c r="F70" s="98">
        <v>699.26849500000003</v>
      </c>
      <c r="G70" s="99">
        <v>6.9797699999999997E-3</v>
      </c>
      <c r="H70" s="89" t="s">
        <v>140</v>
      </c>
    </row>
    <row r="71" spans="1:8" ht="25.5" x14ac:dyDescent="0.2">
      <c r="A71" s="95">
        <v>65</v>
      </c>
      <c r="B71" s="96" t="s">
        <v>969</v>
      </c>
      <c r="C71" s="96" t="s">
        <v>970</v>
      </c>
      <c r="D71" s="96" t="s">
        <v>25</v>
      </c>
      <c r="E71" s="97">
        <v>40823</v>
      </c>
      <c r="F71" s="98">
        <v>668.23168699999997</v>
      </c>
      <c r="G71" s="99">
        <v>6.6699799999999998E-3</v>
      </c>
      <c r="H71" s="89" t="s">
        <v>140</v>
      </c>
    </row>
    <row r="72" spans="1:8" x14ac:dyDescent="0.2">
      <c r="A72" s="95">
        <v>66</v>
      </c>
      <c r="B72" s="96" t="s">
        <v>393</v>
      </c>
      <c r="C72" s="96" t="s">
        <v>394</v>
      </c>
      <c r="D72" s="96" t="s">
        <v>182</v>
      </c>
      <c r="E72" s="97">
        <v>40371</v>
      </c>
      <c r="F72" s="98">
        <v>667.85745299999996</v>
      </c>
      <c r="G72" s="99">
        <v>6.6662400000000004E-3</v>
      </c>
      <c r="H72" s="89" t="s">
        <v>140</v>
      </c>
    </row>
    <row r="73" spans="1:8" x14ac:dyDescent="0.2">
      <c r="A73" s="95">
        <v>67</v>
      </c>
      <c r="B73" s="96" t="s">
        <v>971</v>
      </c>
      <c r="C73" s="96" t="s">
        <v>972</v>
      </c>
      <c r="D73" s="96" t="s">
        <v>182</v>
      </c>
      <c r="E73" s="97">
        <v>343725</v>
      </c>
      <c r="F73" s="98">
        <v>658.74896249999995</v>
      </c>
      <c r="G73" s="99">
        <v>6.5753199999999999E-3</v>
      </c>
      <c r="H73" s="89" t="s">
        <v>140</v>
      </c>
    </row>
    <row r="74" spans="1:8" ht="25.5" x14ac:dyDescent="0.2">
      <c r="A74" s="95">
        <v>68</v>
      </c>
      <c r="B74" s="96" t="s">
        <v>973</v>
      </c>
      <c r="C74" s="96" t="s">
        <v>974</v>
      </c>
      <c r="D74" s="96" t="s">
        <v>975</v>
      </c>
      <c r="E74" s="97">
        <v>30288</v>
      </c>
      <c r="F74" s="98">
        <v>616.51224000000002</v>
      </c>
      <c r="G74" s="99">
        <v>6.1537400000000004E-3</v>
      </c>
      <c r="H74" s="89" t="s">
        <v>140</v>
      </c>
    </row>
    <row r="75" spans="1:8" ht="25.5" x14ac:dyDescent="0.2">
      <c r="A75" s="95">
        <v>69</v>
      </c>
      <c r="B75" s="96" t="s">
        <v>976</v>
      </c>
      <c r="C75" s="96" t="s">
        <v>977</v>
      </c>
      <c r="D75" s="96" t="s">
        <v>135</v>
      </c>
      <c r="E75" s="97">
        <v>14170</v>
      </c>
      <c r="F75" s="98">
        <v>492.46418</v>
      </c>
      <c r="G75" s="99">
        <v>4.9155500000000003E-3</v>
      </c>
      <c r="H75" s="89" t="s">
        <v>140</v>
      </c>
    </row>
    <row r="76" spans="1:8" ht="51" x14ac:dyDescent="0.2">
      <c r="A76" s="95">
        <v>70</v>
      </c>
      <c r="B76" s="96" t="s">
        <v>978</v>
      </c>
      <c r="C76" s="96" t="s">
        <v>979</v>
      </c>
      <c r="D76" s="96" t="s">
        <v>339</v>
      </c>
      <c r="E76" s="97">
        <v>33020</v>
      </c>
      <c r="F76" s="98">
        <v>64.947038000000006</v>
      </c>
      <c r="G76" s="99">
        <v>6.4827000000000005E-4</v>
      </c>
      <c r="H76" s="89" t="s">
        <v>140</v>
      </c>
    </row>
    <row r="77" spans="1:8" x14ac:dyDescent="0.2">
      <c r="A77" s="100"/>
      <c r="B77" s="100"/>
      <c r="C77" s="101" t="s">
        <v>139</v>
      </c>
      <c r="D77" s="100"/>
      <c r="E77" s="100" t="s">
        <v>140</v>
      </c>
      <c r="F77" s="102">
        <v>96633.759911400004</v>
      </c>
      <c r="G77" s="103">
        <v>0.96455301000000004</v>
      </c>
      <c r="H77" s="89" t="s">
        <v>140</v>
      </c>
    </row>
    <row r="78" spans="1:8" x14ac:dyDescent="0.2">
      <c r="A78" s="100"/>
      <c r="B78" s="100"/>
      <c r="C78" s="104"/>
      <c r="D78" s="100"/>
      <c r="E78" s="100"/>
      <c r="F78" s="105"/>
      <c r="G78" s="105"/>
      <c r="H78" s="89" t="s">
        <v>140</v>
      </c>
    </row>
    <row r="79" spans="1:8" x14ac:dyDescent="0.2">
      <c r="A79" s="100"/>
      <c r="B79" s="100"/>
      <c r="C79" s="101" t="s">
        <v>141</v>
      </c>
      <c r="D79" s="100"/>
      <c r="E79" s="100"/>
      <c r="F79" s="100"/>
      <c r="G79" s="100"/>
      <c r="H79" s="89" t="s">
        <v>140</v>
      </c>
    </row>
    <row r="80" spans="1:8" x14ac:dyDescent="0.2">
      <c r="A80" s="100"/>
      <c r="B80" s="100"/>
      <c r="C80" s="101" t="s">
        <v>139</v>
      </c>
      <c r="D80" s="100"/>
      <c r="E80" s="100" t="s">
        <v>140</v>
      </c>
      <c r="F80" s="106" t="s">
        <v>142</v>
      </c>
      <c r="G80" s="103">
        <v>0</v>
      </c>
      <c r="H80" s="89" t="s">
        <v>140</v>
      </c>
    </row>
    <row r="81" spans="1:8" x14ac:dyDescent="0.2">
      <c r="A81" s="100"/>
      <c r="B81" s="100"/>
      <c r="C81" s="104"/>
      <c r="D81" s="100"/>
      <c r="E81" s="100"/>
      <c r="F81" s="105"/>
      <c r="G81" s="105"/>
      <c r="H81" s="89" t="s">
        <v>140</v>
      </c>
    </row>
    <row r="82" spans="1:8" x14ac:dyDescent="0.2">
      <c r="A82" s="100"/>
      <c r="B82" s="100"/>
      <c r="C82" s="101" t="s">
        <v>143</v>
      </c>
      <c r="D82" s="100"/>
      <c r="E82" s="100"/>
      <c r="F82" s="100"/>
      <c r="G82" s="100"/>
      <c r="H82" s="89" t="s">
        <v>140</v>
      </c>
    </row>
    <row r="83" spans="1:8" x14ac:dyDescent="0.2">
      <c r="A83" s="100"/>
      <c r="B83" s="100"/>
      <c r="C83" s="101" t="s">
        <v>139</v>
      </c>
      <c r="D83" s="100"/>
      <c r="E83" s="100" t="s">
        <v>140</v>
      </c>
      <c r="F83" s="106" t="s">
        <v>142</v>
      </c>
      <c r="G83" s="103">
        <v>0</v>
      </c>
      <c r="H83" s="89" t="s">
        <v>140</v>
      </c>
    </row>
    <row r="84" spans="1:8" x14ac:dyDescent="0.2">
      <c r="A84" s="100"/>
      <c r="B84" s="100"/>
      <c r="C84" s="104"/>
      <c r="D84" s="100"/>
      <c r="E84" s="100"/>
      <c r="F84" s="105"/>
      <c r="G84" s="105"/>
      <c r="H84" s="89" t="s">
        <v>140</v>
      </c>
    </row>
    <row r="85" spans="1:8" x14ac:dyDescent="0.2">
      <c r="A85" s="100"/>
      <c r="B85" s="100"/>
      <c r="C85" s="101" t="s">
        <v>144</v>
      </c>
      <c r="D85" s="100"/>
      <c r="E85" s="100"/>
      <c r="F85" s="100"/>
      <c r="G85" s="100"/>
      <c r="H85" s="89" t="s">
        <v>140</v>
      </c>
    </row>
    <row r="86" spans="1:8" x14ac:dyDescent="0.2">
      <c r="A86" s="100"/>
      <c r="B86" s="100"/>
      <c r="C86" s="101" t="s">
        <v>139</v>
      </c>
      <c r="D86" s="100"/>
      <c r="E86" s="100" t="s">
        <v>140</v>
      </c>
      <c r="F86" s="106" t="s">
        <v>142</v>
      </c>
      <c r="G86" s="103">
        <v>0</v>
      </c>
      <c r="H86" s="89" t="s">
        <v>140</v>
      </c>
    </row>
    <row r="87" spans="1:8" x14ac:dyDescent="0.2">
      <c r="A87" s="100"/>
      <c r="B87" s="100"/>
      <c r="C87" s="104"/>
      <c r="D87" s="100"/>
      <c r="E87" s="100"/>
      <c r="F87" s="105"/>
      <c r="G87" s="105"/>
      <c r="H87" s="89" t="s">
        <v>140</v>
      </c>
    </row>
    <row r="88" spans="1:8" x14ac:dyDescent="0.2">
      <c r="A88" s="100"/>
      <c r="B88" s="100"/>
      <c r="C88" s="101" t="s">
        <v>145</v>
      </c>
      <c r="D88" s="100"/>
      <c r="E88" s="100"/>
      <c r="F88" s="105"/>
      <c r="G88" s="105"/>
      <c r="H88" s="89" t="s">
        <v>140</v>
      </c>
    </row>
    <row r="89" spans="1:8" x14ac:dyDescent="0.2">
      <c r="A89" s="100"/>
      <c r="B89" s="100"/>
      <c r="C89" s="101" t="s">
        <v>139</v>
      </c>
      <c r="D89" s="100"/>
      <c r="E89" s="100" t="s">
        <v>140</v>
      </c>
      <c r="F89" s="106" t="s">
        <v>142</v>
      </c>
      <c r="G89" s="103">
        <v>0</v>
      </c>
      <c r="H89" s="89" t="s">
        <v>140</v>
      </c>
    </row>
    <row r="90" spans="1:8" x14ac:dyDescent="0.2">
      <c r="A90" s="100"/>
      <c r="B90" s="100"/>
      <c r="C90" s="104"/>
      <c r="D90" s="100"/>
      <c r="E90" s="100"/>
      <c r="F90" s="105"/>
      <c r="G90" s="105"/>
      <c r="H90" s="89" t="s">
        <v>140</v>
      </c>
    </row>
    <row r="91" spans="1:8" x14ac:dyDescent="0.2">
      <c r="A91" s="100"/>
      <c r="B91" s="100"/>
      <c r="C91" s="101" t="s">
        <v>146</v>
      </c>
      <c r="D91" s="100"/>
      <c r="E91" s="100"/>
      <c r="F91" s="105"/>
      <c r="G91" s="105"/>
      <c r="H91" s="89" t="s">
        <v>140</v>
      </c>
    </row>
    <row r="92" spans="1:8" x14ac:dyDescent="0.2">
      <c r="A92" s="95">
        <v>1</v>
      </c>
      <c r="B92" s="96"/>
      <c r="C92" s="96" t="s">
        <v>1135</v>
      </c>
      <c r="D92" s="96" t="s">
        <v>356</v>
      </c>
      <c r="E92" s="97">
        <v>500000</v>
      </c>
      <c r="F92" s="98">
        <v>974.35</v>
      </c>
      <c r="G92" s="99">
        <v>9.7255099999999997E-3</v>
      </c>
      <c r="H92" s="89" t="s">
        <v>140</v>
      </c>
    </row>
    <row r="93" spans="1:8" x14ac:dyDescent="0.2">
      <c r="A93" s="100"/>
      <c r="B93" s="100"/>
      <c r="C93" s="101" t="s">
        <v>139</v>
      </c>
      <c r="D93" s="100"/>
      <c r="E93" s="100" t="s">
        <v>140</v>
      </c>
      <c r="F93" s="102">
        <v>974.35</v>
      </c>
      <c r="G93" s="103">
        <v>9.7255099999999997E-3</v>
      </c>
      <c r="H93" s="89" t="s">
        <v>140</v>
      </c>
    </row>
    <row r="94" spans="1:8" x14ac:dyDescent="0.2">
      <c r="A94" s="100"/>
      <c r="B94" s="100"/>
      <c r="C94" s="104"/>
      <c r="D94" s="100"/>
      <c r="E94" s="100"/>
      <c r="F94" s="105"/>
      <c r="G94" s="105"/>
      <c r="H94" s="89" t="s">
        <v>140</v>
      </c>
    </row>
    <row r="95" spans="1:8" x14ac:dyDescent="0.2">
      <c r="A95" s="100"/>
      <c r="B95" s="100"/>
      <c r="C95" s="101" t="s">
        <v>147</v>
      </c>
      <c r="D95" s="100"/>
      <c r="E95" s="100"/>
      <c r="F95" s="102">
        <f>F93+F77</f>
        <v>97608.10991140001</v>
      </c>
      <c r="G95" s="103">
        <f>G93+G77</f>
        <v>0.97427852000000004</v>
      </c>
      <c r="H95" s="89" t="s">
        <v>140</v>
      </c>
    </row>
    <row r="96" spans="1:8" x14ac:dyDescent="0.2">
      <c r="A96" s="100"/>
      <c r="B96" s="100"/>
      <c r="C96" s="104"/>
      <c r="D96" s="100"/>
      <c r="E96" s="100"/>
      <c r="F96" s="105"/>
      <c r="G96" s="105"/>
      <c r="H96" s="89" t="s">
        <v>140</v>
      </c>
    </row>
    <row r="97" spans="1:8" x14ac:dyDescent="0.2">
      <c r="A97" s="100"/>
      <c r="B97" s="100"/>
      <c r="C97" s="101" t="s">
        <v>148</v>
      </c>
      <c r="D97" s="100"/>
      <c r="E97" s="100"/>
      <c r="F97" s="105"/>
      <c r="G97" s="105"/>
      <c r="H97" s="89" t="s">
        <v>140</v>
      </c>
    </row>
    <row r="98" spans="1:8" x14ac:dyDescent="0.2">
      <c r="A98" s="100"/>
      <c r="B98" s="100"/>
      <c r="C98" s="101" t="s">
        <v>10</v>
      </c>
      <c r="D98" s="100"/>
      <c r="E98" s="100"/>
      <c r="F98" s="105"/>
      <c r="G98" s="105"/>
      <c r="H98" s="89" t="s">
        <v>140</v>
      </c>
    </row>
    <row r="99" spans="1:8" x14ac:dyDescent="0.2">
      <c r="A99" s="100"/>
      <c r="B99" s="100"/>
      <c r="C99" s="101" t="s">
        <v>139</v>
      </c>
      <c r="D99" s="100"/>
      <c r="E99" s="100" t="s">
        <v>140</v>
      </c>
      <c r="F99" s="106" t="s">
        <v>142</v>
      </c>
      <c r="G99" s="103">
        <v>0</v>
      </c>
      <c r="H99" s="89" t="s">
        <v>140</v>
      </c>
    </row>
    <row r="100" spans="1:8" x14ac:dyDescent="0.2">
      <c r="A100" s="100"/>
      <c r="B100" s="100"/>
      <c r="C100" s="104"/>
      <c r="D100" s="100"/>
      <c r="E100" s="100"/>
      <c r="F100" s="105"/>
      <c r="G100" s="105"/>
      <c r="H100" s="89" t="s">
        <v>140</v>
      </c>
    </row>
    <row r="101" spans="1:8" x14ac:dyDescent="0.2">
      <c r="A101" s="100"/>
      <c r="B101" s="100"/>
      <c r="C101" s="101" t="s">
        <v>149</v>
      </c>
      <c r="D101" s="100"/>
      <c r="E101" s="100"/>
      <c r="F101" s="100"/>
      <c r="G101" s="100"/>
      <c r="H101" s="89" t="s">
        <v>140</v>
      </c>
    </row>
    <row r="102" spans="1:8" x14ac:dyDescent="0.2">
      <c r="A102" s="100"/>
      <c r="B102" s="100"/>
      <c r="C102" s="101" t="s">
        <v>139</v>
      </c>
      <c r="D102" s="100"/>
      <c r="E102" s="100" t="s">
        <v>140</v>
      </c>
      <c r="F102" s="106" t="s">
        <v>142</v>
      </c>
      <c r="G102" s="103">
        <v>0</v>
      </c>
      <c r="H102" s="89" t="s">
        <v>140</v>
      </c>
    </row>
    <row r="103" spans="1:8" x14ac:dyDescent="0.2">
      <c r="A103" s="100"/>
      <c r="B103" s="100"/>
      <c r="C103" s="104"/>
      <c r="D103" s="100"/>
      <c r="E103" s="100"/>
      <c r="F103" s="105"/>
      <c r="G103" s="105"/>
      <c r="H103" s="89" t="s">
        <v>140</v>
      </c>
    </row>
    <row r="104" spans="1:8" x14ac:dyDescent="0.2">
      <c r="A104" s="100"/>
      <c r="B104" s="100"/>
      <c r="C104" s="101" t="s">
        <v>150</v>
      </c>
      <c r="D104" s="100"/>
      <c r="E104" s="100"/>
      <c r="F104" s="100"/>
      <c r="G104" s="100"/>
      <c r="H104" s="89" t="s">
        <v>140</v>
      </c>
    </row>
    <row r="105" spans="1:8" x14ac:dyDescent="0.2">
      <c r="A105" s="100"/>
      <c r="B105" s="100"/>
      <c r="C105" s="101" t="s">
        <v>139</v>
      </c>
      <c r="D105" s="100"/>
      <c r="E105" s="100" t="s">
        <v>140</v>
      </c>
      <c r="F105" s="106" t="s">
        <v>142</v>
      </c>
      <c r="G105" s="103">
        <v>0</v>
      </c>
      <c r="H105" s="89" t="s">
        <v>140</v>
      </c>
    </row>
    <row r="106" spans="1:8" x14ac:dyDescent="0.2">
      <c r="A106" s="100"/>
      <c r="B106" s="100"/>
      <c r="C106" s="104"/>
      <c r="D106" s="100"/>
      <c r="E106" s="100"/>
      <c r="F106" s="105"/>
      <c r="G106" s="105"/>
      <c r="H106" s="89" t="s">
        <v>140</v>
      </c>
    </row>
    <row r="107" spans="1:8" x14ac:dyDescent="0.2">
      <c r="A107" s="100"/>
      <c r="B107" s="100"/>
      <c r="C107" s="101" t="s">
        <v>151</v>
      </c>
      <c r="D107" s="100"/>
      <c r="E107" s="100"/>
      <c r="F107" s="105"/>
      <c r="G107" s="105"/>
      <c r="H107" s="89" t="s">
        <v>140</v>
      </c>
    </row>
    <row r="108" spans="1:8" x14ac:dyDescent="0.2">
      <c r="A108" s="100"/>
      <c r="B108" s="100"/>
      <c r="C108" s="101" t="s">
        <v>139</v>
      </c>
      <c r="D108" s="100"/>
      <c r="E108" s="100" t="s">
        <v>140</v>
      </c>
      <c r="F108" s="106" t="s">
        <v>142</v>
      </c>
      <c r="G108" s="103">
        <v>0</v>
      </c>
      <c r="H108" s="89" t="s">
        <v>140</v>
      </c>
    </row>
    <row r="109" spans="1:8" x14ac:dyDescent="0.2">
      <c r="A109" s="100"/>
      <c r="B109" s="100"/>
      <c r="C109" s="104"/>
      <c r="D109" s="100"/>
      <c r="E109" s="100"/>
      <c r="F109" s="105"/>
      <c r="G109" s="105"/>
      <c r="H109" s="89" t="s">
        <v>140</v>
      </c>
    </row>
    <row r="110" spans="1:8" x14ac:dyDescent="0.2">
      <c r="A110" s="100"/>
      <c r="B110" s="100"/>
      <c r="C110" s="101" t="s">
        <v>152</v>
      </c>
      <c r="D110" s="100"/>
      <c r="E110" s="100"/>
      <c r="F110" s="102">
        <v>0</v>
      </c>
      <c r="G110" s="103">
        <v>0</v>
      </c>
      <c r="H110" s="89" t="s">
        <v>140</v>
      </c>
    </row>
    <row r="111" spans="1:8" x14ac:dyDescent="0.2">
      <c r="A111" s="100"/>
      <c r="B111" s="100"/>
      <c r="C111" s="104"/>
      <c r="D111" s="100"/>
      <c r="E111" s="100"/>
      <c r="F111" s="105"/>
      <c r="G111" s="105"/>
      <c r="H111" s="89" t="s">
        <v>140</v>
      </c>
    </row>
    <row r="112" spans="1:8" x14ac:dyDescent="0.2">
      <c r="A112" s="100"/>
      <c r="B112" s="100"/>
      <c r="C112" s="101" t="s">
        <v>153</v>
      </c>
      <c r="D112" s="100"/>
      <c r="E112" s="100"/>
      <c r="F112" s="105"/>
      <c r="G112" s="105"/>
      <c r="H112" s="89" t="s">
        <v>140</v>
      </c>
    </row>
    <row r="113" spans="1:8" x14ac:dyDescent="0.2">
      <c r="A113" s="100"/>
      <c r="B113" s="100"/>
      <c r="C113" s="101" t="s">
        <v>154</v>
      </c>
      <c r="D113" s="100"/>
      <c r="E113" s="100"/>
      <c r="F113" s="105"/>
      <c r="G113" s="105"/>
      <c r="H113" s="89" t="s">
        <v>140</v>
      </c>
    </row>
    <row r="114" spans="1:8" x14ac:dyDescent="0.2">
      <c r="A114" s="100"/>
      <c r="B114" s="100"/>
      <c r="C114" s="101" t="s">
        <v>139</v>
      </c>
      <c r="D114" s="100"/>
      <c r="E114" s="100" t="s">
        <v>140</v>
      </c>
      <c r="F114" s="106" t="s">
        <v>142</v>
      </c>
      <c r="G114" s="103">
        <v>0</v>
      </c>
      <c r="H114" s="89" t="s">
        <v>140</v>
      </c>
    </row>
    <row r="115" spans="1:8" x14ac:dyDescent="0.2">
      <c r="A115" s="100"/>
      <c r="B115" s="100"/>
      <c r="C115" s="104"/>
      <c r="D115" s="100"/>
      <c r="E115" s="100"/>
      <c r="F115" s="105"/>
      <c r="G115" s="105"/>
      <c r="H115" s="89" t="s">
        <v>140</v>
      </c>
    </row>
    <row r="116" spans="1:8" x14ac:dyDescent="0.2">
      <c r="A116" s="100"/>
      <c r="B116" s="100"/>
      <c r="C116" s="101" t="s">
        <v>155</v>
      </c>
      <c r="D116" s="100"/>
      <c r="E116" s="100"/>
      <c r="F116" s="105"/>
      <c r="G116" s="105"/>
      <c r="H116" s="89" t="s">
        <v>140</v>
      </c>
    </row>
    <row r="117" spans="1:8" x14ac:dyDescent="0.2">
      <c r="A117" s="100"/>
      <c r="B117" s="100"/>
      <c r="C117" s="101" t="s">
        <v>139</v>
      </c>
      <c r="D117" s="100"/>
      <c r="E117" s="100" t="s">
        <v>140</v>
      </c>
      <c r="F117" s="106" t="s">
        <v>142</v>
      </c>
      <c r="G117" s="103">
        <v>0</v>
      </c>
      <c r="H117" s="89" t="s">
        <v>140</v>
      </c>
    </row>
    <row r="118" spans="1:8" x14ac:dyDescent="0.2">
      <c r="A118" s="100"/>
      <c r="B118" s="100"/>
      <c r="C118" s="104"/>
      <c r="D118" s="100"/>
      <c r="E118" s="100"/>
      <c r="F118" s="105"/>
      <c r="G118" s="105"/>
      <c r="H118" s="89" t="s">
        <v>140</v>
      </c>
    </row>
    <row r="119" spans="1:8" x14ac:dyDescent="0.2">
      <c r="A119" s="100"/>
      <c r="B119" s="100"/>
      <c r="C119" s="101" t="s">
        <v>156</v>
      </c>
      <c r="D119" s="100"/>
      <c r="E119" s="100"/>
      <c r="F119" s="105"/>
      <c r="G119" s="105"/>
      <c r="H119" s="89" t="s">
        <v>140</v>
      </c>
    </row>
    <row r="120" spans="1:8" x14ac:dyDescent="0.2">
      <c r="A120" s="100"/>
      <c r="B120" s="100"/>
      <c r="C120" s="101" t="s">
        <v>139</v>
      </c>
      <c r="D120" s="100"/>
      <c r="E120" s="100" t="s">
        <v>140</v>
      </c>
      <c r="F120" s="106" t="s">
        <v>142</v>
      </c>
      <c r="G120" s="103">
        <v>0</v>
      </c>
      <c r="H120" s="89" t="s">
        <v>140</v>
      </c>
    </row>
    <row r="121" spans="1:8" x14ac:dyDescent="0.2">
      <c r="A121" s="100"/>
      <c r="B121" s="100"/>
      <c r="C121" s="104"/>
      <c r="D121" s="100"/>
      <c r="E121" s="100"/>
      <c r="F121" s="105"/>
      <c r="G121" s="105"/>
      <c r="H121" s="89" t="s">
        <v>140</v>
      </c>
    </row>
    <row r="122" spans="1:8" x14ac:dyDescent="0.2">
      <c r="A122" s="100"/>
      <c r="B122" s="100"/>
      <c r="C122" s="101" t="s">
        <v>157</v>
      </c>
      <c r="D122" s="100"/>
      <c r="E122" s="100"/>
      <c r="F122" s="105"/>
      <c r="G122" s="105"/>
      <c r="H122" s="89" t="s">
        <v>140</v>
      </c>
    </row>
    <row r="123" spans="1:8" x14ac:dyDescent="0.2">
      <c r="A123" s="95">
        <v>1</v>
      </c>
      <c r="B123" s="96"/>
      <c r="C123" s="96" t="s">
        <v>158</v>
      </c>
      <c r="D123" s="96"/>
      <c r="E123" s="107"/>
      <c r="F123" s="98">
        <v>2215.6858371899998</v>
      </c>
      <c r="G123" s="99">
        <v>2.2115940000000001E-2</v>
      </c>
      <c r="H123" s="89">
        <v>5.2</v>
      </c>
    </row>
    <row r="124" spans="1:8" x14ac:dyDescent="0.2">
      <c r="A124" s="100"/>
      <c r="B124" s="100"/>
      <c r="C124" s="101" t="s">
        <v>139</v>
      </c>
      <c r="D124" s="100"/>
      <c r="E124" s="100" t="s">
        <v>140</v>
      </c>
      <c r="F124" s="102">
        <v>2215.6858371899998</v>
      </c>
      <c r="G124" s="103">
        <v>2.2115940000000001E-2</v>
      </c>
      <c r="H124" s="89" t="s">
        <v>140</v>
      </c>
    </row>
    <row r="125" spans="1:8" x14ac:dyDescent="0.2">
      <c r="A125" s="100"/>
      <c r="B125" s="100"/>
      <c r="C125" s="104"/>
      <c r="D125" s="100"/>
      <c r="E125" s="100"/>
      <c r="F125" s="105"/>
      <c r="G125" s="105"/>
      <c r="H125" s="89" t="s">
        <v>140</v>
      </c>
    </row>
    <row r="126" spans="1:8" x14ac:dyDescent="0.2">
      <c r="A126" s="100"/>
      <c r="B126" s="100"/>
      <c r="C126" s="101" t="s">
        <v>159</v>
      </c>
      <c r="D126" s="100"/>
      <c r="E126" s="100"/>
      <c r="F126" s="102">
        <v>2215.6858371899998</v>
      </c>
      <c r="G126" s="103">
        <v>2.2115940000000001E-2</v>
      </c>
      <c r="H126" s="89" t="s">
        <v>140</v>
      </c>
    </row>
    <row r="127" spans="1:8" x14ac:dyDescent="0.2">
      <c r="A127" s="100"/>
      <c r="B127" s="100"/>
      <c r="C127" s="105"/>
      <c r="D127" s="100"/>
      <c r="E127" s="100"/>
      <c r="F127" s="100"/>
      <c r="G127" s="100"/>
      <c r="H127" s="89" t="s">
        <v>140</v>
      </c>
    </row>
    <row r="128" spans="1:8" x14ac:dyDescent="0.2">
      <c r="A128" s="100"/>
      <c r="B128" s="100"/>
      <c r="C128" s="101" t="s">
        <v>160</v>
      </c>
      <c r="D128" s="100"/>
      <c r="E128" s="100"/>
      <c r="F128" s="100"/>
      <c r="G128" s="100"/>
      <c r="H128" s="89" t="s">
        <v>140</v>
      </c>
    </row>
    <row r="129" spans="1:10" x14ac:dyDescent="0.2">
      <c r="A129" s="100"/>
      <c r="B129" s="100"/>
      <c r="C129" s="101" t="s">
        <v>161</v>
      </c>
      <c r="D129" s="100"/>
      <c r="E129" s="100"/>
      <c r="F129" s="100"/>
      <c r="G129" s="100"/>
      <c r="H129" s="89" t="s">
        <v>140</v>
      </c>
    </row>
    <row r="130" spans="1:10" x14ac:dyDescent="0.2">
      <c r="A130" s="100"/>
      <c r="B130" s="100"/>
      <c r="C130" s="101" t="s">
        <v>139</v>
      </c>
      <c r="D130" s="100"/>
      <c r="E130" s="100" t="s">
        <v>140</v>
      </c>
      <c r="F130" s="106" t="s">
        <v>142</v>
      </c>
      <c r="G130" s="103">
        <v>0</v>
      </c>
      <c r="H130" s="89" t="s">
        <v>140</v>
      </c>
    </row>
    <row r="131" spans="1:10" x14ac:dyDescent="0.2">
      <c r="A131" s="100"/>
      <c r="B131" s="100"/>
      <c r="C131" s="104"/>
      <c r="D131" s="100"/>
      <c r="E131" s="100"/>
      <c r="F131" s="105"/>
      <c r="G131" s="105"/>
      <c r="H131" s="89" t="s">
        <v>140</v>
      </c>
    </row>
    <row r="132" spans="1:10" x14ac:dyDescent="0.2">
      <c r="A132" s="100"/>
      <c r="B132" s="100"/>
      <c r="C132" s="101" t="s">
        <v>162</v>
      </c>
      <c r="D132" s="100"/>
      <c r="E132" s="100"/>
      <c r="F132" s="100"/>
      <c r="G132" s="100"/>
      <c r="H132" s="89" t="s">
        <v>140</v>
      </c>
    </row>
    <row r="133" spans="1:10" x14ac:dyDescent="0.2">
      <c r="A133" s="100"/>
      <c r="B133" s="100"/>
      <c r="C133" s="101" t="s">
        <v>163</v>
      </c>
      <c r="D133" s="100"/>
      <c r="E133" s="100"/>
      <c r="F133" s="100"/>
      <c r="G133" s="100"/>
      <c r="H133" s="89" t="s">
        <v>140</v>
      </c>
    </row>
    <row r="134" spans="1:10" x14ac:dyDescent="0.2">
      <c r="A134" s="100"/>
      <c r="B134" s="100"/>
      <c r="C134" s="101" t="s">
        <v>139</v>
      </c>
      <c r="D134" s="100"/>
      <c r="E134" s="100" t="s">
        <v>140</v>
      </c>
      <c r="F134" s="106" t="s">
        <v>142</v>
      </c>
      <c r="G134" s="103">
        <v>0</v>
      </c>
      <c r="H134" s="89" t="s">
        <v>140</v>
      </c>
    </row>
    <row r="135" spans="1:10" x14ac:dyDescent="0.2">
      <c r="A135" s="100"/>
      <c r="B135" s="100"/>
      <c r="C135" s="104"/>
      <c r="D135" s="100"/>
      <c r="E135" s="100"/>
      <c r="F135" s="105"/>
      <c r="G135" s="105"/>
      <c r="H135" s="89" t="s">
        <v>140</v>
      </c>
    </row>
    <row r="136" spans="1:10" x14ac:dyDescent="0.2">
      <c r="A136" s="100"/>
      <c r="B136" s="100"/>
      <c r="C136" s="101" t="s">
        <v>164</v>
      </c>
      <c r="D136" s="100"/>
      <c r="E136" s="100"/>
      <c r="F136" s="105"/>
      <c r="G136" s="105"/>
      <c r="H136" s="89" t="s">
        <v>140</v>
      </c>
    </row>
    <row r="137" spans="1:10" x14ac:dyDescent="0.2">
      <c r="A137" s="100"/>
      <c r="B137" s="100"/>
      <c r="C137" s="101" t="s">
        <v>139</v>
      </c>
      <c r="D137" s="100"/>
      <c r="E137" s="100" t="s">
        <v>140</v>
      </c>
      <c r="F137" s="106" t="s">
        <v>142</v>
      </c>
      <c r="G137" s="103">
        <v>0</v>
      </c>
      <c r="H137" s="89" t="s">
        <v>140</v>
      </c>
    </row>
    <row r="138" spans="1:10" x14ac:dyDescent="0.2">
      <c r="A138" s="100"/>
      <c r="B138" s="100"/>
      <c r="C138" s="104"/>
      <c r="D138" s="100"/>
      <c r="E138" s="100"/>
      <c r="F138" s="105"/>
      <c r="G138" s="105"/>
      <c r="H138" s="89" t="s">
        <v>140</v>
      </c>
    </row>
    <row r="139" spans="1:10" x14ac:dyDescent="0.2">
      <c r="A139" s="107"/>
      <c r="B139" s="96"/>
      <c r="C139" s="96" t="s">
        <v>357</v>
      </c>
      <c r="D139" s="96"/>
      <c r="E139" s="107"/>
      <c r="F139" s="98">
        <v>500</v>
      </c>
      <c r="G139" s="99">
        <v>4.9907700000000003E-3</v>
      </c>
      <c r="H139" s="89" t="s">
        <v>140</v>
      </c>
    </row>
    <row r="140" spans="1:10" x14ac:dyDescent="0.2">
      <c r="A140" s="107"/>
      <c r="B140" s="96"/>
      <c r="C140" s="96" t="s">
        <v>165</v>
      </c>
      <c r="D140" s="96"/>
      <c r="E140" s="107"/>
      <c r="F140" s="98">
        <f>-138.77187213</f>
        <v>-138.77187212999999</v>
      </c>
      <c r="G140" s="99">
        <f>F140/F141</f>
        <v>-1.3851558522471597E-3</v>
      </c>
      <c r="H140" s="89" t="s">
        <v>140</v>
      </c>
    </row>
    <row r="141" spans="1:10" x14ac:dyDescent="0.2">
      <c r="A141" s="104"/>
      <c r="B141" s="104"/>
      <c r="C141" s="101" t="s">
        <v>166</v>
      </c>
      <c r="D141" s="105"/>
      <c r="E141" s="105"/>
      <c r="F141" s="102">
        <v>100185.02387646001</v>
      </c>
      <c r="G141" s="108">
        <v>1.00000007</v>
      </c>
      <c r="H141" s="89" t="s">
        <v>140</v>
      </c>
    </row>
    <row r="142" spans="1:10" ht="12.75" customHeight="1" x14ac:dyDescent="0.2">
      <c r="A142" s="109"/>
      <c r="B142" s="109"/>
      <c r="C142" s="110"/>
      <c r="D142" s="111"/>
      <c r="E142" s="111"/>
      <c r="F142" s="112"/>
      <c r="G142" s="113"/>
      <c r="H142" s="114"/>
    </row>
    <row r="143" spans="1:10" x14ac:dyDescent="0.2">
      <c r="A143" s="109"/>
      <c r="B143" s="230" t="s">
        <v>984</v>
      </c>
      <c r="C143" s="230"/>
      <c r="D143" s="230"/>
      <c r="E143" s="230"/>
      <c r="F143" s="230"/>
      <c r="G143" s="230"/>
      <c r="H143" s="230"/>
      <c r="J143" s="116"/>
    </row>
    <row r="144" spans="1:10" x14ac:dyDescent="0.2">
      <c r="A144" s="109"/>
      <c r="B144" s="230" t="s">
        <v>985</v>
      </c>
      <c r="C144" s="230"/>
      <c r="D144" s="230"/>
      <c r="E144" s="230"/>
      <c r="F144" s="230"/>
      <c r="G144" s="230"/>
      <c r="H144" s="230"/>
      <c r="J144" s="116"/>
    </row>
    <row r="145" spans="1:17" x14ac:dyDescent="0.2">
      <c r="A145" s="109"/>
      <c r="B145" s="230" t="s">
        <v>986</v>
      </c>
      <c r="C145" s="230"/>
      <c r="D145" s="230"/>
      <c r="E145" s="230"/>
      <c r="F145" s="230"/>
      <c r="G145" s="230"/>
      <c r="H145" s="230"/>
      <c r="J145" s="116"/>
    </row>
    <row r="146" spans="1:17" s="118" customFormat="1" ht="66.75" customHeight="1" x14ac:dyDescent="0.25">
      <c r="A146" s="117"/>
      <c r="B146" s="231" t="s">
        <v>987</v>
      </c>
      <c r="C146" s="231"/>
      <c r="D146" s="231"/>
      <c r="E146" s="231"/>
      <c r="F146" s="231"/>
      <c r="G146" s="231"/>
      <c r="H146" s="231"/>
      <c r="I146"/>
      <c r="J146" s="116"/>
      <c r="K146"/>
      <c r="L146"/>
      <c r="M146"/>
      <c r="N146"/>
      <c r="O146"/>
      <c r="P146"/>
      <c r="Q146"/>
    </row>
    <row r="147" spans="1:17" x14ac:dyDescent="0.2">
      <c r="A147" s="109"/>
      <c r="B147" s="230" t="s">
        <v>988</v>
      </c>
      <c r="C147" s="230"/>
      <c r="D147" s="230"/>
      <c r="E147" s="230"/>
      <c r="F147" s="230"/>
      <c r="G147" s="230"/>
      <c r="H147" s="230"/>
      <c r="J147" s="116"/>
    </row>
    <row r="148" spans="1:17" x14ac:dyDescent="0.2">
      <c r="A148" s="109"/>
      <c r="B148" s="109"/>
      <c r="C148" s="109"/>
      <c r="D148" s="111"/>
      <c r="E148" s="111"/>
      <c r="F148" s="111"/>
      <c r="G148" s="111"/>
    </row>
    <row r="149" spans="1:17" x14ac:dyDescent="0.2">
      <c r="A149" s="109"/>
      <c r="B149" s="232" t="s">
        <v>167</v>
      </c>
      <c r="C149" s="233"/>
      <c r="D149" s="234"/>
      <c r="E149" s="119"/>
      <c r="F149" s="111"/>
      <c r="G149" s="111"/>
    </row>
    <row r="150" spans="1:17" ht="27.75" customHeight="1" x14ac:dyDescent="0.2">
      <c r="A150" s="109"/>
      <c r="B150" s="235" t="s">
        <v>168</v>
      </c>
      <c r="C150" s="236"/>
      <c r="D150" s="88" t="s">
        <v>169</v>
      </c>
      <c r="E150" s="119"/>
      <c r="F150" s="111"/>
      <c r="G150" s="111"/>
    </row>
    <row r="151" spans="1:17" ht="12.75" customHeight="1" x14ac:dyDescent="0.2">
      <c r="A151" s="109"/>
      <c r="B151" s="235" t="s">
        <v>989</v>
      </c>
      <c r="C151" s="236"/>
      <c r="D151" s="88" t="s">
        <v>169</v>
      </c>
      <c r="E151" s="119"/>
      <c r="F151" s="111"/>
      <c r="G151" s="111"/>
    </row>
    <row r="152" spans="1:17" x14ac:dyDescent="0.2">
      <c r="A152" s="109"/>
      <c r="B152" s="235" t="s">
        <v>170</v>
      </c>
      <c r="C152" s="236"/>
      <c r="D152" s="120" t="s">
        <v>140</v>
      </c>
      <c r="E152" s="119"/>
      <c r="F152" s="111"/>
      <c r="G152" s="111"/>
    </row>
    <row r="153" spans="1:17" x14ac:dyDescent="0.2">
      <c r="A153" s="121"/>
      <c r="B153" s="122" t="s">
        <v>140</v>
      </c>
      <c r="C153" s="122" t="s">
        <v>990</v>
      </c>
      <c r="D153" s="122" t="s">
        <v>171</v>
      </c>
      <c r="E153" s="121"/>
      <c r="F153" s="121"/>
      <c r="G153" s="121"/>
      <c r="H153" s="121"/>
      <c r="J153" s="116"/>
    </row>
    <row r="154" spans="1:17" x14ac:dyDescent="0.2">
      <c r="A154" s="121"/>
      <c r="B154" s="123" t="s">
        <v>172</v>
      </c>
      <c r="C154" s="124">
        <v>46022</v>
      </c>
      <c r="D154" s="124">
        <v>46053</v>
      </c>
      <c r="E154" s="121"/>
      <c r="F154" s="121"/>
      <c r="G154" s="121"/>
      <c r="J154" s="116"/>
    </row>
    <row r="155" spans="1:17" x14ac:dyDescent="0.2">
      <c r="A155" s="125"/>
      <c r="B155" s="96" t="s">
        <v>173</v>
      </c>
      <c r="C155" s="126">
        <v>10.608499999999999</v>
      </c>
      <c r="D155" s="126">
        <v>10.3499</v>
      </c>
      <c r="E155" s="125"/>
      <c r="F155" s="127"/>
      <c r="G155" s="128"/>
    </row>
    <row r="156" spans="1:17" x14ac:dyDescent="0.2">
      <c r="A156" s="125"/>
      <c r="B156" s="96" t="s">
        <v>1106</v>
      </c>
      <c r="C156" s="126">
        <v>10.608499999999999</v>
      </c>
      <c r="D156" s="126">
        <v>10.3499</v>
      </c>
      <c r="E156" s="125"/>
      <c r="F156" s="127"/>
      <c r="G156" s="128"/>
    </row>
    <row r="157" spans="1:17" x14ac:dyDescent="0.2">
      <c r="A157" s="125"/>
      <c r="B157" s="96" t="s">
        <v>174</v>
      </c>
      <c r="C157" s="126">
        <v>10.5289</v>
      </c>
      <c r="D157" s="126">
        <v>10.2583</v>
      </c>
      <c r="E157" s="125"/>
      <c r="F157" s="127"/>
      <c r="G157" s="128"/>
    </row>
    <row r="158" spans="1:17" x14ac:dyDescent="0.2">
      <c r="A158" s="125"/>
      <c r="B158" s="96" t="s">
        <v>1107</v>
      </c>
      <c r="C158" s="126">
        <v>10.5289</v>
      </c>
      <c r="D158" s="126">
        <v>10.2583</v>
      </c>
      <c r="E158" s="125"/>
      <c r="F158" s="127"/>
      <c r="G158" s="128"/>
    </row>
    <row r="159" spans="1:17" x14ac:dyDescent="0.2">
      <c r="A159" s="125"/>
      <c r="B159" s="125"/>
      <c r="C159" s="125"/>
      <c r="D159" s="125"/>
      <c r="E159" s="125"/>
      <c r="F159" s="125"/>
      <c r="G159" s="125"/>
    </row>
    <row r="160" spans="1:17" x14ac:dyDescent="0.2">
      <c r="A160" s="121"/>
      <c r="B160" s="235" t="s">
        <v>991</v>
      </c>
      <c r="C160" s="236"/>
      <c r="D160" s="88" t="s">
        <v>169</v>
      </c>
      <c r="E160" s="121"/>
      <c r="F160" s="121"/>
      <c r="G160" s="121"/>
    </row>
    <row r="161" spans="1:7" x14ac:dyDescent="0.2">
      <c r="A161" s="121"/>
      <c r="B161" s="137"/>
      <c r="C161" s="137"/>
      <c r="D161" s="137"/>
      <c r="E161" s="121"/>
      <c r="F161" s="121"/>
      <c r="G161" s="121"/>
    </row>
    <row r="162" spans="1:7" x14ac:dyDescent="0.2">
      <c r="A162" s="121"/>
      <c r="B162" s="235" t="s">
        <v>175</v>
      </c>
      <c r="C162" s="236"/>
      <c r="D162" s="88" t="s">
        <v>1012</v>
      </c>
      <c r="E162" s="131"/>
      <c r="F162" s="121"/>
      <c r="G162" s="121"/>
    </row>
    <row r="163" spans="1:7" x14ac:dyDescent="0.2">
      <c r="A163" s="121"/>
      <c r="B163" s="235" t="s">
        <v>176</v>
      </c>
      <c r="C163" s="236"/>
      <c r="D163" s="88" t="s">
        <v>169</v>
      </c>
      <c r="E163" s="131"/>
      <c r="F163" s="121"/>
      <c r="G163" s="121"/>
    </row>
    <row r="164" spans="1:7" x14ac:dyDescent="0.2">
      <c r="A164" s="121"/>
      <c r="B164" s="235" t="s">
        <v>177</v>
      </c>
      <c r="C164" s="236"/>
      <c r="D164" s="88" t="s">
        <v>169</v>
      </c>
      <c r="E164" s="131"/>
      <c r="F164" s="121"/>
      <c r="G164" s="121"/>
    </row>
    <row r="165" spans="1:7" x14ac:dyDescent="0.2">
      <c r="A165" s="121"/>
      <c r="B165" s="235" t="s">
        <v>178</v>
      </c>
      <c r="C165" s="236"/>
      <c r="D165" s="132">
        <v>0.58374257666788609</v>
      </c>
      <c r="E165" s="121"/>
      <c r="F165" s="115"/>
      <c r="G165" s="133"/>
    </row>
    <row r="168" spans="1:7" x14ac:dyDescent="0.2">
      <c r="B168" s="237" t="s">
        <v>992</v>
      </c>
      <c r="C168" s="237"/>
    </row>
    <row r="170" spans="1:7" ht="153.75" customHeight="1" x14ac:dyDescent="0.2"/>
    <row r="173" spans="1:7" x14ac:dyDescent="0.2">
      <c r="B173" s="134" t="s">
        <v>993</v>
      </c>
      <c r="C173" s="135"/>
      <c r="D173" s="134"/>
    </row>
    <row r="174" spans="1:7" x14ac:dyDescent="0.2">
      <c r="B174" s="134" t="s">
        <v>1134</v>
      </c>
      <c r="D174" s="134"/>
    </row>
    <row r="175" spans="1:7" ht="165" customHeight="1" x14ac:dyDescent="0.2"/>
    <row r="176" spans="1:7" ht="12.75" customHeight="1" x14ac:dyDescent="0.2"/>
    <row r="177" customFormat="1" ht="12.75" customHeight="1" x14ac:dyDescent="0.2"/>
    <row r="178" customFormat="1" ht="12.75" customHeight="1" x14ac:dyDescent="0.2"/>
    <row r="179" customFormat="1" ht="12.75" customHeight="1" x14ac:dyDescent="0.2"/>
    <row r="180" customFormat="1" ht="12.75" customHeight="1" x14ac:dyDescent="0.2"/>
    <row r="181" customFormat="1" ht="12.75" customHeight="1" x14ac:dyDescent="0.2"/>
  </sheetData>
  <mergeCells count="18">
    <mergeCell ref="B151:C151"/>
    <mergeCell ref="B152:C152"/>
    <mergeCell ref="B168:C168"/>
    <mergeCell ref="B160:C160"/>
    <mergeCell ref="B164:C164"/>
    <mergeCell ref="B165:C165"/>
    <mergeCell ref="B162:C162"/>
    <mergeCell ref="B163:C163"/>
    <mergeCell ref="B145:H145"/>
    <mergeCell ref="B146:H146"/>
    <mergeCell ref="B147:H147"/>
    <mergeCell ref="B149:D149"/>
    <mergeCell ref="B150:C150"/>
    <mergeCell ref="A1:H1"/>
    <mergeCell ref="A2:H2"/>
    <mergeCell ref="A3:H3"/>
    <mergeCell ref="B143:H143"/>
    <mergeCell ref="B144:H144"/>
  </mergeCells>
  <hyperlinks>
    <hyperlink ref="I1" location="Index!B2" display="Index" xr:uid="{DC9B2A68-893E-44B3-870B-4FA3BEE6CA5B}"/>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4BC3F-CCFC-476E-AC19-F4944119D2C6}">
  <sheetPr>
    <pageSetUpPr fitToPage="1"/>
  </sheetPr>
  <dimension ref="A1:K210"/>
  <sheetViews>
    <sheetView zoomScaleNormal="100" workbookViewId="0">
      <selection activeCell="F1" sqref="F1"/>
    </sheetView>
  </sheetViews>
  <sheetFormatPr defaultColWidth="9.140625" defaultRowHeight="13.5" x14ac:dyDescent="0.25"/>
  <cols>
    <col min="1" max="1" width="27.140625" style="23" customWidth="1"/>
    <col min="2" max="2" width="52" style="23" customWidth="1"/>
    <col min="3" max="3" width="31" style="23" bestFit="1" customWidth="1"/>
    <col min="4" max="4" width="20.140625" style="23" bestFit="1" customWidth="1"/>
    <col min="5" max="5" width="16.5703125" style="23" customWidth="1"/>
    <col min="6" max="6" width="18.7109375" style="23" bestFit="1" customWidth="1"/>
    <col min="7" max="7" width="17.5703125" style="23" customWidth="1"/>
    <col min="8" max="8" width="15.5703125" style="23" bestFit="1" customWidth="1"/>
    <col min="9" max="9" width="13.5703125" style="23" customWidth="1"/>
    <col min="10" max="10" width="20.5703125" style="23" customWidth="1"/>
    <col min="11" max="11" width="12.42578125" style="23" bestFit="1" customWidth="1"/>
    <col min="12" max="16384" width="9.140625" style="23"/>
  </cols>
  <sheetData>
    <row r="1" spans="1:10" x14ac:dyDescent="0.25">
      <c r="F1" s="24" t="s">
        <v>1012</v>
      </c>
    </row>
    <row r="2" spans="1:10" x14ac:dyDescent="0.25">
      <c r="A2" s="282" t="s">
        <v>1201</v>
      </c>
      <c r="B2" s="282"/>
      <c r="C2" s="282"/>
      <c r="D2" s="282"/>
      <c r="E2" s="282"/>
      <c r="F2" s="282"/>
    </row>
    <row r="3" spans="1:10" x14ac:dyDescent="0.25">
      <c r="A3" s="282" t="s">
        <v>1202</v>
      </c>
      <c r="B3" s="282"/>
      <c r="C3" s="282"/>
      <c r="D3" s="282"/>
      <c r="E3" s="282"/>
      <c r="F3" s="282"/>
    </row>
    <row r="4" spans="1:10" x14ac:dyDescent="0.25">
      <c r="A4" s="24"/>
      <c r="B4" s="24"/>
      <c r="C4" s="24"/>
      <c r="D4" s="24"/>
      <c r="E4" s="24"/>
      <c r="F4" s="24"/>
    </row>
    <row r="5" spans="1:10" x14ac:dyDescent="0.25">
      <c r="A5" s="282" t="s">
        <v>1203</v>
      </c>
      <c r="B5" s="282"/>
      <c r="C5" s="282"/>
      <c r="D5" s="282"/>
      <c r="E5" s="282"/>
      <c r="F5" s="282"/>
    </row>
    <row r="6" spans="1:10" x14ac:dyDescent="0.25">
      <c r="A6" s="24" t="s">
        <v>1204</v>
      </c>
    </row>
    <row r="8" spans="1:10" s="24" customFormat="1" ht="27" x14ac:dyDescent="0.25">
      <c r="A8" s="25" t="s">
        <v>1205</v>
      </c>
      <c r="B8" s="25" t="s">
        <v>1206</v>
      </c>
      <c r="C8" s="25" t="s">
        <v>1207</v>
      </c>
      <c r="D8" s="26" t="s">
        <v>1208</v>
      </c>
      <c r="E8" s="26" t="s">
        <v>1209</v>
      </c>
      <c r="F8" s="26" t="s">
        <v>1210</v>
      </c>
    </row>
    <row r="9" spans="1:10" x14ac:dyDescent="0.25">
      <c r="A9" s="27" t="s">
        <v>498</v>
      </c>
      <c r="B9" s="27" t="s">
        <v>1024</v>
      </c>
      <c r="C9" s="28" t="s">
        <v>1211</v>
      </c>
      <c r="D9" s="29">
        <v>951.48</v>
      </c>
      <c r="E9" s="30">
        <v>932.85</v>
      </c>
      <c r="F9" s="31">
        <v>906.15710639999998</v>
      </c>
      <c r="J9" s="32"/>
    </row>
    <row r="10" spans="1:10" x14ac:dyDescent="0.25">
      <c r="A10" s="27"/>
      <c r="B10" s="27"/>
      <c r="C10" s="28"/>
      <c r="D10" s="29"/>
      <c r="E10" s="30"/>
      <c r="F10" s="31"/>
    </row>
    <row r="11" spans="1:10" x14ac:dyDescent="0.25">
      <c r="A11" s="27" t="s">
        <v>643</v>
      </c>
      <c r="B11" s="27" t="s">
        <v>1212</v>
      </c>
      <c r="C11" s="28" t="s">
        <v>1211</v>
      </c>
      <c r="D11" s="29">
        <v>5470.18</v>
      </c>
      <c r="E11" s="30">
        <v>5747</v>
      </c>
      <c r="F11" s="31">
        <v>86.451149999999998</v>
      </c>
    </row>
    <row r="12" spans="1:10" x14ac:dyDescent="0.25">
      <c r="A12" s="27" t="s">
        <v>643</v>
      </c>
      <c r="B12" s="27" t="s">
        <v>1105</v>
      </c>
      <c r="C12" s="28" t="s">
        <v>1211</v>
      </c>
      <c r="D12" s="29">
        <v>1292.1600000000001</v>
      </c>
      <c r="E12" s="30">
        <v>1373.2</v>
      </c>
      <c r="F12" s="31">
        <v>252.48810240000003</v>
      </c>
    </row>
    <row r="13" spans="1:10" x14ac:dyDescent="0.25">
      <c r="A13" s="27" t="s">
        <v>643</v>
      </c>
      <c r="B13" s="27" t="s">
        <v>1213</v>
      </c>
      <c r="C13" s="28" t="s">
        <v>1211</v>
      </c>
      <c r="D13" s="29">
        <v>955.1</v>
      </c>
      <c r="E13" s="30">
        <v>939.15</v>
      </c>
      <c r="F13" s="31">
        <v>204.61153960000001</v>
      </c>
    </row>
    <row r="14" spans="1:10" x14ac:dyDescent="0.25">
      <c r="A14" s="27" t="s">
        <v>643</v>
      </c>
      <c r="B14" s="27" t="s">
        <v>1074</v>
      </c>
      <c r="C14" s="28" t="s">
        <v>1211</v>
      </c>
      <c r="D14" s="29">
        <v>1951.9</v>
      </c>
      <c r="E14" s="30">
        <v>1956.6</v>
      </c>
      <c r="F14" s="31">
        <v>0.85082380000000002</v>
      </c>
    </row>
    <row r="15" spans="1:10" x14ac:dyDescent="0.25">
      <c r="A15" s="27" t="s">
        <v>643</v>
      </c>
      <c r="B15" s="27" t="s">
        <v>1078</v>
      </c>
      <c r="C15" s="28" t="s">
        <v>1211</v>
      </c>
      <c r="D15" s="29">
        <v>304.38</v>
      </c>
      <c r="E15" s="30">
        <v>300.45</v>
      </c>
      <c r="F15" s="31">
        <v>56.647671499999994</v>
      </c>
    </row>
    <row r="16" spans="1:10" x14ac:dyDescent="0.25">
      <c r="A16" s="27" t="s">
        <v>643</v>
      </c>
      <c r="B16" s="27" t="s">
        <v>1076</v>
      </c>
      <c r="C16" s="28" t="s">
        <v>1211</v>
      </c>
      <c r="D16" s="29">
        <v>2007.74</v>
      </c>
      <c r="E16" s="30">
        <v>1974.4</v>
      </c>
      <c r="F16" s="31">
        <v>83.204679999999996</v>
      </c>
    </row>
    <row r="17" spans="1:6" x14ac:dyDescent="0.25">
      <c r="A17" s="27" t="s">
        <v>643</v>
      </c>
      <c r="B17" s="27" t="s">
        <v>1214</v>
      </c>
      <c r="C17" s="28" t="s">
        <v>1211</v>
      </c>
      <c r="D17" s="29">
        <v>5951.92</v>
      </c>
      <c r="E17" s="30">
        <v>5874</v>
      </c>
      <c r="F17" s="31">
        <v>32.654532500000002</v>
      </c>
    </row>
    <row r="18" spans="1:6" x14ac:dyDescent="0.25">
      <c r="A18" s="27" t="s">
        <v>643</v>
      </c>
      <c r="B18" s="27" t="s">
        <v>1215</v>
      </c>
      <c r="C18" s="28" t="s">
        <v>1211</v>
      </c>
      <c r="D18" s="29">
        <v>2724.73</v>
      </c>
      <c r="E18" s="30">
        <v>2798.5</v>
      </c>
      <c r="F18" s="31">
        <v>21.376451600000003</v>
      </c>
    </row>
    <row r="19" spans="1:6" x14ac:dyDescent="0.25">
      <c r="A19" s="27" t="s">
        <v>643</v>
      </c>
      <c r="B19" s="27" t="s">
        <v>1068</v>
      </c>
      <c r="C19" s="28" t="s">
        <v>1211</v>
      </c>
      <c r="D19" s="29">
        <v>1386</v>
      </c>
      <c r="E19" s="30">
        <v>1329.9</v>
      </c>
      <c r="F19" s="31">
        <v>36.703959599999997</v>
      </c>
    </row>
    <row r="20" spans="1:6" x14ac:dyDescent="0.25">
      <c r="A20" s="27" t="s">
        <v>643</v>
      </c>
      <c r="B20" s="27" t="s">
        <v>1216</v>
      </c>
      <c r="C20" s="28" t="s">
        <v>1211</v>
      </c>
      <c r="D20" s="29">
        <v>615.46</v>
      </c>
      <c r="E20" s="30">
        <v>636.95000000000005</v>
      </c>
      <c r="F20" s="31">
        <v>13.4596196</v>
      </c>
    </row>
    <row r="21" spans="1:6" x14ac:dyDescent="0.25">
      <c r="A21" s="27" t="s">
        <v>643</v>
      </c>
      <c r="B21" s="27" t="s">
        <v>1077</v>
      </c>
      <c r="C21" s="28" t="s">
        <v>1211</v>
      </c>
      <c r="D21" s="29">
        <v>285.58999999999997</v>
      </c>
      <c r="E21" s="30">
        <v>274.25</v>
      </c>
      <c r="F21" s="31">
        <v>92.814331999999993</v>
      </c>
    </row>
    <row r="22" spans="1:6" x14ac:dyDescent="0.25">
      <c r="A22" s="27" t="s">
        <v>643</v>
      </c>
      <c r="B22" s="27" t="s">
        <v>1217</v>
      </c>
      <c r="C22" s="28" t="s">
        <v>1211</v>
      </c>
      <c r="D22" s="29">
        <v>165.6</v>
      </c>
      <c r="E22" s="30">
        <v>167.9</v>
      </c>
      <c r="F22" s="31">
        <v>74.052847999999997</v>
      </c>
    </row>
    <row r="23" spans="1:6" x14ac:dyDescent="0.25">
      <c r="A23" s="27" t="s">
        <v>643</v>
      </c>
      <c r="B23" s="27" t="s">
        <v>1096</v>
      </c>
      <c r="C23" s="28" t="s">
        <v>1211</v>
      </c>
      <c r="D23" s="29">
        <v>539.77</v>
      </c>
      <c r="E23" s="30">
        <v>511.55</v>
      </c>
      <c r="F23" s="31">
        <v>109.084261</v>
      </c>
    </row>
    <row r="24" spans="1:6" x14ac:dyDescent="0.25">
      <c r="A24" s="27" t="s">
        <v>643</v>
      </c>
      <c r="B24" s="27" t="s">
        <v>1218</v>
      </c>
      <c r="C24" s="28" t="s">
        <v>1211</v>
      </c>
      <c r="D24" s="29">
        <v>1321.26</v>
      </c>
      <c r="E24" s="30">
        <v>1291.5999999999999</v>
      </c>
      <c r="F24" s="31">
        <v>34.310924999999997</v>
      </c>
    </row>
    <row r="25" spans="1:6" x14ac:dyDescent="0.25">
      <c r="A25" s="27" t="s">
        <v>643</v>
      </c>
      <c r="B25" s="27" t="s">
        <v>1100</v>
      </c>
      <c r="C25" s="28" t="s">
        <v>1211</v>
      </c>
      <c r="D25" s="29">
        <v>925.27</v>
      </c>
      <c r="E25" s="30">
        <v>933.85</v>
      </c>
      <c r="F25" s="31">
        <v>236.07945899999999</v>
      </c>
    </row>
    <row r="26" spans="1:6" x14ac:dyDescent="0.25">
      <c r="A26" s="27" t="s">
        <v>643</v>
      </c>
      <c r="B26" s="27" t="s">
        <v>1103</v>
      </c>
      <c r="C26" s="28" t="s">
        <v>1211</v>
      </c>
      <c r="D26" s="29">
        <v>955.4</v>
      </c>
      <c r="E26" s="30">
        <v>964.75</v>
      </c>
      <c r="F26" s="31">
        <v>140.07730800000002</v>
      </c>
    </row>
    <row r="27" spans="1:6" x14ac:dyDescent="0.25">
      <c r="A27" s="27" t="s">
        <v>643</v>
      </c>
      <c r="B27" s="27" t="s">
        <v>1079</v>
      </c>
      <c r="C27" s="28" t="s">
        <v>1211</v>
      </c>
      <c r="D27" s="29">
        <v>1355.27</v>
      </c>
      <c r="E27" s="30">
        <v>1361.7</v>
      </c>
      <c r="F27" s="31">
        <v>422.972375</v>
      </c>
    </row>
    <row r="28" spans="1:6" x14ac:dyDescent="0.25">
      <c r="A28" s="27" t="s">
        <v>643</v>
      </c>
      <c r="B28" s="27" t="s">
        <v>1219</v>
      </c>
      <c r="C28" s="28" t="s">
        <v>1211</v>
      </c>
      <c r="D28" s="29">
        <v>654.96</v>
      </c>
      <c r="E28" s="30">
        <v>675.55</v>
      </c>
      <c r="F28" s="31">
        <v>69.347845000000007</v>
      </c>
    </row>
    <row r="29" spans="1:6" x14ac:dyDescent="0.25">
      <c r="A29" s="27" t="s">
        <v>643</v>
      </c>
      <c r="B29" s="27" t="s">
        <v>1220</v>
      </c>
      <c r="C29" s="28" t="s">
        <v>1211</v>
      </c>
      <c r="D29" s="29">
        <v>4780</v>
      </c>
      <c r="E29" s="30">
        <v>4620.5</v>
      </c>
      <c r="F29" s="31">
        <v>37.087470000000003</v>
      </c>
    </row>
    <row r="30" spans="1:6" x14ac:dyDescent="0.25">
      <c r="A30" s="27" t="s">
        <v>643</v>
      </c>
      <c r="B30" s="27" t="s">
        <v>1221</v>
      </c>
      <c r="C30" s="28" t="s">
        <v>1211</v>
      </c>
      <c r="D30" s="29">
        <v>379.55</v>
      </c>
      <c r="E30" s="30">
        <v>323.85000000000002</v>
      </c>
      <c r="F30" s="31">
        <v>190.93221199999999</v>
      </c>
    </row>
    <row r="31" spans="1:6" x14ac:dyDescent="0.25">
      <c r="A31" s="27" t="s">
        <v>643</v>
      </c>
      <c r="B31" s="27" t="s">
        <v>1075</v>
      </c>
      <c r="C31" s="28" t="s">
        <v>1211</v>
      </c>
      <c r="D31" s="29">
        <v>422.41</v>
      </c>
      <c r="E31" s="30">
        <v>410</v>
      </c>
      <c r="F31" s="31">
        <v>155.25486000000001</v>
      </c>
    </row>
    <row r="32" spans="1:6" x14ac:dyDescent="0.25">
      <c r="A32" s="27" t="s">
        <v>643</v>
      </c>
      <c r="B32" s="27" t="s">
        <v>1101</v>
      </c>
      <c r="C32" s="28" t="s">
        <v>1211</v>
      </c>
      <c r="D32" s="29">
        <v>3862.9</v>
      </c>
      <c r="E32" s="30">
        <v>3965.8</v>
      </c>
      <c r="F32" s="31">
        <v>133.7442575</v>
      </c>
    </row>
    <row r="33" spans="1:6" x14ac:dyDescent="0.25">
      <c r="A33" s="27" t="s">
        <v>643</v>
      </c>
      <c r="B33" s="27" t="s">
        <v>1102</v>
      </c>
      <c r="C33" s="28" t="s">
        <v>1211</v>
      </c>
      <c r="D33" s="29">
        <v>3699.9</v>
      </c>
      <c r="E33" s="30">
        <v>3470</v>
      </c>
      <c r="F33" s="31">
        <v>41.210244000000003</v>
      </c>
    </row>
    <row r="34" spans="1:6" x14ac:dyDescent="0.25">
      <c r="A34" s="27" t="s">
        <v>643</v>
      </c>
      <c r="B34" s="27" t="s">
        <v>1222</v>
      </c>
      <c r="C34" s="28" t="s">
        <v>1211</v>
      </c>
      <c r="D34" s="29">
        <v>755.45</v>
      </c>
      <c r="E34" s="30">
        <v>733.6</v>
      </c>
      <c r="F34" s="31">
        <v>138.22533899999999</v>
      </c>
    </row>
    <row r="35" spans="1:6" x14ac:dyDescent="0.25">
      <c r="A35" s="27" t="s">
        <v>643</v>
      </c>
      <c r="B35" s="27" t="s">
        <v>1223</v>
      </c>
      <c r="C35" s="28" t="s">
        <v>1211</v>
      </c>
      <c r="D35" s="29">
        <v>15853.93</v>
      </c>
      <c r="E35" s="30">
        <v>14668</v>
      </c>
      <c r="F35" s="31">
        <v>37.885190000000001</v>
      </c>
    </row>
    <row r="36" spans="1:6" x14ac:dyDescent="0.25">
      <c r="A36" s="27" t="s">
        <v>643</v>
      </c>
      <c r="B36" s="27" t="s">
        <v>1224</v>
      </c>
      <c r="C36" s="28" t="s">
        <v>1211</v>
      </c>
      <c r="D36" s="29">
        <v>1605.36</v>
      </c>
      <c r="E36" s="30">
        <v>1617.4</v>
      </c>
      <c r="F36" s="31">
        <v>85.113768000000007</v>
      </c>
    </row>
    <row r="37" spans="1:6" x14ac:dyDescent="0.25">
      <c r="A37" s="27" t="s">
        <v>643</v>
      </c>
      <c r="B37" s="27" t="s">
        <v>1225</v>
      </c>
      <c r="C37" s="28" t="s">
        <v>1211</v>
      </c>
      <c r="D37" s="29">
        <v>361.62</v>
      </c>
      <c r="E37" s="30">
        <v>381.95</v>
      </c>
      <c r="F37" s="31">
        <v>227.7641984</v>
      </c>
    </row>
    <row r="38" spans="1:6" x14ac:dyDescent="0.25">
      <c r="A38" s="27" t="s">
        <v>643</v>
      </c>
      <c r="B38" s="27" t="s">
        <v>1226</v>
      </c>
      <c r="C38" s="28" t="s">
        <v>1211</v>
      </c>
      <c r="D38" s="29">
        <v>75.98</v>
      </c>
      <c r="E38" s="30">
        <v>77.66</v>
      </c>
      <c r="F38" s="31">
        <v>288.07225599999998</v>
      </c>
    </row>
    <row r="39" spans="1:6" x14ac:dyDescent="0.25">
      <c r="A39" s="27" t="s">
        <v>643</v>
      </c>
      <c r="B39" s="27" t="s">
        <v>1227</v>
      </c>
      <c r="C39" s="28" t="s">
        <v>1211</v>
      </c>
      <c r="D39" s="29">
        <v>437.64</v>
      </c>
      <c r="E39" s="30">
        <v>502.7</v>
      </c>
      <c r="F39" s="31">
        <v>166.41129400000003</v>
      </c>
    </row>
    <row r="40" spans="1:6" x14ac:dyDescent="0.25">
      <c r="A40" s="27" t="s">
        <v>643</v>
      </c>
      <c r="B40" s="27" t="s">
        <v>1228</v>
      </c>
      <c r="C40" s="28" t="s">
        <v>1211</v>
      </c>
      <c r="D40" s="29">
        <v>254.3</v>
      </c>
      <c r="E40" s="30">
        <v>254.55</v>
      </c>
      <c r="F40" s="31">
        <v>96.685319899999996</v>
      </c>
    </row>
    <row r="41" spans="1:6" x14ac:dyDescent="0.25">
      <c r="A41" s="27" t="s">
        <v>643</v>
      </c>
      <c r="B41" s="27" t="s">
        <v>1229</v>
      </c>
      <c r="C41" s="28" t="s">
        <v>1211</v>
      </c>
      <c r="D41" s="29">
        <v>366.07</v>
      </c>
      <c r="E41" s="30">
        <v>360.4</v>
      </c>
      <c r="F41" s="31">
        <v>253.86375000000001</v>
      </c>
    </row>
    <row r="42" spans="1:6" x14ac:dyDescent="0.25">
      <c r="A42" s="27" t="s">
        <v>643</v>
      </c>
      <c r="B42" s="27" t="s">
        <v>1073</v>
      </c>
      <c r="C42" s="28" t="s">
        <v>1211</v>
      </c>
      <c r="D42" s="29">
        <v>1411.3</v>
      </c>
      <c r="E42" s="30">
        <v>1399.5</v>
      </c>
      <c r="F42" s="31">
        <v>457.10683749999998</v>
      </c>
    </row>
    <row r="43" spans="1:6" x14ac:dyDescent="0.25">
      <c r="A43" s="27" t="s">
        <v>643</v>
      </c>
      <c r="B43" s="27" t="s">
        <v>1104</v>
      </c>
      <c r="C43" s="28" t="s">
        <v>1211</v>
      </c>
      <c r="D43" s="29">
        <v>1046.67</v>
      </c>
      <c r="E43" s="30">
        <v>1082.4000000000001</v>
      </c>
      <c r="F43" s="31">
        <v>214.46086500000001</v>
      </c>
    </row>
    <row r="44" spans="1:6" x14ac:dyDescent="0.25">
      <c r="A44" s="27" t="s">
        <v>643</v>
      </c>
      <c r="B44" s="27" t="s">
        <v>1230</v>
      </c>
      <c r="C44" s="28" t="s">
        <v>1211</v>
      </c>
      <c r="D44" s="29">
        <v>1167.46</v>
      </c>
      <c r="E44" s="30">
        <v>1139.4000000000001</v>
      </c>
      <c r="F44" s="31">
        <v>35.928783000000003</v>
      </c>
    </row>
    <row r="45" spans="1:6" x14ac:dyDescent="0.25">
      <c r="A45" s="27" t="s">
        <v>643</v>
      </c>
      <c r="B45" s="27" t="s">
        <v>1231</v>
      </c>
      <c r="C45" s="28" t="s">
        <v>1211</v>
      </c>
      <c r="D45" s="29">
        <v>3762.56</v>
      </c>
      <c r="E45" s="30">
        <v>3789</v>
      </c>
      <c r="F45" s="31">
        <v>51.476309999999998</v>
      </c>
    </row>
    <row r="46" spans="1:6" x14ac:dyDescent="0.25">
      <c r="A46" s="27"/>
      <c r="B46" s="27"/>
      <c r="C46" s="28"/>
      <c r="D46" s="29"/>
      <c r="E46" s="30"/>
      <c r="F46" s="31"/>
    </row>
    <row r="47" spans="1:6" x14ac:dyDescent="0.25">
      <c r="A47" s="27" t="s">
        <v>706</v>
      </c>
      <c r="B47" s="27" t="s">
        <v>1024</v>
      </c>
      <c r="C47" s="28" t="s">
        <v>1211</v>
      </c>
      <c r="D47" s="29">
        <v>952.23</v>
      </c>
      <c r="E47" s="30">
        <v>932.85</v>
      </c>
      <c r="F47" s="31">
        <v>158.33390299999999</v>
      </c>
    </row>
    <row r="48" spans="1:6" x14ac:dyDescent="0.25">
      <c r="A48" s="27" t="s">
        <v>706</v>
      </c>
      <c r="B48" s="27" t="s">
        <v>1074</v>
      </c>
      <c r="C48" s="28" t="s">
        <v>1211</v>
      </c>
      <c r="D48" s="29">
        <v>1988.05</v>
      </c>
      <c r="E48" s="30">
        <v>1956.6</v>
      </c>
      <c r="F48" s="31">
        <v>328.41798680000005</v>
      </c>
    </row>
    <row r="49" spans="1:6" x14ac:dyDescent="0.25">
      <c r="A49" s="27" t="s">
        <v>706</v>
      </c>
      <c r="B49" s="27" t="s">
        <v>1078</v>
      </c>
      <c r="C49" s="28" t="s">
        <v>1211</v>
      </c>
      <c r="D49" s="29">
        <v>306.73</v>
      </c>
      <c r="E49" s="30">
        <v>300.45</v>
      </c>
      <c r="F49" s="31">
        <v>517.92156799999998</v>
      </c>
    </row>
    <row r="50" spans="1:6" x14ac:dyDescent="0.25">
      <c r="A50" s="27" t="s">
        <v>706</v>
      </c>
      <c r="B50" s="27" t="s">
        <v>1076</v>
      </c>
      <c r="C50" s="28" t="s">
        <v>1211</v>
      </c>
      <c r="D50" s="29">
        <v>2017.9</v>
      </c>
      <c r="E50" s="30">
        <v>1974.4</v>
      </c>
      <c r="F50" s="31">
        <v>426.00796159999999</v>
      </c>
    </row>
    <row r="51" spans="1:6" x14ac:dyDescent="0.25">
      <c r="A51" s="27" t="s">
        <v>706</v>
      </c>
      <c r="B51" s="27" t="s">
        <v>1069</v>
      </c>
      <c r="C51" s="28" t="s">
        <v>1211</v>
      </c>
      <c r="D51" s="29">
        <v>153.4</v>
      </c>
      <c r="E51" s="30">
        <v>147.99</v>
      </c>
      <c r="F51" s="31">
        <v>139.31733200000002</v>
      </c>
    </row>
    <row r="52" spans="1:6" x14ac:dyDescent="0.25">
      <c r="A52" s="27" t="s">
        <v>706</v>
      </c>
      <c r="B52" s="27" t="s">
        <v>1068</v>
      </c>
      <c r="C52" s="28" t="s">
        <v>1211</v>
      </c>
      <c r="D52" s="29">
        <v>1381.2</v>
      </c>
      <c r="E52" s="30">
        <v>1329.9</v>
      </c>
      <c r="F52" s="31">
        <v>63.794977400000001</v>
      </c>
    </row>
    <row r="53" spans="1:6" x14ac:dyDescent="0.25">
      <c r="A53" s="27" t="s">
        <v>706</v>
      </c>
      <c r="B53" s="27" t="s">
        <v>1077</v>
      </c>
      <c r="C53" s="28" t="s">
        <v>1211</v>
      </c>
      <c r="D53" s="29">
        <v>288.94</v>
      </c>
      <c r="E53" s="30">
        <v>274.25</v>
      </c>
      <c r="F53" s="31">
        <v>525.47191039999996</v>
      </c>
    </row>
    <row r="54" spans="1:6" x14ac:dyDescent="0.25">
      <c r="A54" s="27" t="s">
        <v>706</v>
      </c>
      <c r="B54" s="27" t="s">
        <v>1071</v>
      </c>
      <c r="C54" s="28" t="s">
        <v>1211</v>
      </c>
      <c r="D54" s="29">
        <v>4463.3100000000004</v>
      </c>
      <c r="E54" s="30">
        <v>4625.6000000000004</v>
      </c>
      <c r="F54" s="31">
        <v>274.67766449999999</v>
      </c>
    </row>
    <row r="55" spans="1:6" x14ac:dyDescent="0.25">
      <c r="A55" s="27" t="s">
        <v>706</v>
      </c>
      <c r="B55" s="27" t="s">
        <v>1079</v>
      </c>
      <c r="C55" s="28" t="s">
        <v>1211</v>
      </c>
      <c r="D55" s="29">
        <v>1359.2</v>
      </c>
      <c r="E55" s="30">
        <v>1361.7</v>
      </c>
      <c r="F55" s="31">
        <v>548.17219800000009</v>
      </c>
    </row>
    <row r="56" spans="1:6" x14ac:dyDescent="0.25">
      <c r="A56" s="27" t="s">
        <v>706</v>
      </c>
      <c r="B56" s="27" t="s">
        <v>1075</v>
      </c>
      <c r="C56" s="28" t="s">
        <v>1211</v>
      </c>
      <c r="D56" s="29">
        <v>420.88</v>
      </c>
      <c r="E56" s="30">
        <v>410</v>
      </c>
      <c r="F56" s="31">
        <v>401.92146000000002</v>
      </c>
    </row>
    <row r="57" spans="1:6" x14ac:dyDescent="0.25">
      <c r="A57" s="27" t="s">
        <v>706</v>
      </c>
      <c r="B57" s="27" t="s">
        <v>1072</v>
      </c>
      <c r="C57" s="28" t="s">
        <v>1211</v>
      </c>
      <c r="D57" s="29">
        <v>2315.27</v>
      </c>
      <c r="E57" s="30">
        <v>2530</v>
      </c>
      <c r="F57" s="31">
        <v>337.41594219999996</v>
      </c>
    </row>
    <row r="58" spans="1:6" x14ac:dyDescent="0.25">
      <c r="A58" s="27" t="s">
        <v>706</v>
      </c>
      <c r="B58" s="27" t="s">
        <v>1073</v>
      </c>
      <c r="C58" s="28" t="s">
        <v>1211</v>
      </c>
      <c r="D58" s="29">
        <v>1409.36</v>
      </c>
      <c r="E58" s="30">
        <v>1399.5</v>
      </c>
      <c r="F58" s="31">
        <v>329.6561375</v>
      </c>
    </row>
    <row r="59" spans="1:6" x14ac:dyDescent="0.25">
      <c r="A59" s="27" t="s">
        <v>706</v>
      </c>
      <c r="B59" s="27" t="s">
        <v>1070</v>
      </c>
      <c r="C59" s="28" t="s">
        <v>1211</v>
      </c>
      <c r="D59" s="29">
        <v>3147.42</v>
      </c>
      <c r="E59" s="30">
        <v>3139.3</v>
      </c>
      <c r="F59" s="31">
        <v>246.25958890000001</v>
      </c>
    </row>
    <row r="60" spans="1:6" x14ac:dyDescent="0.25">
      <c r="A60" s="27"/>
      <c r="B60" s="27"/>
      <c r="C60" s="28"/>
      <c r="D60" s="29"/>
      <c r="E60" s="30"/>
      <c r="F60" s="31"/>
    </row>
    <row r="61" spans="1:6" x14ac:dyDescent="0.25">
      <c r="A61" s="27" t="s">
        <v>747</v>
      </c>
      <c r="B61" s="27" t="s">
        <v>1097</v>
      </c>
      <c r="C61" s="28" t="s">
        <v>1211</v>
      </c>
      <c r="D61" s="29">
        <v>1127.76</v>
      </c>
      <c r="E61" s="30">
        <v>1207.2</v>
      </c>
      <c r="F61" s="31">
        <v>194.45569</v>
      </c>
    </row>
    <row r="62" spans="1:6" x14ac:dyDescent="0.25">
      <c r="A62" s="27" t="s">
        <v>747</v>
      </c>
      <c r="B62" s="27" t="s">
        <v>1105</v>
      </c>
      <c r="C62" s="28" t="s">
        <v>1211</v>
      </c>
      <c r="D62" s="29">
        <v>1287.3800000000001</v>
      </c>
      <c r="E62" s="30">
        <v>1373.2</v>
      </c>
      <c r="F62" s="31">
        <v>874.22181120000005</v>
      </c>
    </row>
    <row r="63" spans="1:6" x14ac:dyDescent="0.25">
      <c r="A63" s="27" t="s">
        <v>747</v>
      </c>
      <c r="B63" s="27" t="s">
        <v>1024</v>
      </c>
      <c r="C63" s="28" t="s">
        <v>1211</v>
      </c>
      <c r="D63" s="29">
        <v>952.64</v>
      </c>
      <c r="E63" s="30">
        <v>932.85</v>
      </c>
      <c r="F63" s="31">
        <v>283.78307230000001</v>
      </c>
    </row>
    <row r="64" spans="1:6" x14ac:dyDescent="0.25">
      <c r="A64" s="27" t="s">
        <v>747</v>
      </c>
      <c r="B64" s="27" t="s">
        <v>1074</v>
      </c>
      <c r="C64" s="28" t="s">
        <v>1211</v>
      </c>
      <c r="D64" s="29">
        <v>1969.52</v>
      </c>
      <c r="E64" s="30">
        <v>1956.6</v>
      </c>
      <c r="F64" s="31">
        <v>56.154370800000002</v>
      </c>
    </row>
    <row r="65" spans="1:6" x14ac:dyDescent="0.25">
      <c r="A65" s="27" t="s">
        <v>747</v>
      </c>
      <c r="B65" s="27" t="s">
        <v>1078</v>
      </c>
      <c r="C65" s="28" t="s">
        <v>1211</v>
      </c>
      <c r="D65" s="29">
        <v>306.82</v>
      </c>
      <c r="E65" s="30">
        <v>300.45</v>
      </c>
      <c r="F65" s="31">
        <v>224.9721811</v>
      </c>
    </row>
    <row r="66" spans="1:6" x14ac:dyDescent="0.25">
      <c r="A66" s="27" t="s">
        <v>747</v>
      </c>
      <c r="B66" s="27" t="s">
        <v>1076</v>
      </c>
      <c r="C66" s="28" t="s">
        <v>1211</v>
      </c>
      <c r="D66" s="29">
        <v>2016.69</v>
      </c>
      <c r="E66" s="30">
        <v>1974.4</v>
      </c>
      <c r="F66" s="31">
        <v>1540.9506735999998</v>
      </c>
    </row>
    <row r="67" spans="1:6" x14ac:dyDescent="0.25">
      <c r="A67" s="27" t="s">
        <v>747</v>
      </c>
      <c r="B67" s="27" t="s">
        <v>1077</v>
      </c>
      <c r="C67" s="28" t="s">
        <v>1211</v>
      </c>
      <c r="D67" s="29">
        <v>287.02999999999997</v>
      </c>
      <c r="E67" s="30">
        <v>274.25</v>
      </c>
      <c r="F67" s="31">
        <v>108.52137279999999</v>
      </c>
    </row>
    <row r="68" spans="1:6" x14ac:dyDescent="0.25">
      <c r="A68" s="27" t="s">
        <v>747</v>
      </c>
      <c r="B68" s="27" t="s">
        <v>1096</v>
      </c>
      <c r="C68" s="28" t="s">
        <v>1211</v>
      </c>
      <c r="D68" s="29">
        <v>545</v>
      </c>
      <c r="E68" s="30">
        <v>511.55</v>
      </c>
      <c r="F68" s="31">
        <v>99.167509999999993</v>
      </c>
    </row>
    <row r="69" spans="1:6" x14ac:dyDescent="0.25">
      <c r="A69" s="27" t="s">
        <v>747</v>
      </c>
      <c r="B69" s="27" t="s">
        <v>1100</v>
      </c>
      <c r="C69" s="28" t="s">
        <v>1211</v>
      </c>
      <c r="D69" s="29">
        <v>923.12</v>
      </c>
      <c r="E69" s="30">
        <v>933.85</v>
      </c>
      <c r="F69" s="31">
        <v>213.46648399999998</v>
      </c>
    </row>
    <row r="70" spans="1:6" x14ac:dyDescent="0.25">
      <c r="A70" s="27" t="s">
        <v>747</v>
      </c>
      <c r="B70" s="27" t="s">
        <v>1103</v>
      </c>
      <c r="C70" s="28" t="s">
        <v>1211</v>
      </c>
      <c r="D70" s="29">
        <v>955.15</v>
      </c>
      <c r="E70" s="30">
        <v>964.75</v>
      </c>
      <c r="F70" s="31">
        <v>258.41848199999998</v>
      </c>
    </row>
    <row r="71" spans="1:6" x14ac:dyDescent="0.25">
      <c r="A71" s="27" t="s">
        <v>747</v>
      </c>
      <c r="B71" s="27" t="s">
        <v>1071</v>
      </c>
      <c r="C71" s="28" t="s">
        <v>1211</v>
      </c>
      <c r="D71" s="29">
        <v>4458.7299999999996</v>
      </c>
      <c r="E71" s="30">
        <v>4625.6000000000004</v>
      </c>
      <c r="F71" s="31">
        <v>64.478324999999998</v>
      </c>
    </row>
    <row r="72" spans="1:6" x14ac:dyDescent="0.25">
      <c r="A72" s="27" t="s">
        <v>747</v>
      </c>
      <c r="B72" s="27" t="s">
        <v>1079</v>
      </c>
      <c r="C72" s="28" t="s">
        <v>1211</v>
      </c>
      <c r="D72" s="29">
        <v>1359.2</v>
      </c>
      <c r="E72" s="30">
        <v>1361.7</v>
      </c>
      <c r="F72" s="31">
        <v>942.38245150000012</v>
      </c>
    </row>
    <row r="73" spans="1:6" x14ac:dyDescent="0.25">
      <c r="A73" s="27" t="s">
        <v>747</v>
      </c>
      <c r="B73" s="27" t="s">
        <v>1099</v>
      </c>
      <c r="C73" s="28" t="s">
        <v>1211</v>
      </c>
      <c r="D73" s="29">
        <v>1181</v>
      </c>
      <c r="E73" s="30">
        <v>1219</v>
      </c>
      <c r="F73" s="31">
        <v>193.31938560000003</v>
      </c>
    </row>
    <row r="74" spans="1:6" x14ac:dyDescent="0.25">
      <c r="A74" s="27" t="s">
        <v>747</v>
      </c>
      <c r="B74" s="27" t="s">
        <v>1075</v>
      </c>
      <c r="C74" s="28" t="s">
        <v>1211</v>
      </c>
      <c r="D74" s="29">
        <v>422.48</v>
      </c>
      <c r="E74" s="30">
        <v>410</v>
      </c>
      <c r="F74" s="31">
        <v>200.23524</v>
      </c>
    </row>
    <row r="75" spans="1:6" x14ac:dyDescent="0.25">
      <c r="A75" s="27" t="s">
        <v>747</v>
      </c>
      <c r="B75" s="27" t="s">
        <v>1101</v>
      </c>
      <c r="C75" s="28" t="s">
        <v>1211</v>
      </c>
      <c r="D75" s="29">
        <v>3862.9</v>
      </c>
      <c r="E75" s="30">
        <v>3965.8</v>
      </c>
      <c r="F75" s="31">
        <v>213.04395</v>
      </c>
    </row>
    <row r="76" spans="1:6" x14ac:dyDescent="0.25">
      <c r="A76" s="27" t="s">
        <v>747</v>
      </c>
      <c r="B76" s="27" t="s">
        <v>1102</v>
      </c>
      <c r="C76" s="28" t="s">
        <v>1211</v>
      </c>
      <c r="D76" s="29">
        <v>3699.3</v>
      </c>
      <c r="E76" s="30">
        <v>3470</v>
      </c>
      <c r="F76" s="31">
        <v>236.35287</v>
      </c>
    </row>
    <row r="77" spans="1:6" x14ac:dyDescent="0.25">
      <c r="A77" s="27" t="s">
        <v>747</v>
      </c>
      <c r="B77" s="27" t="s">
        <v>1098</v>
      </c>
      <c r="C77" s="28" t="s">
        <v>1211</v>
      </c>
      <c r="D77" s="29">
        <v>340.75</v>
      </c>
      <c r="E77" s="30">
        <v>353.6</v>
      </c>
      <c r="F77" s="31">
        <v>109.01441250000001</v>
      </c>
    </row>
    <row r="78" spans="1:6" x14ac:dyDescent="0.25">
      <c r="A78" s="27" t="s">
        <v>747</v>
      </c>
      <c r="B78" s="27" t="s">
        <v>1073</v>
      </c>
      <c r="C78" s="28" t="s">
        <v>1211</v>
      </c>
      <c r="D78" s="29">
        <v>1411.14</v>
      </c>
      <c r="E78" s="30">
        <v>1399.5</v>
      </c>
      <c r="F78" s="31">
        <v>1230.3894499999999</v>
      </c>
    </row>
    <row r="79" spans="1:6" x14ac:dyDescent="0.25">
      <c r="A79" s="27" t="s">
        <v>747</v>
      </c>
      <c r="B79" s="27" t="s">
        <v>1104</v>
      </c>
      <c r="C79" s="28" t="s">
        <v>1211</v>
      </c>
      <c r="D79" s="29">
        <v>1036.9000000000001</v>
      </c>
      <c r="E79" s="30">
        <v>1082.4000000000001</v>
      </c>
      <c r="F79" s="31">
        <v>681.22862999999995</v>
      </c>
    </row>
    <row r="80" spans="1:6" x14ac:dyDescent="0.25">
      <c r="A80" s="27"/>
      <c r="B80" s="27"/>
      <c r="C80" s="28"/>
      <c r="D80" s="29"/>
      <c r="E80" s="30"/>
      <c r="F80" s="31"/>
    </row>
    <row r="81" spans="1:6" x14ac:dyDescent="0.25">
      <c r="A81" s="27" t="s">
        <v>924</v>
      </c>
      <c r="B81" s="27" t="s">
        <v>1105</v>
      </c>
      <c r="C81" s="28" t="s">
        <v>1211</v>
      </c>
      <c r="D81" s="29">
        <v>1280.7</v>
      </c>
      <c r="E81" s="30">
        <v>1373.2</v>
      </c>
      <c r="F81" s="31">
        <v>277.29907199999997</v>
      </c>
    </row>
    <row r="82" spans="1:6" x14ac:dyDescent="0.25">
      <c r="A82" s="27" t="s">
        <v>924</v>
      </c>
      <c r="B82" s="27" t="s">
        <v>1024</v>
      </c>
      <c r="C82" s="28" t="s">
        <v>1211</v>
      </c>
      <c r="D82" s="29">
        <v>950.88</v>
      </c>
      <c r="E82" s="30">
        <v>932.85</v>
      </c>
      <c r="F82" s="31">
        <v>336.15505560000003</v>
      </c>
    </row>
    <row r="83" spans="1:6" x14ac:dyDescent="0.25">
      <c r="A83" s="27" t="s">
        <v>924</v>
      </c>
      <c r="B83" s="27" t="s">
        <v>1076</v>
      </c>
      <c r="C83" s="28" t="s">
        <v>1211</v>
      </c>
      <c r="D83" s="29">
        <v>2010.8</v>
      </c>
      <c r="E83" s="30">
        <v>1974.4</v>
      </c>
      <c r="F83" s="31">
        <v>297.87275439999996</v>
      </c>
    </row>
    <row r="84" spans="1:6" x14ac:dyDescent="0.25">
      <c r="A84" s="27" t="s">
        <v>924</v>
      </c>
      <c r="B84" s="27" t="s">
        <v>1101</v>
      </c>
      <c r="C84" s="28" t="s">
        <v>1211</v>
      </c>
      <c r="D84" s="29">
        <v>3862.9</v>
      </c>
      <c r="E84" s="30">
        <v>3965.8</v>
      </c>
      <c r="F84" s="31">
        <v>280.50786749999997</v>
      </c>
    </row>
    <row r="85" spans="1:6" x14ac:dyDescent="0.25">
      <c r="A85" s="27" t="s">
        <v>924</v>
      </c>
      <c r="B85" s="27" t="s">
        <v>1102</v>
      </c>
      <c r="C85" s="28" t="s">
        <v>1211</v>
      </c>
      <c r="D85" s="29">
        <v>3696.3</v>
      </c>
      <c r="E85" s="30">
        <v>3470</v>
      </c>
      <c r="F85" s="31">
        <v>595.12440600000002</v>
      </c>
    </row>
    <row r="86" spans="1:6" x14ac:dyDescent="0.25">
      <c r="A86" s="27" t="s">
        <v>924</v>
      </c>
      <c r="B86" s="27" t="s">
        <v>1133</v>
      </c>
      <c r="C86" s="28" t="s">
        <v>1211</v>
      </c>
      <c r="D86" s="29">
        <v>12347.67</v>
      </c>
      <c r="E86" s="30">
        <v>12725</v>
      </c>
      <c r="F86" s="31">
        <v>106.158225</v>
      </c>
    </row>
    <row r="87" spans="1:6" x14ac:dyDescent="0.25">
      <c r="F87" s="32"/>
    </row>
    <row r="88" spans="1:6" x14ac:dyDescent="0.25">
      <c r="A88" s="24" t="s">
        <v>1232</v>
      </c>
      <c r="D88" s="33"/>
      <c r="E88" s="33"/>
      <c r="F88" s="33"/>
    </row>
    <row r="90" spans="1:6" x14ac:dyDescent="0.25">
      <c r="A90" s="34" t="s">
        <v>1205</v>
      </c>
      <c r="B90" s="34" t="s">
        <v>1233</v>
      </c>
    </row>
    <row r="91" spans="1:6" x14ac:dyDescent="0.25">
      <c r="A91" s="27" t="s">
        <v>498</v>
      </c>
      <c r="B91" s="35">
        <v>0.65610800000000002</v>
      </c>
    </row>
    <row r="92" spans="1:6" x14ac:dyDescent="0.25">
      <c r="A92" s="27" t="s">
        <v>643</v>
      </c>
      <c r="B92" s="35">
        <v>69.881964000000011</v>
      </c>
    </row>
    <row r="93" spans="1:6" x14ac:dyDescent="0.25">
      <c r="A93" s="27" t="s">
        <v>706</v>
      </c>
      <c r="B93" s="35">
        <v>13.549408</v>
      </c>
    </row>
    <row r="94" spans="1:6" x14ac:dyDescent="0.25">
      <c r="A94" s="36" t="s">
        <v>747</v>
      </c>
      <c r="B94" s="35">
        <v>36.319313999999999</v>
      </c>
    </row>
    <row r="95" spans="1:6" x14ac:dyDescent="0.25">
      <c r="A95" s="36" t="s">
        <v>924</v>
      </c>
      <c r="B95" s="35">
        <v>3.3383430000000001</v>
      </c>
    </row>
    <row r="97" spans="1:11" x14ac:dyDescent="0.25">
      <c r="A97" s="24" t="s">
        <v>1234</v>
      </c>
    </row>
    <row r="98" spans="1:11" x14ac:dyDescent="0.25">
      <c r="A98" s="24"/>
    </row>
    <row r="99" spans="1:11" ht="67.5" x14ac:dyDescent="0.25">
      <c r="A99" s="25" t="s">
        <v>1205</v>
      </c>
      <c r="B99" s="26" t="s">
        <v>1235</v>
      </c>
      <c r="C99" s="26" t="s">
        <v>1236</v>
      </c>
      <c r="D99" s="26" t="s">
        <v>1237</v>
      </c>
      <c r="E99" s="26" t="s">
        <v>1238</v>
      </c>
      <c r="F99" s="26" t="s">
        <v>1239</v>
      </c>
    </row>
    <row r="100" spans="1:11" x14ac:dyDescent="0.25">
      <c r="A100" s="27" t="s">
        <v>179</v>
      </c>
      <c r="B100" s="37">
        <v>1100</v>
      </c>
      <c r="C100" s="37">
        <v>1100</v>
      </c>
      <c r="D100" s="38">
        <v>5527.46</v>
      </c>
      <c r="E100" s="38">
        <v>5542.56</v>
      </c>
      <c r="F100" s="38">
        <v>15.100000000000364</v>
      </c>
      <c r="G100" s="39"/>
      <c r="H100" s="40"/>
      <c r="I100" s="41"/>
      <c r="J100" s="41"/>
      <c r="K100" s="41"/>
    </row>
    <row r="101" spans="1:11" x14ac:dyDescent="0.25">
      <c r="A101" s="42" t="s">
        <v>1148</v>
      </c>
      <c r="B101" s="43">
        <v>2380</v>
      </c>
      <c r="C101" s="43">
        <v>2380</v>
      </c>
      <c r="D101" s="44">
        <v>17411.349999999999</v>
      </c>
      <c r="E101" s="44">
        <v>16444.46</v>
      </c>
      <c r="F101" s="44">
        <v>-966.88999999999942</v>
      </c>
      <c r="G101" s="39"/>
      <c r="H101" s="40"/>
      <c r="I101" s="41"/>
      <c r="J101" s="41"/>
      <c r="K101" s="41"/>
    </row>
    <row r="102" spans="1:11" x14ac:dyDescent="0.25">
      <c r="A102" s="42" t="s">
        <v>498</v>
      </c>
      <c r="B102" s="43">
        <v>24852</v>
      </c>
      <c r="C102" s="43">
        <v>24851.5</v>
      </c>
      <c r="D102" s="44">
        <v>204556.35</v>
      </c>
      <c r="E102" s="44">
        <v>203307.51999999999</v>
      </c>
      <c r="F102" s="44">
        <v>-1248.8300000000163</v>
      </c>
      <c r="G102" s="39"/>
      <c r="H102" s="40"/>
      <c r="I102" s="41"/>
      <c r="J102" s="41"/>
      <c r="K102" s="41"/>
    </row>
    <row r="103" spans="1:11" x14ac:dyDescent="0.25">
      <c r="A103" s="42" t="s">
        <v>643</v>
      </c>
      <c r="B103" s="43">
        <v>30823.720388349517</v>
      </c>
      <c r="C103" s="43">
        <v>30823.720388349509</v>
      </c>
      <c r="D103" s="44">
        <v>218389.13</v>
      </c>
      <c r="E103" s="44">
        <v>217180.65</v>
      </c>
      <c r="F103" s="44">
        <v>-1238.9368250000105</v>
      </c>
      <c r="G103" s="39"/>
      <c r="H103" s="40"/>
      <c r="I103" s="41"/>
      <c r="J103" s="41"/>
      <c r="K103" s="41"/>
    </row>
    <row r="104" spans="1:11" x14ac:dyDescent="0.25">
      <c r="A104" s="42" t="s">
        <v>706</v>
      </c>
      <c r="B104" s="43">
        <v>32742.2</v>
      </c>
      <c r="C104" s="43">
        <v>32741.866666666669</v>
      </c>
      <c r="D104" s="44">
        <v>252677.92</v>
      </c>
      <c r="E104" s="44">
        <v>251645.83</v>
      </c>
      <c r="F104" s="44">
        <v>-1186.4375250000255</v>
      </c>
      <c r="G104" s="39"/>
      <c r="H104" s="40"/>
      <c r="I104" s="41"/>
      <c r="J104" s="41"/>
      <c r="K104" s="41"/>
    </row>
    <row r="105" spans="1:11" x14ac:dyDescent="0.25">
      <c r="A105" s="42" t="s">
        <v>747</v>
      </c>
      <c r="B105" s="43">
        <v>55134.799999999996</v>
      </c>
      <c r="C105" s="43">
        <v>55134.799999999996</v>
      </c>
      <c r="D105" s="44">
        <v>413316.23</v>
      </c>
      <c r="E105" s="44">
        <v>411374.19</v>
      </c>
      <c r="F105" s="44">
        <v>-1975.989012499979</v>
      </c>
      <c r="G105" s="39"/>
      <c r="H105" s="40"/>
      <c r="I105" s="41"/>
      <c r="J105" s="41"/>
      <c r="K105" s="41"/>
    </row>
    <row r="106" spans="1:11" x14ac:dyDescent="0.25">
      <c r="A106" s="42" t="s">
        <v>867</v>
      </c>
      <c r="B106" s="43">
        <v>291</v>
      </c>
      <c r="C106" s="43">
        <v>291</v>
      </c>
      <c r="D106" s="44">
        <v>2378.9299999999998</v>
      </c>
      <c r="E106" s="44">
        <v>2395.9899999999998</v>
      </c>
      <c r="F106" s="44">
        <v>17.059999999999945</v>
      </c>
      <c r="G106" s="39"/>
      <c r="H106" s="40"/>
      <c r="I106" s="41"/>
      <c r="J106" s="41"/>
      <c r="K106" s="41"/>
    </row>
    <row r="107" spans="1:11" x14ac:dyDescent="0.25">
      <c r="A107" s="42" t="s">
        <v>905</v>
      </c>
      <c r="B107" s="43">
        <v>204</v>
      </c>
      <c r="C107" s="43">
        <v>204</v>
      </c>
      <c r="D107" s="44">
        <v>1668.07</v>
      </c>
      <c r="E107" s="44">
        <v>1678.68</v>
      </c>
      <c r="F107" s="44">
        <v>10.610000000000127</v>
      </c>
      <c r="G107" s="39"/>
      <c r="H107" s="40"/>
      <c r="I107" s="41"/>
      <c r="J107" s="41"/>
      <c r="K107" s="41"/>
    </row>
    <row r="108" spans="1:11" x14ac:dyDescent="0.25">
      <c r="A108" s="42" t="s">
        <v>924</v>
      </c>
      <c r="B108" s="43">
        <v>26817</v>
      </c>
      <c r="C108" s="43">
        <v>26817</v>
      </c>
      <c r="D108" s="44">
        <v>185029.84</v>
      </c>
      <c r="E108" s="44">
        <v>182408.01</v>
      </c>
      <c r="F108" s="44">
        <v>-2648.9223749999874</v>
      </c>
      <c r="G108" s="39"/>
      <c r="H108" s="40"/>
      <c r="I108" s="41"/>
      <c r="J108" s="41"/>
      <c r="K108" s="41"/>
    </row>
    <row r="109" spans="1:11" x14ac:dyDescent="0.25">
      <c r="A109" s="42" t="s">
        <v>1240</v>
      </c>
      <c r="B109" s="43">
        <v>1732</v>
      </c>
      <c r="C109" s="43">
        <v>1732</v>
      </c>
      <c r="D109" s="44">
        <v>14918.9</v>
      </c>
      <c r="E109" s="44">
        <v>15250.73</v>
      </c>
      <c r="F109" s="44">
        <v>331.82999999999993</v>
      </c>
      <c r="G109" s="39"/>
      <c r="H109" s="40"/>
      <c r="I109" s="41"/>
      <c r="J109" s="41"/>
      <c r="K109" s="41"/>
    </row>
    <row r="110" spans="1:11" x14ac:dyDescent="0.25">
      <c r="A110" s="45"/>
      <c r="B110" s="46"/>
      <c r="C110" s="46"/>
      <c r="F110" s="47"/>
    </row>
    <row r="111" spans="1:11" x14ac:dyDescent="0.25">
      <c r="A111" s="24" t="s">
        <v>1241</v>
      </c>
      <c r="B111" s="46"/>
    </row>
    <row r="112" spans="1:11" x14ac:dyDescent="0.25">
      <c r="A112" s="45"/>
      <c r="B112" s="46"/>
    </row>
    <row r="113" spans="1:6" ht="27" x14ac:dyDescent="0.25">
      <c r="A113" s="48" t="s">
        <v>1205</v>
      </c>
      <c r="B113" s="48" t="s">
        <v>1206</v>
      </c>
      <c r="C113" s="48" t="s">
        <v>1207</v>
      </c>
      <c r="D113" s="49" t="s">
        <v>1208</v>
      </c>
      <c r="E113" s="49" t="s">
        <v>1209</v>
      </c>
      <c r="F113" s="49" t="s">
        <v>1210</v>
      </c>
    </row>
    <row r="114" spans="1:6" x14ac:dyDescent="0.25">
      <c r="A114" s="42" t="s">
        <v>1148</v>
      </c>
      <c r="B114" s="42" t="s">
        <v>1001</v>
      </c>
      <c r="C114" s="50" t="s">
        <v>1242</v>
      </c>
      <c r="D114" s="29">
        <v>1777.71</v>
      </c>
      <c r="E114" s="30">
        <v>1747.2</v>
      </c>
      <c r="F114" s="31">
        <v>279.79199999999997</v>
      </c>
    </row>
    <row r="115" spans="1:6" x14ac:dyDescent="0.25">
      <c r="A115" s="27"/>
      <c r="B115" s="27"/>
      <c r="C115" s="28"/>
      <c r="D115" s="29"/>
      <c r="E115" s="30"/>
      <c r="F115" s="31"/>
    </row>
    <row r="116" spans="1:6" x14ac:dyDescent="0.25">
      <c r="A116" s="27" t="s">
        <v>458</v>
      </c>
      <c r="B116" s="27" t="s">
        <v>1011</v>
      </c>
      <c r="C116" s="28" t="s">
        <v>1242</v>
      </c>
      <c r="D116" s="29">
        <v>3981.73</v>
      </c>
      <c r="E116" s="30">
        <v>3981.6</v>
      </c>
      <c r="F116" s="31">
        <v>224.77942629999998</v>
      </c>
    </row>
    <row r="117" spans="1:6" x14ac:dyDescent="0.25">
      <c r="A117" s="27"/>
      <c r="B117" s="27"/>
      <c r="C117" s="28"/>
      <c r="D117" s="29"/>
      <c r="E117" s="30"/>
      <c r="F117" s="31"/>
    </row>
    <row r="118" spans="1:6" x14ac:dyDescent="0.25">
      <c r="A118" s="27" t="s">
        <v>1243</v>
      </c>
      <c r="B118" s="27" t="s">
        <v>1135</v>
      </c>
      <c r="C118" s="28" t="s">
        <v>1242</v>
      </c>
      <c r="D118" s="29">
        <v>194.41</v>
      </c>
      <c r="E118" s="30">
        <v>194.87</v>
      </c>
      <c r="F118" s="31">
        <v>185.75225</v>
      </c>
    </row>
    <row r="119" spans="1:6" x14ac:dyDescent="0.25">
      <c r="A119" s="45"/>
      <c r="B119" s="46"/>
    </row>
    <row r="120" spans="1:6" x14ac:dyDescent="0.25">
      <c r="A120" s="24" t="s">
        <v>1244</v>
      </c>
    </row>
    <row r="122" spans="1:6" x14ac:dyDescent="0.25">
      <c r="A122" s="34" t="s">
        <v>1205</v>
      </c>
      <c r="B122" s="34" t="s">
        <v>1233</v>
      </c>
    </row>
    <row r="123" spans="1:6" x14ac:dyDescent="0.25">
      <c r="A123" s="27" t="s">
        <v>1148</v>
      </c>
      <c r="B123" s="35">
        <v>0.23346900000000001</v>
      </c>
    </row>
    <row r="124" spans="1:6" x14ac:dyDescent="0.25">
      <c r="A124" s="27" t="s">
        <v>458</v>
      </c>
      <c r="B124" s="35">
        <v>0.303309</v>
      </c>
    </row>
    <row r="125" spans="1:6" x14ac:dyDescent="0.25">
      <c r="A125" s="27" t="s">
        <v>1243</v>
      </c>
      <c r="B125" s="35">
        <v>0.97255100000000005</v>
      </c>
    </row>
    <row r="126" spans="1:6" x14ac:dyDescent="0.25">
      <c r="A126" s="45"/>
      <c r="B126" s="46"/>
    </row>
    <row r="127" spans="1:6" x14ac:dyDescent="0.25">
      <c r="A127" s="45"/>
      <c r="B127" s="46"/>
    </row>
    <row r="128" spans="1:6" x14ac:dyDescent="0.25">
      <c r="A128" s="24" t="s">
        <v>1245</v>
      </c>
    </row>
    <row r="129" spans="1:8" x14ac:dyDescent="0.25">
      <c r="A129" s="24"/>
    </row>
    <row r="130" spans="1:8" ht="54" x14ac:dyDescent="0.25">
      <c r="A130" s="25" t="s">
        <v>1205</v>
      </c>
      <c r="B130" s="26" t="s">
        <v>1235</v>
      </c>
      <c r="C130" s="26" t="s">
        <v>1236</v>
      </c>
      <c r="D130" s="26" t="s">
        <v>1237</v>
      </c>
      <c r="E130" s="26" t="s">
        <v>1246</v>
      </c>
      <c r="F130" s="26" t="s">
        <v>1247</v>
      </c>
      <c r="G130" s="39"/>
      <c r="H130" s="40">
        <v>0</v>
      </c>
    </row>
    <row r="131" spans="1:8" x14ac:dyDescent="0.25">
      <c r="A131" s="51" t="s">
        <v>1</v>
      </c>
      <c r="B131" s="52">
        <v>215</v>
      </c>
      <c r="C131" s="52">
        <v>215</v>
      </c>
      <c r="D131" s="52">
        <v>1485.14</v>
      </c>
      <c r="E131" s="52">
        <v>1568.8</v>
      </c>
      <c r="F131" s="52">
        <v>83.659999999999854</v>
      </c>
      <c r="G131" s="39"/>
      <c r="H131" s="40"/>
    </row>
    <row r="132" spans="1:8" x14ac:dyDescent="0.25">
      <c r="A132" s="51" t="s">
        <v>179</v>
      </c>
      <c r="B132" s="52">
        <v>9707</v>
      </c>
      <c r="C132" s="52">
        <v>9707</v>
      </c>
      <c r="D132" s="52">
        <v>57843.45</v>
      </c>
      <c r="E132" s="52">
        <v>59789.35</v>
      </c>
      <c r="F132" s="52">
        <v>1945.9000000000015</v>
      </c>
      <c r="G132" s="39"/>
      <c r="H132" s="40"/>
    </row>
    <row r="133" spans="1:8" x14ac:dyDescent="0.25">
      <c r="A133" s="51" t="s">
        <v>1148</v>
      </c>
      <c r="B133" s="52">
        <v>6563</v>
      </c>
      <c r="C133" s="52">
        <v>6563</v>
      </c>
      <c r="D133" s="52">
        <v>47829.46</v>
      </c>
      <c r="E133" s="52">
        <v>48013.27</v>
      </c>
      <c r="F133" s="52">
        <v>183.80999999999767</v>
      </c>
      <c r="G133" s="39"/>
      <c r="H133" s="40"/>
    </row>
    <row r="134" spans="1:8" x14ac:dyDescent="0.25">
      <c r="A134" s="51" t="s">
        <v>458</v>
      </c>
      <c r="B134" s="52">
        <v>6953</v>
      </c>
      <c r="C134" s="52">
        <v>6953</v>
      </c>
      <c r="D134" s="52">
        <v>39465.019999999997</v>
      </c>
      <c r="E134" s="52">
        <v>40055.25</v>
      </c>
      <c r="F134" s="52">
        <v>590.2300000000032</v>
      </c>
      <c r="G134" s="39"/>
      <c r="H134" s="40"/>
    </row>
    <row r="135" spans="1:8" x14ac:dyDescent="0.25">
      <c r="A135" s="51" t="s">
        <v>498</v>
      </c>
      <c r="B135" s="52">
        <v>30260</v>
      </c>
      <c r="C135" s="52">
        <v>30260</v>
      </c>
      <c r="D135" s="52">
        <v>232850.73</v>
      </c>
      <c r="E135" s="52">
        <v>232995.41</v>
      </c>
      <c r="F135" s="52">
        <v>144.67999999999302</v>
      </c>
      <c r="G135" s="39"/>
      <c r="H135" s="40"/>
    </row>
    <row r="136" spans="1:8" x14ac:dyDescent="0.25">
      <c r="A136" s="51" t="s">
        <v>706</v>
      </c>
      <c r="B136" s="52">
        <v>4793</v>
      </c>
      <c r="C136" s="52">
        <v>4793</v>
      </c>
      <c r="D136" s="52">
        <v>35951.230000000003</v>
      </c>
      <c r="E136" s="52">
        <v>35832.61</v>
      </c>
      <c r="F136" s="52">
        <v>-118.62000000000262</v>
      </c>
      <c r="G136" s="39"/>
      <c r="H136" s="40"/>
    </row>
    <row r="137" spans="1:8" x14ac:dyDescent="0.25">
      <c r="A137" s="51" t="s">
        <v>747</v>
      </c>
      <c r="B137" s="52">
        <v>992</v>
      </c>
      <c r="C137" s="52">
        <v>992</v>
      </c>
      <c r="D137" s="52">
        <v>5752.99</v>
      </c>
      <c r="E137" s="52">
        <v>5841.33</v>
      </c>
      <c r="F137" s="52">
        <v>88.340000000000146</v>
      </c>
      <c r="G137" s="39"/>
      <c r="H137" s="40"/>
    </row>
    <row r="138" spans="1:8" x14ac:dyDescent="0.25">
      <c r="A138" s="51" t="s">
        <v>867</v>
      </c>
      <c r="B138" s="52">
        <v>6389</v>
      </c>
      <c r="C138" s="52">
        <v>6389</v>
      </c>
      <c r="D138" s="52">
        <v>33259.160000000003</v>
      </c>
      <c r="E138" s="52">
        <v>34542.99</v>
      </c>
      <c r="F138" s="52">
        <v>1283.8299999999945</v>
      </c>
      <c r="G138" s="39"/>
      <c r="H138" s="40"/>
    </row>
    <row r="139" spans="1:8" x14ac:dyDescent="0.25">
      <c r="A139" s="51" t="s">
        <v>889</v>
      </c>
      <c r="B139" s="52">
        <v>159</v>
      </c>
      <c r="C139" s="52">
        <v>159</v>
      </c>
      <c r="D139" s="52">
        <v>932.47</v>
      </c>
      <c r="E139" s="52">
        <v>954.77</v>
      </c>
      <c r="F139" s="52">
        <v>22.299999999999955</v>
      </c>
      <c r="G139" s="39"/>
      <c r="H139" s="40"/>
    </row>
    <row r="140" spans="1:8" x14ac:dyDescent="0.25">
      <c r="A140" s="51" t="s">
        <v>905</v>
      </c>
      <c r="B140" s="52">
        <v>2606</v>
      </c>
      <c r="C140" s="52">
        <v>2606</v>
      </c>
      <c r="D140" s="52">
        <v>12120.23</v>
      </c>
      <c r="E140" s="52">
        <v>12017.31</v>
      </c>
      <c r="F140" s="52">
        <v>-102.92000000000007</v>
      </c>
      <c r="G140" s="39"/>
      <c r="H140" s="40"/>
    </row>
    <row r="141" spans="1:8" x14ac:dyDescent="0.25">
      <c r="A141" s="51" t="s">
        <v>924</v>
      </c>
      <c r="B141" s="52">
        <v>551</v>
      </c>
      <c r="C141" s="52">
        <v>551</v>
      </c>
      <c r="D141" s="52">
        <v>4067.26</v>
      </c>
      <c r="E141" s="52">
        <v>4151.33</v>
      </c>
      <c r="F141" s="52">
        <v>84.069999999999709</v>
      </c>
      <c r="G141" s="39"/>
      <c r="H141" s="40"/>
    </row>
    <row r="142" spans="1:8" x14ac:dyDescent="0.25">
      <c r="A142" s="51" t="s">
        <v>779</v>
      </c>
      <c r="B142" s="52">
        <v>744</v>
      </c>
      <c r="C142" s="52">
        <v>744</v>
      </c>
      <c r="D142" s="52">
        <v>4568.3599999999997</v>
      </c>
      <c r="E142" s="52">
        <v>4625.18</v>
      </c>
      <c r="F142" s="52">
        <v>56.820000000000618</v>
      </c>
      <c r="G142" s="39"/>
      <c r="H142" s="40"/>
    </row>
    <row r="143" spans="1:8" x14ac:dyDescent="0.25">
      <c r="A143" s="51" t="s">
        <v>1240</v>
      </c>
      <c r="B143" s="52">
        <v>377</v>
      </c>
      <c r="C143" s="52">
        <v>377</v>
      </c>
      <c r="D143" s="52">
        <v>3246.17</v>
      </c>
      <c r="E143" s="52">
        <v>3361.16</v>
      </c>
      <c r="F143" s="52">
        <v>114.98999999999978</v>
      </c>
      <c r="G143" s="39"/>
      <c r="H143" s="40"/>
    </row>
    <row r="144" spans="1:8" x14ac:dyDescent="0.25">
      <c r="A144" s="51" t="s">
        <v>864</v>
      </c>
      <c r="B144" s="52">
        <v>249</v>
      </c>
      <c r="C144" s="52">
        <v>249</v>
      </c>
      <c r="D144" s="52">
        <v>1956.56</v>
      </c>
      <c r="E144" s="52">
        <v>1967.44</v>
      </c>
      <c r="F144" s="52">
        <v>10.880000000000109</v>
      </c>
      <c r="G144" s="39"/>
      <c r="H144" s="40"/>
    </row>
    <row r="145" spans="1:8" x14ac:dyDescent="0.25">
      <c r="A145" s="51" t="s">
        <v>717</v>
      </c>
      <c r="B145" s="52">
        <v>129</v>
      </c>
      <c r="C145" s="52">
        <v>129</v>
      </c>
      <c r="D145" s="52">
        <v>791.9</v>
      </c>
      <c r="E145" s="52">
        <v>752.65</v>
      </c>
      <c r="F145" s="52">
        <v>-39.25</v>
      </c>
      <c r="G145" s="39"/>
      <c r="H145" s="40"/>
    </row>
    <row r="146" spans="1:8" x14ac:dyDescent="0.25">
      <c r="A146" s="51" t="s">
        <v>888</v>
      </c>
      <c r="B146" s="52">
        <v>680</v>
      </c>
      <c r="C146" s="52">
        <v>680</v>
      </c>
      <c r="D146" s="52">
        <v>7530.51</v>
      </c>
      <c r="E146" s="52">
        <v>7506.55</v>
      </c>
      <c r="F146" s="52">
        <v>-23.960000000000036</v>
      </c>
      <c r="G146" s="39"/>
      <c r="H146" s="40"/>
    </row>
    <row r="147" spans="1:8" x14ac:dyDescent="0.25">
      <c r="A147" s="51" t="s">
        <v>904</v>
      </c>
      <c r="B147" s="52">
        <v>240</v>
      </c>
      <c r="C147" s="52">
        <v>240</v>
      </c>
      <c r="D147" s="52">
        <v>2241.2199999999998</v>
      </c>
      <c r="E147" s="52">
        <v>2297.7199999999998</v>
      </c>
      <c r="F147" s="52">
        <v>56.5</v>
      </c>
      <c r="G147" s="39"/>
      <c r="H147" s="40"/>
    </row>
    <row r="148" spans="1:8" x14ac:dyDescent="0.25">
      <c r="B148" s="53"/>
      <c r="C148" s="53"/>
      <c r="D148" s="47"/>
      <c r="E148" s="47"/>
      <c r="F148" s="47"/>
      <c r="G148" s="39"/>
      <c r="H148" s="40"/>
    </row>
    <row r="149" spans="1:8" hidden="1" x14ac:dyDescent="0.25">
      <c r="A149" s="54"/>
      <c r="B149" s="55"/>
      <c r="C149" s="55"/>
      <c r="D149" s="56"/>
      <c r="E149" s="56"/>
      <c r="F149" s="56"/>
      <c r="G149" s="40"/>
    </row>
    <row r="150" spans="1:8" hidden="1" x14ac:dyDescent="0.25">
      <c r="A150" s="24" t="s">
        <v>1248</v>
      </c>
      <c r="C150" s="57"/>
    </row>
    <row r="151" spans="1:8" hidden="1" x14ac:dyDescent="0.25"/>
    <row r="152" spans="1:8" ht="27" hidden="1" x14ac:dyDescent="0.25">
      <c r="A152" s="58" t="s">
        <v>1205</v>
      </c>
      <c r="B152" s="58" t="s">
        <v>1206</v>
      </c>
      <c r="C152" s="58" t="s">
        <v>1249</v>
      </c>
      <c r="D152" s="58" t="s">
        <v>1250</v>
      </c>
      <c r="E152" s="58" t="s">
        <v>1251</v>
      </c>
      <c r="F152" s="58" t="s">
        <v>1252</v>
      </c>
    </row>
    <row r="153" spans="1:8" hidden="1" x14ac:dyDescent="0.25">
      <c r="A153" s="52" t="s">
        <v>716</v>
      </c>
      <c r="B153" s="52" t="s">
        <v>716</v>
      </c>
      <c r="C153" s="52" t="s">
        <v>716</v>
      </c>
      <c r="D153" s="52" t="s">
        <v>716</v>
      </c>
      <c r="E153" s="52" t="s">
        <v>716</v>
      </c>
      <c r="F153" s="52" t="s">
        <v>716</v>
      </c>
    </row>
    <row r="154" spans="1:8" hidden="1" x14ac:dyDescent="0.25">
      <c r="C154" s="57"/>
      <c r="D154" s="57"/>
      <c r="E154" s="59"/>
      <c r="F154" s="59"/>
    </row>
    <row r="155" spans="1:8" hidden="1" x14ac:dyDescent="0.25">
      <c r="C155" s="57"/>
      <c r="D155" s="57"/>
      <c r="E155" s="59"/>
      <c r="F155" s="59"/>
    </row>
    <row r="156" spans="1:8" hidden="1" x14ac:dyDescent="0.25">
      <c r="A156" s="24" t="s">
        <v>1253</v>
      </c>
      <c r="F156" s="23" t="s">
        <v>1254</v>
      </c>
    </row>
    <row r="157" spans="1:8" hidden="1" x14ac:dyDescent="0.25">
      <c r="A157" s="24"/>
    </row>
    <row r="158" spans="1:8" hidden="1" x14ac:dyDescent="0.25">
      <c r="A158" s="34" t="s">
        <v>1205</v>
      </c>
      <c r="B158" s="34" t="s">
        <v>1233</v>
      </c>
    </row>
    <row r="159" spans="1:8" hidden="1" x14ac:dyDescent="0.25">
      <c r="A159" s="52" t="s">
        <v>716</v>
      </c>
      <c r="B159" s="52" t="s">
        <v>716</v>
      </c>
    </row>
    <row r="160" spans="1:8" hidden="1" x14ac:dyDescent="0.25">
      <c r="B160" s="60"/>
      <c r="C160" s="61"/>
    </row>
    <row r="161" spans="1:6" hidden="1" x14ac:dyDescent="0.25">
      <c r="A161" s="24" t="s">
        <v>1255</v>
      </c>
    </row>
    <row r="162" spans="1:6" hidden="1" x14ac:dyDescent="0.25"/>
    <row r="163" spans="1:6" ht="40.5" hidden="1" x14ac:dyDescent="0.25">
      <c r="A163" s="62" t="s">
        <v>1205</v>
      </c>
      <c r="B163" s="58" t="s">
        <v>1256</v>
      </c>
      <c r="C163" s="58" t="s">
        <v>1257</v>
      </c>
      <c r="D163" s="58" t="s">
        <v>1258</v>
      </c>
      <c r="E163" s="58" t="s">
        <v>1259</v>
      </c>
    </row>
    <row r="164" spans="1:6" hidden="1" x14ac:dyDescent="0.25">
      <c r="A164" s="63"/>
      <c r="B164" s="52"/>
      <c r="C164" s="31"/>
      <c r="D164" s="64"/>
      <c r="E164" s="64">
        <v>0</v>
      </c>
    </row>
    <row r="165" spans="1:6" hidden="1" x14ac:dyDescent="0.25">
      <c r="A165" s="65"/>
      <c r="B165" s="66"/>
      <c r="C165" s="67"/>
      <c r="D165" s="67"/>
      <c r="E165" s="68"/>
    </row>
    <row r="166" spans="1:6" hidden="1" x14ac:dyDescent="0.25">
      <c r="A166" s="65"/>
      <c r="B166" s="66"/>
      <c r="C166" s="67"/>
      <c r="D166" s="67"/>
      <c r="E166" s="68"/>
    </row>
    <row r="167" spans="1:6" hidden="1" x14ac:dyDescent="0.25"/>
    <row r="168" spans="1:6" hidden="1" x14ac:dyDescent="0.25">
      <c r="A168" s="24" t="s">
        <v>1260</v>
      </c>
    </row>
    <row r="169" spans="1:6" hidden="1" x14ac:dyDescent="0.25"/>
    <row r="170" spans="1:6" ht="27" hidden="1" x14ac:dyDescent="0.25">
      <c r="A170" s="58" t="s">
        <v>1205</v>
      </c>
      <c r="B170" s="58" t="s">
        <v>1206</v>
      </c>
      <c r="C170" s="58" t="s">
        <v>1249</v>
      </c>
      <c r="D170" s="58" t="s">
        <v>1250</v>
      </c>
      <c r="E170" s="58" t="s">
        <v>1251</v>
      </c>
      <c r="F170" s="58" t="s">
        <v>1252</v>
      </c>
    </row>
    <row r="171" spans="1:6" hidden="1" x14ac:dyDescent="0.25">
      <c r="A171" s="27" t="s">
        <v>716</v>
      </c>
      <c r="B171" s="27" t="s">
        <v>716</v>
      </c>
      <c r="C171" s="27" t="s">
        <v>716</v>
      </c>
      <c r="D171" s="27" t="s">
        <v>716</v>
      </c>
      <c r="E171" s="27" t="s">
        <v>716</v>
      </c>
      <c r="F171" s="27" t="s">
        <v>716</v>
      </c>
    </row>
    <row r="172" spans="1:6" hidden="1" x14ac:dyDescent="0.25">
      <c r="B172" s="69"/>
      <c r="C172" s="70"/>
      <c r="D172" s="71"/>
      <c r="E172" s="59"/>
      <c r="F172" s="59"/>
    </row>
    <row r="173" spans="1:6" hidden="1" x14ac:dyDescent="0.25">
      <c r="A173" s="24" t="s">
        <v>1261</v>
      </c>
    </row>
    <row r="174" spans="1:6" hidden="1" x14ac:dyDescent="0.25">
      <c r="A174" s="24"/>
    </row>
    <row r="175" spans="1:6" hidden="1" x14ac:dyDescent="0.25">
      <c r="A175" s="34" t="s">
        <v>1205</v>
      </c>
      <c r="B175" s="34" t="s">
        <v>1233</v>
      </c>
    </row>
    <row r="176" spans="1:6" hidden="1" x14ac:dyDescent="0.25">
      <c r="A176" s="27" t="s">
        <v>716</v>
      </c>
      <c r="B176" s="27" t="s">
        <v>716</v>
      </c>
    </row>
    <row r="177" spans="1:7" hidden="1" x14ac:dyDescent="0.25">
      <c r="A177" s="45"/>
      <c r="B177" s="61"/>
    </row>
    <row r="178" spans="1:7" hidden="1" x14ac:dyDescent="0.25">
      <c r="A178" s="24" t="s">
        <v>1262</v>
      </c>
    </row>
    <row r="179" spans="1:7" hidden="1" x14ac:dyDescent="0.25"/>
    <row r="180" spans="1:7" ht="40.5" hidden="1" x14ac:dyDescent="0.25">
      <c r="A180" s="62" t="s">
        <v>1205</v>
      </c>
      <c r="B180" s="58" t="s">
        <v>1256</v>
      </c>
      <c r="C180" s="58" t="s">
        <v>1263</v>
      </c>
      <c r="D180" s="58" t="s">
        <v>1264</v>
      </c>
      <c r="E180" s="58" t="s">
        <v>1259</v>
      </c>
    </row>
    <row r="181" spans="1:7" hidden="1" x14ac:dyDescent="0.25">
      <c r="A181" s="27"/>
      <c r="B181" s="52"/>
      <c r="C181" s="31"/>
      <c r="D181" s="52"/>
      <c r="E181" s="52"/>
    </row>
    <row r="182" spans="1:7" hidden="1" x14ac:dyDescent="0.25">
      <c r="F182" s="32"/>
    </row>
    <row r="183" spans="1:7" x14ac:dyDescent="0.25">
      <c r="E183" s="72"/>
      <c r="F183" s="41"/>
    </row>
    <row r="184" spans="1:7" x14ac:dyDescent="0.25">
      <c r="A184" s="24" t="s">
        <v>1265</v>
      </c>
    </row>
    <row r="185" spans="1:7" ht="27" x14ac:dyDescent="0.25">
      <c r="A185" s="73" t="s">
        <v>1266</v>
      </c>
      <c r="B185" s="74" t="s">
        <v>1267</v>
      </c>
      <c r="C185" s="74" t="s">
        <v>1268</v>
      </c>
      <c r="D185" s="75" t="s">
        <v>1269</v>
      </c>
      <c r="E185" s="75" t="s">
        <v>1270</v>
      </c>
      <c r="F185" s="74" t="s">
        <v>1271</v>
      </c>
      <c r="G185" s="74" t="s">
        <v>1272</v>
      </c>
    </row>
    <row r="186" spans="1:7" x14ac:dyDescent="0.25">
      <c r="A186" s="76" t="s">
        <v>1273</v>
      </c>
      <c r="B186" s="76" t="s">
        <v>1274</v>
      </c>
      <c r="C186" s="76" t="s">
        <v>1275</v>
      </c>
      <c r="D186" s="76" t="s">
        <v>1276</v>
      </c>
      <c r="E186" s="76" t="s">
        <v>1277</v>
      </c>
      <c r="F186" s="38">
        <v>2500</v>
      </c>
      <c r="G186" s="77">
        <v>46101</v>
      </c>
    </row>
    <row r="187" spans="1:7" x14ac:dyDescent="0.25">
      <c r="A187" s="76" t="s">
        <v>1273</v>
      </c>
      <c r="B187" s="76" t="s">
        <v>1274</v>
      </c>
      <c r="C187" s="76" t="s">
        <v>1275</v>
      </c>
      <c r="D187" s="76" t="s">
        <v>1276</v>
      </c>
      <c r="E187" s="76" t="s">
        <v>1277</v>
      </c>
      <c r="F187" s="38">
        <v>2500</v>
      </c>
      <c r="G187" s="77">
        <v>46168</v>
      </c>
    </row>
    <row r="188" spans="1:7" x14ac:dyDescent="0.25">
      <c r="A188" s="76" t="s">
        <v>1273</v>
      </c>
      <c r="B188" s="76" t="s">
        <v>1274</v>
      </c>
      <c r="C188" s="76" t="s">
        <v>1278</v>
      </c>
      <c r="D188" s="76" t="s">
        <v>1276</v>
      </c>
      <c r="E188" s="76" t="s">
        <v>1277</v>
      </c>
      <c r="F188" s="38">
        <v>2500</v>
      </c>
      <c r="G188" s="77">
        <v>46087</v>
      </c>
    </row>
    <row r="189" spans="1:7" x14ac:dyDescent="0.25">
      <c r="D189" s="41"/>
    </row>
    <row r="190" spans="1:7" x14ac:dyDescent="0.25">
      <c r="A190" s="24" t="s">
        <v>1279</v>
      </c>
      <c r="D190" s="41"/>
    </row>
    <row r="191" spans="1:7" x14ac:dyDescent="0.25">
      <c r="D191" s="41"/>
    </row>
    <row r="192" spans="1:7" ht="27" x14ac:dyDescent="0.25">
      <c r="A192" s="62" t="s">
        <v>1205</v>
      </c>
      <c r="B192" s="58" t="s">
        <v>1206</v>
      </c>
      <c r="C192" s="58" t="s">
        <v>1207</v>
      </c>
      <c r="D192" s="58" t="s">
        <v>1280</v>
      </c>
      <c r="E192" s="58" t="s">
        <v>1281</v>
      </c>
      <c r="F192" s="58" t="s">
        <v>1282</v>
      </c>
    </row>
    <row r="193" spans="1:9" x14ac:dyDescent="0.25">
      <c r="A193" s="78" t="s">
        <v>716</v>
      </c>
      <c r="B193" s="78" t="s">
        <v>716</v>
      </c>
      <c r="C193" s="78" t="s">
        <v>716</v>
      </c>
      <c r="D193" s="78" t="s">
        <v>716</v>
      </c>
      <c r="E193" s="78" t="s">
        <v>716</v>
      </c>
      <c r="F193" s="78" t="s">
        <v>716</v>
      </c>
    </row>
    <row r="194" spans="1:9" x14ac:dyDescent="0.25">
      <c r="D194" s="41"/>
    </row>
    <row r="195" spans="1:9" x14ac:dyDescent="0.25">
      <c r="A195" s="24" t="s">
        <v>1283</v>
      </c>
      <c r="D195" s="41"/>
    </row>
    <row r="196" spans="1:9" x14ac:dyDescent="0.25">
      <c r="A196" s="24"/>
      <c r="D196" s="41"/>
    </row>
    <row r="197" spans="1:9" x14ac:dyDescent="0.25">
      <c r="A197" s="34" t="s">
        <v>1205</v>
      </c>
      <c r="B197" s="34" t="s">
        <v>1233</v>
      </c>
      <c r="D197" s="41"/>
    </row>
    <row r="198" spans="1:9" x14ac:dyDescent="0.25">
      <c r="A198" s="78" t="s">
        <v>716</v>
      </c>
      <c r="B198" s="78" t="s">
        <v>716</v>
      </c>
      <c r="D198" s="41"/>
    </row>
    <row r="199" spans="1:9" x14ac:dyDescent="0.25">
      <c r="D199" s="41"/>
    </row>
    <row r="200" spans="1:9" hidden="1" x14ac:dyDescent="0.25">
      <c r="A200" s="24" t="s">
        <v>1284</v>
      </c>
      <c r="D200" s="41"/>
    </row>
    <row r="201" spans="1:9" hidden="1" x14ac:dyDescent="0.25">
      <c r="D201" s="41"/>
    </row>
    <row r="202" spans="1:9" ht="67.5" hidden="1" x14ac:dyDescent="0.25">
      <c r="A202" s="62" t="s">
        <v>1205</v>
      </c>
      <c r="B202" s="58" t="s">
        <v>1235</v>
      </c>
      <c r="C202" s="58" t="s">
        <v>1236</v>
      </c>
      <c r="D202" s="58" t="s">
        <v>1237</v>
      </c>
      <c r="E202" s="58" t="s">
        <v>1238</v>
      </c>
      <c r="F202" s="58" t="s">
        <v>1239</v>
      </c>
    </row>
    <row r="203" spans="1:9" hidden="1" x14ac:dyDescent="0.25">
      <c r="A203" s="79"/>
      <c r="B203" s="79"/>
      <c r="C203" s="37"/>
      <c r="D203" s="80"/>
      <c r="E203" s="81"/>
      <c r="F203" s="82"/>
      <c r="H203" s="40"/>
      <c r="I203" s="41"/>
    </row>
    <row r="204" spans="1:9" hidden="1" x14ac:dyDescent="0.25">
      <c r="D204" s="41"/>
    </row>
    <row r="205" spans="1:9" hidden="1" x14ac:dyDescent="0.25">
      <c r="D205" s="41"/>
    </row>
    <row r="206" spans="1:9" hidden="1" x14ac:dyDescent="0.25">
      <c r="A206" s="24" t="s">
        <v>1285</v>
      </c>
      <c r="D206" s="41"/>
    </row>
    <row r="207" spans="1:9" hidden="1" x14ac:dyDescent="0.25">
      <c r="D207" s="41"/>
    </row>
    <row r="208" spans="1:9" ht="67.5" hidden="1" x14ac:dyDescent="0.25">
      <c r="A208" s="62" t="s">
        <v>1205</v>
      </c>
      <c r="B208" s="58" t="s">
        <v>1235</v>
      </c>
      <c r="C208" s="58" t="s">
        <v>1236</v>
      </c>
      <c r="D208" s="58" t="s">
        <v>1237</v>
      </c>
      <c r="E208" s="58" t="s">
        <v>1238</v>
      </c>
      <c r="F208" s="58" t="s">
        <v>1239</v>
      </c>
    </row>
    <row r="209" spans="1:6" hidden="1" x14ac:dyDescent="0.25">
      <c r="A209" s="28"/>
      <c r="B209" s="52"/>
      <c r="C209" s="52"/>
      <c r="D209" s="83"/>
      <c r="E209" s="83"/>
      <c r="F209" s="83"/>
    </row>
    <row r="210" spans="1:6" x14ac:dyDescent="0.25">
      <c r="A210" s="23" t="s">
        <v>1286</v>
      </c>
    </row>
  </sheetData>
  <mergeCells count="3">
    <mergeCell ref="A2:F2"/>
    <mergeCell ref="A3:F3"/>
    <mergeCell ref="A5:F5"/>
  </mergeCells>
  <printOptions horizontalCentered="1"/>
  <pageMargins left="0.17" right="0.15748031496062992" top="0.43307086614173229" bottom="0.47244094488188981" header="0.31496062992125984" footer="0.31496062992125984"/>
  <pageSetup paperSize="9" scale="42" fitToHeight="3" orientation="portrait" r:id="rId1"/>
  <headerFooter>
    <oddHeader>&amp;L&amp;"Calibri"&amp;10&amp;KFF0000 "Sensitivity: Confidential"&amp;1#_x000D_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52D4E-D51D-4374-9A6A-1047BB6C89FD}">
  <sheetPr>
    <outlinePr summaryBelow="0" summaryRight="0"/>
  </sheetPr>
  <dimension ref="A1:Q202"/>
  <sheetViews>
    <sheetView showGridLines="0" workbookViewId="0">
      <selection sqref="A1:H1"/>
    </sheetView>
  </sheetViews>
  <sheetFormatPr defaultRowHeight="12.75" x14ac:dyDescent="0.2"/>
  <cols>
    <col min="1" max="1" width="5.85546875" bestFit="1" customWidth="1"/>
    <col min="2" max="2" width="19.7109375" bestFit="1" customWidth="1"/>
    <col min="3" max="3" width="46.85546875" customWidth="1"/>
    <col min="4" max="4" width="17.7109375" bestFit="1" customWidth="1"/>
    <col min="5" max="5" width="11.42578125" bestFit="1" customWidth="1"/>
    <col min="6" max="6" width="10.42578125" bestFit="1" customWidth="1"/>
    <col min="7" max="7" width="14" bestFit="1" customWidth="1"/>
    <col min="8" max="8" width="8.42578125" bestFit="1" customWidth="1"/>
    <col min="9" max="9" width="8.7109375" customWidth="1"/>
  </cols>
  <sheetData>
    <row r="1" spans="1:9" ht="15" x14ac:dyDescent="0.2">
      <c r="A1" s="248" t="s">
        <v>0</v>
      </c>
      <c r="B1" s="248"/>
      <c r="C1" s="248"/>
      <c r="D1" s="248"/>
      <c r="E1" s="248"/>
      <c r="F1" s="248"/>
      <c r="G1" s="248"/>
      <c r="H1" s="248"/>
      <c r="I1" s="1" t="s">
        <v>981</v>
      </c>
    </row>
    <row r="2" spans="1:9" ht="15" x14ac:dyDescent="0.2">
      <c r="A2" s="229" t="s">
        <v>179</v>
      </c>
      <c r="B2" s="229"/>
      <c r="C2" s="229"/>
      <c r="D2" s="229"/>
      <c r="E2" s="229"/>
      <c r="F2" s="229"/>
      <c r="G2" s="229"/>
      <c r="H2" s="229"/>
    </row>
    <row r="3" spans="1:9" ht="15" x14ac:dyDescent="0.2">
      <c r="A3" s="229" t="s">
        <v>982</v>
      </c>
      <c r="B3" s="229"/>
      <c r="C3" s="229"/>
      <c r="D3" s="229"/>
      <c r="E3" s="229"/>
      <c r="F3" s="229"/>
      <c r="G3" s="229"/>
      <c r="H3" s="229"/>
    </row>
    <row r="4" spans="1:9" s="86" customFormat="1" ht="30" x14ac:dyDescent="0.2">
      <c r="A4" s="84" t="s">
        <v>2</v>
      </c>
      <c r="B4" s="84" t="s">
        <v>3</v>
      </c>
      <c r="C4" s="84" t="s">
        <v>4</v>
      </c>
      <c r="D4" s="84" t="s">
        <v>5</v>
      </c>
      <c r="E4" s="84" t="s">
        <v>6</v>
      </c>
      <c r="F4" s="84" t="s">
        <v>7</v>
      </c>
      <c r="G4" s="84" t="s">
        <v>8</v>
      </c>
      <c r="H4" s="85" t="s">
        <v>980</v>
      </c>
    </row>
    <row r="5" spans="1:9" x14ac:dyDescent="0.2">
      <c r="A5" s="87"/>
      <c r="B5" s="87"/>
      <c r="C5" s="88" t="s">
        <v>9</v>
      </c>
      <c r="D5" s="87"/>
      <c r="E5" s="87"/>
      <c r="F5" s="87"/>
      <c r="G5" s="87"/>
      <c r="H5" s="89" t="s">
        <v>140</v>
      </c>
    </row>
    <row r="6" spans="1:9" x14ac:dyDescent="0.2">
      <c r="A6" s="90"/>
      <c r="B6" s="91"/>
      <c r="C6" s="91" t="s">
        <v>10</v>
      </c>
      <c r="D6" s="91"/>
      <c r="E6" s="92"/>
      <c r="F6" s="93"/>
      <c r="G6" s="94"/>
      <c r="H6" s="89" t="s">
        <v>140</v>
      </c>
    </row>
    <row r="7" spans="1:9" x14ac:dyDescent="0.2">
      <c r="A7" s="95">
        <v>1</v>
      </c>
      <c r="B7" s="96" t="s">
        <v>61</v>
      </c>
      <c r="C7" s="96" t="s">
        <v>62</v>
      </c>
      <c r="D7" s="96" t="s">
        <v>60</v>
      </c>
      <c r="E7" s="97">
        <v>1119311</v>
      </c>
      <c r="F7" s="98">
        <v>46031.664875000002</v>
      </c>
      <c r="G7" s="99">
        <v>3.563583E-2</v>
      </c>
      <c r="H7" s="89" t="s">
        <v>140</v>
      </c>
    </row>
    <row r="8" spans="1:9" x14ac:dyDescent="0.2">
      <c r="A8" s="95">
        <v>2</v>
      </c>
      <c r="B8" s="96" t="s">
        <v>180</v>
      </c>
      <c r="C8" s="96" t="s">
        <v>181</v>
      </c>
      <c r="D8" s="96" t="s">
        <v>182</v>
      </c>
      <c r="E8" s="97">
        <v>11511504</v>
      </c>
      <c r="F8" s="98">
        <v>43231.453271999999</v>
      </c>
      <c r="G8" s="99">
        <v>3.3468030000000003E-2</v>
      </c>
      <c r="H8" s="89" t="s">
        <v>140</v>
      </c>
    </row>
    <row r="9" spans="1:9" x14ac:dyDescent="0.2">
      <c r="A9" s="95">
        <v>3</v>
      </c>
      <c r="B9" s="96" t="s">
        <v>41</v>
      </c>
      <c r="C9" s="96" t="s">
        <v>42</v>
      </c>
      <c r="D9" s="96" t="s">
        <v>43</v>
      </c>
      <c r="E9" s="97">
        <v>1191355</v>
      </c>
      <c r="F9" s="98">
        <v>38484.340564999999</v>
      </c>
      <c r="G9" s="99">
        <v>2.9793E-2</v>
      </c>
      <c r="H9" s="89" t="s">
        <v>140</v>
      </c>
    </row>
    <row r="10" spans="1:9" ht="25.5" x14ac:dyDescent="0.2">
      <c r="A10" s="95">
        <v>4</v>
      </c>
      <c r="B10" s="96" t="s">
        <v>183</v>
      </c>
      <c r="C10" s="96" t="s">
        <v>184</v>
      </c>
      <c r="D10" s="96" t="s">
        <v>185</v>
      </c>
      <c r="E10" s="97">
        <v>1601739</v>
      </c>
      <c r="F10" s="98">
        <v>36561.294414000004</v>
      </c>
      <c r="G10" s="99">
        <v>2.8304260000000001E-2</v>
      </c>
      <c r="H10" s="89" t="s">
        <v>140</v>
      </c>
    </row>
    <row r="11" spans="1:9" x14ac:dyDescent="0.2">
      <c r="A11" s="95">
        <v>5</v>
      </c>
      <c r="B11" s="96" t="s">
        <v>186</v>
      </c>
      <c r="C11" s="96" t="s">
        <v>187</v>
      </c>
      <c r="D11" s="96" t="s">
        <v>31</v>
      </c>
      <c r="E11" s="97">
        <v>37978844</v>
      </c>
      <c r="F11" s="98">
        <v>31742.717815200001</v>
      </c>
      <c r="G11" s="99">
        <v>2.4573919999999999E-2</v>
      </c>
      <c r="H11" s="89" t="s">
        <v>140</v>
      </c>
    </row>
    <row r="12" spans="1:9" x14ac:dyDescent="0.2">
      <c r="A12" s="95">
        <v>6</v>
      </c>
      <c r="B12" s="96" t="s">
        <v>188</v>
      </c>
      <c r="C12" s="96" t="s">
        <v>189</v>
      </c>
      <c r="D12" s="96" t="s">
        <v>31</v>
      </c>
      <c r="E12" s="97">
        <v>10582426</v>
      </c>
      <c r="F12" s="98">
        <v>30450.930815</v>
      </c>
      <c r="G12" s="99">
        <v>2.357387E-2</v>
      </c>
      <c r="H12" s="89" t="s">
        <v>140</v>
      </c>
    </row>
    <row r="13" spans="1:9" x14ac:dyDescent="0.2">
      <c r="A13" s="95">
        <v>7</v>
      </c>
      <c r="B13" s="96" t="s">
        <v>120</v>
      </c>
      <c r="C13" s="96" t="s">
        <v>121</v>
      </c>
      <c r="D13" s="96" t="s">
        <v>122</v>
      </c>
      <c r="E13" s="97">
        <v>2380218</v>
      </c>
      <c r="F13" s="98">
        <v>26944.067760000002</v>
      </c>
      <c r="G13" s="99">
        <v>2.0858999999999999E-2</v>
      </c>
      <c r="H13" s="89" t="s">
        <v>140</v>
      </c>
    </row>
    <row r="14" spans="1:9" x14ac:dyDescent="0.2">
      <c r="A14" s="95">
        <v>8</v>
      </c>
      <c r="B14" s="96" t="s">
        <v>190</v>
      </c>
      <c r="C14" s="96" t="s">
        <v>191</v>
      </c>
      <c r="D14" s="96" t="s">
        <v>19</v>
      </c>
      <c r="E14" s="97">
        <v>6264200</v>
      </c>
      <c r="F14" s="98">
        <v>26748.133999999998</v>
      </c>
      <c r="G14" s="99">
        <v>2.070731E-2</v>
      </c>
      <c r="H14" s="89" t="s">
        <v>140</v>
      </c>
    </row>
    <row r="15" spans="1:9" x14ac:dyDescent="0.2">
      <c r="A15" s="95">
        <v>9</v>
      </c>
      <c r="B15" s="96" t="s">
        <v>192</v>
      </c>
      <c r="C15" s="96" t="s">
        <v>193</v>
      </c>
      <c r="D15" s="96" t="s">
        <v>194</v>
      </c>
      <c r="E15" s="97">
        <v>945165</v>
      </c>
      <c r="F15" s="98">
        <v>26436.265050000002</v>
      </c>
      <c r="G15" s="99">
        <v>2.0465879999999999E-2</v>
      </c>
      <c r="H15" s="89" t="s">
        <v>140</v>
      </c>
    </row>
    <row r="16" spans="1:9" x14ac:dyDescent="0.2">
      <c r="A16" s="95">
        <v>10</v>
      </c>
      <c r="B16" s="96" t="s">
        <v>195</v>
      </c>
      <c r="C16" s="96" t="s">
        <v>196</v>
      </c>
      <c r="D16" s="96" t="s">
        <v>31</v>
      </c>
      <c r="E16" s="97">
        <v>2859289</v>
      </c>
      <c r="F16" s="98">
        <v>26068.137813000001</v>
      </c>
      <c r="G16" s="99">
        <v>2.018089E-2</v>
      </c>
      <c r="H16" s="89" t="s">
        <v>140</v>
      </c>
    </row>
    <row r="17" spans="1:8" x14ac:dyDescent="0.2">
      <c r="A17" s="95">
        <v>11</v>
      </c>
      <c r="B17" s="96" t="s">
        <v>197</v>
      </c>
      <c r="C17" s="96" t="s">
        <v>198</v>
      </c>
      <c r="D17" s="96" t="s">
        <v>199</v>
      </c>
      <c r="E17" s="97">
        <v>1550036</v>
      </c>
      <c r="F17" s="98">
        <v>25634.495368</v>
      </c>
      <c r="G17" s="99">
        <v>1.984518E-2</v>
      </c>
      <c r="H17" s="89" t="s">
        <v>140</v>
      </c>
    </row>
    <row r="18" spans="1:8" ht="25.5" x14ac:dyDescent="0.2">
      <c r="A18" s="95">
        <v>12</v>
      </c>
      <c r="B18" s="96" t="s">
        <v>200</v>
      </c>
      <c r="C18" s="96" t="s">
        <v>201</v>
      </c>
      <c r="D18" s="96" t="s">
        <v>202</v>
      </c>
      <c r="E18" s="97">
        <v>3412215</v>
      </c>
      <c r="F18" s="98">
        <v>24902.345069999999</v>
      </c>
      <c r="G18" s="99">
        <v>1.9278380000000001E-2</v>
      </c>
      <c r="H18" s="89" t="s">
        <v>140</v>
      </c>
    </row>
    <row r="19" spans="1:8" x14ac:dyDescent="0.2">
      <c r="A19" s="95">
        <v>13</v>
      </c>
      <c r="B19" s="96" t="s">
        <v>203</v>
      </c>
      <c r="C19" s="96" t="s">
        <v>204</v>
      </c>
      <c r="D19" s="96" t="s">
        <v>109</v>
      </c>
      <c r="E19" s="97">
        <v>2902437</v>
      </c>
      <c r="F19" s="98">
        <v>24714.251055000001</v>
      </c>
      <c r="G19" s="99">
        <v>1.9132759999999999E-2</v>
      </c>
      <c r="H19" s="89" t="s">
        <v>140</v>
      </c>
    </row>
    <row r="20" spans="1:8" ht="25.5" x14ac:dyDescent="0.2">
      <c r="A20" s="95">
        <v>14</v>
      </c>
      <c r="B20" s="96" t="s">
        <v>205</v>
      </c>
      <c r="C20" s="96" t="s">
        <v>206</v>
      </c>
      <c r="D20" s="96" t="s">
        <v>207</v>
      </c>
      <c r="E20" s="97">
        <v>1484674</v>
      </c>
      <c r="F20" s="98">
        <v>24563.931329999999</v>
      </c>
      <c r="G20" s="99">
        <v>1.9016390000000001E-2</v>
      </c>
      <c r="H20" s="89" t="s">
        <v>140</v>
      </c>
    </row>
    <row r="21" spans="1:8" x14ac:dyDescent="0.2">
      <c r="A21" s="95">
        <v>15</v>
      </c>
      <c r="B21" s="96" t="s">
        <v>208</v>
      </c>
      <c r="C21" s="96" t="s">
        <v>209</v>
      </c>
      <c r="D21" s="96" t="s">
        <v>71</v>
      </c>
      <c r="E21" s="97">
        <v>6735835</v>
      </c>
      <c r="F21" s="98">
        <v>24360.1472775</v>
      </c>
      <c r="G21" s="99">
        <v>1.8858630000000001E-2</v>
      </c>
      <c r="H21" s="89" t="s">
        <v>140</v>
      </c>
    </row>
    <row r="22" spans="1:8" x14ac:dyDescent="0.2">
      <c r="A22" s="95">
        <v>16</v>
      </c>
      <c r="B22" s="96" t="s">
        <v>210</v>
      </c>
      <c r="C22" s="96" t="s">
        <v>211</v>
      </c>
      <c r="D22" s="96" t="s">
        <v>98</v>
      </c>
      <c r="E22" s="97">
        <v>1413445</v>
      </c>
      <c r="F22" s="98">
        <v>23614.425615</v>
      </c>
      <c r="G22" s="99">
        <v>1.828132E-2</v>
      </c>
      <c r="H22" s="89" t="s">
        <v>140</v>
      </c>
    </row>
    <row r="23" spans="1:8" x14ac:dyDescent="0.2">
      <c r="A23" s="95">
        <v>17</v>
      </c>
      <c r="B23" s="96" t="s">
        <v>212</v>
      </c>
      <c r="C23" s="96" t="s">
        <v>213</v>
      </c>
      <c r="D23" s="96" t="s">
        <v>199</v>
      </c>
      <c r="E23" s="97">
        <v>378416</v>
      </c>
      <c r="F23" s="98">
        <v>22837.405599999998</v>
      </c>
      <c r="G23" s="99">
        <v>1.7679790000000001E-2</v>
      </c>
      <c r="H23" s="89" t="s">
        <v>140</v>
      </c>
    </row>
    <row r="24" spans="1:8" ht="25.5" x14ac:dyDescent="0.2">
      <c r="A24" s="95">
        <v>18</v>
      </c>
      <c r="B24" s="96" t="s">
        <v>214</v>
      </c>
      <c r="C24" s="96" t="s">
        <v>215</v>
      </c>
      <c r="D24" s="96" t="s">
        <v>216</v>
      </c>
      <c r="E24" s="97">
        <v>1050069</v>
      </c>
      <c r="F24" s="98">
        <v>22605.885431999999</v>
      </c>
      <c r="G24" s="99">
        <v>1.750055E-2</v>
      </c>
      <c r="H24" s="89" t="s">
        <v>140</v>
      </c>
    </row>
    <row r="25" spans="1:8" x14ac:dyDescent="0.2">
      <c r="A25" s="95">
        <v>19</v>
      </c>
      <c r="B25" s="96" t="s">
        <v>26</v>
      </c>
      <c r="C25" s="96" t="s">
        <v>27</v>
      </c>
      <c r="D25" s="96" t="s">
        <v>28</v>
      </c>
      <c r="E25" s="97">
        <v>5030754</v>
      </c>
      <c r="F25" s="98">
        <v>22588.085459999998</v>
      </c>
      <c r="G25" s="99">
        <v>1.7486769999999999E-2</v>
      </c>
      <c r="H25" s="89" t="s">
        <v>140</v>
      </c>
    </row>
    <row r="26" spans="1:8" x14ac:dyDescent="0.2">
      <c r="A26" s="95">
        <v>20</v>
      </c>
      <c r="B26" s="96" t="s">
        <v>217</v>
      </c>
      <c r="C26" s="96" t="s">
        <v>218</v>
      </c>
      <c r="D26" s="96" t="s">
        <v>182</v>
      </c>
      <c r="E26" s="97">
        <v>149775</v>
      </c>
      <c r="F26" s="98">
        <v>22553.119500000001</v>
      </c>
      <c r="G26" s="99">
        <v>1.7459700000000002E-2</v>
      </c>
      <c r="H26" s="89" t="s">
        <v>140</v>
      </c>
    </row>
    <row r="27" spans="1:8" x14ac:dyDescent="0.2">
      <c r="A27" s="95">
        <v>21</v>
      </c>
      <c r="B27" s="96" t="s">
        <v>219</v>
      </c>
      <c r="C27" s="96" t="s">
        <v>220</v>
      </c>
      <c r="D27" s="96" t="s">
        <v>221</v>
      </c>
      <c r="E27" s="97">
        <v>4432044</v>
      </c>
      <c r="F27" s="98">
        <v>22029.474702</v>
      </c>
      <c r="G27" s="99">
        <v>1.7054320000000001E-2</v>
      </c>
      <c r="H27" s="89" t="s">
        <v>140</v>
      </c>
    </row>
    <row r="28" spans="1:8" x14ac:dyDescent="0.2">
      <c r="A28" s="95">
        <v>22</v>
      </c>
      <c r="B28" s="96" t="s">
        <v>85</v>
      </c>
      <c r="C28" s="96" t="s">
        <v>86</v>
      </c>
      <c r="D28" s="96" t="s">
        <v>82</v>
      </c>
      <c r="E28" s="97">
        <v>5002614</v>
      </c>
      <c r="F28" s="98">
        <v>21158.555913</v>
      </c>
      <c r="G28" s="99">
        <v>1.638009E-2</v>
      </c>
      <c r="H28" s="89" t="s">
        <v>140</v>
      </c>
    </row>
    <row r="29" spans="1:8" x14ac:dyDescent="0.2">
      <c r="A29" s="95">
        <v>23</v>
      </c>
      <c r="B29" s="96" t="s">
        <v>222</v>
      </c>
      <c r="C29" s="96" t="s">
        <v>223</v>
      </c>
      <c r="D29" s="96" t="s">
        <v>31</v>
      </c>
      <c r="E29" s="97">
        <v>2127274</v>
      </c>
      <c r="F29" s="98">
        <v>20897.276139000001</v>
      </c>
      <c r="G29" s="99">
        <v>1.6177819999999999E-2</v>
      </c>
      <c r="H29" s="89" t="s">
        <v>140</v>
      </c>
    </row>
    <row r="30" spans="1:8" x14ac:dyDescent="0.2">
      <c r="A30" s="95">
        <v>24</v>
      </c>
      <c r="B30" s="96" t="s">
        <v>224</v>
      </c>
      <c r="C30" s="96" t="s">
        <v>225</v>
      </c>
      <c r="D30" s="96" t="s">
        <v>60</v>
      </c>
      <c r="E30" s="97">
        <v>281233</v>
      </c>
      <c r="F30" s="98">
        <v>19724.276454999999</v>
      </c>
      <c r="G30" s="99">
        <v>1.526973E-2</v>
      </c>
      <c r="H30" s="89" t="s">
        <v>140</v>
      </c>
    </row>
    <row r="31" spans="1:8" x14ac:dyDescent="0.2">
      <c r="A31" s="95">
        <v>25</v>
      </c>
      <c r="B31" s="96" t="s">
        <v>131</v>
      </c>
      <c r="C31" s="96" t="s">
        <v>132</v>
      </c>
      <c r="D31" s="96" t="s">
        <v>71</v>
      </c>
      <c r="E31" s="97">
        <v>188672</v>
      </c>
      <c r="F31" s="98">
        <v>19708.67712</v>
      </c>
      <c r="G31" s="99">
        <v>1.5257649999999999E-2</v>
      </c>
      <c r="H31" s="89" t="s">
        <v>140</v>
      </c>
    </row>
    <row r="32" spans="1:8" ht="25.5" x14ac:dyDescent="0.2">
      <c r="A32" s="95">
        <v>26</v>
      </c>
      <c r="B32" s="96" t="s">
        <v>83</v>
      </c>
      <c r="C32" s="96" t="s">
        <v>84</v>
      </c>
      <c r="D32" s="96" t="s">
        <v>25</v>
      </c>
      <c r="E32" s="97">
        <v>351711</v>
      </c>
      <c r="F32" s="98">
        <v>19426.757085000001</v>
      </c>
      <c r="G32" s="99">
        <v>1.50394E-2</v>
      </c>
      <c r="H32" s="89" t="s">
        <v>140</v>
      </c>
    </row>
    <row r="33" spans="1:8" x14ac:dyDescent="0.2">
      <c r="A33" s="95">
        <v>27</v>
      </c>
      <c r="B33" s="96" t="s">
        <v>53</v>
      </c>
      <c r="C33" s="96" t="s">
        <v>54</v>
      </c>
      <c r="D33" s="96" t="s">
        <v>40</v>
      </c>
      <c r="E33" s="97">
        <v>129597</v>
      </c>
      <c r="F33" s="98">
        <v>19425.294330000001</v>
      </c>
      <c r="G33" s="99">
        <v>1.5038269999999999E-2</v>
      </c>
      <c r="H33" s="89" t="s">
        <v>140</v>
      </c>
    </row>
    <row r="34" spans="1:8" x14ac:dyDescent="0.2">
      <c r="A34" s="95">
        <v>28</v>
      </c>
      <c r="B34" s="96" t="s">
        <v>51</v>
      </c>
      <c r="C34" s="96" t="s">
        <v>52</v>
      </c>
      <c r="D34" s="96" t="s">
        <v>16</v>
      </c>
      <c r="E34" s="97">
        <v>3918843</v>
      </c>
      <c r="F34" s="98">
        <v>17411.419449000001</v>
      </c>
      <c r="G34" s="99">
        <v>1.347921E-2</v>
      </c>
      <c r="H34" s="89" t="s">
        <v>140</v>
      </c>
    </row>
    <row r="35" spans="1:8" x14ac:dyDescent="0.2">
      <c r="A35" s="95">
        <v>29</v>
      </c>
      <c r="B35" s="96" t="s">
        <v>226</v>
      </c>
      <c r="C35" s="96" t="s">
        <v>227</v>
      </c>
      <c r="D35" s="96" t="s">
        <v>228</v>
      </c>
      <c r="E35" s="97">
        <v>465740</v>
      </c>
      <c r="F35" s="98">
        <v>17127.122759999998</v>
      </c>
      <c r="G35" s="99">
        <v>1.3259119999999999E-2</v>
      </c>
      <c r="H35" s="89" t="s">
        <v>140</v>
      </c>
    </row>
    <row r="36" spans="1:8" ht="25.5" x14ac:dyDescent="0.2">
      <c r="A36" s="95">
        <v>30</v>
      </c>
      <c r="B36" s="96" t="s">
        <v>229</v>
      </c>
      <c r="C36" s="96" t="s">
        <v>230</v>
      </c>
      <c r="D36" s="96" t="s">
        <v>216</v>
      </c>
      <c r="E36" s="97">
        <v>873994</v>
      </c>
      <c r="F36" s="98">
        <v>16139.173204000001</v>
      </c>
      <c r="G36" s="99">
        <v>1.249429E-2</v>
      </c>
      <c r="H36" s="89" t="s">
        <v>140</v>
      </c>
    </row>
    <row r="37" spans="1:8" x14ac:dyDescent="0.2">
      <c r="A37" s="95">
        <v>31</v>
      </c>
      <c r="B37" s="96" t="s">
        <v>231</v>
      </c>
      <c r="C37" s="96" t="s">
        <v>232</v>
      </c>
      <c r="D37" s="96" t="s">
        <v>194</v>
      </c>
      <c r="E37" s="97">
        <v>1389558</v>
      </c>
      <c r="F37" s="98">
        <v>15761.756394</v>
      </c>
      <c r="G37" s="99">
        <v>1.220211E-2</v>
      </c>
      <c r="H37" s="89" t="s">
        <v>140</v>
      </c>
    </row>
    <row r="38" spans="1:8" ht="25.5" x14ac:dyDescent="0.2">
      <c r="A38" s="95">
        <v>32</v>
      </c>
      <c r="B38" s="96" t="s">
        <v>233</v>
      </c>
      <c r="C38" s="96" t="s">
        <v>234</v>
      </c>
      <c r="D38" s="96" t="s">
        <v>216</v>
      </c>
      <c r="E38" s="97">
        <v>275425</v>
      </c>
      <c r="F38" s="98">
        <v>15637.254375</v>
      </c>
      <c r="G38" s="99">
        <v>1.210572E-2</v>
      </c>
      <c r="H38" s="89" t="s">
        <v>140</v>
      </c>
    </row>
    <row r="39" spans="1:8" x14ac:dyDescent="0.2">
      <c r="A39" s="95">
        <v>33</v>
      </c>
      <c r="B39" s="96" t="s">
        <v>235</v>
      </c>
      <c r="C39" s="96" t="s">
        <v>236</v>
      </c>
      <c r="D39" s="96" t="s">
        <v>40</v>
      </c>
      <c r="E39" s="97">
        <v>3129017</v>
      </c>
      <c r="F39" s="98">
        <v>15512.1017775</v>
      </c>
      <c r="G39" s="99">
        <v>1.200884E-2</v>
      </c>
      <c r="H39" s="89" t="s">
        <v>140</v>
      </c>
    </row>
    <row r="40" spans="1:8" x14ac:dyDescent="0.2">
      <c r="A40" s="95">
        <v>34</v>
      </c>
      <c r="B40" s="96" t="s">
        <v>74</v>
      </c>
      <c r="C40" s="96" t="s">
        <v>75</v>
      </c>
      <c r="D40" s="96" t="s">
        <v>43</v>
      </c>
      <c r="E40" s="97">
        <v>32272475</v>
      </c>
      <c r="F40" s="98">
        <v>15384.2888325</v>
      </c>
      <c r="G40" s="99">
        <v>1.1909889999999999E-2</v>
      </c>
      <c r="H40" s="89" t="s">
        <v>140</v>
      </c>
    </row>
    <row r="41" spans="1:8" x14ac:dyDescent="0.2">
      <c r="A41" s="95">
        <v>35</v>
      </c>
      <c r="B41" s="96" t="s">
        <v>237</v>
      </c>
      <c r="C41" s="96" t="s">
        <v>238</v>
      </c>
      <c r="D41" s="96" t="s">
        <v>40</v>
      </c>
      <c r="E41" s="97">
        <v>3107607</v>
      </c>
      <c r="F41" s="98">
        <v>15294.0878505</v>
      </c>
      <c r="G41" s="99">
        <v>1.1840059999999999E-2</v>
      </c>
      <c r="H41" s="89" t="s">
        <v>140</v>
      </c>
    </row>
    <row r="42" spans="1:8" x14ac:dyDescent="0.2">
      <c r="A42" s="95">
        <v>36</v>
      </c>
      <c r="B42" s="96" t="s">
        <v>239</v>
      </c>
      <c r="C42" s="96" t="s">
        <v>240</v>
      </c>
      <c r="D42" s="96" t="s">
        <v>241</v>
      </c>
      <c r="E42" s="97">
        <v>1018291</v>
      </c>
      <c r="F42" s="98">
        <v>14953.603335</v>
      </c>
      <c r="G42" s="99">
        <v>1.157647E-2</v>
      </c>
      <c r="H42" s="89" t="s">
        <v>140</v>
      </c>
    </row>
    <row r="43" spans="1:8" x14ac:dyDescent="0.2">
      <c r="A43" s="95">
        <v>37</v>
      </c>
      <c r="B43" s="96" t="s">
        <v>242</v>
      </c>
      <c r="C43" s="96" t="s">
        <v>243</v>
      </c>
      <c r="D43" s="96" t="s">
        <v>109</v>
      </c>
      <c r="E43" s="97">
        <v>1054917</v>
      </c>
      <c r="F43" s="98">
        <v>14869.055114999999</v>
      </c>
      <c r="G43" s="99">
        <v>1.151102E-2</v>
      </c>
      <c r="H43" s="89" t="s">
        <v>140</v>
      </c>
    </row>
    <row r="44" spans="1:8" x14ac:dyDescent="0.2">
      <c r="A44" s="95">
        <v>38</v>
      </c>
      <c r="B44" s="96" t="s">
        <v>72</v>
      </c>
      <c r="C44" s="96" t="s">
        <v>73</v>
      </c>
      <c r="D44" s="96" t="s">
        <v>22</v>
      </c>
      <c r="E44" s="97">
        <v>1037368</v>
      </c>
      <c r="F44" s="98">
        <v>14394.518367999999</v>
      </c>
      <c r="G44" s="99">
        <v>1.114365E-2</v>
      </c>
      <c r="H44" s="89" t="s">
        <v>140</v>
      </c>
    </row>
    <row r="45" spans="1:8" x14ac:dyDescent="0.2">
      <c r="A45" s="95">
        <v>39</v>
      </c>
      <c r="B45" s="96" t="s">
        <v>244</v>
      </c>
      <c r="C45" s="96" t="s">
        <v>245</v>
      </c>
      <c r="D45" s="96" t="s">
        <v>109</v>
      </c>
      <c r="E45" s="97">
        <v>1503545</v>
      </c>
      <c r="F45" s="98">
        <v>14385.91856</v>
      </c>
      <c r="G45" s="99">
        <v>1.1136989999999999E-2</v>
      </c>
      <c r="H45" s="89" t="s">
        <v>140</v>
      </c>
    </row>
    <row r="46" spans="1:8" x14ac:dyDescent="0.2">
      <c r="A46" s="95">
        <v>40</v>
      </c>
      <c r="B46" s="96" t="s">
        <v>246</v>
      </c>
      <c r="C46" s="96" t="s">
        <v>247</v>
      </c>
      <c r="D46" s="96" t="s">
        <v>248</v>
      </c>
      <c r="E46" s="97">
        <v>675628</v>
      </c>
      <c r="F46" s="98">
        <v>14284.127176</v>
      </c>
      <c r="G46" s="99">
        <v>1.1058190000000001E-2</v>
      </c>
      <c r="H46" s="89" t="s">
        <v>140</v>
      </c>
    </row>
    <row r="47" spans="1:8" x14ac:dyDescent="0.2">
      <c r="A47" s="95">
        <v>41</v>
      </c>
      <c r="B47" s="96" t="s">
        <v>249</v>
      </c>
      <c r="C47" s="96" t="s">
        <v>250</v>
      </c>
      <c r="D47" s="96" t="s">
        <v>182</v>
      </c>
      <c r="E47" s="97">
        <v>2651690</v>
      </c>
      <c r="F47" s="98">
        <v>13955.84447</v>
      </c>
      <c r="G47" s="99">
        <v>1.0804050000000001E-2</v>
      </c>
      <c r="H47" s="89" t="s">
        <v>140</v>
      </c>
    </row>
    <row r="48" spans="1:8" x14ac:dyDescent="0.2">
      <c r="A48" s="95">
        <v>42</v>
      </c>
      <c r="B48" s="96" t="s">
        <v>251</v>
      </c>
      <c r="C48" s="96" t="s">
        <v>252</v>
      </c>
      <c r="D48" s="96" t="s">
        <v>98</v>
      </c>
      <c r="E48" s="97">
        <v>950127</v>
      </c>
      <c r="F48" s="98">
        <v>13886.106105000001</v>
      </c>
      <c r="G48" s="99">
        <v>1.0750060000000001E-2</v>
      </c>
      <c r="H48" s="89" t="s">
        <v>140</v>
      </c>
    </row>
    <row r="49" spans="1:8" x14ac:dyDescent="0.2">
      <c r="A49" s="95">
        <v>43</v>
      </c>
      <c r="B49" s="96" t="s">
        <v>253</v>
      </c>
      <c r="C49" s="96" t="s">
        <v>254</v>
      </c>
      <c r="D49" s="96" t="s">
        <v>194</v>
      </c>
      <c r="E49" s="97">
        <v>1817907</v>
      </c>
      <c r="F49" s="98">
        <v>13698.8381985</v>
      </c>
      <c r="G49" s="99">
        <v>1.0605079999999999E-2</v>
      </c>
      <c r="H49" s="89" t="s">
        <v>140</v>
      </c>
    </row>
    <row r="50" spans="1:8" x14ac:dyDescent="0.2">
      <c r="A50" s="95">
        <v>44</v>
      </c>
      <c r="B50" s="96" t="s">
        <v>255</v>
      </c>
      <c r="C50" s="96" t="s">
        <v>256</v>
      </c>
      <c r="D50" s="96" t="s">
        <v>31</v>
      </c>
      <c r="E50" s="97">
        <v>1520389</v>
      </c>
      <c r="F50" s="98">
        <v>13624.205829</v>
      </c>
      <c r="G50" s="99">
        <v>1.0547300000000001E-2</v>
      </c>
      <c r="H50" s="89" t="s">
        <v>140</v>
      </c>
    </row>
    <row r="51" spans="1:8" x14ac:dyDescent="0.2">
      <c r="A51" s="95">
        <v>45</v>
      </c>
      <c r="B51" s="96" t="s">
        <v>257</v>
      </c>
      <c r="C51" s="96" t="s">
        <v>258</v>
      </c>
      <c r="D51" s="96" t="s">
        <v>248</v>
      </c>
      <c r="E51" s="97">
        <v>2787378</v>
      </c>
      <c r="F51" s="98">
        <v>13485.334763999999</v>
      </c>
      <c r="G51" s="99">
        <v>1.0439800000000001E-2</v>
      </c>
      <c r="H51" s="89" t="s">
        <v>140</v>
      </c>
    </row>
    <row r="52" spans="1:8" x14ac:dyDescent="0.2">
      <c r="A52" s="95">
        <v>46</v>
      </c>
      <c r="B52" s="96" t="s">
        <v>259</v>
      </c>
      <c r="C52" s="96" t="s">
        <v>260</v>
      </c>
      <c r="D52" s="96" t="s">
        <v>261</v>
      </c>
      <c r="E52" s="97">
        <v>358267</v>
      </c>
      <c r="F52" s="98">
        <v>13337.563876</v>
      </c>
      <c r="G52" s="99">
        <v>1.03254E-2</v>
      </c>
      <c r="H52" s="89" t="s">
        <v>140</v>
      </c>
    </row>
    <row r="53" spans="1:8" x14ac:dyDescent="0.2">
      <c r="A53" s="95">
        <v>47</v>
      </c>
      <c r="B53" s="96" t="s">
        <v>262</v>
      </c>
      <c r="C53" s="96" t="s">
        <v>263</v>
      </c>
      <c r="D53" s="96" t="s">
        <v>60</v>
      </c>
      <c r="E53" s="97">
        <v>631409</v>
      </c>
      <c r="F53" s="98">
        <v>12916.733913</v>
      </c>
      <c r="G53" s="99">
        <v>9.9996100000000008E-3</v>
      </c>
      <c r="H53" s="89" t="s">
        <v>140</v>
      </c>
    </row>
    <row r="54" spans="1:8" x14ac:dyDescent="0.2">
      <c r="A54" s="95">
        <v>48</v>
      </c>
      <c r="B54" s="96" t="s">
        <v>264</v>
      </c>
      <c r="C54" s="96" t="s">
        <v>265</v>
      </c>
      <c r="D54" s="96" t="s">
        <v>266</v>
      </c>
      <c r="E54" s="97">
        <v>782298</v>
      </c>
      <c r="F54" s="98">
        <v>12623.160528</v>
      </c>
      <c r="G54" s="99">
        <v>9.7723399999999992E-3</v>
      </c>
      <c r="H54" s="89" t="s">
        <v>140</v>
      </c>
    </row>
    <row r="55" spans="1:8" x14ac:dyDescent="0.2">
      <c r="A55" s="95">
        <v>49</v>
      </c>
      <c r="B55" s="96" t="s">
        <v>267</v>
      </c>
      <c r="C55" s="96" t="s">
        <v>268</v>
      </c>
      <c r="D55" s="96" t="s">
        <v>60</v>
      </c>
      <c r="E55" s="97">
        <v>347384</v>
      </c>
      <c r="F55" s="98">
        <v>12205.33684</v>
      </c>
      <c r="G55" s="99">
        <v>9.4488699999999998E-3</v>
      </c>
      <c r="H55" s="89" t="s">
        <v>140</v>
      </c>
    </row>
    <row r="56" spans="1:8" x14ac:dyDescent="0.2">
      <c r="A56" s="95">
        <v>50</v>
      </c>
      <c r="B56" s="96" t="s">
        <v>269</v>
      </c>
      <c r="C56" s="96" t="s">
        <v>270</v>
      </c>
      <c r="D56" s="96" t="s">
        <v>40</v>
      </c>
      <c r="E56" s="97">
        <v>1024721</v>
      </c>
      <c r="F56" s="98">
        <v>12115.276383</v>
      </c>
      <c r="G56" s="99">
        <v>9.3791499999999993E-3</v>
      </c>
      <c r="H56" s="89" t="s">
        <v>140</v>
      </c>
    </row>
    <row r="57" spans="1:8" x14ac:dyDescent="0.2">
      <c r="A57" s="95">
        <v>51</v>
      </c>
      <c r="B57" s="96" t="s">
        <v>271</v>
      </c>
      <c r="C57" s="96" t="s">
        <v>272</v>
      </c>
      <c r="D57" s="96" t="s">
        <v>221</v>
      </c>
      <c r="E57" s="97">
        <v>1372462</v>
      </c>
      <c r="F57" s="98">
        <v>11956.888944</v>
      </c>
      <c r="G57" s="99">
        <v>9.2565400000000006E-3</v>
      </c>
      <c r="H57" s="89" t="s">
        <v>140</v>
      </c>
    </row>
    <row r="58" spans="1:8" x14ac:dyDescent="0.2">
      <c r="A58" s="95">
        <v>52</v>
      </c>
      <c r="B58" s="96" t="s">
        <v>273</v>
      </c>
      <c r="C58" s="96" t="s">
        <v>274</v>
      </c>
      <c r="D58" s="96" t="s">
        <v>248</v>
      </c>
      <c r="E58" s="97">
        <v>100951</v>
      </c>
      <c r="F58" s="98">
        <v>11877.89466</v>
      </c>
      <c r="G58" s="99">
        <v>9.1953799999999995E-3</v>
      </c>
      <c r="H58" s="89" t="s">
        <v>140</v>
      </c>
    </row>
    <row r="59" spans="1:8" ht="25.5" x14ac:dyDescent="0.2">
      <c r="A59" s="95">
        <v>53</v>
      </c>
      <c r="B59" s="96" t="s">
        <v>275</v>
      </c>
      <c r="C59" s="96" t="s">
        <v>276</v>
      </c>
      <c r="D59" s="96" t="s">
        <v>277</v>
      </c>
      <c r="E59" s="97">
        <v>687834</v>
      </c>
      <c r="F59" s="98">
        <v>11297.67345</v>
      </c>
      <c r="G59" s="99">
        <v>8.7462000000000008E-3</v>
      </c>
      <c r="H59" s="89" t="s">
        <v>140</v>
      </c>
    </row>
    <row r="60" spans="1:8" ht="25.5" x14ac:dyDescent="0.2">
      <c r="A60" s="95">
        <v>54</v>
      </c>
      <c r="B60" s="96" t="s">
        <v>278</v>
      </c>
      <c r="C60" s="96" t="s">
        <v>279</v>
      </c>
      <c r="D60" s="96" t="s">
        <v>216</v>
      </c>
      <c r="E60" s="97">
        <v>515555</v>
      </c>
      <c r="F60" s="98">
        <v>10950.388199999999</v>
      </c>
      <c r="G60" s="99">
        <v>8.4773399999999999E-3</v>
      </c>
      <c r="H60" s="89" t="s">
        <v>140</v>
      </c>
    </row>
    <row r="61" spans="1:8" x14ac:dyDescent="0.2">
      <c r="A61" s="95">
        <v>55</v>
      </c>
      <c r="B61" s="96" t="s">
        <v>280</v>
      </c>
      <c r="C61" s="96" t="s">
        <v>281</v>
      </c>
      <c r="D61" s="96" t="s">
        <v>40</v>
      </c>
      <c r="E61" s="97">
        <v>463181</v>
      </c>
      <c r="F61" s="98">
        <v>10815.739530999999</v>
      </c>
      <c r="G61" s="99">
        <v>8.3730999999999996E-3</v>
      </c>
      <c r="H61" s="89" t="s">
        <v>140</v>
      </c>
    </row>
    <row r="62" spans="1:8" x14ac:dyDescent="0.2">
      <c r="A62" s="95">
        <v>56</v>
      </c>
      <c r="B62" s="96" t="s">
        <v>282</v>
      </c>
      <c r="C62" s="96" t="s">
        <v>283</v>
      </c>
      <c r="D62" s="96" t="s">
        <v>22</v>
      </c>
      <c r="E62" s="97">
        <v>13548970</v>
      </c>
      <c r="F62" s="98">
        <v>10595.294540000001</v>
      </c>
      <c r="G62" s="99">
        <v>8.2024400000000001E-3</v>
      </c>
      <c r="H62" s="89" t="s">
        <v>140</v>
      </c>
    </row>
    <row r="63" spans="1:8" x14ac:dyDescent="0.2">
      <c r="A63" s="95">
        <v>57</v>
      </c>
      <c r="B63" s="96" t="s">
        <v>284</v>
      </c>
      <c r="C63" s="96" t="s">
        <v>285</v>
      </c>
      <c r="D63" s="96" t="s">
        <v>98</v>
      </c>
      <c r="E63" s="97">
        <v>686694</v>
      </c>
      <c r="F63" s="98">
        <v>10237.920846000001</v>
      </c>
      <c r="G63" s="99">
        <v>7.9257800000000003E-3</v>
      </c>
      <c r="H63" s="89" t="s">
        <v>140</v>
      </c>
    </row>
    <row r="64" spans="1:8" x14ac:dyDescent="0.2">
      <c r="A64" s="95">
        <v>58</v>
      </c>
      <c r="B64" s="96" t="s">
        <v>286</v>
      </c>
      <c r="C64" s="96" t="s">
        <v>287</v>
      </c>
      <c r="D64" s="96" t="s">
        <v>194</v>
      </c>
      <c r="E64" s="97">
        <v>5648615</v>
      </c>
      <c r="F64" s="98">
        <v>10000.307996</v>
      </c>
      <c r="G64" s="99">
        <v>7.7418299999999999E-3</v>
      </c>
      <c r="H64" s="89" t="s">
        <v>140</v>
      </c>
    </row>
    <row r="65" spans="1:8" x14ac:dyDescent="0.2">
      <c r="A65" s="95">
        <v>59</v>
      </c>
      <c r="B65" s="96" t="s">
        <v>288</v>
      </c>
      <c r="C65" s="96" t="s">
        <v>289</v>
      </c>
      <c r="D65" s="96" t="s">
        <v>91</v>
      </c>
      <c r="E65" s="97">
        <v>3194794</v>
      </c>
      <c r="F65" s="98">
        <v>9731.3425239999997</v>
      </c>
      <c r="G65" s="99">
        <v>7.5336099999999996E-3</v>
      </c>
      <c r="H65" s="89" t="s">
        <v>140</v>
      </c>
    </row>
    <row r="66" spans="1:8" x14ac:dyDescent="0.2">
      <c r="A66" s="95">
        <v>60</v>
      </c>
      <c r="B66" s="96" t="s">
        <v>99</v>
      </c>
      <c r="C66" s="96" t="s">
        <v>100</v>
      </c>
      <c r="D66" s="96" t="s">
        <v>40</v>
      </c>
      <c r="E66" s="97">
        <v>251355</v>
      </c>
      <c r="F66" s="98">
        <v>9104.3294549999991</v>
      </c>
      <c r="G66" s="99">
        <v>7.0482000000000001E-3</v>
      </c>
      <c r="H66" s="89" t="s">
        <v>140</v>
      </c>
    </row>
    <row r="67" spans="1:8" x14ac:dyDescent="0.2">
      <c r="A67" s="95">
        <v>61</v>
      </c>
      <c r="B67" s="96" t="s">
        <v>94</v>
      </c>
      <c r="C67" s="96" t="s">
        <v>95</v>
      </c>
      <c r="D67" s="96" t="s">
        <v>16</v>
      </c>
      <c r="E67" s="97">
        <v>583736</v>
      </c>
      <c r="F67" s="98">
        <v>9017.5537280000008</v>
      </c>
      <c r="G67" s="99">
        <v>6.9810200000000001E-3</v>
      </c>
      <c r="H67" s="89" t="s">
        <v>140</v>
      </c>
    </row>
    <row r="68" spans="1:8" x14ac:dyDescent="0.2">
      <c r="A68" s="95">
        <v>62</v>
      </c>
      <c r="B68" s="96" t="s">
        <v>69</v>
      </c>
      <c r="C68" s="96" t="s">
        <v>70</v>
      </c>
      <c r="D68" s="96" t="s">
        <v>71</v>
      </c>
      <c r="E68" s="97">
        <v>144264</v>
      </c>
      <c r="F68" s="98">
        <v>8246.1302400000004</v>
      </c>
      <c r="G68" s="99">
        <v>6.3838200000000001E-3</v>
      </c>
      <c r="H68" s="89" t="s">
        <v>140</v>
      </c>
    </row>
    <row r="69" spans="1:8" ht="25.5" x14ac:dyDescent="0.2">
      <c r="A69" s="95">
        <v>63</v>
      </c>
      <c r="B69" s="96" t="s">
        <v>290</v>
      </c>
      <c r="C69" s="96" t="s">
        <v>291</v>
      </c>
      <c r="D69" s="96" t="s">
        <v>185</v>
      </c>
      <c r="E69" s="97">
        <v>255227</v>
      </c>
      <c r="F69" s="98">
        <v>8155.5235579999999</v>
      </c>
      <c r="G69" s="99">
        <v>6.3136700000000004E-3</v>
      </c>
      <c r="H69" s="89" t="s">
        <v>140</v>
      </c>
    </row>
    <row r="70" spans="1:8" ht="25.5" x14ac:dyDescent="0.2">
      <c r="A70" s="95">
        <v>64</v>
      </c>
      <c r="B70" s="96" t="s">
        <v>292</v>
      </c>
      <c r="C70" s="96" t="s">
        <v>293</v>
      </c>
      <c r="D70" s="96" t="s">
        <v>25</v>
      </c>
      <c r="E70" s="97">
        <v>392082</v>
      </c>
      <c r="F70" s="98">
        <v>8098.4537099999998</v>
      </c>
      <c r="G70" s="99">
        <v>6.26949E-3</v>
      </c>
      <c r="H70" s="89" t="s">
        <v>140</v>
      </c>
    </row>
    <row r="71" spans="1:8" x14ac:dyDescent="0.2">
      <c r="A71" s="95">
        <v>65</v>
      </c>
      <c r="B71" s="96" t="s">
        <v>294</v>
      </c>
      <c r="C71" s="96" t="s">
        <v>295</v>
      </c>
      <c r="D71" s="96" t="s">
        <v>221</v>
      </c>
      <c r="E71" s="97">
        <v>6919293</v>
      </c>
      <c r="F71" s="98">
        <v>8038.8346074000001</v>
      </c>
      <c r="G71" s="99">
        <v>6.2233399999999999E-3</v>
      </c>
      <c r="H71" s="89" t="s">
        <v>140</v>
      </c>
    </row>
    <row r="72" spans="1:8" x14ac:dyDescent="0.2">
      <c r="A72" s="95">
        <v>66</v>
      </c>
      <c r="B72" s="96" t="s">
        <v>296</v>
      </c>
      <c r="C72" s="96" t="s">
        <v>297</v>
      </c>
      <c r="D72" s="96" t="s">
        <v>60</v>
      </c>
      <c r="E72" s="97">
        <v>510448</v>
      </c>
      <c r="F72" s="98">
        <v>7878.2544319999997</v>
      </c>
      <c r="G72" s="99">
        <v>6.0990200000000001E-3</v>
      </c>
      <c r="H72" s="89" t="s">
        <v>140</v>
      </c>
    </row>
    <row r="73" spans="1:8" x14ac:dyDescent="0.2">
      <c r="A73" s="95">
        <v>67</v>
      </c>
      <c r="B73" s="96" t="s">
        <v>298</v>
      </c>
      <c r="C73" s="96" t="s">
        <v>299</v>
      </c>
      <c r="D73" s="96" t="s">
        <v>182</v>
      </c>
      <c r="E73" s="97">
        <v>158014</v>
      </c>
      <c r="F73" s="98">
        <v>7369.9309739999999</v>
      </c>
      <c r="G73" s="99">
        <v>5.7054999999999996E-3</v>
      </c>
      <c r="H73" s="89" t="s">
        <v>140</v>
      </c>
    </row>
    <row r="74" spans="1:8" x14ac:dyDescent="0.2">
      <c r="A74" s="95">
        <v>68</v>
      </c>
      <c r="B74" s="96" t="s">
        <v>300</v>
      </c>
      <c r="C74" s="96" t="s">
        <v>301</v>
      </c>
      <c r="D74" s="96" t="s">
        <v>109</v>
      </c>
      <c r="E74" s="97">
        <v>1427077</v>
      </c>
      <c r="F74" s="98">
        <v>6884.2194479999998</v>
      </c>
      <c r="G74" s="99">
        <v>5.3294800000000002E-3</v>
      </c>
      <c r="H74" s="89" t="s">
        <v>140</v>
      </c>
    </row>
    <row r="75" spans="1:8" x14ac:dyDescent="0.2">
      <c r="A75" s="95">
        <v>69</v>
      </c>
      <c r="B75" s="96" t="s">
        <v>302</v>
      </c>
      <c r="C75" s="96" t="s">
        <v>303</v>
      </c>
      <c r="D75" s="96" t="s">
        <v>304</v>
      </c>
      <c r="E75" s="97">
        <v>2140353</v>
      </c>
      <c r="F75" s="98">
        <v>6629.7434174999999</v>
      </c>
      <c r="G75" s="99">
        <v>5.13248E-3</v>
      </c>
      <c r="H75" s="89" t="s">
        <v>140</v>
      </c>
    </row>
    <row r="76" spans="1:8" x14ac:dyDescent="0.2">
      <c r="A76" s="95">
        <v>70</v>
      </c>
      <c r="B76" s="96" t="s">
        <v>305</v>
      </c>
      <c r="C76" s="96" t="s">
        <v>306</v>
      </c>
      <c r="D76" s="96" t="s">
        <v>304</v>
      </c>
      <c r="E76" s="97">
        <v>520999</v>
      </c>
      <c r="F76" s="98">
        <v>6509.3615060000002</v>
      </c>
      <c r="G76" s="99">
        <v>5.0392800000000001E-3</v>
      </c>
      <c r="H76" s="89" t="s">
        <v>140</v>
      </c>
    </row>
    <row r="77" spans="1:8" x14ac:dyDescent="0.2">
      <c r="A77" s="95">
        <v>71</v>
      </c>
      <c r="B77" s="96" t="s">
        <v>307</v>
      </c>
      <c r="C77" s="96" t="s">
        <v>308</v>
      </c>
      <c r="D77" s="96" t="s">
        <v>71</v>
      </c>
      <c r="E77" s="97">
        <v>1140689</v>
      </c>
      <c r="F77" s="98">
        <v>5280.2493809999996</v>
      </c>
      <c r="G77" s="99">
        <v>4.0877500000000002E-3</v>
      </c>
      <c r="H77" s="89" t="s">
        <v>140</v>
      </c>
    </row>
    <row r="78" spans="1:8" x14ac:dyDescent="0.2">
      <c r="A78" s="95">
        <v>72</v>
      </c>
      <c r="B78" s="96" t="s">
        <v>309</v>
      </c>
      <c r="C78" s="96" t="s">
        <v>310</v>
      </c>
      <c r="D78" s="96" t="s">
        <v>304</v>
      </c>
      <c r="E78" s="97">
        <v>1752674</v>
      </c>
      <c r="F78" s="98">
        <v>4162.6007499999996</v>
      </c>
      <c r="G78" s="99">
        <v>3.22252E-3</v>
      </c>
      <c r="H78" s="89" t="s">
        <v>140</v>
      </c>
    </row>
    <row r="79" spans="1:8" ht="25.5" x14ac:dyDescent="0.2">
      <c r="A79" s="95">
        <v>73</v>
      </c>
      <c r="B79" s="96" t="s">
        <v>311</v>
      </c>
      <c r="C79" s="96" t="s">
        <v>312</v>
      </c>
      <c r="D79" s="96" t="s">
        <v>216</v>
      </c>
      <c r="E79" s="97">
        <v>299492</v>
      </c>
      <c r="F79" s="98">
        <v>2651.4026760000002</v>
      </c>
      <c r="G79" s="99">
        <v>2.0526099999999999E-3</v>
      </c>
      <c r="H79" s="89" t="s">
        <v>140</v>
      </c>
    </row>
    <row r="80" spans="1:8" x14ac:dyDescent="0.2">
      <c r="A80" s="95">
        <v>74</v>
      </c>
      <c r="B80" s="96" t="s">
        <v>313</v>
      </c>
      <c r="C80" s="96" t="s">
        <v>314</v>
      </c>
      <c r="D80" s="96" t="s">
        <v>182</v>
      </c>
      <c r="E80" s="97">
        <v>103727</v>
      </c>
      <c r="F80" s="98">
        <v>1058.0154</v>
      </c>
      <c r="G80" s="99">
        <v>8.1906999999999998E-4</v>
      </c>
      <c r="H80" s="89" t="s">
        <v>140</v>
      </c>
    </row>
    <row r="81" spans="1:8" x14ac:dyDescent="0.2">
      <c r="A81" s="100"/>
      <c r="B81" s="100"/>
      <c r="C81" s="101" t="s">
        <v>139</v>
      </c>
      <c r="D81" s="100"/>
      <c r="E81" s="100" t="s">
        <v>140</v>
      </c>
      <c r="F81" s="102">
        <v>1242994.2919075999</v>
      </c>
      <c r="G81" s="103">
        <v>0.96227543000000004</v>
      </c>
      <c r="H81" s="89" t="s">
        <v>140</v>
      </c>
    </row>
    <row r="82" spans="1:8" x14ac:dyDescent="0.2">
      <c r="A82" s="100"/>
      <c r="B82" s="100"/>
      <c r="C82" s="104"/>
      <c r="D82" s="100"/>
      <c r="E82" s="100"/>
      <c r="F82" s="105"/>
      <c r="G82" s="105"/>
      <c r="H82" s="89" t="s">
        <v>140</v>
      </c>
    </row>
    <row r="83" spans="1:8" x14ac:dyDescent="0.2">
      <c r="A83" s="100"/>
      <c r="B83" s="100"/>
      <c r="C83" s="101" t="s">
        <v>141</v>
      </c>
      <c r="D83" s="100"/>
      <c r="E83" s="100"/>
      <c r="F83" s="100"/>
      <c r="G83" s="100"/>
      <c r="H83" s="89" t="s">
        <v>140</v>
      </c>
    </row>
    <row r="84" spans="1:8" x14ac:dyDescent="0.2">
      <c r="A84" s="100"/>
      <c r="B84" s="100"/>
      <c r="C84" s="101" t="s">
        <v>139</v>
      </c>
      <c r="D84" s="100"/>
      <c r="E84" s="100" t="s">
        <v>140</v>
      </c>
      <c r="F84" s="106" t="s">
        <v>142</v>
      </c>
      <c r="G84" s="103">
        <v>0</v>
      </c>
      <c r="H84" s="89" t="s">
        <v>140</v>
      </c>
    </row>
    <row r="85" spans="1:8" x14ac:dyDescent="0.2">
      <c r="A85" s="100"/>
      <c r="B85" s="100"/>
      <c r="C85" s="104"/>
      <c r="D85" s="100"/>
      <c r="E85" s="100"/>
      <c r="F85" s="105"/>
      <c r="G85" s="105"/>
      <c r="H85" s="89" t="s">
        <v>140</v>
      </c>
    </row>
    <row r="86" spans="1:8" x14ac:dyDescent="0.2">
      <c r="A86" s="100"/>
      <c r="B86" s="100"/>
      <c r="C86" s="101" t="s">
        <v>143</v>
      </c>
      <c r="D86" s="100"/>
      <c r="E86" s="100"/>
      <c r="F86" s="100"/>
      <c r="G86" s="100"/>
      <c r="H86" s="89" t="s">
        <v>140</v>
      </c>
    </row>
    <row r="87" spans="1:8" x14ac:dyDescent="0.2">
      <c r="A87" s="100"/>
      <c r="B87" s="100"/>
      <c r="C87" s="101" t="s">
        <v>139</v>
      </c>
      <c r="D87" s="100"/>
      <c r="E87" s="100" t="s">
        <v>140</v>
      </c>
      <c r="F87" s="106" t="s">
        <v>142</v>
      </c>
      <c r="G87" s="103">
        <v>0</v>
      </c>
      <c r="H87" s="89" t="s">
        <v>140</v>
      </c>
    </row>
    <row r="88" spans="1:8" x14ac:dyDescent="0.2">
      <c r="A88" s="100"/>
      <c r="B88" s="100"/>
      <c r="C88" s="104"/>
      <c r="D88" s="100"/>
      <c r="E88" s="100"/>
      <c r="F88" s="105"/>
      <c r="G88" s="105"/>
      <c r="H88" s="89" t="s">
        <v>140</v>
      </c>
    </row>
    <row r="89" spans="1:8" x14ac:dyDescent="0.2">
      <c r="A89" s="100"/>
      <c r="B89" s="100"/>
      <c r="C89" s="101" t="s">
        <v>144</v>
      </c>
      <c r="D89" s="100"/>
      <c r="E89" s="100"/>
      <c r="F89" s="100"/>
      <c r="G89" s="100"/>
      <c r="H89" s="89" t="s">
        <v>140</v>
      </c>
    </row>
    <row r="90" spans="1:8" x14ac:dyDescent="0.2">
      <c r="A90" s="100"/>
      <c r="B90" s="100"/>
      <c r="C90" s="101" t="s">
        <v>139</v>
      </c>
      <c r="D90" s="100"/>
      <c r="E90" s="100" t="s">
        <v>140</v>
      </c>
      <c r="F90" s="106" t="s">
        <v>142</v>
      </c>
      <c r="G90" s="103">
        <v>0</v>
      </c>
      <c r="H90" s="89" t="s">
        <v>140</v>
      </c>
    </row>
    <row r="91" spans="1:8" x14ac:dyDescent="0.2">
      <c r="A91" s="100"/>
      <c r="B91" s="100"/>
      <c r="C91" s="104"/>
      <c r="D91" s="100"/>
      <c r="E91" s="100"/>
      <c r="F91" s="105"/>
      <c r="G91" s="105"/>
      <c r="H91" s="89" t="s">
        <v>140</v>
      </c>
    </row>
    <row r="92" spans="1:8" x14ac:dyDescent="0.2">
      <c r="A92" s="100"/>
      <c r="B92" s="100"/>
      <c r="C92" s="101" t="s">
        <v>145</v>
      </c>
      <c r="D92" s="100"/>
      <c r="E92" s="100"/>
      <c r="F92" s="105"/>
      <c r="G92" s="105"/>
      <c r="H92" s="89" t="s">
        <v>140</v>
      </c>
    </row>
    <row r="93" spans="1:8" x14ac:dyDescent="0.2">
      <c r="A93" s="100"/>
      <c r="B93" s="100"/>
      <c r="C93" s="101" t="s">
        <v>139</v>
      </c>
      <c r="D93" s="100"/>
      <c r="E93" s="100" t="s">
        <v>140</v>
      </c>
      <c r="F93" s="106" t="s">
        <v>142</v>
      </c>
      <c r="G93" s="103">
        <v>0</v>
      </c>
      <c r="H93" s="89" t="s">
        <v>140</v>
      </c>
    </row>
    <row r="94" spans="1:8" x14ac:dyDescent="0.2">
      <c r="A94" s="100"/>
      <c r="B94" s="100"/>
      <c r="C94" s="104"/>
      <c r="D94" s="100"/>
      <c r="E94" s="100"/>
      <c r="F94" s="105"/>
      <c r="G94" s="105"/>
      <c r="H94" s="89" t="s">
        <v>140</v>
      </c>
    </row>
    <row r="95" spans="1:8" x14ac:dyDescent="0.2">
      <c r="A95" s="100"/>
      <c r="B95" s="100"/>
      <c r="C95" s="101" t="s">
        <v>146</v>
      </c>
      <c r="D95" s="100"/>
      <c r="E95" s="100"/>
      <c r="F95" s="105"/>
      <c r="G95" s="105"/>
      <c r="H95" s="89" t="s">
        <v>140</v>
      </c>
    </row>
    <row r="96" spans="1:8" x14ac:dyDescent="0.2">
      <c r="A96" s="100"/>
      <c r="B96" s="100"/>
      <c r="C96" s="101" t="s">
        <v>139</v>
      </c>
      <c r="D96" s="100"/>
      <c r="E96" s="100" t="s">
        <v>140</v>
      </c>
      <c r="F96" s="106" t="s">
        <v>142</v>
      </c>
      <c r="G96" s="103">
        <v>0</v>
      </c>
      <c r="H96" s="89" t="s">
        <v>140</v>
      </c>
    </row>
    <row r="97" spans="1:8" x14ac:dyDescent="0.2">
      <c r="A97" s="100"/>
      <c r="B97" s="100"/>
      <c r="C97" s="104"/>
      <c r="D97" s="100"/>
      <c r="E97" s="100"/>
      <c r="F97" s="105"/>
      <c r="G97" s="105"/>
      <c r="H97" s="89" t="s">
        <v>140</v>
      </c>
    </row>
    <row r="98" spans="1:8" x14ac:dyDescent="0.2">
      <c r="A98" s="100"/>
      <c r="B98" s="100"/>
      <c r="C98" s="101" t="s">
        <v>147</v>
      </c>
      <c r="D98" s="100"/>
      <c r="E98" s="100"/>
      <c r="F98" s="102">
        <f>F81</f>
        <v>1242994.2919075999</v>
      </c>
      <c r="G98" s="103">
        <f>G81</f>
        <v>0.96227543000000004</v>
      </c>
      <c r="H98" s="89" t="s">
        <v>140</v>
      </c>
    </row>
    <row r="99" spans="1:8" x14ac:dyDescent="0.2">
      <c r="A99" s="100"/>
      <c r="B99" s="100"/>
      <c r="C99" s="104"/>
      <c r="D99" s="100"/>
      <c r="E99" s="100"/>
      <c r="F99" s="105"/>
      <c r="G99" s="105"/>
      <c r="H99" s="89" t="s">
        <v>140</v>
      </c>
    </row>
    <row r="100" spans="1:8" x14ac:dyDescent="0.2">
      <c r="A100" s="100"/>
      <c r="B100" s="100"/>
      <c r="C100" s="101" t="s">
        <v>148</v>
      </c>
      <c r="D100" s="100"/>
      <c r="E100" s="100"/>
      <c r="F100" s="105"/>
      <c r="G100" s="105"/>
      <c r="H100" s="89" t="s">
        <v>140</v>
      </c>
    </row>
    <row r="101" spans="1:8" x14ac:dyDescent="0.2">
      <c r="A101" s="100"/>
      <c r="B101" s="100"/>
      <c r="C101" s="101" t="s">
        <v>10</v>
      </c>
      <c r="D101" s="100"/>
      <c r="E101" s="100"/>
      <c r="F101" s="105"/>
      <c r="G101" s="105"/>
      <c r="H101" s="89" t="s">
        <v>140</v>
      </c>
    </row>
    <row r="102" spans="1:8" x14ac:dyDescent="0.2">
      <c r="A102" s="100"/>
      <c r="B102" s="100"/>
      <c r="C102" s="101" t="s">
        <v>139</v>
      </c>
      <c r="D102" s="100"/>
      <c r="E102" s="100" t="s">
        <v>140</v>
      </c>
      <c r="F102" s="106" t="s">
        <v>142</v>
      </c>
      <c r="G102" s="103">
        <v>0</v>
      </c>
      <c r="H102" s="89" t="s">
        <v>140</v>
      </c>
    </row>
    <row r="103" spans="1:8" x14ac:dyDescent="0.2">
      <c r="A103" s="100"/>
      <c r="B103" s="100"/>
      <c r="C103" s="104"/>
      <c r="D103" s="100"/>
      <c r="E103" s="100"/>
      <c r="F103" s="105"/>
      <c r="G103" s="105"/>
      <c r="H103" s="89" t="s">
        <v>140</v>
      </c>
    </row>
    <row r="104" spans="1:8" x14ac:dyDescent="0.2">
      <c r="A104" s="100"/>
      <c r="B104" s="100"/>
      <c r="C104" s="101" t="s">
        <v>149</v>
      </c>
      <c r="D104" s="100"/>
      <c r="E104" s="100"/>
      <c r="F104" s="100"/>
      <c r="G104" s="100"/>
      <c r="H104" s="89" t="s">
        <v>140</v>
      </c>
    </row>
    <row r="105" spans="1:8" x14ac:dyDescent="0.2">
      <c r="A105" s="100"/>
      <c r="B105" s="100"/>
      <c r="C105" s="101" t="s">
        <v>139</v>
      </c>
      <c r="D105" s="100"/>
      <c r="E105" s="100" t="s">
        <v>140</v>
      </c>
      <c r="F105" s="106" t="s">
        <v>142</v>
      </c>
      <c r="G105" s="103">
        <v>0</v>
      </c>
      <c r="H105" s="89" t="s">
        <v>140</v>
      </c>
    </row>
    <row r="106" spans="1:8" x14ac:dyDescent="0.2">
      <c r="A106" s="100"/>
      <c r="B106" s="100"/>
      <c r="C106" s="104"/>
      <c r="D106" s="100"/>
      <c r="E106" s="100"/>
      <c r="F106" s="105"/>
      <c r="G106" s="105"/>
      <c r="H106" s="89" t="s">
        <v>140</v>
      </c>
    </row>
    <row r="107" spans="1:8" x14ac:dyDescent="0.2">
      <c r="A107" s="100"/>
      <c r="B107" s="100"/>
      <c r="C107" s="101" t="s">
        <v>150</v>
      </c>
      <c r="D107" s="100"/>
      <c r="E107" s="100"/>
      <c r="F107" s="100"/>
      <c r="G107" s="100"/>
      <c r="H107" s="89" t="s">
        <v>140</v>
      </c>
    </row>
    <row r="108" spans="1:8" x14ac:dyDescent="0.2">
      <c r="A108" s="100"/>
      <c r="B108" s="100"/>
      <c r="C108" s="101" t="s">
        <v>139</v>
      </c>
      <c r="D108" s="100"/>
      <c r="E108" s="100" t="s">
        <v>140</v>
      </c>
      <c r="F108" s="106" t="s">
        <v>142</v>
      </c>
      <c r="G108" s="103">
        <v>0</v>
      </c>
      <c r="H108" s="89" t="s">
        <v>140</v>
      </c>
    </row>
    <row r="109" spans="1:8" x14ac:dyDescent="0.2">
      <c r="A109" s="100"/>
      <c r="B109" s="100"/>
      <c r="C109" s="104"/>
      <c r="D109" s="100"/>
      <c r="E109" s="100"/>
      <c r="F109" s="105"/>
      <c r="G109" s="105"/>
      <c r="H109" s="89" t="s">
        <v>140</v>
      </c>
    </row>
    <row r="110" spans="1:8" x14ac:dyDescent="0.2">
      <c r="A110" s="100"/>
      <c r="B110" s="100"/>
      <c r="C110" s="101" t="s">
        <v>151</v>
      </c>
      <c r="D110" s="100"/>
      <c r="E110" s="100"/>
      <c r="F110" s="105"/>
      <c r="G110" s="105"/>
      <c r="H110" s="89" t="s">
        <v>140</v>
      </c>
    </row>
    <row r="111" spans="1:8" x14ac:dyDescent="0.2">
      <c r="A111" s="100"/>
      <c r="B111" s="100"/>
      <c r="C111" s="101" t="s">
        <v>139</v>
      </c>
      <c r="D111" s="100"/>
      <c r="E111" s="100" t="s">
        <v>140</v>
      </c>
      <c r="F111" s="106" t="s">
        <v>142</v>
      </c>
      <c r="G111" s="103">
        <v>0</v>
      </c>
      <c r="H111" s="89" t="s">
        <v>140</v>
      </c>
    </row>
    <row r="112" spans="1:8" ht="12.75" customHeight="1" x14ac:dyDescent="0.2">
      <c r="A112" s="87"/>
      <c r="B112" s="87"/>
      <c r="C112" s="88"/>
      <c r="D112" s="87"/>
      <c r="E112" s="87"/>
      <c r="F112" s="155"/>
      <c r="G112" s="140"/>
      <c r="H112" s="89" t="s">
        <v>140</v>
      </c>
    </row>
    <row r="113" spans="1:8" ht="12.75" customHeight="1" x14ac:dyDescent="0.2">
      <c r="A113" s="87"/>
      <c r="B113" s="87"/>
      <c r="C113" s="88" t="s">
        <v>995</v>
      </c>
      <c r="D113" s="87"/>
      <c r="E113" s="87"/>
      <c r="F113" s="87"/>
      <c r="G113" s="87"/>
      <c r="H113" s="89" t="s">
        <v>140</v>
      </c>
    </row>
    <row r="114" spans="1:8" ht="38.25" x14ac:dyDescent="0.2">
      <c r="A114" s="90">
        <v>1</v>
      </c>
      <c r="B114" s="91" t="s">
        <v>315</v>
      </c>
      <c r="C114" s="91" t="s">
        <v>316</v>
      </c>
      <c r="D114" s="91" t="s">
        <v>228</v>
      </c>
      <c r="E114" s="92">
        <v>1862960</v>
      </c>
      <c r="F114" s="93">
        <v>190.45598967999999</v>
      </c>
      <c r="G114" s="94">
        <v>1.4744000000000001E-4</v>
      </c>
      <c r="H114" s="89">
        <v>6.3449999999999998</v>
      </c>
    </row>
    <row r="115" spans="1:8" ht="12.75" customHeight="1" x14ac:dyDescent="0.2">
      <c r="A115" s="87"/>
      <c r="B115" s="87"/>
      <c r="C115" s="88" t="s">
        <v>139</v>
      </c>
      <c r="D115" s="87"/>
      <c r="E115" s="87" t="s">
        <v>140</v>
      </c>
      <c r="F115" s="139">
        <f>F114</f>
        <v>190.45598967999999</v>
      </c>
      <c r="G115" s="140">
        <f>G114</f>
        <v>1.4744000000000001E-4</v>
      </c>
      <c r="H115" s="89" t="s">
        <v>140</v>
      </c>
    </row>
    <row r="116" spans="1:8" x14ac:dyDescent="0.2">
      <c r="A116" s="100"/>
      <c r="B116" s="100"/>
      <c r="C116" s="104"/>
      <c r="D116" s="100"/>
      <c r="E116" s="100"/>
      <c r="F116" s="105"/>
      <c r="G116" s="105"/>
      <c r="H116" s="89" t="s">
        <v>140</v>
      </c>
    </row>
    <row r="117" spans="1:8" x14ac:dyDescent="0.2">
      <c r="A117" s="100"/>
      <c r="B117" s="100"/>
      <c r="C117" s="101" t="s">
        <v>152</v>
      </c>
      <c r="D117" s="100"/>
      <c r="E117" s="100"/>
      <c r="F117" s="102">
        <f>F115</f>
        <v>190.45598967999999</v>
      </c>
      <c r="G117" s="103">
        <f>G115</f>
        <v>1.4744000000000001E-4</v>
      </c>
      <c r="H117" s="89" t="s">
        <v>140</v>
      </c>
    </row>
    <row r="118" spans="1:8" x14ac:dyDescent="0.2">
      <c r="A118" s="100"/>
      <c r="B118" s="100"/>
      <c r="C118" s="104"/>
      <c r="D118" s="100"/>
      <c r="E118" s="100"/>
      <c r="F118" s="105"/>
      <c r="G118" s="105"/>
      <c r="H118" s="89" t="s">
        <v>140</v>
      </c>
    </row>
    <row r="119" spans="1:8" x14ac:dyDescent="0.2">
      <c r="A119" s="100"/>
      <c r="B119" s="100"/>
      <c r="C119" s="101" t="s">
        <v>153</v>
      </c>
      <c r="D119" s="100"/>
      <c r="E119" s="100"/>
      <c r="F119" s="105"/>
      <c r="G119" s="105"/>
      <c r="H119" s="89" t="s">
        <v>140</v>
      </c>
    </row>
    <row r="120" spans="1:8" x14ac:dyDescent="0.2">
      <c r="A120" s="100"/>
      <c r="B120" s="100"/>
      <c r="C120" s="101" t="s">
        <v>154</v>
      </c>
      <c r="D120" s="100"/>
      <c r="E120" s="100"/>
      <c r="F120" s="105"/>
      <c r="G120" s="105"/>
      <c r="H120" s="89" t="s">
        <v>140</v>
      </c>
    </row>
    <row r="121" spans="1:8" x14ac:dyDescent="0.2">
      <c r="A121" s="100"/>
      <c r="B121" s="100"/>
      <c r="C121" s="101" t="s">
        <v>139</v>
      </c>
      <c r="D121" s="100"/>
      <c r="E121" s="100" t="s">
        <v>140</v>
      </c>
      <c r="F121" s="106" t="s">
        <v>142</v>
      </c>
      <c r="G121" s="103">
        <v>0</v>
      </c>
      <c r="H121" s="89" t="s">
        <v>140</v>
      </c>
    </row>
    <row r="122" spans="1:8" x14ac:dyDescent="0.2">
      <c r="A122" s="100"/>
      <c r="B122" s="100"/>
      <c r="C122" s="104"/>
      <c r="D122" s="100"/>
      <c r="E122" s="100"/>
      <c r="F122" s="105"/>
      <c r="G122" s="105"/>
      <c r="H122" s="89" t="s">
        <v>140</v>
      </c>
    </row>
    <row r="123" spans="1:8" x14ac:dyDescent="0.2">
      <c r="A123" s="100"/>
      <c r="B123" s="100"/>
      <c r="C123" s="101" t="s">
        <v>155</v>
      </c>
      <c r="D123" s="100"/>
      <c r="E123" s="100"/>
      <c r="F123" s="105"/>
      <c r="G123" s="105"/>
      <c r="H123" s="89" t="s">
        <v>140</v>
      </c>
    </row>
    <row r="124" spans="1:8" x14ac:dyDescent="0.2">
      <c r="A124" s="100"/>
      <c r="B124" s="100"/>
      <c r="C124" s="101" t="s">
        <v>139</v>
      </c>
      <c r="D124" s="100"/>
      <c r="E124" s="100" t="s">
        <v>140</v>
      </c>
      <c r="F124" s="106" t="s">
        <v>142</v>
      </c>
      <c r="G124" s="103">
        <v>0</v>
      </c>
      <c r="H124" s="89" t="s">
        <v>140</v>
      </c>
    </row>
    <row r="125" spans="1:8" x14ac:dyDescent="0.2">
      <c r="A125" s="100"/>
      <c r="B125" s="100"/>
      <c r="C125" s="104"/>
      <c r="D125" s="100"/>
      <c r="E125" s="100"/>
      <c r="F125" s="105"/>
      <c r="G125" s="105"/>
      <c r="H125" s="89" t="s">
        <v>140</v>
      </c>
    </row>
    <row r="126" spans="1:8" x14ac:dyDescent="0.2">
      <c r="A126" s="100"/>
      <c r="B126" s="100"/>
      <c r="C126" s="101" t="s">
        <v>156</v>
      </c>
      <c r="D126" s="100"/>
      <c r="E126" s="100"/>
      <c r="F126" s="105"/>
      <c r="G126" s="105"/>
      <c r="H126" s="89" t="s">
        <v>140</v>
      </c>
    </row>
    <row r="127" spans="1:8" x14ac:dyDescent="0.2">
      <c r="A127" s="100"/>
      <c r="B127" s="100"/>
      <c r="C127" s="101" t="s">
        <v>139</v>
      </c>
      <c r="D127" s="100"/>
      <c r="E127" s="100" t="s">
        <v>140</v>
      </c>
      <c r="F127" s="106" t="s">
        <v>142</v>
      </c>
      <c r="G127" s="103">
        <v>0</v>
      </c>
      <c r="H127" s="89" t="s">
        <v>140</v>
      </c>
    </row>
    <row r="128" spans="1:8" x14ac:dyDescent="0.2">
      <c r="A128" s="100"/>
      <c r="B128" s="100"/>
      <c r="C128" s="104"/>
      <c r="D128" s="100"/>
      <c r="E128" s="100"/>
      <c r="F128" s="105"/>
      <c r="G128" s="105"/>
      <c r="H128" s="89" t="s">
        <v>140</v>
      </c>
    </row>
    <row r="129" spans="1:8" x14ac:dyDescent="0.2">
      <c r="A129" s="100"/>
      <c r="B129" s="100"/>
      <c r="C129" s="101" t="s">
        <v>157</v>
      </c>
      <c r="D129" s="100"/>
      <c r="E129" s="100"/>
      <c r="F129" s="105"/>
      <c r="G129" s="105"/>
      <c r="H129" s="89" t="s">
        <v>140</v>
      </c>
    </row>
    <row r="130" spans="1:8" x14ac:dyDescent="0.2">
      <c r="A130" s="95">
        <v>1</v>
      </c>
      <c r="B130" s="96"/>
      <c r="C130" s="96" t="s">
        <v>158</v>
      </c>
      <c r="D130" s="96"/>
      <c r="E130" s="107"/>
      <c r="F130" s="98">
        <v>39775.565972598</v>
      </c>
      <c r="G130" s="99">
        <v>3.079262E-2</v>
      </c>
      <c r="H130" s="89">
        <v>5.2</v>
      </c>
    </row>
    <row r="131" spans="1:8" x14ac:dyDescent="0.2">
      <c r="A131" s="100"/>
      <c r="B131" s="100"/>
      <c r="C131" s="101" t="s">
        <v>139</v>
      </c>
      <c r="D131" s="100"/>
      <c r="E131" s="100" t="s">
        <v>140</v>
      </c>
      <c r="F131" s="102">
        <v>39775.565972598</v>
      </c>
      <c r="G131" s="103">
        <v>3.079262E-2</v>
      </c>
      <c r="H131" s="89" t="s">
        <v>140</v>
      </c>
    </row>
    <row r="132" spans="1:8" x14ac:dyDescent="0.2">
      <c r="A132" s="100"/>
      <c r="B132" s="100"/>
      <c r="C132" s="104"/>
      <c r="D132" s="100"/>
      <c r="E132" s="100"/>
      <c r="F132" s="105"/>
      <c r="G132" s="105"/>
      <c r="H132" s="89" t="s">
        <v>140</v>
      </c>
    </row>
    <row r="133" spans="1:8" x14ac:dyDescent="0.2">
      <c r="A133" s="100"/>
      <c r="B133" s="100"/>
      <c r="C133" s="101" t="s">
        <v>159</v>
      </c>
      <c r="D133" s="100"/>
      <c r="E133" s="100"/>
      <c r="F133" s="102">
        <v>39775.565972598</v>
      </c>
      <c r="G133" s="103">
        <v>3.079262E-2</v>
      </c>
      <c r="H133" s="89" t="s">
        <v>140</v>
      </c>
    </row>
    <row r="134" spans="1:8" x14ac:dyDescent="0.2">
      <c r="A134" s="100"/>
      <c r="B134" s="100"/>
      <c r="C134" s="105"/>
      <c r="D134" s="100"/>
      <c r="E134" s="100"/>
      <c r="F134" s="100"/>
      <c r="G134" s="100"/>
      <c r="H134" s="89" t="s">
        <v>140</v>
      </c>
    </row>
    <row r="135" spans="1:8" x14ac:dyDescent="0.2">
      <c r="A135" s="100"/>
      <c r="B135" s="100"/>
      <c r="C135" s="101" t="s">
        <v>160</v>
      </c>
      <c r="D135" s="100"/>
      <c r="E135" s="100"/>
      <c r="F135" s="100"/>
      <c r="G135" s="100"/>
      <c r="H135" s="89" t="s">
        <v>140</v>
      </c>
    </row>
    <row r="136" spans="1:8" x14ac:dyDescent="0.2">
      <c r="A136" s="100"/>
      <c r="B136" s="100"/>
      <c r="C136" s="101" t="s">
        <v>161</v>
      </c>
      <c r="D136" s="100"/>
      <c r="E136" s="100"/>
      <c r="F136" s="100"/>
      <c r="G136" s="100"/>
      <c r="H136" s="89" t="s">
        <v>140</v>
      </c>
    </row>
    <row r="137" spans="1:8" x14ac:dyDescent="0.2">
      <c r="A137" s="95">
        <v>1</v>
      </c>
      <c r="B137" s="96" t="s">
        <v>317</v>
      </c>
      <c r="C137" s="91" t="s">
        <v>997</v>
      </c>
      <c r="D137" s="96"/>
      <c r="E137" s="141">
        <v>231364.02650000001</v>
      </c>
      <c r="F137" s="98">
        <v>5575.2633944400004</v>
      </c>
      <c r="G137" s="99">
        <v>4.3161400000000004E-3</v>
      </c>
      <c r="H137" s="89" t="s">
        <v>140</v>
      </c>
    </row>
    <row r="138" spans="1:8" x14ac:dyDescent="0.2">
      <c r="A138" s="100"/>
      <c r="B138" s="100"/>
      <c r="C138" s="101" t="s">
        <v>139</v>
      </c>
      <c r="D138" s="100"/>
      <c r="E138" s="100" t="s">
        <v>140</v>
      </c>
      <c r="F138" s="102">
        <v>5575.2633944400004</v>
      </c>
      <c r="G138" s="103">
        <v>4.3161400000000004E-3</v>
      </c>
      <c r="H138" s="89" t="s">
        <v>140</v>
      </c>
    </row>
    <row r="139" spans="1:8" x14ac:dyDescent="0.2">
      <c r="A139" s="100"/>
      <c r="B139" s="100"/>
      <c r="C139" s="104"/>
      <c r="D139" s="100"/>
      <c r="E139" s="100"/>
      <c r="F139" s="105"/>
      <c r="G139" s="105"/>
      <c r="H139" s="89" t="s">
        <v>140</v>
      </c>
    </row>
    <row r="140" spans="1:8" x14ac:dyDescent="0.2">
      <c r="A140" s="100"/>
      <c r="B140" s="100"/>
      <c r="C140" s="101" t="s">
        <v>162</v>
      </c>
      <c r="D140" s="100"/>
      <c r="E140" s="100"/>
      <c r="F140" s="100"/>
      <c r="G140" s="100"/>
      <c r="H140" s="89" t="s">
        <v>140</v>
      </c>
    </row>
    <row r="141" spans="1:8" x14ac:dyDescent="0.2">
      <c r="A141" s="100"/>
      <c r="B141" s="100"/>
      <c r="C141" s="101" t="s">
        <v>163</v>
      </c>
      <c r="D141" s="100"/>
      <c r="E141" s="100"/>
      <c r="F141" s="100"/>
      <c r="G141" s="100"/>
      <c r="H141" s="89" t="s">
        <v>140</v>
      </c>
    </row>
    <row r="142" spans="1:8" x14ac:dyDescent="0.2">
      <c r="A142" s="100"/>
      <c r="B142" s="100"/>
      <c r="C142" s="101" t="s">
        <v>139</v>
      </c>
      <c r="D142" s="100"/>
      <c r="E142" s="100" t="s">
        <v>140</v>
      </c>
      <c r="F142" s="106" t="s">
        <v>142</v>
      </c>
      <c r="G142" s="103">
        <v>0</v>
      </c>
      <c r="H142" s="89" t="s">
        <v>140</v>
      </c>
    </row>
    <row r="143" spans="1:8" x14ac:dyDescent="0.2">
      <c r="A143" s="100"/>
      <c r="B143" s="100"/>
      <c r="C143" s="104"/>
      <c r="D143" s="100"/>
      <c r="E143" s="100"/>
      <c r="F143" s="105"/>
      <c r="G143" s="105"/>
      <c r="H143" s="89" t="s">
        <v>140</v>
      </c>
    </row>
    <row r="144" spans="1:8" x14ac:dyDescent="0.2">
      <c r="A144" s="100"/>
      <c r="B144" s="100"/>
      <c r="C144" s="101" t="s">
        <v>164</v>
      </c>
      <c r="D144" s="100"/>
      <c r="E144" s="100"/>
      <c r="F144" s="105"/>
      <c r="G144" s="105"/>
      <c r="H144" s="89" t="s">
        <v>140</v>
      </c>
    </row>
    <row r="145" spans="1:17" x14ac:dyDescent="0.2">
      <c r="A145" s="100"/>
      <c r="B145" s="100"/>
      <c r="C145" s="101" t="s">
        <v>139</v>
      </c>
      <c r="D145" s="100"/>
      <c r="E145" s="100" t="s">
        <v>140</v>
      </c>
      <c r="F145" s="106" t="s">
        <v>142</v>
      </c>
      <c r="G145" s="103">
        <v>0</v>
      </c>
      <c r="H145" s="89" t="s">
        <v>140</v>
      </c>
    </row>
    <row r="146" spans="1:17" x14ac:dyDescent="0.2">
      <c r="A146" s="100"/>
      <c r="B146" s="100"/>
      <c r="C146" s="104"/>
      <c r="D146" s="100"/>
      <c r="E146" s="100"/>
      <c r="F146" s="105"/>
      <c r="G146" s="105"/>
      <c r="H146" s="89" t="s">
        <v>140</v>
      </c>
    </row>
    <row r="147" spans="1:17" x14ac:dyDescent="0.2">
      <c r="A147" s="107"/>
      <c r="B147" s="96"/>
      <c r="C147" s="96" t="s">
        <v>165</v>
      </c>
      <c r="D147" s="96"/>
      <c r="E147" s="107"/>
      <c r="F147" s="98">
        <v>3188.4899818499998</v>
      </c>
      <c r="G147" s="99">
        <v>2.4683999999999999E-3</v>
      </c>
      <c r="H147" s="89" t="s">
        <v>140</v>
      </c>
    </row>
    <row r="148" spans="1:17" x14ac:dyDescent="0.2">
      <c r="A148" s="104"/>
      <c r="B148" s="104"/>
      <c r="C148" s="101" t="s">
        <v>166</v>
      </c>
      <c r="D148" s="105"/>
      <c r="E148" s="105"/>
      <c r="F148" s="102">
        <v>1291724.0672461679</v>
      </c>
      <c r="G148" s="108">
        <v>1.00000003</v>
      </c>
      <c r="H148" s="89" t="s">
        <v>140</v>
      </c>
    </row>
    <row r="149" spans="1:17" ht="12.75" customHeight="1" x14ac:dyDescent="0.2">
      <c r="A149" s="109"/>
      <c r="B149" s="109"/>
      <c r="C149" s="110"/>
      <c r="D149" s="111"/>
      <c r="E149" s="111"/>
      <c r="F149" s="112"/>
      <c r="G149" s="113"/>
      <c r="H149" s="114"/>
    </row>
    <row r="150" spans="1:17" x14ac:dyDescent="0.2">
      <c r="A150" s="109"/>
      <c r="B150" s="230" t="s">
        <v>984</v>
      </c>
      <c r="C150" s="230"/>
      <c r="D150" s="230"/>
      <c r="E150" s="230"/>
      <c r="F150" s="230"/>
      <c r="G150" s="230"/>
      <c r="H150" s="230"/>
      <c r="J150" s="116"/>
    </row>
    <row r="151" spans="1:17" x14ac:dyDescent="0.2">
      <c r="A151" s="109"/>
      <c r="B151" s="230" t="s">
        <v>985</v>
      </c>
      <c r="C151" s="230"/>
      <c r="D151" s="230"/>
      <c r="E151" s="230"/>
      <c r="F151" s="230"/>
      <c r="G151" s="230"/>
      <c r="H151" s="230"/>
      <c r="J151" s="116"/>
    </row>
    <row r="152" spans="1:17" x14ac:dyDescent="0.2">
      <c r="A152" s="109"/>
      <c r="B152" s="230" t="s">
        <v>986</v>
      </c>
      <c r="C152" s="230"/>
      <c r="D152" s="230"/>
      <c r="E152" s="230"/>
      <c r="F152" s="230"/>
      <c r="G152" s="230"/>
      <c r="H152" s="230"/>
      <c r="J152" s="116"/>
    </row>
    <row r="153" spans="1:17" s="118" customFormat="1" ht="66.75" customHeight="1" x14ac:dyDescent="0.25">
      <c r="A153" s="117"/>
      <c r="B153" s="231" t="s">
        <v>987</v>
      </c>
      <c r="C153" s="231"/>
      <c r="D153" s="231"/>
      <c r="E153" s="231"/>
      <c r="F153" s="231"/>
      <c r="G153" s="231"/>
      <c r="H153" s="231"/>
      <c r="I153"/>
      <c r="J153" s="116"/>
      <c r="K153"/>
      <c r="L153"/>
      <c r="M153"/>
      <c r="N153"/>
      <c r="O153"/>
      <c r="P153"/>
      <c r="Q153"/>
    </row>
    <row r="154" spans="1:17" x14ac:dyDescent="0.2">
      <c r="A154" s="109"/>
      <c r="B154" s="230" t="s">
        <v>988</v>
      </c>
      <c r="C154" s="230"/>
      <c r="D154" s="230"/>
      <c r="E154" s="230"/>
      <c r="F154" s="230"/>
      <c r="G154" s="230"/>
      <c r="H154" s="230"/>
      <c r="J154" s="116"/>
    </row>
    <row r="155" spans="1:17" x14ac:dyDescent="0.2">
      <c r="A155" s="109"/>
      <c r="B155" s="109"/>
      <c r="C155" s="109"/>
      <c r="D155" s="111"/>
      <c r="E155" s="111"/>
      <c r="F155" s="111"/>
      <c r="G155" s="111"/>
    </row>
    <row r="156" spans="1:17" x14ac:dyDescent="0.2">
      <c r="A156" s="109"/>
      <c r="B156" s="232" t="s">
        <v>167</v>
      </c>
      <c r="C156" s="233"/>
      <c r="D156" s="234"/>
      <c r="E156" s="119"/>
      <c r="F156" s="111"/>
      <c r="G156" s="111"/>
    </row>
    <row r="157" spans="1:17" ht="27.75" customHeight="1" x14ac:dyDescent="0.2">
      <c r="A157" s="109"/>
      <c r="B157" s="235" t="s">
        <v>168</v>
      </c>
      <c r="C157" s="236"/>
      <c r="D157" s="88" t="s">
        <v>169</v>
      </c>
      <c r="E157" s="119"/>
      <c r="F157" s="111"/>
      <c r="G157" s="111"/>
    </row>
    <row r="158" spans="1:17" ht="12.75" customHeight="1" x14ac:dyDescent="0.2">
      <c r="A158" s="109"/>
      <c r="B158" s="235" t="s">
        <v>989</v>
      </c>
      <c r="C158" s="236"/>
      <c r="D158" s="88" t="s">
        <v>169</v>
      </c>
      <c r="E158" s="119"/>
      <c r="F158" s="111"/>
      <c r="G158" s="111"/>
    </row>
    <row r="159" spans="1:17" x14ac:dyDescent="0.2">
      <c r="A159" s="109"/>
      <c r="B159" s="235" t="s">
        <v>170</v>
      </c>
      <c r="C159" s="236"/>
      <c r="D159" s="120" t="s">
        <v>140</v>
      </c>
      <c r="E159" s="119"/>
      <c r="F159" s="111"/>
      <c r="G159" s="111"/>
    </row>
    <row r="160" spans="1:17" x14ac:dyDescent="0.2">
      <c r="A160" s="121"/>
      <c r="B160" s="122" t="s">
        <v>140</v>
      </c>
      <c r="C160" s="122" t="s">
        <v>990</v>
      </c>
      <c r="D160" s="122" t="s">
        <v>171</v>
      </c>
      <c r="E160" s="121"/>
      <c r="F160" s="121"/>
      <c r="G160" s="121"/>
      <c r="H160" s="121"/>
      <c r="J160" s="116"/>
    </row>
    <row r="161" spans="1:10" x14ac:dyDescent="0.2">
      <c r="A161" s="121"/>
      <c r="B161" s="123" t="s">
        <v>172</v>
      </c>
      <c r="C161" s="124">
        <v>46022</v>
      </c>
      <c r="D161" s="124">
        <v>46053</v>
      </c>
      <c r="E161" s="121"/>
      <c r="F161" s="121"/>
      <c r="G161" s="121"/>
      <c r="J161" s="116"/>
    </row>
    <row r="162" spans="1:10" x14ac:dyDescent="0.2">
      <c r="A162" s="125"/>
      <c r="B162" s="96" t="s">
        <v>173</v>
      </c>
      <c r="C162" s="126">
        <v>1574.0657000000001</v>
      </c>
      <c r="D162" s="126">
        <v>1527.4194</v>
      </c>
      <c r="E162" s="125"/>
      <c r="F162" s="127"/>
      <c r="G162" s="128"/>
    </row>
    <row r="163" spans="1:10" x14ac:dyDescent="0.2">
      <c r="A163" s="125"/>
      <c r="B163" s="96" t="s">
        <v>1106</v>
      </c>
      <c r="C163" s="126">
        <v>73.913799999999995</v>
      </c>
      <c r="D163" s="126">
        <v>71.723500000000001</v>
      </c>
      <c r="E163" s="125"/>
      <c r="F163" s="127"/>
      <c r="G163" s="128"/>
    </row>
    <row r="164" spans="1:10" x14ac:dyDescent="0.2">
      <c r="A164" s="125"/>
      <c r="B164" s="96" t="s">
        <v>174</v>
      </c>
      <c r="C164" s="126">
        <v>1436.2199000000001</v>
      </c>
      <c r="D164" s="126">
        <v>1392.6293000000001</v>
      </c>
      <c r="E164" s="125"/>
      <c r="F164" s="127"/>
      <c r="G164" s="128"/>
    </row>
    <row r="165" spans="1:10" x14ac:dyDescent="0.2">
      <c r="A165" s="125"/>
      <c r="B165" s="96" t="s">
        <v>1107</v>
      </c>
      <c r="C165" s="126">
        <v>66.478499999999997</v>
      </c>
      <c r="D165" s="126">
        <v>64.460899999999995</v>
      </c>
      <c r="E165" s="125"/>
      <c r="F165" s="127"/>
      <c r="G165" s="128"/>
    </row>
    <row r="166" spans="1:10" x14ac:dyDescent="0.2">
      <c r="A166" s="125"/>
      <c r="B166" s="125"/>
      <c r="C166" s="125"/>
      <c r="D166" s="125"/>
      <c r="E166" s="125"/>
      <c r="F166" s="125"/>
      <c r="G166" s="125"/>
    </row>
    <row r="167" spans="1:10" ht="14.25" customHeight="1" x14ac:dyDescent="0.2">
      <c r="A167" s="121"/>
      <c r="B167" s="235" t="s">
        <v>991</v>
      </c>
      <c r="C167" s="236"/>
      <c r="D167" s="88" t="s">
        <v>169</v>
      </c>
      <c r="E167" s="121"/>
      <c r="F167" s="121"/>
      <c r="G167" s="121"/>
    </row>
    <row r="168" spans="1:10" x14ac:dyDescent="0.2">
      <c r="A168" s="121"/>
      <c r="B168" s="209"/>
      <c r="C168" s="209"/>
      <c r="D168" s="210"/>
      <c r="E168" s="121"/>
      <c r="F168" s="115"/>
      <c r="G168" s="133"/>
    </row>
    <row r="169" spans="1:10" x14ac:dyDescent="0.2">
      <c r="A169" s="121"/>
      <c r="B169" s="235" t="s">
        <v>175</v>
      </c>
      <c r="C169" s="236"/>
      <c r="D169" s="88" t="s">
        <v>169</v>
      </c>
      <c r="E169" s="137"/>
      <c r="F169" s="137"/>
      <c r="G169" s="137"/>
    </row>
    <row r="170" spans="1:10" x14ac:dyDescent="0.2">
      <c r="A170" s="121"/>
      <c r="B170" s="235" t="s">
        <v>176</v>
      </c>
      <c r="C170" s="236"/>
      <c r="D170" s="88" t="s">
        <v>169</v>
      </c>
      <c r="E170" s="121"/>
      <c r="F170" s="121"/>
      <c r="G170" s="121"/>
    </row>
    <row r="171" spans="1:10" x14ac:dyDescent="0.2">
      <c r="A171" s="121"/>
      <c r="B171" s="235" t="s">
        <v>177</v>
      </c>
      <c r="C171" s="236"/>
      <c r="D171" s="88" t="s">
        <v>169</v>
      </c>
      <c r="E171" s="131"/>
      <c r="F171" s="121"/>
      <c r="G171" s="121"/>
    </row>
    <row r="172" spans="1:10" x14ac:dyDescent="0.2">
      <c r="A172" s="121"/>
      <c r="B172" s="235" t="s">
        <v>178</v>
      </c>
      <c r="C172" s="236"/>
      <c r="D172" s="132">
        <v>0.47177997179256009</v>
      </c>
      <c r="E172" s="131"/>
      <c r="F172" s="121"/>
      <c r="G172" s="121"/>
    </row>
    <row r="174" spans="1:10" x14ac:dyDescent="0.2">
      <c r="B174" s="237" t="s">
        <v>992</v>
      </c>
      <c r="C174" s="237"/>
    </row>
    <row r="176" spans="1:10" ht="153.75" customHeight="1" x14ac:dyDescent="0.2">
      <c r="B176" s="134"/>
      <c r="C176" s="135"/>
      <c r="D176" s="134"/>
    </row>
    <row r="177" spans="2:4" x14ac:dyDescent="0.2">
      <c r="B177" s="134"/>
      <c r="D177" s="134"/>
    </row>
    <row r="178" spans="2:4" x14ac:dyDescent="0.2">
      <c r="B178" s="134" t="s">
        <v>993</v>
      </c>
      <c r="C178" s="135"/>
      <c r="D178" s="134" t="s">
        <v>998</v>
      </c>
    </row>
    <row r="179" spans="2:4" x14ac:dyDescent="0.2">
      <c r="B179" s="134" t="s">
        <v>999</v>
      </c>
      <c r="D179" s="134" t="s">
        <v>1000</v>
      </c>
    </row>
    <row r="196" customFormat="1" ht="12.75" customHeight="1" x14ac:dyDescent="0.2"/>
    <row r="197" customFormat="1" ht="12.75" customHeight="1" x14ac:dyDescent="0.2"/>
    <row r="198" customFormat="1" ht="12.75" customHeight="1" x14ac:dyDescent="0.2"/>
    <row r="199" customFormat="1" ht="12.75" customHeight="1" x14ac:dyDescent="0.2"/>
    <row r="200" customFormat="1" ht="12.75" customHeight="1" x14ac:dyDescent="0.2"/>
    <row r="201" customFormat="1" ht="12.75" customHeight="1" x14ac:dyDescent="0.2"/>
    <row r="202" customFormat="1" ht="12.75" customHeight="1" x14ac:dyDescent="0.2"/>
  </sheetData>
  <mergeCells count="18">
    <mergeCell ref="B158:C158"/>
    <mergeCell ref="B159:C159"/>
    <mergeCell ref="B174:C174"/>
    <mergeCell ref="B167:C167"/>
    <mergeCell ref="B171:C171"/>
    <mergeCell ref="B172:C172"/>
    <mergeCell ref="B169:C169"/>
    <mergeCell ref="B170:C170"/>
    <mergeCell ref="B152:H152"/>
    <mergeCell ref="B153:H153"/>
    <mergeCell ref="B154:H154"/>
    <mergeCell ref="B156:D156"/>
    <mergeCell ref="B157:C157"/>
    <mergeCell ref="A1:H1"/>
    <mergeCell ref="A2:H2"/>
    <mergeCell ref="A3:H3"/>
    <mergeCell ref="B150:H150"/>
    <mergeCell ref="B151:H151"/>
  </mergeCells>
  <hyperlinks>
    <hyperlink ref="I1" location="Index!B2" display="Index" xr:uid="{98E4C35F-200D-4ECB-BC0F-067E3B150D30}"/>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885C2-8181-422A-B285-2E14020F7A73}">
  <sheetPr>
    <outlinePr summaryBelow="0" summaryRight="0"/>
  </sheetPr>
  <dimension ref="A1:Q203"/>
  <sheetViews>
    <sheetView showGridLines="0" workbookViewId="0">
      <selection sqref="A1:H1"/>
    </sheetView>
  </sheetViews>
  <sheetFormatPr defaultRowHeight="12.75" x14ac:dyDescent="0.2"/>
  <cols>
    <col min="1" max="1" width="5.85546875" bestFit="1" customWidth="1"/>
    <col min="2" max="2" width="19.7109375" bestFit="1" customWidth="1"/>
    <col min="3" max="3" width="46.85546875" customWidth="1"/>
    <col min="4" max="4" width="17.7109375" bestFit="1" customWidth="1"/>
    <col min="5" max="5" width="8.7109375" bestFit="1" customWidth="1"/>
    <col min="6" max="6" width="10.140625" bestFit="1" customWidth="1"/>
    <col min="7" max="7" width="14" bestFit="1" customWidth="1"/>
    <col min="8" max="8" width="8.42578125" bestFit="1" customWidth="1"/>
    <col min="9" max="9" width="8.7109375" customWidth="1"/>
  </cols>
  <sheetData>
    <row r="1" spans="1:9" ht="15" x14ac:dyDescent="0.2">
      <c r="A1" s="248" t="s">
        <v>0</v>
      </c>
      <c r="B1" s="248"/>
      <c r="C1" s="248"/>
      <c r="D1" s="248"/>
      <c r="E1" s="248"/>
      <c r="F1" s="248"/>
      <c r="G1" s="248"/>
      <c r="H1" s="248"/>
      <c r="I1" s="1" t="s">
        <v>981</v>
      </c>
    </row>
    <row r="2" spans="1:9" ht="15" x14ac:dyDescent="0.2">
      <c r="A2" s="248" t="s">
        <v>318</v>
      </c>
      <c r="B2" s="248"/>
      <c r="C2" s="248"/>
      <c r="D2" s="248"/>
      <c r="E2" s="248"/>
      <c r="F2" s="248"/>
      <c r="G2" s="248"/>
      <c r="H2" s="248"/>
    </row>
    <row r="3" spans="1:9" ht="15" x14ac:dyDescent="0.2">
      <c r="A3" s="248" t="s">
        <v>982</v>
      </c>
      <c r="B3" s="248"/>
      <c r="C3" s="248"/>
      <c r="D3" s="248"/>
      <c r="E3" s="248"/>
      <c r="F3" s="248"/>
      <c r="G3" s="248"/>
      <c r="H3" s="248"/>
    </row>
    <row r="4" spans="1:9" s="86" customFormat="1" ht="30" x14ac:dyDescent="0.2">
      <c r="A4" s="84" t="s">
        <v>2</v>
      </c>
      <c r="B4" s="84" t="s">
        <v>3</v>
      </c>
      <c r="C4" s="84" t="s">
        <v>4</v>
      </c>
      <c r="D4" s="84" t="s">
        <v>5</v>
      </c>
      <c r="E4" s="84" t="s">
        <v>6</v>
      </c>
      <c r="F4" s="84" t="s">
        <v>7</v>
      </c>
      <c r="G4" s="84" t="s">
        <v>8</v>
      </c>
      <c r="H4" s="85" t="s">
        <v>980</v>
      </c>
    </row>
    <row r="5" spans="1:9" x14ac:dyDescent="0.2">
      <c r="A5" s="87"/>
      <c r="B5" s="87"/>
      <c r="C5" s="88" t="s">
        <v>9</v>
      </c>
      <c r="D5" s="87"/>
      <c r="E5" s="87"/>
      <c r="F5" s="87"/>
      <c r="G5" s="87"/>
      <c r="H5" s="89" t="s">
        <v>140</v>
      </c>
    </row>
    <row r="6" spans="1:9" x14ac:dyDescent="0.2">
      <c r="A6" s="90"/>
      <c r="B6" s="91"/>
      <c r="C6" s="91" t="s">
        <v>10</v>
      </c>
      <c r="D6" s="91"/>
      <c r="E6" s="92"/>
      <c r="F6" s="93"/>
      <c r="G6" s="94"/>
      <c r="H6" s="89" t="s">
        <v>140</v>
      </c>
    </row>
    <row r="7" spans="1:9" x14ac:dyDescent="0.2">
      <c r="A7" s="95">
        <v>1</v>
      </c>
      <c r="B7" s="96" t="s">
        <v>319</v>
      </c>
      <c r="C7" s="96" t="s">
        <v>320</v>
      </c>
      <c r="D7" s="96" t="s">
        <v>31</v>
      </c>
      <c r="E7" s="97">
        <v>4000000</v>
      </c>
      <c r="F7" s="98">
        <v>37170</v>
      </c>
      <c r="G7" s="99">
        <v>5.5186939999999997E-2</v>
      </c>
      <c r="H7" s="89" t="s">
        <v>140</v>
      </c>
    </row>
    <row r="8" spans="1:9" x14ac:dyDescent="0.2">
      <c r="A8" s="95">
        <v>2</v>
      </c>
      <c r="B8" s="96" t="s">
        <v>17</v>
      </c>
      <c r="C8" s="96" t="s">
        <v>18</v>
      </c>
      <c r="D8" s="96" t="s">
        <v>19</v>
      </c>
      <c r="E8" s="97">
        <v>2000000</v>
      </c>
      <c r="F8" s="98">
        <v>27908</v>
      </c>
      <c r="G8" s="99">
        <v>4.1435489999999998E-2</v>
      </c>
      <c r="H8" s="89" t="s">
        <v>140</v>
      </c>
    </row>
    <row r="9" spans="1:9" x14ac:dyDescent="0.2">
      <c r="A9" s="95">
        <v>3</v>
      </c>
      <c r="B9" s="96" t="s">
        <v>29</v>
      </c>
      <c r="C9" s="96" t="s">
        <v>30</v>
      </c>
      <c r="D9" s="96" t="s">
        <v>31</v>
      </c>
      <c r="E9" s="97">
        <v>2300000</v>
      </c>
      <c r="F9" s="98">
        <v>24774.45</v>
      </c>
      <c r="G9" s="99">
        <v>3.6783049999999998E-2</v>
      </c>
      <c r="H9" s="89" t="s">
        <v>140</v>
      </c>
    </row>
    <row r="10" spans="1:9" x14ac:dyDescent="0.2">
      <c r="A10" s="95">
        <v>4</v>
      </c>
      <c r="B10" s="96" t="s">
        <v>321</v>
      </c>
      <c r="C10" s="96" t="s">
        <v>322</v>
      </c>
      <c r="D10" s="96" t="s">
        <v>31</v>
      </c>
      <c r="E10" s="97">
        <v>1550000</v>
      </c>
      <c r="F10" s="98">
        <v>21241.200000000001</v>
      </c>
      <c r="G10" s="99">
        <v>3.1537170000000003E-2</v>
      </c>
      <c r="H10" s="89" t="s">
        <v>140</v>
      </c>
    </row>
    <row r="11" spans="1:9" x14ac:dyDescent="0.2">
      <c r="A11" s="95">
        <v>5</v>
      </c>
      <c r="B11" s="96" t="s">
        <v>323</v>
      </c>
      <c r="C11" s="96" t="s">
        <v>324</v>
      </c>
      <c r="D11" s="96" t="s">
        <v>199</v>
      </c>
      <c r="E11" s="97">
        <v>1262142</v>
      </c>
      <c r="F11" s="98">
        <v>20711.750220000002</v>
      </c>
      <c r="G11" s="99">
        <v>3.0751089999999998E-2</v>
      </c>
      <c r="H11" s="89" t="s">
        <v>140</v>
      </c>
    </row>
    <row r="12" spans="1:9" x14ac:dyDescent="0.2">
      <c r="A12" s="95">
        <v>6</v>
      </c>
      <c r="B12" s="96" t="s">
        <v>36</v>
      </c>
      <c r="C12" s="96" t="s">
        <v>37</v>
      </c>
      <c r="D12" s="96" t="s">
        <v>31</v>
      </c>
      <c r="E12" s="97">
        <v>1350000</v>
      </c>
      <c r="F12" s="98">
        <v>18292.5</v>
      </c>
      <c r="G12" s="99">
        <v>2.715919E-2</v>
      </c>
      <c r="H12" s="89" t="s">
        <v>140</v>
      </c>
    </row>
    <row r="13" spans="1:9" x14ac:dyDescent="0.2">
      <c r="A13" s="95">
        <v>7</v>
      </c>
      <c r="B13" s="96" t="s">
        <v>14</v>
      </c>
      <c r="C13" s="96" t="s">
        <v>15</v>
      </c>
      <c r="D13" s="96" t="s">
        <v>16</v>
      </c>
      <c r="E13" s="97">
        <v>900000</v>
      </c>
      <c r="F13" s="98">
        <v>17718.3</v>
      </c>
      <c r="G13" s="99">
        <v>2.6306659999999999E-2</v>
      </c>
      <c r="H13" s="89" t="s">
        <v>140</v>
      </c>
    </row>
    <row r="14" spans="1:9" x14ac:dyDescent="0.2">
      <c r="A14" s="95">
        <v>8</v>
      </c>
      <c r="B14" s="96" t="s">
        <v>180</v>
      </c>
      <c r="C14" s="96" t="s">
        <v>181</v>
      </c>
      <c r="D14" s="96" t="s">
        <v>182</v>
      </c>
      <c r="E14" s="97">
        <v>3977000</v>
      </c>
      <c r="F14" s="98">
        <v>14935.6235</v>
      </c>
      <c r="G14" s="99">
        <v>2.2175179999999999E-2</v>
      </c>
      <c r="H14" s="89" t="s">
        <v>140</v>
      </c>
    </row>
    <row r="15" spans="1:9" x14ac:dyDescent="0.2">
      <c r="A15" s="95">
        <v>9</v>
      </c>
      <c r="B15" s="96" t="s">
        <v>11</v>
      </c>
      <c r="C15" s="96" t="s">
        <v>12</v>
      </c>
      <c r="D15" s="96" t="s">
        <v>13</v>
      </c>
      <c r="E15" s="97">
        <v>350000</v>
      </c>
      <c r="F15" s="98">
        <v>13763.05</v>
      </c>
      <c r="G15" s="99">
        <v>2.0434239999999999E-2</v>
      </c>
      <c r="H15" s="89" t="s">
        <v>140</v>
      </c>
    </row>
    <row r="16" spans="1:9" x14ac:dyDescent="0.2">
      <c r="A16" s="95">
        <v>10</v>
      </c>
      <c r="B16" s="96" t="s">
        <v>325</v>
      </c>
      <c r="C16" s="96" t="s">
        <v>326</v>
      </c>
      <c r="D16" s="96" t="s">
        <v>31</v>
      </c>
      <c r="E16" s="97">
        <v>3350000</v>
      </c>
      <c r="F16" s="98">
        <v>13668</v>
      </c>
      <c r="G16" s="99">
        <v>2.029311E-2</v>
      </c>
      <c r="H16" s="89" t="s">
        <v>140</v>
      </c>
    </row>
    <row r="17" spans="1:8" ht="25.5" x14ac:dyDescent="0.2">
      <c r="A17" s="95">
        <v>11</v>
      </c>
      <c r="B17" s="96" t="s">
        <v>233</v>
      </c>
      <c r="C17" s="96" t="s">
        <v>234</v>
      </c>
      <c r="D17" s="96" t="s">
        <v>216</v>
      </c>
      <c r="E17" s="97">
        <v>240000</v>
      </c>
      <c r="F17" s="98">
        <v>13626</v>
      </c>
      <c r="G17" s="99">
        <v>2.023076E-2</v>
      </c>
      <c r="H17" s="89" t="s">
        <v>140</v>
      </c>
    </row>
    <row r="18" spans="1:8" x14ac:dyDescent="0.2">
      <c r="A18" s="95">
        <v>12</v>
      </c>
      <c r="B18" s="96" t="s">
        <v>120</v>
      </c>
      <c r="C18" s="96" t="s">
        <v>121</v>
      </c>
      <c r="D18" s="96" t="s">
        <v>122</v>
      </c>
      <c r="E18" s="97">
        <v>1199300</v>
      </c>
      <c r="F18" s="98">
        <v>13576.075999999999</v>
      </c>
      <c r="G18" s="99">
        <v>2.0156629999999998E-2</v>
      </c>
      <c r="H18" s="89" t="s">
        <v>140</v>
      </c>
    </row>
    <row r="19" spans="1:8" x14ac:dyDescent="0.2">
      <c r="A19" s="95">
        <v>13</v>
      </c>
      <c r="B19" s="96" t="s">
        <v>327</v>
      </c>
      <c r="C19" s="96" t="s">
        <v>328</v>
      </c>
      <c r="D19" s="96" t="s">
        <v>194</v>
      </c>
      <c r="E19" s="97">
        <v>500000</v>
      </c>
      <c r="F19" s="98">
        <v>12640</v>
      </c>
      <c r="G19" s="99">
        <v>1.8766830000000002E-2</v>
      </c>
      <c r="H19" s="89" t="s">
        <v>140</v>
      </c>
    </row>
    <row r="20" spans="1:8" x14ac:dyDescent="0.2">
      <c r="A20" s="95">
        <v>14</v>
      </c>
      <c r="B20" s="96" t="s">
        <v>329</v>
      </c>
      <c r="C20" s="96" t="s">
        <v>330</v>
      </c>
      <c r="D20" s="96" t="s">
        <v>31</v>
      </c>
      <c r="E20" s="97">
        <v>4100000</v>
      </c>
      <c r="F20" s="98">
        <v>12275.4</v>
      </c>
      <c r="G20" s="99">
        <v>1.8225499999999999E-2</v>
      </c>
      <c r="H20" s="89" t="s">
        <v>140</v>
      </c>
    </row>
    <row r="21" spans="1:8" x14ac:dyDescent="0.2">
      <c r="A21" s="95">
        <v>15</v>
      </c>
      <c r="B21" s="96" t="s">
        <v>331</v>
      </c>
      <c r="C21" s="96" t="s">
        <v>332</v>
      </c>
      <c r="D21" s="96" t="s">
        <v>228</v>
      </c>
      <c r="E21" s="97">
        <v>350000</v>
      </c>
      <c r="F21" s="98">
        <v>12011.3</v>
      </c>
      <c r="G21" s="99">
        <v>1.7833379999999999E-2</v>
      </c>
      <c r="H21" s="89" t="s">
        <v>140</v>
      </c>
    </row>
    <row r="22" spans="1:8" x14ac:dyDescent="0.2">
      <c r="A22" s="95">
        <v>16</v>
      </c>
      <c r="B22" s="96" t="s">
        <v>61</v>
      </c>
      <c r="C22" s="96" t="s">
        <v>62</v>
      </c>
      <c r="D22" s="96" t="s">
        <v>60</v>
      </c>
      <c r="E22" s="97">
        <v>285000</v>
      </c>
      <c r="F22" s="98">
        <v>11720.625</v>
      </c>
      <c r="G22" s="99">
        <v>1.740181E-2</v>
      </c>
      <c r="H22" s="89" t="s">
        <v>140</v>
      </c>
    </row>
    <row r="23" spans="1:8" x14ac:dyDescent="0.2">
      <c r="A23" s="95">
        <v>17</v>
      </c>
      <c r="B23" s="96" t="s">
        <v>69</v>
      </c>
      <c r="C23" s="96" t="s">
        <v>70</v>
      </c>
      <c r="D23" s="96" t="s">
        <v>71</v>
      </c>
      <c r="E23" s="97">
        <v>205000</v>
      </c>
      <c r="F23" s="98">
        <v>11717.8</v>
      </c>
      <c r="G23" s="99">
        <v>1.7397619999999999E-2</v>
      </c>
      <c r="H23" s="89" t="s">
        <v>140</v>
      </c>
    </row>
    <row r="24" spans="1:8" ht="25.5" x14ac:dyDescent="0.2">
      <c r="A24" s="95">
        <v>18</v>
      </c>
      <c r="B24" s="96" t="s">
        <v>23</v>
      </c>
      <c r="C24" s="96" t="s">
        <v>24</v>
      </c>
      <c r="D24" s="96" t="s">
        <v>25</v>
      </c>
      <c r="E24" s="97">
        <v>92000</v>
      </c>
      <c r="F24" s="98">
        <v>11678.48</v>
      </c>
      <c r="G24" s="99">
        <v>1.7339239999999999E-2</v>
      </c>
      <c r="H24" s="89" t="s">
        <v>140</v>
      </c>
    </row>
    <row r="25" spans="1:8" x14ac:dyDescent="0.2">
      <c r="A25" s="95">
        <v>19</v>
      </c>
      <c r="B25" s="96" t="s">
        <v>333</v>
      </c>
      <c r="C25" s="96" t="s">
        <v>334</v>
      </c>
      <c r="D25" s="96" t="s">
        <v>28</v>
      </c>
      <c r="E25" s="97">
        <v>250000</v>
      </c>
      <c r="F25" s="98">
        <v>11548.5</v>
      </c>
      <c r="G25" s="99">
        <v>1.714626E-2</v>
      </c>
      <c r="H25" s="89" t="s">
        <v>140</v>
      </c>
    </row>
    <row r="26" spans="1:8" x14ac:dyDescent="0.2">
      <c r="A26" s="95">
        <v>20</v>
      </c>
      <c r="B26" s="96" t="s">
        <v>188</v>
      </c>
      <c r="C26" s="96" t="s">
        <v>189</v>
      </c>
      <c r="D26" s="96" t="s">
        <v>31</v>
      </c>
      <c r="E26" s="97">
        <v>4000000</v>
      </c>
      <c r="F26" s="98">
        <v>11510</v>
      </c>
      <c r="G26" s="99">
        <v>1.7089090000000001E-2</v>
      </c>
      <c r="H26" s="89" t="s">
        <v>140</v>
      </c>
    </row>
    <row r="27" spans="1:8" ht="25.5" x14ac:dyDescent="0.2">
      <c r="A27" s="95">
        <v>21</v>
      </c>
      <c r="B27" s="96" t="s">
        <v>200</v>
      </c>
      <c r="C27" s="96" t="s">
        <v>201</v>
      </c>
      <c r="D27" s="96" t="s">
        <v>202</v>
      </c>
      <c r="E27" s="97">
        <v>1500000</v>
      </c>
      <c r="F27" s="98">
        <v>10947</v>
      </c>
      <c r="G27" s="99">
        <v>1.6253199999999999E-2</v>
      </c>
      <c r="H27" s="89" t="s">
        <v>140</v>
      </c>
    </row>
    <row r="28" spans="1:8" x14ac:dyDescent="0.2">
      <c r="A28" s="95">
        <v>22</v>
      </c>
      <c r="B28" s="96" t="s">
        <v>269</v>
      </c>
      <c r="C28" s="96" t="s">
        <v>270</v>
      </c>
      <c r="D28" s="96" t="s">
        <v>40</v>
      </c>
      <c r="E28" s="97">
        <v>900000</v>
      </c>
      <c r="F28" s="98">
        <v>10640.7</v>
      </c>
      <c r="G28" s="99">
        <v>1.5798429999999999E-2</v>
      </c>
      <c r="H28" s="89" t="s">
        <v>140</v>
      </c>
    </row>
    <row r="29" spans="1:8" x14ac:dyDescent="0.2">
      <c r="A29" s="95">
        <v>23</v>
      </c>
      <c r="B29" s="96" t="s">
        <v>251</v>
      </c>
      <c r="C29" s="96" t="s">
        <v>252</v>
      </c>
      <c r="D29" s="96" t="s">
        <v>98</v>
      </c>
      <c r="E29" s="97">
        <v>720000</v>
      </c>
      <c r="F29" s="98">
        <v>10522.8</v>
      </c>
      <c r="G29" s="99">
        <v>1.5623379999999999E-2</v>
      </c>
      <c r="H29" s="89" t="s">
        <v>140</v>
      </c>
    </row>
    <row r="30" spans="1:8" x14ac:dyDescent="0.2">
      <c r="A30" s="95">
        <v>24</v>
      </c>
      <c r="B30" s="96" t="s">
        <v>219</v>
      </c>
      <c r="C30" s="96" t="s">
        <v>220</v>
      </c>
      <c r="D30" s="96" t="s">
        <v>221</v>
      </c>
      <c r="E30" s="97">
        <v>2050000</v>
      </c>
      <c r="F30" s="98">
        <v>10189.525</v>
      </c>
      <c r="G30" s="99">
        <v>1.5128559999999999E-2</v>
      </c>
      <c r="H30" s="89" t="s">
        <v>140</v>
      </c>
    </row>
    <row r="31" spans="1:8" ht="25.5" x14ac:dyDescent="0.2">
      <c r="A31" s="95">
        <v>25</v>
      </c>
      <c r="B31" s="96" t="s">
        <v>183</v>
      </c>
      <c r="C31" s="96" t="s">
        <v>184</v>
      </c>
      <c r="D31" s="96" t="s">
        <v>185</v>
      </c>
      <c r="E31" s="97">
        <v>436135</v>
      </c>
      <c r="F31" s="98">
        <v>9955.2175100000004</v>
      </c>
      <c r="G31" s="99">
        <v>1.4780679999999999E-2</v>
      </c>
      <c r="H31" s="89" t="s">
        <v>140</v>
      </c>
    </row>
    <row r="32" spans="1:8" x14ac:dyDescent="0.2">
      <c r="A32" s="95">
        <v>26</v>
      </c>
      <c r="B32" s="96" t="s">
        <v>264</v>
      </c>
      <c r="C32" s="96" t="s">
        <v>265</v>
      </c>
      <c r="D32" s="96" t="s">
        <v>266</v>
      </c>
      <c r="E32" s="97">
        <v>600000</v>
      </c>
      <c r="F32" s="98">
        <v>9681.6</v>
      </c>
      <c r="G32" s="99">
        <v>1.437444E-2</v>
      </c>
      <c r="H32" s="89" t="s">
        <v>140</v>
      </c>
    </row>
    <row r="33" spans="1:8" x14ac:dyDescent="0.2">
      <c r="A33" s="95">
        <v>27</v>
      </c>
      <c r="B33" s="96" t="s">
        <v>203</v>
      </c>
      <c r="C33" s="96" t="s">
        <v>204</v>
      </c>
      <c r="D33" s="96" t="s">
        <v>109</v>
      </c>
      <c r="E33" s="97">
        <v>1100000</v>
      </c>
      <c r="F33" s="98">
        <v>9366.5</v>
      </c>
      <c r="G33" s="99">
        <v>1.39066E-2</v>
      </c>
      <c r="H33" s="89" t="s">
        <v>140</v>
      </c>
    </row>
    <row r="34" spans="1:8" x14ac:dyDescent="0.2">
      <c r="A34" s="95">
        <v>28</v>
      </c>
      <c r="B34" s="96" t="s">
        <v>335</v>
      </c>
      <c r="C34" s="96" t="s">
        <v>336</v>
      </c>
      <c r="D34" s="96" t="s">
        <v>182</v>
      </c>
      <c r="E34" s="97">
        <v>1000000</v>
      </c>
      <c r="F34" s="98">
        <v>9298.5</v>
      </c>
      <c r="G34" s="99">
        <v>1.3805639999999999E-2</v>
      </c>
      <c r="H34" s="89" t="s">
        <v>140</v>
      </c>
    </row>
    <row r="35" spans="1:8" ht="25.5" x14ac:dyDescent="0.2">
      <c r="A35" s="95">
        <v>29</v>
      </c>
      <c r="B35" s="96" t="s">
        <v>83</v>
      </c>
      <c r="C35" s="96" t="s">
        <v>84</v>
      </c>
      <c r="D35" s="96" t="s">
        <v>25</v>
      </c>
      <c r="E35" s="97">
        <v>167000</v>
      </c>
      <c r="F35" s="98">
        <v>9224.2450000000008</v>
      </c>
      <c r="G35" s="99">
        <v>1.36954E-2</v>
      </c>
      <c r="H35" s="89" t="s">
        <v>140</v>
      </c>
    </row>
    <row r="36" spans="1:8" x14ac:dyDescent="0.2">
      <c r="A36" s="95">
        <v>30</v>
      </c>
      <c r="B36" s="96" t="s">
        <v>190</v>
      </c>
      <c r="C36" s="96" t="s">
        <v>191</v>
      </c>
      <c r="D36" s="96" t="s">
        <v>19</v>
      </c>
      <c r="E36" s="97">
        <v>2100000</v>
      </c>
      <c r="F36" s="98">
        <v>8967</v>
      </c>
      <c r="G36" s="99">
        <v>1.3313459999999999E-2</v>
      </c>
      <c r="H36" s="89" t="s">
        <v>140</v>
      </c>
    </row>
    <row r="37" spans="1:8" x14ac:dyDescent="0.2">
      <c r="A37" s="95">
        <v>31</v>
      </c>
      <c r="B37" s="96" t="s">
        <v>94</v>
      </c>
      <c r="C37" s="96" t="s">
        <v>95</v>
      </c>
      <c r="D37" s="96" t="s">
        <v>16</v>
      </c>
      <c r="E37" s="97">
        <v>580000</v>
      </c>
      <c r="F37" s="98">
        <v>8959.84</v>
      </c>
      <c r="G37" s="99">
        <v>1.330283E-2</v>
      </c>
      <c r="H37" s="89" t="s">
        <v>140</v>
      </c>
    </row>
    <row r="38" spans="1:8" ht="25.5" x14ac:dyDescent="0.2">
      <c r="A38" s="95">
        <v>32</v>
      </c>
      <c r="B38" s="96" t="s">
        <v>214</v>
      </c>
      <c r="C38" s="96" t="s">
        <v>215</v>
      </c>
      <c r="D38" s="96" t="s">
        <v>216</v>
      </c>
      <c r="E38" s="97">
        <v>415000</v>
      </c>
      <c r="F38" s="98">
        <v>8934.1200000000008</v>
      </c>
      <c r="G38" s="99">
        <v>1.3264639999999999E-2</v>
      </c>
      <c r="H38" s="89" t="s">
        <v>140</v>
      </c>
    </row>
    <row r="39" spans="1:8" x14ac:dyDescent="0.2">
      <c r="A39" s="95">
        <v>33</v>
      </c>
      <c r="B39" s="96" t="s">
        <v>224</v>
      </c>
      <c r="C39" s="96" t="s">
        <v>225</v>
      </c>
      <c r="D39" s="96" t="s">
        <v>60</v>
      </c>
      <c r="E39" s="97">
        <v>125000</v>
      </c>
      <c r="F39" s="98">
        <v>8766.875</v>
      </c>
      <c r="G39" s="99">
        <v>1.301633E-2</v>
      </c>
      <c r="H39" s="89" t="s">
        <v>140</v>
      </c>
    </row>
    <row r="40" spans="1:8" ht="25.5" x14ac:dyDescent="0.2">
      <c r="A40" s="95">
        <v>34</v>
      </c>
      <c r="B40" s="96" t="s">
        <v>55</v>
      </c>
      <c r="C40" s="96" t="s">
        <v>56</v>
      </c>
      <c r="D40" s="96" t="s">
        <v>57</v>
      </c>
      <c r="E40" s="97">
        <v>610000</v>
      </c>
      <c r="F40" s="98">
        <v>8660.7800000000007</v>
      </c>
      <c r="G40" s="99">
        <v>1.285881E-2</v>
      </c>
      <c r="H40" s="89" t="s">
        <v>140</v>
      </c>
    </row>
    <row r="41" spans="1:8" ht="25.5" x14ac:dyDescent="0.2">
      <c r="A41" s="95">
        <v>35</v>
      </c>
      <c r="B41" s="96" t="s">
        <v>278</v>
      </c>
      <c r="C41" s="96" t="s">
        <v>279</v>
      </c>
      <c r="D41" s="96" t="s">
        <v>216</v>
      </c>
      <c r="E41" s="97">
        <v>400000</v>
      </c>
      <c r="F41" s="98">
        <v>8496</v>
      </c>
      <c r="G41" s="99">
        <v>1.2614159999999999E-2</v>
      </c>
      <c r="H41" s="89" t="s">
        <v>140</v>
      </c>
    </row>
    <row r="42" spans="1:8" x14ac:dyDescent="0.2">
      <c r="A42" s="95">
        <v>36</v>
      </c>
      <c r="B42" s="96" t="s">
        <v>309</v>
      </c>
      <c r="C42" s="96" t="s">
        <v>310</v>
      </c>
      <c r="D42" s="96" t="s">
        <v>304</v>
      </c>
      <c r="E42" s="97">
        <v>3575000</v>
      </c>
      <c r="F42" s="98">
        <v>8490.625</v>
      </c>
      <c r="G42" s="99">
        <v>1.260618E-2</v>
      </c>
      <c r="H42" s="89" t="s">
        <v>140</v>
      </c>
    </row>
    <row r="43" spans="1:8" ht="51" x14ac:dyDescent="0.2">
      <c r="A43" s="95">
        <v>37</v>
      </c>
      <c r="B43" s="96" t="s">
        <v>337</v>
      </c>
      <c r="C43" s="96" t="s">
        <v>338</v>
      </c>
      <c r="D43" s="96" t="s">
        <v>339</v>
      </c>
      <c r="E43" s="97">
        <v>1850000</v>
      </c>
      <c r="F43" s="98">
        <v>8482.25</v>
      </c>
      <c r="G43" s="99">
        <v>1.2593740000000001E-2</v>
      </c>
      <c r="H43" s="89" t="s">
        <v>140</v>
      </c>
    </row>
    <row r="44" spans="1:8" x14ac:dyDescent="0.2">
      <c r="A44" s="95">
        <v>38</v>
      </c>
      <c r="B44" s="96" t="s">
        <v>242</v>
      </c>
      <c r="C44" s="96" t="s">
        <v>243</v>
      </c>
      <c r="D44" s="96" t="s">
        <v>109</v>
      </c>
      <c r="E44" s="97">
        <v>565386</v>
      </c>
      <c r="F44" s="98">
        <v>7969.1156700000001</v>
      </c>
      <c r="G44" s="99">
        <v>1.1831879999999999E-2</v>
      </c>
      <c r="H44" s="89" t="s">
        <v>140</v>
      </c>
    </row>
    <row r="45" spans="1:8" x14ac:dyDescent="0.2">
      <c r="A45" s="95">
        <v>39</v>
      </c>
      <c r="B45" s="96" t="s">
        <v>210</v>
      </c>
      <c r="C45" s="96" t="s">
        <v>211</v>
      </c>
      <c r="D45" s="96" t="s">
        <v>98</v>
      </c>
      <c r="E45" s="97">
        <v>450000</v>
      </c>
      <c r="F45" s="98">
        <v>7518.15</v>
      </c>
      <c r="G45" s="99">
        <v>1.116233E-2</v>
      </c>
      <c r="H45" s="89" t="s">
        <v>140</v>
      </c>
    </row>
    <row r="46" spans="1:8" x14ac:dyDescent="0.2">
      <c r="A46" s="95">
        <v>40</v>
      </c>
      <c r="B46" s="96" t="s">
        <v>239</v>
      </c>
      <c r="C46" s="96" t="s">
        <v>240</v>
      </c>
      <c r="D46" s="96" t="s">
        <v>241</v>
      </c>
      <c r="E46" s="97">
        <v>500000</v>
      </c>
      <c r="F46" s="98">
        <v>7342.5</v>
      </c>
      <c r="G46" s="99">
        <v>1.0901539999999999E-2</v>
      </c>
      <c r="H46" s="89" t="s">
        <v>140</v>
      </c>
    </row>
    <row r="47" spans="1:8" x14ac:dyDescent="0.2">
      <c r="A47" s="95">
        <v>41</v>
      </c>
      <c r="B47" s="96" t="s">
        <v>65</v>
      </c>
      <c r="C47" s="96" t="s">
        <v>66</v>
      </c>
      <c r="D47" s="96" t="s">
        <v>60</v>
      </c>
      <c r="E47" s="97">
        <v>624448</v>
      </c>
      <c r="F47" s="98">
        <v>7331.0195199999998</v>
      </c>
      <c r="G47" s="99">
        <v>1.088449E-2</v>
      </c>
      <c r="H47" s="89" t="s">
        <v>140</v>
      </c>
    </row>
    <row r="48" spans="1:8" ht="25.5" x14ac:dyDescent="0.2">
      <c r="A48" s="95">
        <v>42</v>
      </c>
      <c r="B48" s="96" t="s">
        <v>290</v>
      </c>
      <c r="C48" s="96" t="s">
        <v>291</v>
      </c>
      <c r="D48" s="96" t="s">
        <v>185</v>
      </c>
      <c r="E48" s="97">
        <v>225000</v>
      </c>
      <c r="F48" s="98">
        <v>7189.65</v>
      </c>
      <c r="G48" s="99">
        <v>1.0674599999999999E-2</v>
      </c>
      <c r="H48" s="89" t="s">
        <v>140</v>
      </c>
    </row>
    <row r="49" spans="1:8" x14ac:dyDescent="0.2">
      <c r="A49" s="95">
        <v>43</v>
      </c>
      <c r="B49" s="96" t="s">
        <v>186</v>
      </c>
      <c r="C49" s="96" t="s">
        <v>187</v>
      </c>
      <c r="D49" s="96" t="s">
        <v>31</v>
      </c>
      <c r="E49" s="97">
        <v>8500000</v>
      </c>
      <c r="F49" s="98">
        <v>7104.3</v>
      </c>
      <c r="G49" s="99">
        <v>1.0547880000000001E-2</v>
      </c>
      <c r="H49" s="89" t="s">
        <v>140</v>
      </c>
    </row>
    <row r="50" spans="1:8" ht="25.5" x14ac:dyDescent="0.2">
      <c r="A50" s="95">
        <v>44</v>
      </c>
      <c r="B50" s="96" t="s">
        <v>229</v>
      </c>
      <c r="C50" s="96" t="s">
        <v>230</v>
      </c>
      <c r="D50" s="96" t="s">
        <v>216</v>
      </c>
      <c r="E50" s="97">
        <v>365000</v>
      </c>
      <c r="F50" s="98">
        <v>6740.09</v>
      </c>
      <c r="G50" s="99">
        <v>1.0007129999999999E-2</v>
      </c>
      <c r="H50" s="89" t="s">
        <v>140</v>
      </c>
    </row>
    <row r="51" spans="1:8" x14ac:dyDescent="0.2">
      <c r="A51" s="95">
        <v>45</v>
      </c>
      <c r="B51" s="96" t="s">
        <v>340</v>
      </c>
      <c r="C51" s="96" t="s">
        <v>341</v>
      </c>
      <c r="D51" s="96" t="s">
        <v>182</v>
      </c>
      <c r="E51" s="97">
        <v>410000</v>
      </c>
      <c r="F51" s="98">
        <v>6689.56</v>
      </c>
      <c r="G51" s="99">
        <v>9.9320999999999993E-3</v>
      </c>
      <c r="H51" s="89" t="s">
        <v>140</v>
      </c>
    </row>
    <row r="52" spans="1:8" x14ac:dyDescent="0.2">
      <c r="A52" s="95">
        <v>46</v>
      </c>
      <c r="B52" s="96" t="s">
        <v>342</v>
      </c>
      <c r="C52" s="96" t="s">
        <v>343</v>
      </c>
      <c r="D52" s="96" t="s">
        <v>261</v>
      </c>
      <c r="E52" s="97">
        <v>430000</v>
      </c>
      <c r="F52" s="98">
        <v>6652.96</v>
      </c>
      <c r="G52" s="99">
        <v>9.8777599999999993E-3</v>
      </c>
      <c r="H52" s="89" t="s">
        <v>140</v>
      </c>
    </row>
    <row r="53" spans="1:8" x14ac:dyDescent="0.2">
      <c r="A53" s="95">
        <v>47</v>
      </c>
      <c r="B53" s="96" t="s">
        <v>197</v>
      </c>
      <c r="C53" s="96" t="s">
        <v>198</v>
      </c>
      <c r="D53" s="96" t="s">
        <v>199</v>
      </c>
      <c r="E53" s="97">
        <v>400000</v>
      </c>
      <c r="F53" s="98">
        <v>6615.2</v>
      </c>
      <c r="G53" s="99">
        <v>9.8216999999999992E-3</v>
      </c>
      <c r="H53" s="89" t="s">
        <v>140</v>
      </c>
    </row>
    <row r="54" spans="1:8" x14ac:dyDescent="0.2">
      <c r="A54" s="95">
        <v>48</v>
      </c>
      <c r="B54" s="96" t="s">
        <v>257</v>
      </c>
      <c r="C54" s="96" t="s">
        <v>258</v>
      </c>
      <c r="D54" s="96" t="s">
        <v>248</v>
      </c>
      <c r="E54" s="97">
        <v>1349999</v>
      </c>
      <c r="F54" s="98">
        <v>6531.2951620000003</v>
      </c>
      <c r="G54" s="99">
        <v>9.69713E-3</v>
      </c>
      <c r="H54" s="89" t="s">
        <v>140</v>
      </c>
    </row>
    <row r="55" spans="1:8" x14ac:dyDescent="0.2">
      <c r="A55" s="95">
        <v>49</v>
      </c>
      <c r="B55" s="96" t="s">
        <v>344</v>
      </c>
      <c r="C55" s="96" t="s">
        <v>345</v>
      </c>
      <c r="D55" s="96" t="s">
        <v>304</v>
      </c>
      <c r="E55" s="97">
        <v>2350000</v>
      </c>
      <c r="F55" s="98">
        <v>6429.6</v>
      </c>
      <c r="G55" s="99">
        <v>9.5461399999999998E-3</v>
      </c>
      <c r="H55" s="89" t="s">
        <v>140</v>
      </c>
    </row>
    <row r="56" spans="1:8" x14ac:dyDescent="0.2">
      <c r="A56" s="95">
        <v>50</v>
      </c>
      <c r="B56" s="96" t="s">
        <v>32</v>
      </c>
      <c r="C56" s="96" t="s">
        <v>33</v>
      </c>
      <c r="D56" s="96" t="s">
        <v>19</v>
      </c>
      <c r="E56" s="97">
        <v>1750000</v>
      </c>
      <c r="F56" s="98">
        <v>6378.75</v>
      </c>
      <c r="G56" s="99">
        <v>9.4706400000000007E-3</v>
      </c>
      <c r="H56" s="89" t="s">
        <v>140</v>
      </c>
    </row>
    <row r="57" spans="1:8" x14ac:dyDescent="0.2">
      <c r="A57" s="95">
        <v>51</v>
      </c>
      <c r="B57" s="96" t="s">
        <v>212</v>
      </c>
      <c r="C57" s="96" t="s">
        <v>213</v>
      </c>
      <c r="D57" s="96" t="s">
        <v>199</v>
      </c>
      <c r="E57" s="97">
        <v>100000</v>
      </c>
      <c r="F57" s="98">
        <v>6035</v>
      </c>
      <c r="G57" s="99">
        <v>8.9602699999999993E-3</v>
      </c>
      <c r="H57" s="89" t="s">
        <v>140</v>
      </c>
    </row>
    <row r="58" spans="1:8" x14ac:dyDescent="0.2">
      <c r="A58" s="95">
        <v>52</v>
      </c>
      <c r="B58" s="96" t="s">
        <v>53</v>
      </c>
      <c r="C58" s="96" t="s">
        <v>54</v>
      </c>
      <c r="D58" s="96" t="s">
        <v>40</v>
      </c>
      <c r="E58" s="97">
        <v>40000</v>
      </c>
      <c r="F58" s="98">
        <v>5995.6</v>
      </c>
      <c r="G58" s="99">
        <v>8.9017699999999998E-3</v>
      </c>
      <c r="H58" s="89" t="s">
        <v>140</v>
      </c>
    </row>
    <row r="59" spans="1:8" x14ac:dyDescent="0.2">
      <c r="A59" s="95">
        <v>53</v>
      </c>
      <c r="B59" s="96" t="s">
        <v>237</v>
      </c>
      <c r="C59" s="96" t="s">
        <v>238</v>
      </c>
      <c r="D59" s="96" t="s">
        <v>40</v>
      </c>
      <c r="E59" s="97">
        <v>1200000</v>
      </c>
      <c r="F59" s="98">
        <v>5905.8</v>
      </c>
      <c r="G59" s="99">
        <v>8.7684400000000006E-3</v>
      </c>
      <c r="H59" s="89" t="s">
        <v>140</v>
      </c>
    </row>
    <row r="60" spans="1:8" x14ac:dyDescent="0.2">
      <c r="A60" s="95">
        <v>54</v>
      </c>
      <c r="B60" s="96" t="s">
        <v>72</v>
      </c>
      <c r="C60" s="96" t="s">
        <v>73</v>
      </c>
      <c r="D60" s="96" t="s">
        <v>22</v>
      </c>
      <c r="E60" s="97">
        <v>425000</v>
      </c>
      <c r="F60" s="98">
        <v>5897.3</v>
      </c>
      <c r="G60" s="99">
        <v>8.7558199999999992E-3</v>
      </c>
      <c r="H60" s="89" t="s">
        <v>140</v>
      </c>
    </row>
    <row r="61" spans="1:8" x14ac:dyDescent="0.2">
      <c r="A61" s="95">
        <v>55</v>
      </c>
      <c r="B61" s="96" t="s">
        <v>46</v>
      </c>
      <c r="C61" s="96" t="s">
        <v>47</v>
      </c>
      <c r="D61" s="96" t="s">
        <v>22</v>
      </c>
      <c r="E61" s="97">
        <v>1600000</v>
      </c>
      <c r="F61" s="98">
        <v>5860.8</v>
      </c>
      <c r="G61" s="99">
        <v>8.7016300000000001E-3</v>
      </c>
      <c r="H61" s="89" t="s">
        <v>140</v>
      </c>
    </row>
    <row r="62" spans="1:8" x14ac:dyDescent="0.2">
      <c r="A62" s="95">
        <v>56</v>
      </c>
      <c r="B62" s="96" t="s">
        <v>253</v>
      </c>
      <c r="C62" s="96" t="s">
        <v>254</v>
      </c>
      <c r="D62" s="96" t="s">
        <v>194</v>
      </c>
      <c r="E62" s="97">
        <v>775000</v>
      </c>
      <c r="F62" s="98">
        <v>5840.0124999999998</v>
      </c>
      <c r="G62" s="99">
        <v>8.6707699999999995E-3</v>
      </c>
      <c r="H62" s="89" t="s">
        <v>140</v>
      </c>
    </row>
    <row r="63" spans="1:8" x14ac:dyDescent="0.2">
      <c r="A63" s="95">
        <v>57</v>
      </c>
      <c r="B63" s="96" t="s">
        <v>99</v>
      </c>
      <c r="C63" s="96" t="s">
        <v>100</v>
      </c>
      <c r="D63" s="96" t="s">
        <v>40</v>
      </c>
      <c r="E63" s="97">
        <v>156515</v>
      </c>
      <c r="F63" s="98">
        <v>5669.1298150000002</v>
      </c>
      <c r="G63" s="99">
        <v>8.4170500000000006E-3</v>
      </c>
      <c r="H63" s="89" t="s">
        <v>140</v>
      </c>
    </row>
    <row r="64" spans="1:8" x14ac:dyDescent="0.2">
      <c r="A64" s="95">
        <v>58</v>
      </c>
      <c r="B64" s="96" t="s">
        <v>85</v>
      </c>
      <c r="C64" s="96" t="s">
        <v>86</v>
      </c>
      <c r="D64" s="96" t="s">
        <v>82</v>
      </c>
      <c r="E64" s="97">
        <v>1250000</v>
      </c>
      <c r="F64" s="98">
        <v>5286.875</v>
      </c>
      <c r="G64" s="99">
        <v>7.8495100000000005E-3</v>
      </c>
      <c r="H64" s="89" t="s">
        <v>140</v>
      </c>
    </row>
    <row r="65" spans="1:8" x14ac:dyDescent="0.2">
      <c r="A65" s="95">
        <v>59</v>
      </c>
      <c r="B65" s="96" t="s">
        <v>244</v>
      </c>
      <c r="C65" s="96" t="s">
        <v>245</v>
      </c>
      <c r="D65" s="96" t="s">
        <v>109</v>
      </c>
      <c r="E65" s="97">
        <v>500000</v>
      </c>
      <c r="F65" s="98">
        <v>4784</v>
      </c>
      <c r="G65" s="99">
        <v>7.1028899999999997E-3</v>
      </c>
      <c r="H65" s="89" t="s">
        <v>140</v>
      </c>
    </row>
    <row r="66" spans="1:8" ht="25.5" x14ac:dyDescent="0.2">
      <c r="A66" s="95">
        <v>60</v>
      </c>
      <c r="B66" s="96" t="s">
        <v>346</v>
      </c>
      <c r="C66" s="96" t="s">
        <v>347</v>
      </c>
      <c r="D66" s="96" t="s">
        <v>216</v>
      </c>
      <c r="E66" s="97">
        <v>254000</v>
      </c>
      <c r="F66" s="98">
        <v>4052.0619999999999</v>
      </c>
      <c r="G66" s="99">
        <v>6.0161700000000004E-3</v>
      </c>
      <c r="H66" s="89" t="s">
        <v>140</v>
      </c>
    </row>
    <row r="67" spans="1:8" x14ac:dyDescent="0.2">
      <c r="A67" s="95">
        <v>61</v>
      </c>
      <c r="B67" s="96" t="s">
        <v>273</v>
      </c>
      <c r="C67" s="96" t="s">
        <v>274</v>
      </c>
      <c r="D67" s="96" t="s">
        <v>248</v>
      </c>
      <c r="E67" s="97">
        <v>33000</v>
      </c>
      <c r="F67" s="98">
        <v>3882.78</v>
      </c>
      <c r="G67" s="99">
        <v>5.7648300000000003E-3</v>
      </c>
      <c r="H67" s="89" t="s">
        <v>140</v>
      </c>
    </row>
    <row r="68" spans="1:8" x14ac:dyDescent="0.2">
      <c r="A68" s="95">
        <v>62</v>
      </c>
      <c r="B68" s="96" t="s">
        <v>294</v>
      </c>
      <c r="C68" s="96" t="s">
        <v>295</v>
      </c>
      <c r="D68" s="96" t="s">
        <v>221</v>
      </c>
      <c r="E68" s="97">
        <v>2900000</v>
      </c>
      <c r="F68" s="98">
        <v>3369.22</v>
      </c>
      <c r="G68" s="99">
        <v>5.0023400000000001E-3</v>
      </c>
      <c r="H68" s="89" t="s">
        <v>140</v>
      </c>
    </row>
    <row r="69" spans="1:8" x14ac:dyDescent="0.2">
      <c r="A69" s="95">
        <v>63</v>
      </c>
      <c r="B69" s="96" t="s">
        <v>208</v>
      </c>
      <c r="C69" s="96" t="s">
        <v>209</v>
      </c>
      <c r="D69" s="96" t="s">
        <v>71</v>
      </c>
      <c r="E69" s="97">
        <v>829572</v>
      </c>
      <c r="F69" s="98">
        <v>3000.1471379999998</v>
      </c>
      <c r="G69" s="99">
        <v>4.45437E-3</v>
      </c>
      <c r="H69" s="89" t="s">
        <v>140</v>
      </c>
    </row>
    <row r="70" spans="1:8" x14ac:dyDescent="0.2">
      <c r="A70" s="95">
        <v>64</v>
      </c>
      <c r="B70" s="96" t="s">
        <v>348</v>
      </c>
      <c r="C70" s="96" t="s">
        <v>349</v>
      </c>
      <c r="D70" s="96" t="s">
        <v>194</v>
      </c>
      <c r="E70" s="97">
        <v>88157</v>
      </c>
      <c r="F70" s="98">
        <v>2620.5549820000001</v>
      </c>
      <c r="G70" s="99">
        <v>3.8907799999999999E-3</v>
      </c>
      <c r="H70" s="89" t="s">
        <v>140</v>
      </c>
    </row>
    <row r="71" spans="1:8" x14ac:dyDescent="0.2">
      <c r="A71" s="95">
        <v>65</v>
      </c>
      <c r="B71" s="96" t="s">
        <v>350</v>
      </c>
      <c r="C71" s="96" t="s">
        <v>351</v>
      </c>
      <c r="D71" s="96" t="s">
        <v>241</v>
      </c>
      <c r="E71" s="97">
        <v>550000</v>
      </c>
      <c r="F71" s="98">
        <v>2591.875</v>
      </c>
      <c r="G71" s="99">
        <v>3.8482E-3</v>
      </c>
      <c r="H71" s="89" t="s">
        <v>140</v>
      </c>
    </row>
    <row r="72" spans="1:8" x14ac:dyDescent="0.2">
      <c r="A72" s="95">
        <v>66</v>
      </c>
      <c r="B72" s="96" t="s">
        <v>307</v>
      </c>
      <c r="C72" s="96" t="s">
        <v>308</v>
      </c>
      <c r="D72" s="96" t="s">
        <v>71</v>
      </c>
      <c r="E72" s="97">
        <v>500210</v>
      </c>
      <c r="F72" s="98">
        <v>2315.4720900000002</v>
      </c>
      <c r="G72" s="99">
        <v>3.4378199999999999E-3</v>
      </c>
      <c r="H72" s="89" t="s">
        <v>140</v>
      </c>
    </row>
    <row r="73" spans="1:8" x14ac:dyDescent="0.2">
      <c r="A73" s="95">
        <v>67</v>
      </c>
      <c r="B73" s="96" t="s">
        <v>352</v>
      </c>
      <c r="C73" s="96" t="s">
        <v>353</v>
      </c>
      <c r="D73" s="96" t="s">
        <v>199</v>
      </c>
      <c r="E73" s="97">
        <v>90000</v>
      </c>
      <c r="F73" s="98">
        <v>1568.79</v>
      </c>
      <c r="G73" s="99">
        <v>2.32921E-3</v>
      </c>
      <c r="H73" s="89" t="s">
        <v>140</v>
      </c>
    </row>
    <row r="74" spans="1:8" x14ac:dyDescent="0.2">
      <c r="A74" s="95">
        <v>68</v>
      </c>
      <c r="B74" s="96" t="s">
        <v>354</v>
      </c>
      <c r="C74" s="96" t="s">
        <v>355</v>
      </c>
      <c r="D74" s="96" t="s">
        <v>304</v>
      </c>
      <c r="E74" s="97">
        <v>20250</v>
      </c>
      <c r="F74" s="98">
        <v>766.56375000000003</v>
      </c>
      <c r="G74" s="99">
        <v>1.13813E-3</v>
      </c>
      <c r="H74" s="89" t="s">
        <v>140</v>
      </c>
    </row>
    <row r="75" spans="1:8" x14ac:dyDescent="0.2">
      <c r="A75" s="100"/>
      <c r="B75" s="100"/>
      <c r="C75" s="101" t="s">
        <v>139</v>
      </c>
      <c r="D75" s="100"/>
      <c r="E75" s="100" t="s">
        <v>140</v>
      </c>
      <c r="F75" s="102">
        <v>658004.80485700001</v>
      </c>
      <c r="G75" s="103">
        <v>0.97695103999999999</v>
      </c>
      <c r="H75" s="89" t="s">
        <v>140</v>
      </c>
    </row>
    <row r="76" spans="1:8" x14ac:dyDescent="0.2">
      <c r="A76" s="100"/>
      <c r="B76" s="100"/>
      <c r="C76" s="104"/>
      <c r="D76" s="100"/>
      <c r="E76" s="100"/>
      <c r="F76" s="105"/>
      <c r="G76" s="105"/>
      <c r="H76" s="89" t="s">
        <v>140</v>
      </c>
    </row>
    <row r="77" spans="1:8" x14ac:dyDescent="0.2">
      <c r="A77" s="100"/>
      <c r="B77" s="100"/>
      <c r="C77" s="101" t="s">
        <v>141</v>
      </c>
      <c r="D77" s="100"/>
      <c r="E77" s="100"/>
      <c r="F77" s="100"/>
      <c r="G77" s="100"/>
      <c r="H77" s="89" t="s">
        <v>140</v>
      </c>
    </row>
    <row r="78" spans="1:8" x14ac:dyDescent="0.2">
      <c r="A78" s="100"/>
      <c r="B78" s="100"/>
      <c r="C78" s="101" t="s">
        <v>139</v>
      </c>
      <c r="D78" s="100"/>
      <c r="E78" s="100" t="s">
        <v>140</v>
      </c>
      <c r="F78" s="106" t="s">
        <v>142</v>
      </c>
      <c r="G78" s="103">
        <v>0</v>
      </c>
      <c r="H78" s="89" t="s">
        <v>140</v>
      </c>
    </row>
    <row r="79" spans="1:8" x14ac:dyDescent="0.2">
      <c r="A79" s="100"/>
      <c r="B79" s="100"/>
      <c r="C79" s="104"/>
      <c r="D79" s="100"/>
      <c r="E79" s="100"/>
      <c r="F79" s="105"/>
      <c r="G79" s="105"/>
      <c r="H79" s="89" t="s">
        <v>140</v>
      </c>
    </row>
    <row r="80" spans="1:8" x14ac:dyDescent="0.2">
      <c r="A80" s="100"/>
      <c r="B80" s="100"/>
      <c r="C80" s="101" t="s">
        <v>143</v>
      </c>
      <c r="D80" s="100"/>
      <c r="E80" s="100"/>
      <c r="F80" s="100"/>
      <c r="G80" s="100"/>
      <c r="H80" s="89" t="s">
        <v>140</v>
      </c>
    </row>
    <row r="81" spans="1:8" x14ac:dyDescent="0.2">
      <c r="A81" s="100"/>
      <c r="B81" s="100"/>
      <c r="C81" s="101" t="s">
        <v>139</v>
      </c>
      <c r="D81" s="100"/>
      <c r="E81" s="100" t="s">
        <v>140</v>
      </c>
      <c r="F81" s="106" t="s">
        <v>142</v>
      </c>
      <c r="G81" s="103">
        <v>0</v>
      </c>
      <c r="H81" s="89" t="s">
        <v>140</v>
      </c>
    </row>
    <row r="82" spans="1:8" x14ac:dyDescent="0.2">
      <c r="A82" s="100"/>
      <c r="B82" s="100"/>
      <c r="C82" s="104"/>
      <c r="D82" s="100"/>
      <c r="E82" s="100"/>
      <c r="F82" s="105"/>
      <c r="G82" s="105"/>
      <c r="H82" s="89" t="s">
        <v>140</v>
      </c>
    </row>
    <row r="83" spans="1:8" x14ac:dyDescent="0.2">
      <c r="A83" s="100"/>
      <c r="B83" s="100"/>
      <c r="C83" s="101" t="s">
        <v>144</v>
      </c>
      <c r="D83" s="100"/>
      <c r="E83" s="100"/>
      <c r="F83" s="100"/>
      <c r="G83" s="100"/>
      <c r="H83" s="89" t="s">
        <v>140</v>
      </c>
    </row>
    <row r="84" spans="1:8" x14ac:dyDescent="0.2">
      <c r="A84" s="100"/>
      <c r="B84" s="100"/>
      <c r="C84" s="101" t="s">
        <v>139</v>
      </c>
      <c r="D84" s="100"/>
      <c r="E84" s="100" t="s">
        <v>140</v>
      </c>
      <c r="F84" s="106" t="s">
        <v>142</v>
      </c>
      <c r="G84" s="103">
        <v>0</v>
      </c>
      <c r="H84" s="89" t="s">
        <v>140</v>
      </c>
    </row>
    <row r="85" spans="1:8" x14ac:dyDescent="0.2">
      <c r="A85" s="100"/>
      <c r="B85" s="100"/>
      <c r="C85" s="104"/>
      <c r="D85" s="100"/>
      <c r="E85" s="100"/>
      <c r="F85" s="105"/>
      <c r="G85" s="105"/>
      <c r="H85" s="89" t="s">
        <v>140</v>
      </c>
    </row>
    <row r="86" spans="1:8" x14ac:dyDescent="0.2">
      <c r="A86" s="100"/>
      <c r="B86" s="100"/>
      <c r="C86" s="101" t="s">
        <v>145</v>
      </c>
      <c r="D86" s="100"/>
      <c r="E86" s="100"/>
      <c r="F86" s="105"/>
      <c r="G86" s="105"/>
      <c r="H86" s="89" t="s">
        <v>140</v>
      </c>
    </row>
    <row r="87" spans="1:8" x14ac:dyDescent="0.2">
      <c r="A87" s="100"/>
      <c r="B87" s="100"/>
      <c r="C87" s="101" t="s">
        <v>139</v>
      </c>
      <c r="D87" s="100"/>
      <c r="E87" s="100" t="s">
        <v>140</v>
      </c>
      <c r="F87" s="106" t="s">
        <v>142</v>
      </c>
      <c r="G87" s="103">
        <v>0</v>
      </c>
      <c r="H87" s="89" t="s">
        <v>140</v>
      </c>
    </row>
    <row r="88" spans="1:8" x14ac:dyDescent="0.2">
      <c r="A88" s="100"/>
      <c r="B88" s="100"/>
      <c r="C88" s="104"/>
      <c r="D88" s="100"/>
      <c r="E88" s="100"/>
      <c r="F88" s="105"/>
      <c r="G88" s="105"/>
      <c r="H88" s="89" t="s">
        <v>140</v>
      </c>
    </row>
    <row r="89" spans="1:8" x14ac:dyDescent="0.2">
      <c r="A89" s="100"/>
      <c r="B89" s="100"/>
      <c r="C89" s="101" t="s">
        <v>146</v>
      </c>
      <c r="D89" s="100"/>
      <c r="E89" s="100"/>
      <c r="F89" s="105"/>
      <c r="G89" s="105"/>
      <c r="H89" s="89" t="s">
        <v>140</v>
      </c>
    </row>
    <row r="90" spans="1:8" x14ac:dyDescent="0.2">
      <c r="A90" s="95">
        <v>1</v>
      </c>
      <c r="B90" s="96"/>
      <c r="C90" s="96" t="s">
        <v>1001</v>
      </c>
      <c r="D90" s="96" t="s">
        <v>356</v>
      </c>
      <c r="E90" s="97">
        <v>90000</v>
      </c>
      <c r="F90" s="98">
        <v>1572.48</v>
      </c>
      <c r="G90" s="99">
        <v>2.3346899999999999E-3</v>
      </c>
      <c r="H90" s="89" t="s">
        <v>140</v>
      </c>
    </row>
    <row r="91" spans="1:8" x14ac:dyDescent="0.2">
      <c r="A91" s="100"/>
      <c r="B91" s="100"/>
      <c r="C91" s="101" t="s">
        <v>139</v>
      </c>
      <c r="D91" s="100"/>
      <c r="E91" s="100" t="s">
        <v>140</v>
      </c>
      <c r="F91" s="102">
        <v>1572.48</v>
      </c>
      <c r="G91" s="103">
        <v>2.3346899999999999E-3</v>
      </c>
      <c r="H91" s="89" t="s">
        <v>140</v>
      </c>
    </row>
    <row r="92" spans="1:8" x14ac:dyDescent="0.2">
      <c r="A92" s="100"/>
      <c r="B92" s="100"/>
      <c r="C92" s="104"/>
      <c r="D92" s="100"/>
      <c r="E92" s="100"/>
      <c r="F92" s="105"/>
      <c r="G92" s="105"/>
      <c r="H92" s="89" t="s">
        <v>140</v>
      </c>
    </row>
    <row r="93" spans="1:8" x14ac:dyDescent="0.2">
      <c r="A93" s="100"/>
      <c r="B93" s="100"/>
      <c r="C93" s="101" t="s">
        <v>147</v>
      </c>
      <c r="D93" s="100"/>
      <c r="E93" s="100"/>
      <c r="F93" s="102">
        <f>F91+F75</f>
        <v>659577.28485699999</v>
      </c>
      <c r="G93" s="103">
        <f>G91+G75</f>
        <v>0.97928572999999997</v>
      </c>
      <c r="H93" s="89" t="s">
        <v>140</v>
      </c>
    </row>
    <row r="94" spans="1:8" x14ac:dyDescent="0.2">
      <c r="A94" s="100"/>
      <c r="B94" s="100"/>
      <c r="C94" s="104"/>
      <c r="D94" s="100"/>
      <c r="E94" s="100"/>
      <c r="F94" s="105"/>
      <c r="G94" s="105"/>
      <c r="H94" s="89" t="s">
        <v>140</v>
      </c>
    </row>
    <row r="95" spans="1:8" x14ac:dyDescent="0.2">
      <c r="A95" s="100"/>
      <c r="B95" s="100"/>
      <c r="C95" s="101" t="s">
        <v>148</v>
      </c>
      <c r="D95" s="100"/>
      <c r="E95" s="100"/>
      <c r="F95" s="105"/>
      <c r="G95" s="105"/>
      <c r="H95" s="89" t="s">
        <v>140</v>
      </c>
    </row>
    <row r="96" spans="1:8" x14ac:dyDescent="0.2">
      <c r="A96" s="100"/>
      <c r="B96" s="100"/>
      <c r="C96" s="101" t="s">
        <v>10</v>
      </c>
      <c r="D96" s="100"/>
      <c r="E96" s="100"/>
      <c r="F96" s="105"/>
      <c r="G96" s="105"/>
      <c r="H96" s="89" t="s">
        <v>140</v>
      </c>
    </row>
    <row r="97" spans="1:8" x14ac:dyDescent="0.2">
      <c r="A97" s="100"/>
      <c r="B97" s="100"/>
      <c r="C97" s="101" t="s">
        <v>139</v>
      </c>
      <c r="D97" s="100"/>
      <c r="E97" s="100" t="s">
        <v>140</v>
      </c>
      <c r="F97" s="106" t="s">
        <v>142</v>
      </c>
      <c r="G97" s="103">
        <v>0</v>
      </c>
      <c r="H97" s="89" t="s">
        <v>140</v>
      </c>
    </row>
    <row r="98" spans="1:8" x14ac:dyDescent="0.2">
      <c r="A98" s="100"/>
      <c r="B98" s="100"/>
      <c r="C98" s="104"/>
      <c r="D98" s="100"/>
      <c r="E98" s="100"/>
      <c r="F98" s="105"/>
      <c r="G98" s="105"/>
      <c r="H98" s="89" t="s">
        <v>140</v>
      </c>
    </row>
    <row r="99" spans="1:8" x14ac:dyDescent="0.2">
      <c r="A99" s="100"/>
      <c r="B99" s="100"/>
      <c r="C99" s="101" t="s">
        <v>149</v>
      </c>
      <c r="D99" s="100"/>
      <c r="E99" s="100"/>
      <c r="F99" s="100"/>
      <c r="G99" s="100"/>
      <c r="H99" s="89" t="s">
        <v>140</v>
      </c>
    </row>
    <row r="100" spans="1:8" x14ac:dyDescent="0.2">
      <c r="A100" s="100"/>
      <c r="B100" s="100"/>
      <c r="C100" s="101" t="s">
        <v>139</v>
      </c>
      <c r="D100" s="100"/>
      <c r="E100" s="100" t="s">
        <v>140</v>
      </c>
      <c r="F100" s="106" t="s">
        <v>142</v>
      </c>
      <c r="G100" s="103">
        <v>0</v>
      </c>
      <c r="H100" s="89" t="s">
        <v>140</v>
      </c>
    </row>
    <row r="101" spans="1:8" x14ac:dyDescent="0.2">
      <c r="A101" s="100"/>
      <c r="B101" s="100"/>
      <c r="C101" s="104"/>
      <c r="D101" s="100"/>
      <c r="E101" s="100"/>
      <c r="F101" s="105"/>
      <c r="G101" s="105"/>
      <c r="H101" s="89" t="s">
        <v>140</v>
      </c>
    </row>
    <row r="102" spans="1:8" x14ac:dyDescent="0.2">
      <c r="A102" s="100"/>
      <c r="B102" s="100"/>
      <c r="C102" s="101" t="s">
        <v>150</v>
      </c>
      <c r="D102" s="100"/>
      <c r="E102" s="100"/>
      <c r="F102" s="100"/>
      <c r="G102" s="100"/>
      <c r="H102" s="89" t="s">
        <v>140</v>
      </c>
    </row>
    <row r="103" spans="1:8" x14ac:dyDescent="0.2">
      <c r="A103" s="100"/>
      <c r="B103" s="100"/>
      <c r="C103" s="101" t="s">
        <v>139</v>
      </c>
      <c r="D103" s="100"/>
      <c r="E103" s="100" t="s">
        <v>140</v>
      </c>
      <c r="F103" s="106" t="s">
        <v>142</v>
      </c>
      <c r="G103" s="103">
        <v>0</v>
      </c>
      <c r="H103" s="89" t="s">
        <v>140</v>
      </c>
    </row>
    <row r="104" spans="1:8" x14ac:dyDescent="0.2">
      <c r="A104" s="100"/>
      <c r="B104" s="100"/>
      <c r="C104" s="104"/>
      <c r="D104" s="100"/>
      <c r="E104" s="100"/>
      <c r="F104" s="105"/>
      <c r="G104" s="105"/>
      <c r="H104" s="89" t="s">
        <v>140</v>
      </c>
    </row>
    <row r="105" spans="1:8" x14ac:dyDescent="0.2">
      <c r="A105" s="100"/>
      <c r="B105" s="100"/>
      <c r="C105" s="101" t="s">
        <v>151</v>
      </c>
      <c r="D105" s="100"/>
      <c r="E105" s="100"/>
      <c r="F105" s="105"/>
      <c r="G105" s="105"/>
      <c r="H105" s="89" t="s">
        <v>140</v>
      </c>
    </row>
    <row r="106" spans="1:8" x14ac:dyDescent="0.2">
      <c r="A106" s="100"/>
      <c r="B106" s="100"/>
      <c r="C106" s="101" t="s">
        <v>139</v>
      </c>
      <c r="D106" s="100"/>
      <c r="E106" s="100" t="s">
        <v>140</v>
      </c>
      <c r="F106" s="106" t="s">
        <v>142</v>
      </c>
      <c r="G106" s="103">
        <v>0</v>
      </c>
      <c r="H106" s="89" t="s">
        <v>140</v>
      </c>
    </row>
    <row r="107" spans="1:8" x14ac:dyDescent="0.2">
      <c r="A107" s="100"/>
      <c r="B107" s="100"/>
      <c r="C107" s="104"/>
      <c r="D107" s="100"/>
      <c r="E107" s="100"/>
      <c r="F107" s="105"/>
      <c r="G107" s="105"/>
      <c r="H107" s="89" t="s">
        <v>140</v>
      </c>
    </row>
    <row r="108" spans="1:8" x14ac:dyDescent="0.2">
      <c r="A108" s="100"/>
      <c r="B108" s="100"/>
      <c r="C108" s="101" t="s">
        <v>152</v>
      </c>
      <c r="D108" s="100"/>
      <c r="E108" s="100"/>
      <c r="F108" s="102">
        <v>0</v>
      </c>
      <c r="G108" s="103">
        <v>0</v>
      </c>
      <c r="H108" s="89" t="s">
        <v>140</v>
      </c>
    </row>
    <row r="109" spans="1:8" x14ac:dyDescent="0.2">
      <c r="A109" s="100"/>
      <c r="B109" s="100"/>
      <c r="C109" s="104"/>
      <c r="D109" s="100"/>
      <c r="E109" s="100"/>
      <c r="F109" s="105"/>
      <c r="G109" s="105"/>
      <c r="H109" s="89" t="s">
        <v>140</v>
      </c>
    </row>
    <row r="110" spans="1:8" x14ac:dyDescent="0.2">
      <c r="A110" s="100"/>
      <c r="B110" s="100"/>
      <c r="C110" s="101" t="s">
        <v>153</v>
      </c>
      <c r="D110" s="100"/>
      <c r="E110" s="100"/>
      <c r="F110" s="105"/>
      <c r="G110" s="105"/>
      <c r="H110" s="89" t="s">
        <v>140</v>
      </c>
    </row>
    <row r="111" spans="1:8" x14ac:dyDescent="0.2">
      <c r="A111" s="100"/>
      <c r="B111" s="100"/>
      <c r="C111" s="101" t="s">
        <v>154</v>
      </c>
      <c r="D111" s="100"/>
      <c r="E111" s="100"/>
      <c r="F111" s="105"/>
      <c r="G111" s="105"/>
      <c r="H111" s="89" t="s">
        <v>140</v>
      </c>
    </row>
    <row r="112" spans="1:8" x14ac:dyDescent="0.2">
      <c r="A112" s="100"/>
      <c r="B112" s="100"/>
      <c r="C112" s="101" t="s">
        <v>139</v>
      </c>
      <c r="D112" s="100"/>
      <c r="E112" s="100" t="s">
        <v>140</v>
      </c>
      <c r="F112" s="106" t="s">
        <v>142</v>
      </c>
      <c r="G112" s="103">
        <v>0</v>
      </c>
      <c r="H112" s="89" t="s">
        <v>140</v>
      </c>
    </row>
    <row r="113" spans="1:8" x14ac:dyDescent="0.2">
      <c r="A113" s="100"/>
      <c r="B113" s="100"/>
      <c r="C113" s="104"/>
      <c r="D113" s="100"/>
      <c r="E113" s="100"/>
      <c r="F113" s="105"/>
      <c r="G113" s="105"/>
      <c r="H113" s="89" t="s">
        <v>140</v>
      </c>
    </row>
    <row r="114" spans="1:8" x14ac:dyDescent="0.2">
      <c r="A114" s="100"/>
      <c r="B114" s="100"/>
      <c r="C114" s="101" t="s">
        <v>155</v>
      </c>
      <c r="D114" s="100"/>
      <c r="E114" s="100"/>
      <c r="F114" s="105"/>
      <c r="G114" s="105"/>
      <c r="H114" s="89" t="s">
        <v>140</v>
      </c>
    </row>
    <row r="115" spans="1:8" x14ac:dyDescent="0.2">
      <c r="A115" s="100"/>
      <c r="B115" s="100"/>
      <c r="C115" s="101" t="s">
        <v>139</v>
      </c>
      <c r="D115" s="100"/>
      <c r="E115" s="100" t="s">
        <v>140</v>
      </c>
      <c r="F115" s="106" t="s">
        <v>142</v>
      </c>
      <c r="G115" s="103">
        <v>0</v>
      </c>
      <c r="H115" s="89" t="s">
        <v>140</v>
      </c>
    </row>
    <row r="116" spans="1:8" x14ac:dyDescent="0.2">
      <c r="A116" s="100"/>
      <c r="B116" s="100"/>
      <c r="C116" s="104"/>
      <c r="D116" s="100"/>
      <c r="E116" s="100"/>
      <c r="F116" s="105"/>
      <c r="G116" s="105"/>
      <c r="H116" s="89" t="s">
        <v>140</v>
      </c>
    </row>
    <row r="117" spans="1:8" x14ac:dyDescent="0.2">
      <c r="A117" s="100"/>
      <c r="B117" s="100"/>
      <c r="C117" s="101" t="s">
        <v>156</v>
      </c>
      <c r="D117" s="100"/>
      <c r="E117" s="100"/>
      <c r="F117" s="105"/>
      <c r="G117" s="105"/>
      <c r="H117" s="89" t="s">
        <v>140</v>
      </c>
    </row>
    <row r="118" spans="1:8" x14ac:dyDescent="0.2">
      <c r="A118" s="100"/>
      <c r="B118" s="100"/>
      <c r="C118" s="101" t="s">
        <v>139</v>
      </c>
      <c r="D118" s="100"/>
      <c r="E118" s="100" t="s">
        <v>140</v>
      </c>
      <c r="F118" s="106" t="s">
        <v>142</v>
      </c>
      <c r="G118" s="103">
        <v>0</v>
      </c>
      <c r="H118" s="89" t="s">
        <v>140</v>
      </c>
    </row>
    <row r="119" spans="1:8" x14ac:dyDescent="0.2">
      <c r="A119" s="100"/>
      <c r="B119" s="100"/>
      <c r="C119" s="104"/>
      <c r="D119" s="100"/>
      <c r="E119" s="100"/>
      <c r="F119" s="105"/>
      <c r="G119" s="105"/>
      <c r="H119" s="89" t="s">
        <v>140</v>
      </c>
    </row>
    <row r="120" spans="1:8" x14ac:dyDescent="0.2">
      <c r="A120" s="100"/>
      <c r="B120" s="100"/>
      <c r="C120" s="101" t="s">
        <v>157</v>
      </c>
      <c r="D120" s="100"/>
      <c r="E120" s="100"/>
      <c r="F120" s="105"/>
      <c r="G120" s="105"/>
      <c r="H120" s="89" t="s">
        <v>140</v>
      </c>
    </row>
    <row r="121" spans="1:8" x14ac:dyDescent="0.2">
      <c r="A121" s="95">
        <v>1</v>
      </c>
      <c r="B121" s="96"/>
      <c r="C121" s="96" t="s">
        <v>158</v>
      </c>
      <c r="D121" s="96"/>
      <c r="E121" s="107"/>
      <c r="F121" s="98">
        <v>14624.185807689</v>
      </c>
      <c r="G121" s="99">
        <v>2.1712780000000001E-2</v>
      </c>
      <c r="H121" s="89">
        <v>5.2</v>
      </c>
    </row>
    <row r="122" spans="1:8" x14ac:dyDescent="0.2">
      <c r="A122" s="100"/>
      <c r="B122" s="100"/>
      <c r="C122" s="101" t="s">
        <v>139</v>
      </c>
      <c r="D122" s="100"/>
      <c r="E122" s="100" t="s">
        <v>140</v>
      </c>
      <c r="F122" s="102">
        <v>14624.185807689</v>
      </c>
      <c r="G122" s="103">
        <v>2.1712780000000001E-2</v>
      </c>
      <c r="H122" s="89" t="s">
        <v>140</v>
      </c>
    </row>
    <row r="123" spans="1:8" x14ac:dyDescent="0.2">
      <c r="A123" s="100"/>
      <c r="B123" s="100"/>
      <c r="C123" s="104"/>
      <c r="D123" s="100"/>
      <c r="E123" s="100"/>
      <c r="F123" s="105"/>
      <c r="G123" s="105"/>
      <c r="H123" s="89" t="s">
        <v>140</v>
      </c>
    </row>
    <row r="124" spans="1:8" x14ac:dyDescent="0.2">
      <c r="A124" s="100"/>
      <c r="B124" s="100"/>
      <c r="C124" s="101" t="s">
        <v>159</v>
      </c>
      <c r="D124" s="100"/>
      <c r="E124" s="100"/>
      <c r="F124" s="102">
        <v>14624.185807689</v>
      </c>
      <c r="G124" s="103">
        <v>2.1712780000000001E-2</v>
      </c>
      <c r="H124" s="89" t="s">
        <v>140</v>
      </c>
    </row>
    <row r="125" spans="1:8" x14ac:dyDescent="0.2">
      <c r="A125" s="100"/>
      <c r="B125" s="100"/>
      <c r="C125" s="105"/>
      <c r="D125" s="100"/>
      <c r="E125" s="100"/>
      <c r="F125" s="100"/>
      <c r="G125" s="100"/>
      <c r="H125" s="89" t="s">
        <v>140</v>
      </c>
    </row>
    <row r="126" spans="1:8" x14ac:dyDescent="0.2">
      <c r="A126" s="100"/>
      <c r="B126" s="100"/>
      <c r="C126" s="101" t="s">
        <v>160</v>
      </c>
      <c r="D126" s="100"/>
      <c r="E126" s="100"/>
      <c r="F126" s="100"/>
      <c r="G126" s="100"/>
      <c r="H126" s="89" t="s">
        <v>140</v>
      </c>
    </row>
    <row r="127" spans="1:8" x14ac:dyDescent="0.2">
      <c r="A127" s="100"/>
      <c r="B127" s="100"/>
      <c r="C127" s="101" t="s">
        <v>161</v>
      </c>
      <c r="D127" s="100"/>
      <c r="E127" s="100"/>
      <c r="F127" s="100"/>
      <c r="G127" s="100"/>
      <c r="H127" s="89" t="s">
        <v>140</v>
      </c>
    </row>
    <row r="128" spans="1:8" x14ac:dyDescent="0.2">
      <c r="A128" s="100"/>
      <c r="B128" s="100"/>
      <c r="C128" s="101" t="s">
        <v>139</v>
      </c>
      <c r="D128" s="100"/>
      <c r="E128" s="100" t="s">
        <v>140</v>
      </c>
      <c r="F128" s="106" t="s">
        <v>142</v>
      </c>
      <c r="G128" s="103">
        <v>0</v>
      </c>
      <c r="H128" s="89" t="s">
        <v>140</v>
      </c>
    </row>
    <row r="129" spans="1:17" x14ac:dyDescent="0.2">
      <c r="A129" s="100"/>
      <c r="B129" s="100"/>
      <c r="C129" s="104"/>
      <c r="D129" s="100"/>
      <c r="E129" s="100"/>
      <c r="F129" s="105"/>
      <c r="G129" s="105"/>
      <c r="H129" s="89" t="s">
        <v>140</v>
      </c>
    </row>
    <row r="130" spans="1:17" x14ac:dyDescent="0.2">
      <c r="A130" s="100"/>
      <c r="B130" s="100"/>
      <c r="C130" s="101" t="s">
        <v>162</v>
      </c>
      <c r="D130" s="100"/>
      <c r="E130" s="100"/>
      <c r="F130" s="100"/>
      <c r="G130" s="100"/>
      <c r="H130" s="89" t="s">
        <v>140</v>
      </c>
    </row>
    <row r="131" spans="1:17" x14ac:dyDescent="0.2">
      <c r="A131" s="100"/>
      <c r="B131" s="100"/>
      <c r="C131" s="101" t="s">
        <v>163</v>
      </c>
      <c r="D131" s="100"/>
      <c r="E131" s="100"/>
      <c r="F131" s="100"/>
      <c r="G131" s="100"/>
      <c r="H131" s="89" t="s">
        <v>140</v>
      </c>
    </row>
    <row r="132" spans="1:17" x14ac:dyDescent="0.2">
      <c r="A132" s="100"/>
      <c r="B132" s="100"/>
      <c r="C132" s="101" t="s">
        <v>139</v>
      </c>
      <c r="D132" s="100"/>
      <c r="E132" s="100" t="s">
        <v>140</v>
      </c>
      <c r="F132" s="106" t="s">
        <v>142</v>
      </c>
      <c r="G132" s="103">
        <v>0</v>
      </c>
      <c r="H132" s="89" t="s">
        <v>140</v>
      </c>
    </row>
    <row r="133" spans="1:17" x14ac:dyDescent="0.2">
      <c r="A133" s="100"/>
      <c r="B133" s="100"/>
      <c r="C133" s="104"/>
      <c r="D133" s="100"/>
      <c r="E133" s="100"/>
      <c r="F133" s="105"/>
      <c r="G133" s="105"/>
      <c r="H133" s="89" t="s">
        <v>140</v>
      </c>
    </row>
    <row r="134" spans="1:17" x14ac:dyDescent="0.2">
      <c r="A134" s="100"/>
      <c r="B134" s="100"/>
      <c r="C134" s="101" t="s">
        <v>164</v>
      </c>
      <c r="D134" s="100"/>
      <c r="E134" s="100"/>
      <c r="F134" s="105"/>
      <c r="G134" s="105"/>
      <c r="H134" s="89" t="s">
        <v>140</v>
      </c>
    </row>
    <row r="135" spans="1:17" x14ac:dyDescent="0.2">
      <c r="A135" s="100"/>
      <c r="B135" s="100"/>
      <c r="C135" s="101" t="s">
        <v>139</v>
      </c>
      <c r="D135" s="100"/>
      <c r="E135" s="100" t="s">
        <v>140</v>
      </c>
      <c r="F135" s="106" t="s">
        <v>142</v>
      </c>
      <c r="G135" s="103">
        <v>0</v>
      </c>
      <c r="H135" s="89" t="s">
        <v>140</v>
      </c>
    </row>
    <row r="136" spans="1:17" x14ac:dyDescent="0.2">
      <c r="A136" s="100"/>
      <c r="B136" s="100"/>
      <c r="C136" s="104"/>
      <c r="D136" s="100"/>
      <c r="E136" s="100"/>
      <c r="F136" s="105"/>
      <c r="G136" s="105"/>
      <c r="H136" s="89" t="s">
        <v>140</v>
      </c>
    </row>
    <row r="137" spans="1:17" x14ac:dyDescent="0.2">
      <c r="A137" s="107"/>
      <c r="B137" s="96"/>
      <c r="C137" s="96" t="s">
        <v>357</v>
      </c>
      <c r="D137" s="96"/>
      <c r="E137" s="107"/>
      <c r="F137" s="98">
        <v>2000</v>
      </c>
      <c r="G137" s="99">
        <v>2.9694299999999999E-3</v>
      </c>
      <c r="H137" s="89" t="s">
        <v>140</v>
      </c>
    </row>
    <row r="138" spans="1:17" x14ac:dyDescent="0.2">
      <c r="A138" s="107"/>
      <c r="B138" s="96"/>
      <c r="C138" s="96" t="s">
        <v>165</v>
      </c>
      <c r="D138" s="96"/>
      <c r="E138" s="107"/>
      <c r="F138" s="98">
        <f>-2672.50053595</f>
        <v>-2672.5005359500001</v>
      </c>
      <c r="G138" s="99">
        <f>F138/F139</f>
        <v>-3.9679073276375557E-3</v>
      </c>
      <c r="H138" s="89" t="s">
        <v>140</v>
      </c>
    </row>
    <row r="139" spans="1:17" x14ac:dyDescent="0.2">
      <c r="A139" s="104"/>
      <c r="B139" s="104"/>
      <c r="C139" s="101" t="s">
        <v>166</v>
      </c>
      <c r="D139" s="105"/>
      <c r="E139" s="105"/>
      <c r="F139" s="102">
        <v>673528.97012873902</v>
      </c>
      <c r="G139" s="108">
        <v>1.00000003</v>
      </c>
      <c r="H139" s="89" t="s">
        <v>140</v>
      </c>
    </row>
    <row r="140" spans="1:17" ht="12.75" customHeight="1" x14ac:dyDescent="0.2">
      <c r="A140" s="109"/>
      <c r="B140" s="109"/>
      <c r="C140" s="110"/>
      <c r="D140" s="111"/>
      <c r="E140" s="111"/>
      <c r="F140" s="112"/>
      <c r="G140" s="113"/>
      <c r="H140" s="114"/>
    </row>
    <row r="141" spans="1:17" x14ac:dyDescent="0.2">
      <c r="A141" s="109"/>
      <c r="B141" s="230" t="s">
        <v>984</v>
      </c>
      <c r="C141" s="230"/>
      <c r="D141" s="230"/>
      <c r="E141" s="230"/>
      <c r="F141" s="230"/>
      <c r="G141" s="230"/>
      <c r="H141" s="230"/>
      <c r="J141" s="116"/>
    </row>
    <row r="142" spans="1:17" x14ac:dyDescent="0.2">
      <c r="A142" s="109"/>
      <c r="B142" s="230" t="s">
        <v>985</v>
      </c>
      <c r="C142" s="230"/>
      <c r="D142" s="230"/>
      <c r="E142" s="230"/>
      <c r="F142" s="230"/>
      <c r="G142" s="230"/>
      <c r="H142" s="230"/>
      <c r="J142" s="116"/>
    </row>
    <row r="143" spans="1:17" x14ac:dyDescent="0.2">
      <c r="A143" s="109"/>
      <c r="B143" s="230" t="s">
        <v>986</v>
      </c>
      <c r="C143" s="230"/>
      <c r="D143" s="230"/>
      <c r="E143" s="230"/>
      <c r="F143" s="230"/>
      <c r="G143" s="230"/>
      <c r="H143" s="230"/>
      <c r="J143" s="116"/>
    </row>
    <row r="144" spans="1:17" s="118" customFormat="1" ht="66.75" customHeight="1" x14ac:dyDescent="0.25">
      <c r="A144" s="117"/>
      <c r="B144" s="231" t="s">
        <v>987</v>
      </c>
      <c r="C144" s="231"/>
      <c r="D144" s="231"/>
      <c r="E144" s="231"/>
      <c r="F144" s="231"/>
      <c r="G144" s="231"/>
      <c r="H144" s="231"/>
      <c r="I144"/>
      <c r="J144" s="116"/>
      <c r="K144"/>
      <c r="L144"/>
      <c r="M144"/>
      <c r="N144"/>
      <c r="O144"/>
      <c r="P144"/>
      <c r="Q144"/>
    </row>
    <row r="145" spans="1:10" x14ac:dyDescent="0.2">
      <c r="A145" s="109"/>
      <c r="B145" s="230" t="s">
        <v>988</v>
      </c>
      <c r="C145" s="230"/>
      <c r="D145" s="230"/>
      <c r="E145" s="230"/>
      <c r="F145" s="230"/>
      <c r="G145" s="230"/>
      <c r="H145" s="230"/>
      <c r="J145" s="116"/>
    </row>
    <row r="146" spans="1:10" x14ac:dyDescent="0.2">
      <c r="A146" s="109"/>
      <c r="B146" s="109"/>
      <c r="C146" s="109"/>
      <c r="D146" s="111"/>
      <c r="E146" s="111"/>
      <c r="F146" s="111"/>
      <c r="G146" s="111"/>
    </row>
    <row r="147" spans="1:10" x14ac:dyDescent="0.2">
      <c r="A147" s="109"/>
      <c r="B147" s="232" t="s">
        <v>167</v>
      </c>
      <c r="C147" s="233"/>
      <c r="D147" s="234"/>
      <c r="E147" s="119"/>
      <c r="F147" s="111"/>
      <c r="G147" s="111"/>
    </row>
    <row r="148" spans="1:10" ht="27.75" customHeight="1" x14ac:dyDescent="0.2">
      <c r="A148" s="109"/>
      <c r="B148" s="235" t="s">
        <v>168</v>
      </c>
      <c r="C148" s="236"/>
      <c r="D148" s="88" t="s">
        <v>169</v>
      </c>
      <c r="E148" s="119"/>
      <c r="F148" s="111"/>
      <c r="G148" s="111"/>
    </row>
    <row r="149" spans="1:10" ht="12.75" customHeight="1" x14ac:dyDescent="0.2">
      <c r="A149" s="109"/>
      <c r="B149" s="235" t="s">
        <v>989</v>
      </c>
      <c r="C149" s="236"/>
      <c r="D149" s="88" t="s">
        <v>169</v>
      </c>
      <c r="E149" s="119"/>
      <c r="F149" s="111"/>
      <c r="G149" s="111"/>
    </row>
    <row r="150" spans="1:10" x14ac:dyDescent="0.2">
      <c r="A150" s="109"/>
      <c r="B150" s="235" t="s">
        <v>170</v>
      </c>
      <c r="C150" s="236"/>
      <c r="D150" s="120" t="s">
        <v>140</v>
      </c>
      <c r="E150" s="119"/>
      <c r="F150" s="111"/>
      <c r="G150" s="111"/>
    </row>
    <row r="151" spans="1:10" x14ac:dyDescent="0.2">
      <c r="A151" s="121"/>
      <c r="B151" s="122" t="s">
        <v>140</v>
      </c>
      <c r="C151" s="122" t="s">
        <v>990</v>
      </c>
      <c r="D151" s="122" t="s">
        <v>171</v>
      </c>
      <c r="E151" s="121"/>
      <c r="F151" s="121"/>
      <c r="G151" s="121"/>
      <c r="H151" s="121"/>
      <c r="J151" s="116"/>
    </row>
    <row r="152" spans="1:10" x14ac:dyDescent="0.2">
      <c r="A152" s="121"/>
      <c r="B152" s="123" t="s">
        <v>172</v>
      </c>
      <c r="C152" s="124">
        <v>46022</v>
      </c>
      <c r="D152" s="124">
        <v>46053</v>
      </c>
      <c r="E152" s="121"/>
      <c r="F152" s="121"/>
      <c r="G152" s="121"/>
      <c r="J152" s="116"/>
    </row>
    <row r="153" spans="1:10" x14ac:dyDescent="0.2">
      <c r="A153" s="125"/>
      <c r="B153" s="96" t="s">
        <v>173</v>
      </c>
      <c r="C153" s="126">
        <v>99.7226</v>
      </c>
      <c r="D153" s="126">
        <v>96.4923</v>
      </c>
      <c r="E153" s="125"/>
      <c r="F153" s="127"/>
      <c r="G153" s="128"/>
    </row>
    <row r="154" spans="1:10" x14ac:dyDescent="0.2">
      <c r="A154" s="125"/>
      <c r="B154" s="96" t="s">
        <v>1106</v>
      </c>
      <c r="C154" s="126">
        <v>34.4011</v>
      </c>
      <c r="D154" s="126">
        <v>33.286700000000003</v>
      </c>
      <c r="E154" s="125"/>
      <c r="F154" s="127"/>
      <c r="G154" s="128"/>
    </row>
    <row r="155" spans="1:10" x14ac:dyDescent="0.2">
      <c r="A155" s="125"/>
      <c r="B155" s="96" t="s">
        <v>174</v>
      </c>
      <c r="C155" s="126">
        <v>88.245099999999994</v>
      </c>
      <c r="D155" s="126">
        <v>85.304599999999994</v>
      </c>
      <c r="E155" s="125"/>
      <c r="F155" s="127"/>
      <c r="G155" s="128"/>
    </row>
    <row r="156" spans="1:10" x14ac:dyDescent="0.2">
      <c r="A156" s="125"/>
      <c r="B156" s="96" t="s">
        <v>1107</v>
      </c>
      <c r="C156" s="126">
        <v>29.782399999999999</v>
      </c>
      <c r="D156" s="126">
        <v>28.79</v>
      </c>
      <c r="E156" s="125"/>
      <c r="F156" s="127"/>
      <c r="G156" s="128"/>
    </row>
    <row r="157" spans="1:10" x14ac:dyDescent="0.2">
      <c r="A157" s="125"/>
      <c r="B157" s="125"/>
      <c r="C157" s="125"/>
      <c r="D157" s="125"/>
      <c r="E157" s="125"/>
      <c r="F157" s="125"/>
      <c r="G157" s="125"/>
    </row>
    <row r="158" spans="1:10" x14ac:dyDescent="0.2">
      <c r="A158" s="125"/>
      <c r="B158" s="238" t="s">
        <v>991</v>
      </c>
      <c r="C158" s="239"/>
      <c r="D158" s="88" t="s">
        <v>169</v>
      </c>
      <c r="E158" s="125"/>
      <c r="F158" s="125"/>
      <c r="G158" s="125"/>
    </row>
    <row r="159" spans="1:10" x14ac:dyDescent="0.2">
      <c r="A159" s="125"/>
      <c r="B159" s="129"/>
      <c r="C159" s="129"/>
      <c r="D159" s="130"/>
      <c r="E159" s="125"/>
      <c r="F159" s="127"/>
      <c r="G159" s="128"/>
    </row>
    <row r="160" spans="1:10" x14ac:dyDescent="0.2">
      <c r="A160" s="121"/>
      <c r="B160" s="235" t="s">
        <v>175</v>
      </c>
      <c r="C160" s="236"/>
      <c r="D160" s="88" t="s">
        <v>1012</v>
      </c>
      <c r="E160" s="131"/>
      <c r="F160" s="121"/>
      <c r="G160" s="121"/>
    </row>
    <row r="161" spans="1:7" x14ac:dyDescent="0.2">
      <c r="A161" s="121"/>
      <c r="B161" s="235" t="s">
        <v>176</v>
      </c>
      <c r="C161" s="236"/>
      <c r="D161" s="88" t="s">
        <v>169</v>
      </c>
      <c r="E161" s="131"/>
      <c r="F161" s="121"/>
      <c r="G161" s="121"/>
    </row>
    <row r="162" spans="1:7" x14ac:dyDescent="0.2">
      <c r="A162" s="121"/>
      <c r="B162" s="235" t="s">
        <v>177</v>
      </c>
      <c r="C162" s="236"/>
      <c r="D162" s="88" t="s">
        <v>169</v>
      </c>
      <c r="E162" s="131"/>
      <c r="F162" s="121"/>
      <c r="G162" s="121"/>
    </row>
    <row r="163" spans="1:7" x14ac:dyDescent="0.2">
      <c r="A163" s="121"/>
      <c r="B163" s="235" t="s">
        <v>178</v>
      </c>
      <c r="C163" s="236"/>
      <c r="D163" s="132">
        <v>0.52299705359159254</v>
      </c>
      <c r="E163" s="121"/>
      <c r="F163" s="115"/>
      <c r="G163" s="133"/>
    </row>
    <row r="165" spans="1:7" x14ac:dyDescent="0.2">
      <c r="B165" s="237" t="s">
        <v>992</v>
      </c>
      <c r="C165" s="237"/>
    </row>
    <row r="180" spans="2:10" x14ac:dyDescent="0.2">
      <c r="B180" s="134" t="s">
        <v>993</v>
      </c>
      <c r="C180" s="135"/>
      <c r="D180" s="134"/>
    </row>
    <row r="181" spans="2:10" x14ac:dyDescent="0.2">
      <c r="B181" s="134" t="s">
        <v>1003</v>
      </c>
      <c r="D181" s="134"/>
    </row>
    <row r="184" spans="2:10" x14ac:dyDescent="0.2">
      <c r="J184" s="86"/>
    </row>
    <row r="196" customFormat="1" ht="12.75" customHeight="1" x14ac:dyDescent="0.2"/>
    <row r="197" customFormat="1" ht="12.75" customHeight="1" x14ac:dyDescent="0.2"/>
    <row r="198" customFormat="1" ht="12.75" customHeight="1" x14ac:dyDescent="0.2"/>
    <row r="199" customFormat="1" ht="12.75" customHeight="1" x14ac:dyDescent="0.2"/>
    <row r="200" customFormat="1" ht="12.75" customHeight="1" x14ac:dyDescent="0.2"/>
    <row r="201" customFormat="1" ht="12.75" customHeight="1" x14ac:dyDescent="0.2"/>
    <row r="202" customFormat="1" ht="12.75" customHeight="1" x14ac:dyDescent="0.2"/>
    <row r="203" customFormat="1" ht="12.75" customHeight="1" x14ac:dyDescent="0.2"/>
  </sheetData>
  <mergeCells count="18">
    <mergeCell ref="B149:C149"/>
    <mergeCell ref="B150:C150"/>
    <mergeCell ref="B165:C165"/>
    <mergeCell ref="B158:C158"/>
    <mergeCell ref="B162:C162"/>
    <mergeCell ref="B163:C163"/>
    <mergeCell ref="B160:C160"/>
    <mergeCell ref="B161:C161"/>
    <mergeCell ref="B143:H143"/>
    <mergeCell ref="B144:H144"/>
    <mergeCell ref="B145:H145"/>
    <mergeCell ref="B147:D147"/>
    <mergeCell ref="B148:C148"/>
    <mergeCell ref="A1:H1"/>
    <mergeCell ref="A2:H2"/>
    <mergeCell ref="A3:H3"/>
    <mergeCell ref="B141:H141"/>
    <mergeCell ref="B142:H142"/>
  </mergeCells>
  <hyperlinks>
    <hyperlink ref="I1" location="Index!B2" display="Index" xr:uid="{DF9E91A0-7806-4AD5-99EC-8713B7DAB656}"/>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090FF-3A77-4518-B167-EF9D1F7980CE}">
  <sheetPr>
    <outlinePr summaryBelow="0" summaryRight="0"/>
  </sheetPr>
  <dimension ref="A1:Q145"/>
  <sheetViews>
    <sheetView showGridLines="0" workbookViewId="0">
      <selection sqref="A1:H1"/>
    </sheetView>
  </sheetViews>
  <sheetFormatPr defaultRowHeight="12.75" x14ac:dyDescent="0.2"/>
  <cols>
    <col min="1" max="1" width="5.85546875" bestFit="1" customWidth="1"/>
    <col min="2" max="2" width="19.7109375" bestFit="1" customWidth="1"/>
    <col min="3" max="3" width="46.85546875" customWidth="1"/>
    <col min="4" max="4" width="17.7109375" bestFit="1" customWidth="1"/>
    <col min="5" max="5" width="8.7109375" bestFit="1" customWidth="1"/>
    <col min="6" max="6" width="10.140625" bestFit="1" customWidth="1"/>
    <col min="7" max="7" width="14" bestFit="1" customWidth="1"/>
    <col min="8" max="8" width="8.42578125" bestFit="1" customWidth="1"/>
    <col min="9" max="9" width="8.7109375" customWidth="1"/>
  </cols>
  <sheetData>
    <row r="1" spans="1:9" ht="15" x14ac:dyDescent="0.2">
      <c r="A1" s="248" t="s">
        <v>0</v>
      </c>
      <c r="B1" s="248"/>
      <c r="C1" s="248"/>
      <c r="D1" s="248"/>
      <c r="E1" s="248"/>
      <c r="F1" s="248"/>
      <c r="G1" s="248"/>
      <c r="H1" s="248"/>
      <c r="I1" s="1" t="s">
        <v>981</v>
      </c>
    </row>
    <row r="2" spans="1:9" ht="15" x14ac:dyDescent="0.2">
      <c r="A2" s="229" t="s">
        <v>358</v>
      </c>
      <c r="B2" s="229"/>
      <c r="C2" s="229"/>
      <c r="D2" s="229"/>
      <c r="E2" s="229"/>
      <c r="F2" s="229"/>
      <c r="G2" s="229"/>
      <c r="H2" s="229"/>
    </row>
    <row r="3" spans="1:9" ht="15" x14ac:dyDescent="0.2">
      <c r="A3" s="229" t="s">
        <v>982</v>
      </c>
      <c r="B3" s="229"/>
      <c r="C3" s="229"/>
      <c r="D3" s="229"/>
      <c r="E3" s="229"/>
      <c r="F3" s="229"/>
      <c r="G3" s="229"/>
      <c r="H3" s="229"/>
    </row>
    <row r="4" spans="1:9" s="86" customFormat="1" ht="30" x14ac:dyDescent="0.2">
      <c r="A4" s="84" t="s">
        <v>2</v>
      </c>
      <c r="B4" s="84" t="s">
        <v>3</v>
      </c>
      <c r="C4" s="84" t="s">
        <v>4</v>
      </c>
      <c r="D4" s="84" t="s">
        <v>5</v>
      </c>
      <c r="E4" s="84" t="s">
        <v>6</v>
      </c>
      <c r="F4" s="84" t="s">
        <v>7</v>
      </c>
      <c r="G4" s="84" t="s">
        <v>8</v>
      </c>
      <c r="H4" s="85" t="s">
        <v>980</v>
      </c>
    </row>
    <row r="5" spans="1:9" x14ac:dyDescent="0.2">
      <c r="A5" s="87"/>
      <c r="B5" s="87"/>
      <c r="C5" s="88" t="s">
        <v>9</v>
      </c>
      <c r="D5" s="87"/>
      <c r="E5" s="87"/>
      <c r="F5" s="87"/>
      <c r="G5" s="87"/>
      <c r="H5" s="89" t="s">
        <v>140</v>
      </c>
    </row>
    <row r="6" spans="1:9" x14ac:dyDescent="0.2">
      <c r="A6" s="90"/>
      <c r="B6" s="91"/>
      <c r="C6" s="91" t="s">
        <v>10</v>
      </c>
      <c r="D6" s="91"/>
      <c r="E6" s="92"/>
      <c r="F6" s="93"/>
      <c r="G6" s="94"/>
      <c r="H6" s="89" t="s">
        <v>140</v>
      </c>
    </row>
    <row r="7" spans="1:9" x14ac:dyDescent="0.2">
      <c r="A7" s="95">
        <v>1</v>
      </c>
      <c r="B7" s="96" t="s">
        <v>359</v>
      </c>
      <c r="C7" s="96" t="s">
        <v>360</v>
      </c>
      <c r="D7" s="96" t="s">
        <v>109</v>
      </c>
      <c r="E7" s="97">
        <v>31964</v>
      </c>
      <c r="F7" s="98">
        <v>176.489226</v>
      </c>
      <c r="G7" s="99">
        <v>5.5105019999999998E-2</v>
      </c>
      <c r="H7" s="89" t="s">
        <v>140</v>
      </c>
    </row>
    <row r="8" spans="1:9" x14ac:dyDescent="0.2">
      <c r="A8" s="95">
        <v>2</v>
      </c>
      <c r="B8" s="96" t="s">
        <v>361</v>
      </c>
      <c r="C8" s="96" t="s">
        <v>362</v>
      </c>
      <c r="D8" s="96" t="s">
        <v>31</v>
      </c>
      <c r="E8" s="97">
        <v>268914</v>
      </c>
      <c r="F8" s="98">
        <v>175.78908179999999</v>
      </c>
      <c r="G8" s="99">
        <v>5.4886419999999998E-2</v>
      </c>
      <c r="H8" s="89" t="s">
        <v>140</v>
      </c>
    </row>
    <row r="9" spans="1:9" x14ac:dyDescent="0.2">
      <c r="A9" s="95">
        <v>3</v>
      </c>
      <c r="B9" s="96" t="s">
        <v>217</v>
      </c>
      <c r="C9" s="96" t="s">
        <v>218</v>
      </c>
      <c r="D9" s="96" t="s">
        <v>182</v>
      </c>
      <c r="E9" s="97">
        <v>1151</v>
      </c>
      <c r="F9" s="98">
        <v>173.31757999999999</v>
      </c>
      <c r="G9" s="99">
        <v>5.4114740000000001E-2</v>
      </c>
      <c r="H9" s="89" t="s">
        <v>140</v>
      </c>
    </row>
    <row r="10" spans="1:9" x14ac:dyDescent="0.2">
      <c r="A10" s="95">
        <v>4</v>
      </c>
      <c r="B10" s="96" t="s">
        <v>342</v>
      </c>
      <c r="C10" s="96" t="s">
        <v>343</v>
      </c>
      <c r="D10" s="96" t="s">
        <v>261</v>
      </c>
      <c r="E10" s="97">
        <v>9566</v>
      </c>
      <c r="F10" s="98">
        <v>148.00515200000001</v>
      </c>
      <c r="G10" s="99">
        <v>4.6211469999999998E-2</v>
      </c>
      <c r="H10" s="89" t="s">
        <v>140</v>
      </c>
    </row>
    <row r="11" spans="1:9" x14ac:dyDescent="0.2">
      <c r="A11" s="95">
        <v>5</v>
      </c>
      <c r="B11" s="96" t="s">
        <v>363</v>
      </c>
      <c r="C11" s="96" t="s">
        <v>364</v>
      </c>
      <c r="D11" s="96" t="s">
        <v>31</v>
      </c>
      <c r="E11" s="97">
        <v>33313</v>
      </c>
      <c r="F11" s="98">
        <v>145.92759649999999</v>
      </c>
      <c r="G11" s="99">
        <v>4.5562800000000001E-2</v>
      </c>
      <c r="H11" s="89" t="s">
        <v>140</v>
      </c>
    </row>
    <row r="12" spans="1:9" x14ac:dyDescent="0.2">
      <c r="A12" s="95">
        <v>6</v>
      </c>
      <c r="B12" s="96" t="s">
        <v>87</v>
      </c>
      <c r="C12" s="96" t="s">
        <v>88</v>
      </c>
      <c r="D12" s="96" t="s">
        <v>60</v>
      </c>
      <c r="E12" s="97">
        <v>18540</v>
      </c>
      <c r="F12" s="98">
        <v>131.30027999999999</v>
      </c>
      <c r="G12" s="99">
        <v>4.0995730000000001E-2</v>
      </c>
      <c r="H12" s="89" t="s">
        <v>140</v>
      </c>
    </row>
    <row r="13" spans="1:9" x14ac:dyDescent="0.2">
      <c r="A13" s="95">
        <v>7</v>
      </c>
      <c r="B13" s="96" t="s">
        <v>365</v>
      </c>
      <c r="C13" s="96" t="s">
        <v>366</v>
      </c>
      <c r="D13" s="96" t="s">
        <v>71</v>
      </c>
      <c r="E13" s="97">
        <v>6144</v>
      </c>
      <c r="F13" s="98">
        <v>124.83993599999999</v>
      </c>
      <c r="G13" s="99">
        <v>3.8978619999999999E-2</v>
      </c>
      <c r="H13" s="89" t="s">
        <v>140</v>
      </c>
    </row>
    <row r="14" spans="1:9" x14ac:dyDescent="0.2">
      <c r="A14" s="95">
        <v>8</v>
      </c>
      <c r="B14" s="96" t="s">
        <v>367</v>
      </c>
      <c r="C14" s="96" t="s">
        <v>368</v>
      </c>
      <c r="D14" s="96" t="s">
        <v>31</v>
      </c>
      <c r="E14" s="97">
        <v>149355</v>
      </c>
      <c r="F14" s="98">
        <v>104.7127905</v>
      </c>
      <c r="G14" s="99">
        <v>3.2694349999999997E-2</v>
      </c>
      <c r="H14" s="89" t="s">
        <v>140</v>
      </c>
    </row>
    <row r="15" spans="1:9" x14ac:dyDescent="0.2">
      <c r="A15" s="95">
        <v>9</v>
      </c>
      <c r="B15" s="96" t="s">
        <v>369</v>
      </c>
      <c r="C15" s="96" t="s">
        <v>370</v>
      </c>
      <c r="D15" s="96" t="s">
        <v>71</v>
      </c>
      <c r="E15" s="97">
        <v>43192</v>
      </c>
      <c r="F15" s="98">
        <v>98.948552800000002</v>
      </c>
      <c r="G15" s="99">
        <v>3.089459E-2</v>
      </c>
      <c r="H15" s="89" t="s">
        <v>140</v>
      </c>
    </row>
    <row r="16" spans="1:9" x14ac:dyDescent="0.2">
      <c r="A16" s="95">
        <v>10</v>
      </c>
      <c r="B16" s="96" t="s">
        <v>371</v>
      </c>
      <c r="C16" s="96" t="s">
        <v>372</v>
      </c>
      <c r="D16" s="96" t="s">
        <v>28</v>
      </c>
      <c r="E16" s="97">
        <v>3207</v>
      </c>
      <c r="F16" s="98">
        <v>94.013204999999999</v>
      </c>
      <c r="G16" s="99">
        <v>2.9353629999999999E-2</v>
      </c>
      <c r="H16" s="89" t="s">
        <v>140</v>
      </c>
    </row>
    <row r="17" spans="1:8" x14ac:dyDescent="0.2">
      <c r="A17" s="95">
        <v>11</v>
      </c>
      <c r="B17" s="96" t="s">
        <v>373</v>
      </c>
      <c r="C17" s="96" t="s">
        <v>374</v>
      </c>
      <c r="D17" s="96" t="s">
        <v>194</v>
      </c>
      <c r="E17" s="97">
        <v>3672</v>
      </c>
      <c r="F17" s="98">
        <v>93.301848000000007</v>
      </c>
      <c r="G17" s="99">
        <v>2.9131529999999999E-2</v>
      </c>
      <c r="H17" s="89" t="s">
        <v>140</v>
      </c>
    </row>
    <row r="18" spans="1:8" ht="25.5" x14ac:dyDescent="0.2">
      <c r="A18" s="95">
        <v>12</v>
      </c>
      <c r="B18" s="96" t="s">
        <v>375</v>
      </c>
      <c r="C18" s="96" t="s">
        <v>376</v>
      </c>
      <c r="D18" s="96" t="s">
        <v>216</v>
      </c>
      <c r="E18" s="97">
        <v>1748</v>
      </c>
      <c r="F18" s="98">
        <v>92.696439999999996</v>
      </c>
      <c r="G18" s="99">
        <v>2.8942499999999999E-2</v>
      </c>
      <c r="H18" s="89" t="s">
        <v>140</v>
      </c>
    </row>
    <row r="19" spans="1:8" x14ac:dyDescent="0.2">
      <c r="A19" s="95">
        <v>13</v>
      </c>
      <c r="B19" s="96" t="s">
        <v>377</v>
      </c>
      <c r="C19" s="96" t="s">
        <v>378</v>
      </c>
      <c r="D19" s="96" t="s">
        <v>199</v>
      </c>
      <c r="E19" s="97">
        <v>14636</v>
      </c>
      <c r="F19" s="98">
        <v>89.586956000000001</v>
      </c>
      <c r="G19" s="99">
        <v>2.7971630000000001E-2</v>
      </c>
      <c r="H19" s="89" t="s">
        <v>140</v>
      </c>
    </row>
    <row r="20" spans="1:8" x14ac:dyDescent="0.2">
      <c r="A20" s="95">
        <v>14</v>
      </c>
      <c r="B20" s="96" t="s">
        <v>379</v>
      </c>
      <c r="C20" s="96" t="s">
        <v>380</v>
      </c>
      <c r="D20" s="96" t="s">
        <v>182</v>
      </c>
      <c r="E20" s="97">
        <v>9319</v>
      </c>
      <c r="F20" s="98">
        <v>86.8950155</v>
      </c>
      <c r="G20" s="99">
        <v>2.713113E-2</v>
      </c>
      <c r="H20" s="89" t="s">
        <v>140</v>
      </c>
    </row>
    <row r="21" spans="1:8" x14ac:dyDescent="0.2">
      <c r="A21" s="95">
        <v>15</v>
      </c>
      <c r="B21" s="96" t="s">
        <v>381</v>
      </c>
      <c r="C21" s="96" t="s">
        <v>382</v>
      </c>
      <c r="D21" s="96" t="s">
        <v>221</v>
      </c>
      <c r="E21" s="97">
        <v>44850</v>
      </c>
      <c r="F21" s="98">
        <v>85.013175000000004</v>
      </c>
      <c r="G21" s="99">
        <v>2.6543560000000001E-2</v>
      </c>
      <c r="H21" s="89" t="s">
        <v>140</v>
      </c>
    </row>
    <row r="22" spans="1:8" x14ac:dyDescent="0.2">
      <c r="A22" s="95">
        <v>16</v>
      </c>
      <c r="B22" s="96" t="s">
        <v>67</v>
      </c>
      <c r="C22" s="96" t="s">
        <v>68</v>
      </c>
      <c r="D22" s="96" t="s">
        <v>60</v>
      </c>
      <c r="E22" s="97">
        <v>2068</v>
      </c>
      <c r="F22" s="98">
        <v>83.156347999999994</v>
      </c>
      <c r="G22" s="99">
        <v>2.596381E-2</v>
      </c>
      <c r="H22" s="89" t="s">
        <v>140</v>
      </c>
    </row>
    <row r="23" spans="1:8" ht="25.5" x14ac:dyDescent="0.2">
      <c r="A23" s="95">
        <v>17</v>
      </c>
      <c r="B23" s="96" t="s">
        <v>383</v>
      </c>
      <c r="C23" s="96" t="s">
        <v>384</v>
      </c>
      <c r="D23" s="96" t="s">
        <v>277</v>
      </c>
      <c r="E23" s="97">
        <v>1342</v>
      </c>
      <c r="F23" s="98">
        <v>81.848579999999998</v>
      </c>
      <c r="G23" s="99">
        <v>2.5555479999999998E-2</v>
      </c>
      <c r="H23" s="89" t="s">
        <v>140</v>
      </c>
    </row>
    <row r="24" spans="1:8" ht="25.5" x14ac:dyDescent="0.2">
      <c r="A24" s="95">
        <v>18</v>
      </c>
      <c r="B24" s="96" t="s">
        <v>83</v>
      </c>
      <c r="C24" s="96" t="s">
        <v>84</v>
      </c>
      <c r="D24" s="96" t="s">
        <v>25</v>
      </c>
      <c r="E24" s="97">
        <v>1334</v>
      </c>
      <c r="F24" s="98">
        <v>73.683490000000006</v>
      </c>
      <c r="G24" s="99">
        <v>2.300611E-2</v>
      </c>
      <c r="H24" s="89" t="s">
        <v>140</v>
      </c>
    </row>
    <row r="25" spans="1:8" x14ac:dyDescent="0.2">
      <c r="A25" s="95">
        <v>19</v>
      </c>
      <c r="B25" s="96" t="s">
        <v>385</v>
      </c>
      <c r="C25" s="96" t="s">
        <v>386</v>
      </c>
      <c r="D25" s="96" t="s">
        <v>387</v>
      </c>
      <c r="E25" s="97">
        <v>6861</v>
      </c>
      <c r="F25" s="98">
        <v>66.881028000000001</v>
      </c>
      <c r="G25" s="99">
        <v>2.088218E-2</v>
      </c>
      <c r="H25" s="89" t="s">
        <v>140</v>
      </c>
    </row>
    <row r="26" spans="1:8" ht="25.5" x14ac:dyDescent="0.2">
      <c r="A26" s="95">
        <v>20</v>
      </c>
      <c r="B26" s="96" t="s">
        <v>388</v>
      </c>
      <c r="C26" s="96" t="s">
        <v>389</v>
      </c>
      <c r="D26" s="96" t="s">
        <v>390</v>
      </c>
      <c r="E26" s="97">
        <v>19755</v>
      </c>
      <c r="F26" s="98">
        <v>66.475575000000006</v>
      </c>
      <c r="G26" s="99">
        <v>2.0755590000000001E-2</v>
      </c>
      <c r="H26" s="89" t="s">
        <v>140</v>
      </c>
    </row>
    <row r="27" spans="1:8" ht="25.5" x14ac:dyDescent="0.2">
      <c r="A27" s="95">
        <v>21</v>
      </c>
      <c r="B27" s="96" t="s">
        <v>391</v>
      </c>
      <c r="C27" s="96" t="s">
        <v>392</v>
      </c>
      <c r="D27" s="96" t="s">
        <v>216</v>
      </c>
      <c r="E27" s="97">
        <v>3445</v>
      </c>
      <c r="F27" s="98">
        <v>64.404274999999998</v>
      </c>
      <c r="G27" s="99">
        <v>2.0108870000000001E-2</v>
      </c>
      <c r="H27" s="89" t="s">
        <v>140</v>
      </c>
    </row>
    <row r="28" spans="1:8" x14ac:dyDescent="0.2">
      <c r="A28" s="95">
        <v>22</v>
      </c>
      <c r="B28" s="96" t="s">
        <v>393</v>
      </c>
      <c r="C28" s="96" t="s">
        <v>394</v>
      </c>
      <c r="D28" s="96" t="s">
        <v>182</v>
      </c>
      <c r="E28" s="97">
        <v>3675</v>
      </c>
      <c r="F28" s="98">
        <v>60.795524999999998</v>
      </c>
      <c r="G28" s="99">
        <v>1.898211E-2</v>
      </c>
      <c r="H28" s="89" t="s">
        <v>140</v>
      </c>
    </row>
    <row r="29" spans="1:8" x14ac:dyDescent="0.2">
      <c r="A29" s="95">
        <v>23</v>
      </c>
      <c r="B29" s="96" t="s">
        <v>395</v>
      </c>
      <c r="C29" s="96" t="s">
        <v>396</v>
      </c>
      <c r="D29" s="96" t="s">
        <v>60</v>
      </c>
      <c r="E29" s="97">
        <v>12724</v>
      </c>
      <c r="F29" s="98">
        <v>56.634523999999999</v>
      </c>
      <c r="G29" s="99">
        <v>1.7682929999999999E-2</v>
      </c>
      <c r="H29" s="89" t="s">
        <v>140</v>
      </c>
    </row>
    <row r="30" spans="1:8" x14ac:dyDescent="0.2">
      <c r="A30" s="95">
        <v>24</v>
      </c>
      <c r="B30" s="96" t="s">
        <v>101</v>
      </c>
      <c r="C30" s="96" t="s">
        <v>102</v>
      </c>
      <c r="D30" s="96" t="s">
        <v>98</v>
      </c>
      <c r="E30" s="97">
        <v>6696</v>
      </c>
      <c r="F30" s="98">
        <v>50.370660000000001</v>
      </c>
      <c r="G30" s="99">
        <v>1.5727169999999999E-2</v>
      </c>
      <c r="H30" s="89" t="s">
        <v>140</v>
      </c>
    </row>
    <row r="31" spans="1:8" x14ac:dyDescent="0.2">
      <c r="A31" s="95">
        <v>25</v>
      </c>
      <c r="B31" s="96" t="s">
        <v>344</v>
      </c>
      <c r="C31" s="96" t="s">
        <v>345</v>
      </c>
      <c r="D31" s="96" t="s">
        <v>304</v>
      </c>
      <c r="E31" s="97">
        <v>17738</v>
      </c>
      <c r="F31" s="98">
        <v>48.531168000000001</v>
      </c>
      <c r="G31" s="99">
        <v>1.5152830000000001E-2</v>
      </c>
      <c r="H31" s="89" t="s">
        <v>140</v>
      </c>
    </row>
    <row r="32" spans="1:8" x14ac:dyDescent="0.2">
      <c r="A32" s="95">
        <v>26</v>
      </c>
      <c r="B32" s="96" t="s">
        <v>397</v>
      </c>
      <c r="C32" s="96" t="s">
        <v>398</v>
      </c>
      <c r="D32" s="96" t="s">
        <v>182</v>
      </c>
      <c r="E32" s="97">
        <v>5806</v>
      </c>
      <c r="F32" s="98">
        <v>47.748544000000003</v>
      </c>
      <c r="G32" s="99">
        <v>1.490847E-2</v>
      </c>
      <c r="H32" s="89" t="s">
        <v>140</v>
      </c>
    </row>
    <row r="33" spans="1:8" x14ac:dyDescent="0.2">
      <c r="A33" s="95">
        <v>27</v>
      </c>
      <c r="B33" s="96" t="s">
        <v>399</v>
      </c>
      <c r="C33" s="96" t="s">
        <v>400</v>
      </c>
      <c r="D33" s="96" t="s">
        <v>199</v>
      </c>
      <c r="E33" s="97">
        <v>11397</v>
      </c>
      <c r="F33" s="98">
        <v>47.645158500000001</v>
      </c>
      <c r="G33" s="99">
        <v>1.4876189999999999E-2</v>
      </c>
      <c r="H33" s="89" t="s">
        <v>140</v>
      </c>
    </row>
    <row r="34" spans="1:8" ht="25.5" x14ac:dyDescent="0.2">
      <c r="A34" s="95">
        <v>28</v>
      </c>
      <c r="B34" s="96" t="s">
        <v>401</v>
      </c>
      <c r="C34" s="96" t="s">
        <v>402</v>
      </c>
      <c r="D34" s="96" t="s">
        <v>216</v>
      </c>
      <c r="E34" s="97">
        <v>5676</v>
      </c>
      <c r="F34" s="98">
        <v>47.445684</v>
      </c>
      <c r="G34" s="99">
        <v>1.481391E-2</v>
      </c>
      <c r="H34" s="89" t="s">
        <v>140</v>
      </c>
    </row>
    <row r="35" spans="1:8" x14ac:dyDescent="0.2">
      <c r="A35" s="95">
        <v>29</v>
      </c>
      <c r="B35" s="96" t="s">
        <v>403</v>
      </c>
      <c r="C35" s="96" t="s">
        <v>404</v>
      </c>
      <c r="D35" s="96" t="s">
        <v>261</v>
      </c>
      <c r="E35" s="97">
        <v>11897</v>
      </c>
      <c r="F35" s="98">
        <v>45.1431665</v>
      </c>
      <c r="G35" s="99">
        <v>1.4095E-2</v>
      </c>
      <c r="H35" s="89" t="s">
        <v>140</v>
      </c>
    </row>
    <row r="36" spans="1:8" x14ac:dyDescent="0.2">
      <c r="A36" s="95">
        <v>30</v>
      </c>
      <c r="B36" s="96" t="s">
        <v>405</v>
      </c>
      <c r="C36" s="96" t="s">
        <v>406</v>
      </c>
      <c r="D36" s="96" t="s">
        <v>228</v>
      </c>
      <c r="E36" s="97">
        <v>11374</v>
      </c>
      <c r="F36" s="98">
        <v>44.415469999999999</v>
      </c>
      <c r="G36" s="99">
        <v>1.386779E-2</v>
      </c>
      <c r="H36" s="89" t="s">
        <v>140</v>
      </c>
    </row>
    <row r="37" spans="1:8" x14ac:dyDescent="0.2">
      <c r="A37" s="95">
        <v>31</v>
      </c>
      <c r="B37" s="96" t="s">
        <v>407</v>
      </c>
      <c r="C37" s="96" t="s">
        <v>408</v>
      </c>
      <c r="D37" s="96" t="s">
        <v>71</v>
      </c>
      <c r="E37" s="97">
        <v>5239</v>
      </c>
      <c r="F37" s="98">
        <v>42.111082000000003</v>
      </c>
      <c r="G37" s="99">
        <v>1.314829E-2</v>
      </c>
      <c r="H37" s="89" t="s">
        <v>140</v>
      </c>
    </row>
    <row r="38" spans="1:8" x14ac:dyDescent="0.2">
      <c r="A38" s="95">
        <v>32</v>
      </c>
      <c r="B38" s="96" t="s">
        <v>409</v>
      </c>
      <c r="C38" s="96" t="s">
        <v>410</v>
      </c>
      <c r="D38" s="96" t="s">
        <v>60</v>
      </c>
      <c r="E38" s="97">
        <v>9561</v>
      </c>
      <c r="F38" s="98">
        <v>40.639030499999997</v>
      </c>
      <c r="G38" s="99">
        <v>1.2688680000000001E-2</v>
      </c>
      <c r="H38" s="89" t="s">
        <v>140</v>
      </c>
    </row>
    <row r="39" spans="1:8" x14ac:dyDescent="0.2">
      <c r="A39" s="95">
        <v>33</v>
      </c>
      <c r="B39" s="96" t="s">
        <v>411</v>
      </c>
      <c r="C39" s="96" t="s">
        <v>412</v>
      </c>
      <c r="D39" s="96" t="s">
        <v>221</v>
      </c>
      <c r="E39" s="97">
        <v>8151</v>
      </c>
      <c r="F39" s="98">
        <v>40.196656500000003</v>
      </c>
      <c r="G39" s="99">
        <v>1.2550550000000001E-2</v>
      </c>
      <c r="H39" s="89" t="s">
        <v>140</v>
      </c>
    </row>
    <row r="40" spans="1:8" ht="25.5" x14ac:dyDescent="0.2">
      <c r="A40" s="95">
        <v>34</v>
      </c>
      <c r="B40" s="96" t="s">
        <v>413</v>
      </c>
      <c r="C40" s="96" t="s">
        <v>414</v>
      </c>
      <c r="D40" s="96" t="s">
        <v>277</v>
      </c>
      <c r="E40" s="97">
        <v>3116</v>
      </c>
      <c r="F40" s="98">
        <v>37.906140000000001</v>
      </c>
      <c r="G40" s="99">
        <v>1.1835389999999999E-2</v>
      </c>
      <c r="H40" s="89" t="s">
        <v>140</v>
      </c>
    </row>
    <row r="41" spans="1:8" x14ac:dyDescent="0.2">
      <c r="A41" s="95">
        <v>35</v>
      </c>
      <c r="B41" s="96" t="s">
        <v>296</v>
      </c>
      <c r="C41" s="96" t="s">
        <v>297</v>
      </c>
      <c r="D41" s="96" t="s">
        <v>60</v>
      </c>
      <c r="E41" s="97">
        <v>2184</v>
      </c>
      <c r="F41" s="98">
        <v>33.707856</v>
      </c>
      <c r="G41" s="99">
        <v>1.0524560000000001E-2</v>
      </c>
      <c r="H41" s="89" t="s">
        <v>140</v>
      </c>
    </row>
    <row r="42" spans="1:8" x14ac:dyDescent="0.2">
      <c r="A42" s="95">
        <v>36</v>
      </c>
      <c r="B42" s="96" t="s">
        <v>415</v>
      </c>
      <c r="C42" s="96" t="s">
        <v>416</v>
      </c>
      <c r="D42" s="96" t="s">
        <v>417</v>
      </c>
      <c r="E42" s="97">
        <v>3332</v>
      </c>
      <c r="F42" s="98">
        <v>30.757691999999999</v>
      </c>
      <c r="G42" s="99">
        <v>9.6034399999999995E-3</v>
      </c>
      <c r="H42" s="89" t="s">
        <v>140</v>
      </c>
    </row>
    <row r="43" spans="1:8" x14ac:dyDescent="0.2">
      <c r="A43" s="95">
        <v>37</v>
      </c>
      <c r="B43" s="96" t="s">
        <v>69</v>
      </c>
      <c r="C43" s="96" t="s">
        <v>70</v>
      </c>
      <c r="D43" s="96" t="s">
        <v>71</v>
      </c>
      <c r="E43" s="97">
        <v>538</v>
      </c>
      <c r="F43" s="98">
        <v>30.752079999999999</v>
      </c>
      <c r="G43" s="99">
        <v>9.6016899999999995E-3</v>
      </c>
      <c r="H43" s="89" t="s">
        <v>140</v>
      </c>
    </row>
    <row r="44" spans="1:8" x14ac:dyDescent="0.2">
      <c r="A44" s="95">
        <v>38</v>
      </c>
      <c r="B44" s="96" t="s">
        <v>418</v>
      </c>
      <c r="C44" s="96" t="s">
        <v>419</v>
      </c>
      <c r="D44" s="96" t="s">
        <v>60</v>
      </c>
      <c r="E44" s="97">
        <v>2916</v>
      </c>
      <c r="F44" s="98">
        <v>29.862756000000001</v>
      </c>
      <c r="G44" s="99">
        <v>9.3240100000000006E-3</v>
      </c>
      <c r="H44" s="89" t="s">
        <v>140</v>
      </c>
    </row>
    <row r="45" spans="1:8" x14ac:dyDescent="0.2">
      <c r="A45" s="95">
        <v>39</v>
      </c>
      <c r="B45" s="96" t="s">
        <v>420</v>
      </c>
      <c r="C45" s="96" t="s">
        <v>421</v>
      </c>
      <c r="D45" s="96" t="s">
        <v>71</v>
      </c>
      <c r="E45" s="97">
        <v>4246</v>
      </c>
      <c r="F45" s="98">
        <v>25.81568</v>
      </c>
      <c r="G45" s="99">
        <v>8.0604000000000006E-3</v>
      </c>
      <c r="H45" s="89" t="s">
        <v>140</v>
      </c>
    </row>
    <row r="46" spans="1:8" x14ac:dyDescent="0.2">
      <c r="A46" s="95">
        <v>40</v>
      </c>
      <c r="B46" s="96" t="s">
        <v>422</v>
      </c>
      <c r="C46" s="96" t="s">
        <v>423</v>
      </c>
      <c r="D46" s="96" t="s">
        <v>424</v>
      </c>
      <c r="E46" s="97">
        <v>3092</v>
      </c>
      <c r="F46" s="98">
        <v>21.186384</v>
      </c>
      <c r="G46" s="99">
        <v>6.6150000000000002E-3</v>
      </c>
      <c r="H46" s="89" t="s">
        <v>140</v>
      </c>
    </row>
    <row r="47" spans="1:8" x14ac:dyDescent="0.2">
      <c r="A47" s="95">
        <v>41</v>
      </c>
      <c r="B47" s="96" t="s">
        <v>425</v>
      </c>
      <c r="C47" s="96" t="s">
        <v>426</v>
      </c>
      <c r="D47" s="96" t="s">
        <v>60</v>
      </c>
      <c r="E47" s="97">
        <v>2283</v>
      </c>
      <c r="F47" s="98">
        <v>17.9957475</v>
      </c>
      <c r="G47" s="99">
        <v>5.6187900000000002E-3</v>
      </c>
      <c r="H47" s="89" t="s">
        <v>140</v>
      </c>
    </row>
    <row r="48" spans="1:8" x14ac:dyDescent="0.2">
      <c r="A48" s="100"/>
      <c r="B48" s="100"/>
      <c r="C48" s="101" t="s">
        <v>139</v>
      </c>
      <c r="D48" s="100"/>
      <c r="E48" s="100" t="s">
        <v>140</v>
      </c>
      <c r="F48" s="102">
        <v>3056.9471355999999</v>
      </c>
      <c r="G48" s="103">
        <v>0.95446695999999998</v>
      </c>
      <c r="H48" s="89" t="s">
        <v>140</v>
      </c>
    </row>
    <row r="49" spans="1:8" x14ac:dyDescent="0.2">
      <c r="A49" s="100"/>
      <c r="B49" s="100"/>
      <c r="C49" s="104"/>
      <c r="D49" s="100"/>
      <c r="E49" s="100"/>
      <c r="F49" s="105"/>
      <c r="G49" s="105"/>
      <c r="H49" s="89" t="s">
        <v>140</v>
      </c>
    </row>
    <row r="50" spans="1:8" x14ac:dyDescent="0.2">
      <c r="A50" s="100"/>
      <c r="B50" s="100"/>
      <c r="C50" s="101" t="s">
        <v>141</v>
      </c>
      <c r="D50" s="100"/>
      <c r="E50" s="100"/>
      <c r="F50" s="100"/>
      <c r="G50" s="100"/>
      <c r="H50" s="89" t="s">
        <v>140</v>
      </c>
    </row>
    <row r="51" spans="1:8" x14ac:dyDescent="0.2">
      <c r="A51" s="100"/>
      <c r="B51" s="100"/>
      <c r="C51" s="101" t="s">
        <v>139</v>
      </c>
      <c r="D51" s="100"/>
      <c r="E51" s="100" t="s">
        <v>140</v>
      </c>
      <c r="F51" s="106" t="s">
        <v>142</v>
      </c>
      <c r="G51" s="103">
        <v>0</v>
      </c>
      <c r="H51" s="89" t="s">
        <v>140</v>
      </c>
    </row>
    <row r="52" spans="1:8" x14ac:dyDescent="0.2">
      <c r="A52" s="100"/>
      <c r="B52" s="100"/>
      <c r="C52" s="104"/>
      <c r="D52" s="100"/>
      <c r="E52" s="100"/>
      <c r="F52" s="105"/>
      <c r="G52" s="105"/>
      <c r="H52" s="89" t="s">
        <v>140</v>
      </c>
    </row>
    <row r="53" spans="1:8" x14ac:dyDescent="0.2">
      <c r="A53" s="100"/>
      <c r="B53" s="100"/>
      <c r="C53" s="101" t="s">
        <v>143</v>
      </c>
      <c r="D53" s="100"/>
      <c r="E53" s="100"/>
      <c r="F53" s="100"/>
      <c r="G53" s="100"/>
      <c r="H53" s="89" t="s">
        <v>140</v>
      </c>
    </row>
    <row r="54" spans="1:8" x14ac:dyDescent="0.2">
      <c r="A54" s="100"/>
      <c r="B54" s="100"/>
      <c r="C54" s="101" t="s">
        <v>139</v>
      </c>
      <c r="D54" s="100"/>
      <c r="E54" s="100" t="s">
        <v>140</v>
      </c>
      <c r="F54" s="106" t="s">
        <v>142</v>
      </c>
      <c r="G54" s="103">
        <v>0</v>
      </c>
      <c r="H54" s="89" t="s">
        <v>140</v>
      </c>
    </row>
    <row r="55" spans="1:8" x14ac:dyDescent="0.2">
      <c r="A55" s="100"/>
      <c r="B55" s="100"/>
      <c r="C55" s="104"/>
      <c r="D55" s="100"/>
      <c r="E55" s="100"/>
      <c r="F55" s="105"/>
      <c r="G55" s="105"/>
      <c r="H55" s="89" t="s">
        <v>140</v>
      </c>
    </row>
    <row r="56" spans="1:8" x14ac:dyDescent="0.2">
      <c r="A56" s="100"/>
      <c r="B56" s="100"/>
      <c r="C56" s="101" t="s">
        <v>144</v>
      </c>
      <c r="D56" s="100"/>
      <c r="E56" s="100"/>
      <c r="F56" s="100"/>
      <c r="G56" s="100"/>
      <c r="H56" s="89" t="s">
        <v>140</v>
      </c>
    </row>
    <row r="57" spans="1:8" x14ac:dyDescent="0.2">
      <c r="A57" s="100"/>
      <c r="B57" s="100"/>
      <c r="C57" s="101" t="s">
        <v>139</v>
      </c>
      <c r="D57" s="100"/>
      <c r="E57" s="100" t="s">
        <v>140</v>
      </c>
      <c r="F57" s="106" t="s">
        <v>142</v>
      </c>
      <c r="G57" s="103">
        <v>0</v>
      </c>
      <c r="H57" s="89" t="s">
        <v>140</v>
      </c>
    </row>
    <row r="58" spans="1:8" x14ac:dyDescent="0.2">
      <c r="A58" s="100"/>
      <c r="B58" s="100"/>
      <c r="C58" s="104"/>
      <c r="D58" s="100"/>
      <c r="E58" s="100"/>
      <c r="F58" s="105"/>
      <c r="G58" s="105"/>
      <c r="H58" s="89" t="s">
        <v>140</v>
      </c>
    </row>
    <row r="59" spans="1:8" x14ac:dyDescent="0.2">
      <c r="A59" s="100"/>
      <c r="B59" s="100"/>
      <c r="C59" s="101" t="s">
        <v>145</v>
      </c>
      <c r="D59" s="100"/>
      <c r="E59" s="100"/>
      <c r="F59" s="105"/>
      <c r="G59" s="105"/>
      <c r="H59" s="89" t="s">
        <v>140</v>
      </c>
    </row>
    <row r="60" spans="1:8" x14ac:dyDescent="0.2">
      <c r="A60" s="100"/>
      <c r="B60" s="100"/>
      <c r="C60" s="101" t="s">
        <v>139</v>
      </c>
      <c r="D60" s="100"/>
      <c r="E60" s="100" t="s">
        <v>140</v>
      </c>
      <c r="F60" s="106" t="s">
        <v>142</v>
      </c>
      <c r="G60" s="103">
        <v>0</v>
      </c>
      <c r="H60" s="89" t="s">
        <v>140</v>
      </c>
    </row>
    <row r="61" spans="1:8" x14ac:dyDescent="0.2">
      <c r="A61" s="100"/>
      <c r="B61" s="100"/>
      <c r="C61" s="104"/>
      <c r="D61" s="100"/>
      <c r="E61" s="100"/>
      <c r="F61" s="105"/>
      <c r="G61" s="105"/>
      <c r="H61" s="89" t="s">
        <v>140</v>
      </c>
    </row>
    <row r="62" spans="1:8" x14ac:dyDescent="0.2">
      <c r="A62" s="100"/>
      <c r="B62" s="100"/>
      <c r="C62" s="101" t="s">
        <v>146</v>
      </c>
      <c r="D62" s="100"/>
      <c r="E62" s="100"/>
      <c r="F62" s="105"/>
      <c r="G62" s="105"/>
      <c r="H62" s="89" t="s">
        <v>140</v>
      </c>
    </row>
    <row r="63" spans="1:8" x14ac:dyDescent="0.2">
      <c r="A63" s="100"/>
      <c r="B63" s="100"/>
      <c r="C63" s="101" t="s">
        <v>139</v>
      </c>
      <c r="D63" s="100"/>
      <c r="E63" s="100" t="s">
        <v>140</v>
      </c>
      <c r="F63" s="106" t="s">
        <v>142</v>
      </c>
      <c r="G63" s="103">
        <v>0</v>
      </c>
      <c r="H63" s="89" t="s">
        <v>140</v>
      </c>
    </row>
    <row r="64" spans="1:8" x14ac:dyDescent="0.2">
      <c r="A64" s="100"/>
      <c r="B64" s="100"/>
      <c r="C64" s="104"/>
      <c r="D64" s="100"/>
      <c r="E64" s="100"/>
      <c r="F64" s="105"/>
      <c r="G64" s="105"/>
      <c r="H64" s="89" t="s">
        <v>140</v>
      </c>
    </row>
    <row r="65" spans="1:8" x14ac:dyDescent="0.2">
      <c r="A65" s="100"/>
      <c r="B65" s="100"/>
      <c r="C65" s="101" t="s">
        <v>147</v>
      </c>
      <c r="D65" s="100"/>
      <c r="E65" s="100"/>
      <c r="F65" s="102">
        <v>3056.9471355999999</v>
      </c>
      <c r="G65" s="103">
        <v>0.95446695999999998</v>
      </c>
      <c r="H65" s="89" t="s">
        <v>140</v>
      </c>
    </row>
    <row r="66" spans="1:8" x14ac:dyDescent="0.2">
      <c r="A66" s="100"/>
      <c r="B66" s="100"/>
      <c r="C66" s="104"/>
      <c r="D66" s="100"/>
      <c r="E66" s="100"/>
      <c r="F66" s="105"/>
      <c r="G66" s="105"/>
      <c r="H66" s="89" t="s">
        <v>140</v>
      </c>
    </row>
    <row r="67" spans="1:8" x14ac:dyDescent="0.2">
      <c r="A67" s="100"/>
      <c r="B67" s="100"/>
      <c r="C67" s="101" t="s">
        <v>148</v>
      </c>
      <c r="D67" s="100"/>
      <c r="E67" s="100"/>
      <c r="F67" s="105"/>
      <c r="G67" s="105"/>
      <c r="H67" s="89" t="s">
        <v>140</v>
      </c>
    </row>
    <row r="68" spans="1:8" x14ac:dyDescent="0.2">
      <c r="A68" s="100"/>
      <c r="B68" s="100"/>
      <c r="C68" s="101" t="s">
        <v>10</v>
      </c>
      <c r="D68" s="100"/>
      <c r="E68" s="100"/>
      <c r="F68" s="105"/>
      <c r="G68" s="105"/>
      <c r="H68" s="89" t="s">
        <v>140</v>
      </c>
    </row>
    <row r="69" spans="1:8" x14ac:dyDescent="0.2">
      <c r="A69" s="100"/>
      <c r="B69" s="100"/>
      <c r="C69" s="101" t="s">
        <v>139</v>
      </c>
      <c r="D69" s="100"/>
      <c r="E69" s="100" t="s">
        <v>140</v>
      </c>
      <c r="F69" s="106" t="s">
        <v>142</v>
      </c>
      <c r="G69" s="103">
        <v>0</v>
      </c>
      <c r="H69" s="89" t="s">
        <v>140</v>
      </c>
    </row>
    <row r="70" spans="1:8" x14ac:dyDescent="0.2">
      <c r="A70" s="100"/>
      <c r="B70" s="100"/>
      <c r="C70" s="104"/>
      <c r="D70" s="100"/>
      <c r="E70" s="100"/>
      <c r="F70" s="105"/>
      <c r="G70" s="105"/>
      <c r="H70" s="89" t="s">
        <v>140</v>
      </c>
    </row>
    <row r="71" spans="1:8" x14ac:dyDescent="0.2">
      <c r="A71" s="100"/>
      <c r="B71" s="100"/>
      <c r="C71" s="101" t="s">
        <v>149</v>
      </c>
      <c r="D71" s="100"/>
      <c r="E71" s="100"/>
      <c r="F71" s="100"/>
      <c r="G71" s="100"/>
      <c r="H71" s="89" t="s">
        <v>140</v>
      </c>
    </row>
    <row r="72" spans="1:8" x14ac:dyDescent="0.2">
      <c r="A72" s="100"/>
      <c r="B72" s="100"/>
      <c r="C72" s="101" t="s">
        <v>139</v>
      </c>
      <c r="D72" s="100"/>
      <c r="E72" s="100" t="s">
        <v>140</v>
      </c>
      <c r="F72" s="106" t="s">
        <v>142</v>
      </c>
      <c r="G72" s="103">
        <v>0</v>
      </c>
      <c r="H72" s="89" t="s">
        <v>140</v>
      </c>
    </row>
    <row r="73" spans="1:8" x14ac:dyDescent="0.2">
      <c r="A73" s="100"/>
      <c r="B73" s="100"/>
      <c r="C73" s="104"/>
      <c r="D73" s="100"/>
      <c r="E73" s="100"/>
      <c r="F73" s="105"/>
      <c r="G73" s="105"/>
      <c r="H73" s="89" t="s">
        <v>140</v>
      </c>
    </row>
    <row r="74" spans="1:8" x14ac:dyDescent="0.2">
      <c r="A74" s="100"/>
      <c r="B74" s="100"/>
      <c r="C74" s="101" t="s">
        <v>150</v>
      </c>
      <c r="D74" s="100"/>
      <c r="E74" s="100"/>
      <c r="F74" s="100"/>
      <c r="G74" s="100"/>
      <c r="H74" s="89" t="s">
        <v>140</v>
      </c>
    </row>
    <row r="75" spans="1:8" x14ac:dyDescent="0.2">
      <c r="A75" s="100"/>
      <c r="B75" s="100"/>
      <c r="C75" s="101" t="s">
        <v>139</v>
      </c>
      <c r="D75" s="100"/>
      <c r="E75" s="100" t="s">
        <v>140</v>
      </c>
      <c r="F75" s="106" t="s">
        <v>142</v>
      </c>
      <c r="G75" s="103">
        <v>0</v>
      </c>
      <c r="H75" s="89" t="s">
        <v>140</v>
      </c>
    </row>
    <row r="76" spans="1:8" x14ac:dyDescent="0.2">
      <c r="A76" s="100"/>
      <c r="B76" s="100"/>
      <c r="C76" s="104"/>
      <c r="D76" s="100"/>
      <c r="E76" s="100"/>
      <c r="F76" s="105"/>
      <c r="G76" s="105"/>
      <c r="H76" s="89" t="s">
        <v>140</v>
      </c>
    </row>
    <row r="77" spans="1:8" x14ac:dyDescent="0.2">
      <c r="A77" s="100"/>
      <c r="B77" s="100"/>
      <c r="C77" s="101" t="s">
        <v>151</v>
      </c>
      <c r="D77" s="100"/>
      <c r="E77" s="100"/>
      <c r="F77" s="105"/>
      <c r="G77" s="105"/>
      <c r="H77" s="89" t="s">
        <v>140</v>
      </c>
    </row>
    <row r="78" spans="1:8" x14ac:dyDescent="0.2">
      <c r="A78" s="100"/>
      <c r="B78" s="100"/>
      <c r="C78" s="101" t="s">
        <v>139</v>
      </c>
      <c r="D78" s="100"/>
      <c r="E78" s="100" t="s">
        <v>140</v>
      </c>
      <c r="F78" s="106" t="s">
        <v>142</v>
      </c>
      <c r="G78" s="103">
        <v>0</v>
      </c>
      <c r="H78" s="89" t="s">
        <v>140</v>
      </c>
    </row>
    <row r="79" spans="1:8" x14ac:dyDescent="0.2">
      <c r="A79" s="100"/>
      <c r="B79" s="100"/>
      <c r="C79" s="104"/>
      <c r="D79" s="100"/>
      <c r="E79" s="100"/>
      <c r="F79" s="105"/>
      <c r="G79" s="105"/>
      <c r="H79" s="89" t="s">
        <v>140</v>
      </c>
    </row>
    <row r="80" spans="1:8" x14ac:dyDescent="0.2">
      <c r="A80" s="100"/>
      <c r="B80" s="100"/>
      <c r="C80" s="101" t="s">
        <v>152</v>
      </c>
      <c r="D80" s="100"/>
      <c r="E80" s="100"/>
      <c r="F80" s="102">
        <v>0</v>
      </c>
      <c r="G80" s="103">
        <v>0</v>
      </c>
      <c r="H80" s="89" t="s">
        <v>140</v>
      </c>
    </row>
    <row r="81" spans="1:8" x14ac:dyDescent="0.2">
      <c r="A81" s="100"/>
      <c r="B81" s="100"/>
      <c r="C81" s="104"/>
      <c r="D81" s="100"/>
      <c r="E81" s="100"/>
      <c r="F81" s="105"/>
      <c r="G81" s="105"/>
      <c r="H81" s="89" t="s">
        <v>140</v>
      </c>
    </row>
    <row r="82" spans="1:8" x14ac:dyDescent="0.2">
      <c r="A82" s="100"/>
      <c r="B82" s="100"/>
      <c r="C82" s="101" t="s">
        <v>153</v>
      </c>
      <c r="D82" s="100"/>
      <c r="E82" s="100"/>
      <c r="F82" s="105"/>
      <c r="G82" s="105"/>
      <c r="H82" s="89" t="s">
        <v>140</v>
      </c>
    </row>
    <row r="83" spans="1:8" x14ac:dyDescent="0.2">
      <c r="A83" s="100"/>
      <c r="B83" s="100"/>
      <c r="C83" s="101" t="s">
        <v>154</v>
      </c>
      <c r="D83" s="100"/>
      <c r="E83" s="100"/>
      <c r="F83" s="105"/>
      <c r="G83" s="105"/>
      <c r="H83" s="89" t="s">
        <v>140</v>
      </c>
    </row>
    <row r="84" spans="1:8" x14ac:dyDescent="0.2">
      <c r="A84" s="100"/>
      <c r="B84" s="100"/>
      <c r="C84" s="101" t="s">
        <v>139</v>
      </c>
      <c r="D84" s="100"/>
      <c r="E84" s="100" t="s">
        <v>140</v>
      </c>
      <c r="F84" s="106" t="s">
        <v>142</v>
      </c>
      <c r="G84" s="103">
        <v>0</v>
      </c>
      <c r="H84" s="89" t="s">
        <v>140</v>
      </c>
    </row>
    <row r="85" spans="1:8" x14ac:dyDescent="0.2">
      <c r="A85" s="100"/>
      <c r="B85" s="100"/>
      <c r="C85" s="104"/>
      <c r="D85" s="100"/>
      <c r="E85" s="100"/>
      <c r="F85" s="105"/>
      <c r="G85" s="105"/>
      <c r="H85" s="89" t="s">
        <v>140</v>
      </c>
    </row>
    <row r="86" spans="1:8" x14ac:dyDescent="0.2">
      <c r="A86" s="100"/>
      <c r="B86" s="100"/>
      <c r="C86" s="101" t="s">
        <v>155</v>
      </c>
      <c r="D86" s="100"/>
      <c r="E86" s="100"/>
      <c r="F86" s="105"/>
      <c r="G86" s="105"/>
      <c r="H86" s="89" t="s">
        <v>140</v>
      </c>
    </row>
    <row r="87" spans="1:8" x14ac:dyDescent="0.2">
      <c r="A87" s="100"/>
      <c r="B87" s="100"/>
      <c r="C87" s="101" t="s">
        <v>139</v>
      </c>
      <c r="D87" s="100"/>
      <c r="E87" s="100" t="s">
        <v>140</v>
      </c>
      <c r="F87" s="106" t="s">
        <v>142</v>
      </c>
      <c r="G87" s="103">
        <v>0</v>
      </c>
      <c r="H87" s="89" t="s">
        <v>140</v>
      </c>
    </row>
    <row r="88" spans="1:8" x14ac:dyDescent="0.2">
      <c r="A88" s="100"/>
      <c r="B88" s="100"/>
      <c r="C88" s="104"/>
      <c r="D88" s="100"/>
      <c r="E88" s="100"/>
      <c r="F88" s="105"/>
      <c r="G88" s="105"/>
      <c r="H88" s="89" t="s">
        <v>140</v>
      </c>
    </row>
    <row r="89" spans="1:8" x14ac:dyDescent="0.2">
      <c r="A89" s="100"/>
      <c r="B89" s="100"/>
      <c r="C89" s="101" t="s">
        <v>156</v>
      </c>
      <c r="D89" s="100"/>
      <c r="E89" s="100"/>
      <c r="F89" s="105"/>
      <c r="G89" s="105"/>
      <c r="H89" s="89" t="s">
        <v>140</v>
      </c>
    </row>
    <row r="90" spans="1:8" x14ac:dyDescent="0.2">
      <c r="A90" s="100"/>
      <c r="B90" s="100"/>
      <c r="C90" s="101" t="s">
        <v>139</v>
      </c>
      <c r="D90" s="100"/>
      <c r="E90" s="100" t="s">
        <v>140</v>
      </c>
      <c r="F90" s="106" t="s">
        <v>142</v>
      </c>
      <c r="G90" s="103">
        <v>0</v>
      </c>
      <c r="H90" s="89" t="s">
        <v>140</v>
      </c>
    </row>
    <row r="91" spans="1:8" x14ac:dyDescent="0.2">
      <c r="A91" s="100"/>
      <c r="B91" s="100"/>
      <c r="C91" s="104"/>
      <c r="D91" s="100"/>
      <c r="E91" s="100"/>
      <c r="F91" s="105"/>
      <c r="G91" s="105"/>
      <c r="H91" s="89" t="s">
        <v>140</v>
      </c>
    </row>
    <row r="92" spans="1:8" x14ac:dyDescent="0.2">
      <c r="A92" s="100"/>
      <c r="B92" s="100"/>
      <c r="C92" s="101" t="s">
        <v>157</v>
      </c>
      <c r="D92" s="100"/>
      <c r="E92" s="100"/>
      <c r="F92" s="105"/>
      <c r="G92" s="105"/>
      <c r="H92" s="89" t="s">
        <v>140</v>
      </c>
    </row>
    <row r="93" spans="1:8" x14ac:dyDescent="0.2">
      <c r="A93" s="95">
        <v>1</v>
      </c>
      <c r="B93" s="96"/>
      <c r="C93" s="96" t="s">
        <v>158</v>
      </c>
      <c r="D93" s="96"/>
      <c r="E93" s="107"/>
      <c r="F93" s="98">
        <v>146.573875499</v>
      </c>
      <c r="G93" s="99">
        <v>4.5764590000000001E-2</v>
      </c>
      <c r="H93" s="89">
        <v>5.2</v>
      </c>
    </row>
    <row r="94" spans="1:8" x14ac:dyDescent="0.2">
      <c r="A94" s="100"/>
      <c r="B94" s="100"/>
      <c r="C94" s="101" t="s">
        <v>139</v>
      </c>
      <c r="D94" s="100"/>
      <c r="E94" s="100" t="s">
        <v>140</v>
      </c>
      <c r="F94" s="102">
        <v>146.573875499</v>
      </c>
      <c r="G94" s="103">
        <v>4.5764590000000001E-2</v>
      </c>
      <c r="H94" s="89" t="s">
        <v>140</v>
      </c>
    </row>
    <row r="95" spans="1:8" x14ac:dyDescent="0.2">
      <c r="A95" s="100"/>
      <c r="B95" s="100"/>
      <c r="C95" s="104"/>
      <c r="D95" s="100"/>
      <c r="E95" s="100"/>
      <c r="F95" s="105"/>
      <c r="G95" s="105"/>
      <c r="H95" s="89" t="s">
        <v>140</v>
      </c>
    </row>
    <row r="96" spans="1:8" x14ac:dyDescent="0.2">
      <c r="A96" s="100"/>
      <c r="B96" s="100"/>
      <c r="C96" s="101" t="s">
        <v>159</v>
      </c>
      <c r="D96" s="100"/>
      <c r="E96" s="100"/>
      <c r="F96" s="102">
        <v>146.573875499</v>
      </c>
      <c r="G96" s="103">
        <v>4.5764590000000001E-2</v>
      </c>
      <c r="H96" s="89" t="s">
        <v>140</v>
      </c>
    </row>
    <row r="97" spans="1:10" x14ac:dyDescent="0.2">
      <c r="A97" s="100"/>
      <c r="B97" s="100"/>
      <c r="C97" s="105"/>
      <c r="D97" s="100"/>
      <c r="E97" s="100"/>
      <c r="F97" s="100"/>
      <c r="G97" s="100"/>
      <c r="H97" s="89" t="s">
        <v>140</v>
      </c>
    </row>
    <row r="98" spans="1:10" x14ac:dyDescent="0.2">
      <c r="A98" s="100"/>
      <c r="B98" s="100"/>
      <c r="C98" s="101" t="s">
        <v>160</v>
      </c>
      <c r="D98" s="100"/>
      <c r="E98" s="100"/>
      <c r="F98" s="100"/>
      <c r="G98" s="100"/>
      <c r="H98" s="89" t="s">
        <v>140</v>
      </c>
    </row>
    <row r="99" spans="1:10" x14ac:dyDescent="0.2">
      <c r="A99" s="100"/>
      <c r="B99" s="100"/>
      <c r="C99" s="101" t="s">
        <v>161</v>
      </c>
      <c r="D99" s="100"/>
      <c r="E99" s="100"/>
      <c r="F99" s="100"/>
      <c r="G99" s="100"/>
      <c r="H99" s="89" t="s">
        <v>140</v>
      </c>
    </row>
    <row r="100" spans="1:10" x14ac:dyDescent="0.2">
      <c r="A100" s="100"/>
      <c r="B100" s="100"/>
      <c r="C100" s="101" t="s">
        <v>139</v>
      </c>
      <c r="D100" s="100"/>
      <c r="E100" s="100" t="s">
        <v>140</v>
      </c>
      <c r="F100" s="106" t="s">
        <v>142</v>
      </c>
      <c r="G100" s="103">
        <v>0</v>
      </c>
      <c r="H100" s="89" t="s">
        <v>140</v>
      </c>
    </row>
    <row r="101" spans="1:10" x14ac:dyDescent="0.2">
      <c r="A101" s="100"/>
      <c r="B101" s="100"/>
      <c r="C101" s="104"/>
      <c r="D101" s="100"/>
      <c r="E101" s="100"/>
      <c r="F101" s="105"/>
      <c r="G101" s="105"/>
      <c r="H101" s="89" t="s">
        <v>140</v>
      </c>
    </row>
    <row r="102" spans="1:10" x14ac:dyDescent="0.2">
      <c r="A102" s="100"/>
      <c r="B102" s="100"/>
      <c r="C102" s="101" t="s">
        <v>162</v>
      </c>
      <c r="D102" s="100"/>
      <c r="E102" s="100"/>
      <c r="F102" s="100"/>
      <c r="G102" s="100"/>
      <c r="H102" s="89" t="s">
        <v>140</v>
      </c>
    </row>
    <row r="103" spans="1:10" x14ac:dyDescent="0.2">
      <c r="A103" s="100"/>
      <c r="B103" s="100"/>
      <c r="C103" s="101" t="s">
        <v>163</v>
      </c>
      <c r="D103" s="100"/>
      <c r="E103" s="100"/>
      <c r="F103" s="100"/>
      <c r="G103" s="100"/>
      <c r="H103" s="89" t="s">
        <v>140</v>
      </c>
    </row>
    <row r="104" spans="1:10" x14ac:dyDescent="0.2">
      <c r="A104" s="100"/>
      <c r="B104" s="100"/>
      <c r="C104" s="101" t="s">
        <v>139</v>
      </c>
      <c r="D104" s="100"/>
      <c r="E104" s="100" t="s">
        <v>140</v>
      </c>
      <c r="F104" s="106" t="s">
        <v>142</v>
      </c>
      <c r="G104" s="103">
        <v>0</v>
      </c>
      <c r="H104" s="89" t="s">
        <v>140</v>
      </c>
    </row>
    <row r="105" spans="1:10" x14ac:dyDescent="0.2">
      <c r="A105" s="100"/>
      <c r="B105" s="100"/>
      <c r="C105" s="104"/>
      <c r="D105" s="100"/>
      <c r="E105" s="100"/>
      <c r="F105" s="105"/>
      <c r="G105" s="105"/>
      <c r="H105" s="89" t="s">
        <v>140</v>
      </c>
    </row>
    <row r="106" spans="1:10" x14ac:dyDescent="0.2">
      <c r="A106" s="100"/>
      <c r="B106" s="100"/>
      <c r="C106" s="101" t="s">
        <v>164</v>
      </c>
      <c r="D106" s="100"/>
      <c r="E106" s="100"/>
      <c r="F106" s="105"/>
      <c r="G106" s="105"/>
      <c r="H106" s="89" t="s">
        <v>140</v>
      </c>
    </row>
    <row r="107" spans="1:10" x14ac:dyDescent="0.2">
      <c r="A107" s="100"/>
      <c r="B107" s="100"/>
      <c r="C107" s="101" t="s">
        <v>139</v>
      </c>
      <c r="D107" s="100"/>
      <c r="E107" s="100" t="s">
        <v>140</v>
      </c>
      <c r="F107" s="106" t="s">
        <v>142</v>
      </c>
      <c r="G107" s="103">
        <v>0</v>
      </c>
      <c r="H107" s="89" t="s">
        <v>140</v>
      </c>
    </row>
    <row r="108" spans="1:10" x14ac:dyDescent="0.2">
      <c r="A108" s="100"/>
      <c r="B108" s="96"/>
      <c r="C108" s="96"/>
      <c r="D108" s="101"/>
      <c r="E108" s="100"/>
      <c r="F108" s="96"/>
      <c r="G108" s="107"/>
      <c r="H108" s="89" t="s">
        <v>140</v>
      </c>
    </row>
    <row r="109" spans="1:10" x14ac:dyDescent="0.2">
      <c r="A109" s="107"/>
      <c r="B109" s="96"/>
      <c r="C109" s="96" t="s">
        <v>165</v>
      </c>
      <c r="D109" s="96"/>
      <c r="E109" s="107"/>
      <c r="F109" s="98">
        <v>-0.74157457999999998</v>
      </c>
      <c r="G109" s="99">
        <v>-2.3154E-4</v>
      </c>
      <c r="H109" s="89" t="s">
        <v>140</v>
      </c>
    </row>
    <row r="110" spans="1:10" x14ac:dyDescent="0.2">
      <c r="A110" s="104"/>
      <c r="B110" s="104"/>
      <c r="C110" s="101" t="s">
        <v>166</v>
      </c>
      <c r="D110" s="105"/>
      <c r="E110" s="105"/>
      <c r="F110" s="102">
        <v>3202.7794365189998</v>
      </c>
      <c r="G110" s="108">
        <v>1.0000000099999999</v>
      </c>
      <c r="H110" s="89" t="s">
        <v>140</v>
      </c>
    </row>
    <row r="111" spans="1:10" ht="12.75" customHeight="1" x14ac:dyDescent="0.2">
      <c r="A111" s="109"/>
      <c r="B111" s="109"/>
      <c r="C111" s="110"/>
      <c r="D111" s="111"/>
      <c r="E111" s="111"/>
      <c r="F111" s="112"/>
      <c r="G111" s="113"/>
      <c r="H111" s="114"/>
    </row>
    <row r="112" spans="1:10" x14ac:dyDescent="0.2">
      <c r="A112" s="109"/>
      <c r="B112" s="230" t="s">
        <v>984</v>
      </c>
      <c r="C112" s="230"/>
      <c r="D112" s="230"/>
      <c r="E112" s="230"/>
      <c r="F112" s="230"/>
      <c r="G112" s="230"/>
      <c r="H112" s="230"/>
      <c r="J112" s="116"/>
    </row>
    <row r="113" spans="1:17" x14ac:dyDescent="0.2">
      <c r="A113" s="109"/>
      <c r="B113" s="230" t="s">
        <v>985</v>
      </c>
      <c r="C113" s="230"/>
      <c r="D113" s="230"/>
      <c r="E113" s="230"/>
      <c r="F113" s="230"/>
      <c r="G113" s="230"/>
      <c r="H113" s="230"/>
      <c r="J113" s="116"/>
    </row>
    <row r="114" spans="1:17" x14ac:dyDescent="0.2">
      <c r="A114" s="109"/>
      <c r="B114" s="230" t="s">
        <v>986</v>
      </c>
      <c r="C114" s="230"/>
      <c r="D114" s="230"/>
      <c r="E114" s="230"/>
      <c r="F114" s="230"/>
      <c r="G114" s="230"/>
      <c r="H114" s="230"/>
      <c r="J114" s="116"/>
    </row>
    <row r="115" spans="1:17" s="118" customFormat="1" ht="66.75" customHeight="1" x14ac:dyDescent="0.25">
      <c r="A115" s="117"/>
      <c r="B115" s="231" t="s">
        <v>987</v>
      </c>
      <c r="C115" s="231"/>
      <c r="D115" s="231"/>
      <c r="E115" s="231"/>
      <c r="F115" s="231"/>
      <c r="G115" s="231"/>
      <c r="H115" s="231"/>
      <c r="I115"/>
      <c r="J115" s="116"/>
      <c r="K115"/>
      <c r="L115"/>
      <c r="M115"/>
      <c r="N115"/>
      <c r="O115"/>
      <c r="P115"/>
      <c r="Q115"/>
    </row>
    <row r="116" spans="1:17" x14ac:dyDescent="0.2">
      <c r="A116" s="109"/>
      <c r="B116" s="230" t="s">
        <v>988</v>
      </c>
      <c r="C116" s="230"/>
      <c r="D116" s="230"/>
      <c r="E116" s="230"/>
      <c r="F116" s="230"/>
      <c r="G116" s="230"/>
      <c r="H116" s="230"/>
      <c r="J116" s="116"/>
    </row>
    <row r="117" spans="1:17" x14ac:dyDescent="0.2">
      <c r="A117" s="109"/>
      <c r="B117" s="109"/>
      <c r="C117" s="109"/>
      <c r="D117" s="111"/>
      <c r="E117" s="111"/>
      <c r="F117" s="111"/>
      <c r="G117" s="111"/>
    </row>
    <row r="118" spans="1:17" x14ac:dyDescent="0.2">
      <c r="A118" s="109"/>
      <c r="B118" s="232" t="s">
        <v>167</v>
      </c>
      <c r="C118" s="233"/>
      <c r="D118" s="234"/>
      <c r="E118" s="119"/>
      <c r="F118" s="111"/>
      <c r="G118" s="111"/>
    </row>
    <row r="119" spans="1:17" ht="27.75" customHeight="1" x14ac:dyDescent="0.2">
      <c r="A119" s="109"/>
      <c r="B119" s="235" t="s">
        <v>168</v>
      </c>
      <c r="C119" s="236"/>
      <c r="D119" s="88" t="s">
        <v>169</v>
      </c>
      <c r="E119" s="119"/>
      <c r="F119" s="111"/>
      <c r="G119" s="111"/>
    </row>
    <row r="120" spans="1:17" ht="12.75" customHeight="1" x14ac:dyDescent="0.2">
      <c r="A120" s="109"/>
      <c r="B120" s="235" t="s">
        <v>989</v>
      </c>
      <c r="C120" s="236"/>
      <c r="D120" s="88" t="s">
        <v>169</v>
      </c>
      <c r="E120" s="119"/>
      <c r="F120" s="111"/>
      <c r="G120" s="111"/>
    </row>
    <row r="121" spans="1:17" x14ac:dyDescent="0.2">
      <c r="A121" s="109"/>
      <c r="B121" s="235" t="s">
        <v>170</v>
      </c>
      <c r="C121" s="236"/>
      <c r="D121" s="120" t="s">
        <v>140</v>
      </c>
      <c r="E121" s="119"/>
      <c r="F121" s="111"/>
      <c r="G121" s="111"/>
    </row>
    <row r="122" spans="1:17" x14ac:dyDescent="0.2">
      <c r="A122" s="121"/>
      <c r="B122" s="122" t="s">
        <v>140</v>
      </c>
      <c r="C122" s="122" t="s">
        <v>990</v>
      </c>
      <c r="D122" s="122" t="s">
        <v>171</v>
      </c>
      <c r="E122" s="121"/>
      <c r="F122" s="121"/>
      <c r="G122" s="121"/>
      <c r="H122" s="121"/>
      <c r="J122" s="116"/>
    </row>
    <row r="123" spans="1:17" x14ac:dyDescent="0.2">
      <c r="A123" s="121"/>
      <c r="B123" s="123" t="s">
        <v>172</v>
      </c>
      <c r="C123" s="124">
        <v>46022</v>
      </c>
      <c r="D123" s="124">
        <v>46053</v>
      </c>
      <c r="E123" s="121"/>
      <c r="F123" s="121"/>
      <c r="G123" s="121"/>
      <c r="J123" s="116"/>
    </row>
    <row r="124" spans="1:17" x14ac:dyDescent="0.2">
      <c r="A124" s="125"/>
      <c r="B124" s="96" t="s">
        <v>173</v>
      </c>
      <c r="C124" s="126">
        <v>29.7332</v>
      </c>
      <c r="D124" s="126">
        <v>28.806100000000001</v>
      </c>
      <c r="E124" s="125"/>
      <c r="F124" s="127"/>
      <c r="G124" s="128"/>
    </row>
    <row r="125" spans="1:17" x14ac:dyDescent="0.2">
      <c r="A125" s="125"/>
      <c r="B125" s="96" t="s">
        <v>1106</v>
      </c>
      <c r="C125" s="126">
        <v>28.305900000000001</v>
      </c>
      <c r="D125" s="126">
        <v>27.423400000000001</v>
      </c>
      <c r="E125" s="125"/>
      <c r="F125" s="127"/>
      <c r="G125" s="128"/>
    </row>
    <row r="126" spans="1:17" x14ac:dyDescent="0.2">
      <c r="A126" s="125"/>
      <c r="B126" s="96" t="s">
        <v>174</v>
      </c>
      <c r="C126" s="126">
        <v>28.776299999999999</v>
      </c>
      <c r="D126" s="126">
        <v>27.8736</v>
      </c>
      <c r="E126" s="125"/>
      <c r="F126" s="127"/>
      <c r="G126" s="128"/>
    </row>
    <row r="127" spans="1:17" x14ac:dyDescent="0.2">
      <c r="A127" s="125"/>
      <c r="B127" s="96" t="s">
        <v>1107</v>
      </c>
      <c r="C127" s="126">
        <v>27.355799999999999</v>
      </c>
      <c r="D127" s="126">
        <v>26.497699999999998</v>
      </c>
      <c r="E127" s="125"/>
      <c r="F127" s="127"/>
      <c r="G127" s="128"/>
    </row>
    <row r="128" spans="1:17" x14ac:dyDescent="0.2">
      <c r="A128" s="125"/>
      <c r="B128" s="125"/>
      <c r="C128" s="125"/>
      <c r="D128" s="125"/>
      <c r="E128" s="125"/>
      <c r="F128" s="125"/>
      <c r="G128" s="125"/>
    </row>
    <row r="129" spans="1:7" x14ac:dyDescent="0.2">
      <c r="A129" s="121"/>
      <c r="B129" s="235" t="s">
        <v>991</v>
      </c>
      <c r="C129" s="236"/>
      <c r="D129" s="88" t="s">
        <v>169</v>
      </c>
      <c r="E129" s="121"/>
      <c r="F129" s="121"/>
      <c r="G129" s="121"/>
    </row>
    <row r="130" spans="1:7" x14ac:dyDescent="0.2">
      <c r="A130" s="121"/>
      <c r="B130" s="137"/>
      <c r="C130" s="137"/>
      <c r="D130" s="137"/>
      <c r="E130" s="121"/>
      <c r="F130" s="121"/>
      <c r="G130" s="121"/>
    </row>
    <row r="131" spans="1:7" x14ac:dyDescent="0.2">
      <c r="A131" s="121"/>
      <c r="B131" s="235" t="s">
        <v>175</v>
      </c>
      <c r="C131" s="236"/>
      <c r="D131" s="88" t="s">
        <v>169</v>
      </c>
      <c r="E131" s="131"/>
      <c r="F131" s="121"/>
      <c r="G131" s="121"/>
    </row>
    <row r="132" spans="1:7" x14ac:dyDescent="0.2">
      <c r="A132" s="121"/>
      <c r="B132" s="235" t="s">
        <v>176</v>
      </c>
      <c r="C132" s="236"/>
      <c r="D132" s="88" t="s">
        <v>169</v>
      </c>
      <c r="E132" s="131"/>
      <c r="F132" s="121"/>
      <c r="G132" s="121"/>
    </row>
    <row r="133" spans="1:7" x14ac:dyDescent="0.2">
      <c r="A133" s="121"/>
      <c r="B133" s="235" t="s">
        <v>177</v>
      </c>
      <c r="C133" s="236"/>
      <c r="D133" s="88" t="s">
        <v>169</v>
      </c>
      <c r="E133" s="131"/>
      <c r="F133" s="121"/>
      <c r="G133" s="121"/>
    </row>
    <row r="134" spans="1:7" x14ac:dyDescent="0.2">
      <c r="A134" s="121"/>
      <c r="B134" s="235" t="s">
        <v>178</v>
      </c>
      <c r="C134" s="236"/>
      <c r="D134" s="132">
        <v>0.16312418274348836</v>
      </c>
      <c r="E134" s="121"/>
      <c r="F134" s="115"/>
      <c r="G134" s="133"/>
    </row>
    <row r="136" spans="1:7" x14ac:dyDescent="0.2">
      <c r="B136" s="237" t="s">
        <v>992</v>
      </c>
      <c r="C136" s="237"/>
    </row>
    <row r="138" spans="1:7" ht="153.75" customHeight="1" x14ac:dyDescent="0.2"/>
    <row r="141" spans="1:7" x14ac:dyDescent="0.2">
      <c r="B141" s="134" t="s">
        <v>993</v>
      </c>
      <c r="C141" s="135"/>
      <c r="D141" s="134"/>
    </row>
    <row r="142" spans="1:7" x14ac:dyDescent="0.2">
      <c r="B142" s="134" t="s">
        <v>1004</v>
      </c>
      <c r="D142" s="134"/>
    </row>
    <row r="143" spans="1:7" ht="165" customHeight="1" x14ac:dyDescent="0.2"/>
    <row r="145" spans="10:10" x14ac:dyDescent="0.2">
      <c r="J145" s="86"/>
    </row>
  </sheetData>
  <mergeCells count="18">
    <mergeCell ref="B120:C120"/>
    <mergeCell ref="B121:C121"/>
    <mergeCell ref="B136:C136"/>
    <mergeCell ref="B129:C129"/>
    <mergeCell ref="B133:C133"/>
    <mergeCell ref="B134:C134"/>
    <mergeCell ref="B131:C131"/>
    <mergeCell ref="B132:C132"/>
    <mergeCell ref="B114:H114"/>
    <mergeCell ref="B115:H115"/>
    <mergeCell ref="B116:H116"/>
    <mergeCell ref="B118:D118"/>
    <mergeCell ref="B119:C119"/>
    <mergeCell ref="A1:H1"/>
    <mergeCell ref="A2:H2"/>
    <mergeCell ref="A3:H3"/>
    <mergeCell ref="B112:H112"/>
    <mergeCell ref="B113:H113"/>
  </mergeCells>
  <hyperlinks>
    <hyperlink ref="I1" location="Index!B2" display="Index" xr:uid="{2DCE26E6-DD2F-466D-B8A5-1DB6670997B0}"/>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B7B65-D58B-4984-9628-115EA721FA3F}">
  <sheetPr>
    <outlinePr summaryBelow="0" summaryRight="0"/>
  </sheetPr>
  <dimension ref="A1:Q146"/>
  <sheetViews>
    <sheetView showGridLines="0" workbookViewId="0">
      <selection sqref="A1:H1"/>
    </sheetView>
  </sheetViews>
  <sheetFormatPr defaultRowHeight="12.75" x14ac:dyDescent="0.2"/>
  <cols>
    <col min="1" max="1" width="5.85546875" bestFit="1" customWidth="1"/>
    <col min="2" max="2" width="19.7109375" bestFit="1" customWidth="1"/>
    <col min="3" max="3" width="46.85546875" customWidth="1"/>
    <col min="4" max="4" width="17.7109375" bestFit="1" customWidth="1"/>
    <col min="5" max="5" width="8.7109375" bestFit="1" customWidth="1"/>
    <col min="6" max="6" width="10.140625" bestFit="1" customWidth="1"/>
    <col min="7" max="7" width="14" bestFit="1" customWidth="1"/>
    <col min="8" max="8" width="8.42578125" bestFit="1" customWidth="1"/>
    <col min="9" max="9" width="8.7109375" customWidth="1"/>
  </cols>
  <sheetData>
    <row r="1" spans="1:9" ht="15" x14ac:dyDescent="0.2">
      <c r="A1" s="248" t="s">
        <v>0</v>
      </c>
      <c r="B1" s="248"/>
      <c r="C1" s="248"/>
      <c r="D1" s="248"/>
      <c r="E1" s="248"/>
      <c r="F1" s="248"/>
      <c r="G1" s="248"/>
      <c r="H1" s="248"/>
      <c r="I1" s="1" t="s">
        <v>981</v>
      </c>
    </row>
    <row r="2" spans="1:9" ht="15" x14ac:dyDescent="0.2">
      <c r="A2" s="248" t="s">
        <v>427</v>
      </c>
      <c r="B2" s="248"/>
      <c r="C2" s="248"/>
      <c r="D2" s="248"/>
      <c r="E2" s="248"/>
      <c r="F2" s="248"/>
      <c r="G2" s="248"/>
      <c r="H2" s="248"/>
    </row>
    <row r="3" spans="1:9" ht="15" x14ac:dyDescent="0.2">
      <c r="A3" s="248" t="s">
        <v>982</v>
      </c>
      <c r="B3" s="248"/>
      <c r="C3" s="248"/>
      <c r="D3" s="248"/>
      <c r="E3" s="248"/>
      <c r="F3" s="248"/>
      <c r="G3" s="248"/>
      <c r="H3" s="248"/>
    </row>
    <row r="4" spans="1:9" s="86" customFormat="1" ht="30" x14ac:dyDescent="0.2">
      <c r="A4" s="84" t="s">
        <v>2</v>
      </c>
      <c r="B4" s="84" t="s">
        <v>3</v>
      </c>
      <c r="C4" s="84" t="s">
        <v>4</v>
      </c>
      <c r="D4" s="84" t="s">
        <v>5</v>
      </c>
      <c r="E4" s="84" t="s">
        <v>6</v>
      </c>
      <c r="F4" s="84" t="s">
        <v>7</v>
      </c>
      <c r="G4" s="84" t="s">
        <v>8</v>
      </c>
      <c r="H4" s="85" t="s">
        <v>980</v>
      </c>
    </row>
    <row r="5" spans="1:9" x14ac:dyDescent="0.2">
      <c r="A5" s="87"/>
      <c r="B5" s="87"/>
      <c r="C5" s="88" t="s">
        <v>9</v>
      </c>
      <c r="D5" s="87"/>
      <c r="E5" s="87"/>
      <c r="F5" s="87"/>
      <c r="G5" s="87"/>
      <c r="H5" s="89" t="s">
        <v>140</v>
      </c>
    </row>
    <row r="6" spans="1:9" x14ac:dyDescent="0.2">
      <c r="A6" s="90"/>
      <c r="B6" s="91"/>
      <c r="C6" s="91" t="s">
        <v>10</v>
      </c>
      <c r="D6" s="91"/>
      <c r="E6" s="92"/>
      <c r="F6" s="93"/>
      <c r="G6" s="94"/>
      <c r="H6" s="89" t="s">
        <v>140</v>
      </c>
    </row>
    <row r="7" spans="1:9" x14ac:dyDescent="0.2">
      <c r="A7" s="95">
        <v>1</v>
      </c>
      <c r="B7" s="96" t="s">
        <v>359</v>
      </c>
      <c r="C7" s="96" t="s">
        <v>360</v>
      </c>
      <c r="D7" s="96" t="s">
        <v>109</v>
      </c>
      <c r="E7" s="97">
        <v>21323</v>
      </c>
      <c r="F7" s="98">
        <v>117.7349445</v>
      </c>
      <c r="G7" s="99">
        <v>5.4764559999999997E-2</v>
      </c>
      <c r="H7" s="89" t="s">
        <v>140</v>
      </c>
    </row>
    <row r="8" spans="1:9" x14ac:dyDescent="0.2">
      <c r="A8" s="95">
        <v>2</v>
      </c>
      <c r="B8" s="96" t="s">
        <v>361</v>
      </c>
      <c r="C8" s="96" t="s">
        <v>362</v>
      </c>
      <c r="D8" s="96" t="s">
        <v>31</v>
      </c>
      <c r="E8" s="97">
        <v>178820</v>
      </c>
      <c r="F8" s="98">
        <v>116.894634</v>
      </c>
      <c r="G8" s="99">
        <v>5.4373680000000001E-2</v>
      </c>
      <c r="H8" s="89" t="s">
        <v>140</v>
      </c>
    </row>
    <row r="9" spans="1:9" x14ac:dyDescent="0.2">
      <c r="A9" s="95">
        <v>3</v>
      </c>
      <c r="B9" s="96" t="s">
        <v>365</v>
      </c>
      <c r="C9" s="96" t="s">
        <v>366</v>
      </c>
      <c r="D9" s="96" t="s">
        <v>71</v>
      </c>
      <c r="E9" s="97">
        <v>5638</v>
      </c>
      <c r="F9" s="98">
        <v>114.558522</v>
      </c>
      <c r="G9" s="99">
        <v>5.3287040000000001E-2</v>
      </c>
      <c r="H9" s="89" t="s">
        <v>140</v>
      </c>
    </row>
    <row r="10" spans="1:9" x14ac:dyDescent="0.2">
      <c r="A10" s="95">
        <v>4</v>
      </c>
      <c r="B10" s="96" t="s">
        <v>217</v>
      </c>
      <c r="C10" s="96" t="s">
        <v>218</v>
      </c>
      <c r="D10" s="96" t="s">
        <v>182</v>
      </c>
      <c r="E10" s="97">
        <v>700</v>
      </c>
      <c r="F10" s="98">
        <v>105.40600000000001</v>
      </c>
      <c r="G10" s="99">
        <v>4.9029730000000001E-2</v>
      </c>
      <c r="H10" s="89" t="s">
        <v>140</v>
      </c>
    </row>
    <row r="11" spans="1:9" x14ac:dyDescent="0.2">
      <c r="A11" s="95">
        <v>5</v>
      </c>
      <c r="B11" s="96" t="s">
        <v>342</v>
      </c>
      <c r="C11" s="96" t="s">
        <v>343</v>
      </c>
      <c r="D11" s="96" t="s">
        <v>261</v>
      </c>
      <c r="E11" s="97">
        <v>6568</v>
      </c>
      <c r="F11" s="98">
        <v>101.620096</v>
      </c>
      <c r="G11" s="99">
        <v>4.7268709999999999E-2</v>
      </c>
      <c r="H11" s="89" t="s">
        <v>140</v>
      </c>
    </row>
    <row r="12" spans="1:9" x14ac:dyDescent="0.2">
      <c r="A12" s="95">
        <v>6</v>
      </c>
      <c r="B12" s="96" t="s">
        <v>363</v>
      </c>
      <c r="C12" s="96" t="s">
        <v>364</v>
      </c>
      <c r="D12" s="96" t="s">
        <v>31</v>
      </c>
      <c r="E12" s="97">
        <v>22305</v>
      </c>
      <c r="F12" s="98">
        <v>97.707052500000003</v>
      </c>
      <c r="G12" s="99">
        <v>4.5448559999999999E-2</v>
      </c>
      <c r="H12" s="89" t="s">
        <v>140</v>
      </c>
    </row>
    <row r="13" spans="1:9" x14ac:dyDescent="0.2">
      <c r="A13" s="95">
        <v>7</v>
      </c>
      <c r="B13" s="96" t="s">
        <v>87</v>
      </c>
      <c r="C13" s="96" t="s">
        <v>88</v>
      </c>
      <c r="D13" s="96" t="s">
        <v>60</v>
      </c>
      <c r="E13" s="97">
        <v>10955</v>
      </c>
      <c r="F13" s="98">
        <v>77.583309999999997</v>
      </c>
      <c r="G13" s="99">
        <v>3.6087969999999997E-2</v>
      </c>
      <c r="H13" s="89" t="s">
        <v>140</v>
      </c>
    </row>
    <row r="14" spans="1:9" x14ac:dyDescent="0.2">
      <c r="A14" s="95">
        <v>8</v>
      </c>
      <c r="B14" s="96" t="s">
        <v>67</v>
      </c>
      <c r="C14" s="96" t="s">
        <v>68</v>
      </c>
      <c r="D14" s="96" t="s">
        <v>60</v>
      </c>
      <c r="E14" s="97">
        <v>1863</v>
      </c>
      <c r="F14" s="98">
        <v>74.913093000000003</v>
      </c>
      <c r="G14" s="99">
        <v>3.4845920000000002E-2</v>
      </c>
      <c r="H14" s="89" t="s">
        <v>140</v>
      </c>
    </row>
    <row r="15" spans="1:9" x14ac:dyDescent="0.2">
      <c r="A15" s="95">
        <v>9</v>
      </c>
      <c r="B15" s="96" t="s">
        <v>367</v>
      </c>
      <c r="C15" s="96" t="s">
        <v>368</v>
      </c>
      <c r="D15" s="96" t="s">
        <v>31</v>
      </c>
      <c r="E15" s="97">
        <v>101192</v>
      </c>
      <c r="F15" s="98">
        <v>70.945711200000005</v>
      </c>
      <c r="G15" s="99">
        <v>3.300049E-2</v>
      </c>
      <c r="H15" s="89" t="s">
        <v>140</v>
      </c>
    </row>
    <row r="16" spans="1:9" ht="25.5" x14ac:dyDescent="0.2">
      <c r="A16" s="95">
        <v>10</v>
      </c>
      <c r="B16" s="96" t="s">
        <v>375</v>
      </c>
      <c r="C16" s="96" t="s">
        <v>376</v>
      </c>
      <c r="D16" s="96" t="s">
        <v>216</v>
      </c>
      <c r="E16" s="97">
        <v>1238</v>
      </c>
      <c r="F16" s="98">
        <v>65.651139999999998</v>
      </c>
      <c r="G16" s="99">
        <v>3.0537709999999999E-2</v>
      </c>
      <c r="H16" s="89" t="s">
        <v>140</v>
      </c>
    </row>
    <row r="17" spans="1:8" x14ac:dyDescent="0.2">
      <c r="A17" s="95">
        <v>11</v>
      </c>
      <c r="B17" s="96" t="s">
        <v>369</v>
      </c>
      <c r="C17" s="96" t="s">
        <v>370</v>
      </c>
      <c r="D17" s="96" t="s">
        <v>71</v>
      </c>
      <c r="E17" s="97">
        <v>27896</v>
      </c>
      <c r="F17" s="98">
        <v>63.906946400000002</v>
      </c>
      <c r="G17" s="99">
        <v>2.97264E-2</v>
      </c>
      <c r="H17" s="89" t="s">
        <v>140</v>
      </c>
    </row>
    <row r="18" spans="1:8" x14ac:dyDescent="0.2">
      <c r="A18" s="95">
        <v>12</v>
      </c>
      <c r="B18" s="96" t="s">
        <v>371</v>
      </c>
      <c r="C18" s="96" t="s">
        <v>372</v>
      </c>
      <c r="D18" s="96" t="s">
        <v>28</v>
      </c>
      <c r="E18" s="97">
        <v>2115</v>
      </c>
      <c r="F18" s="98">
        <v>62.001224999999998</v>
      </c>
      <c r="G18" s="99">
        <v>2.883995E-2</v>
      </c>
      <c r="H18" s="89" t="s">
        <v>140</v>
      </c>
    </row>
    <row r="19" spans="1:8" ht="25.5" x14ac:dyDescent="0.2">
      <c r="A19" s="95">
        <v>13</v>
      </c>
      <c r="B19" s="96" t="s">
        <v>383</v>
      </c>
      <c r="C19" s="96" t="s">
        <v>384</v>
      </c>
      <c r="D19" s="96" t="s">
        <v>277</v>
      </c>
      <c r="E19" s="97">
        <v>1007</v>
      </c>
      <c r="F19" s="98">
        <v>61.416930000000001</v>
      </c>
      <c r="G19" s="99">
        <v>2.8568159999999999E-2</v>
      </c>
      <c r="H19" s="89" t="s">
        <v>140</v>
      </c>
    </row>
    <row r="20" spans="1:8" x14ac:dyDescent="0.2">
      <c r="A20" s="95">
        <v>14</v>
      </c>
      <c r="B20" s="96" t="s">
        <v>377</v>
      </c>
      <c r="C20" s="96" t="s">
        <v>378</v>
      </c>
      <c r="D20" s="96" t="s">
        <v>199</v>
      </c>
      <c r="E20" s="97">
        <v>9732</v>
      </c>
      <c r="F20" s="98">
        <v>59.569572000000001</v>
      </c>
      <c r="G20" s="99">
        <v>2.7708859999999998E-2</v>
      </c>
      <c r="H20" s="89" t="s">
        <v>140</v>
      </c>
    </row>
    <row r="21" spans="1:8" x14ac:dyDescent="0.2">
      <c r="A21" s="95">
        <v>15</v>
      </c>
      <c r="B21" s="96" t="s">
        <v>381</v>
      </c>
      <c r="C21" s="96" t="s">
        <v>382</v>
      </c>
      <c r="D21" s="96" t="s">
        <v>221</v>
      </c>
      <c r="E21" s="97">
        <v>30085</v>
      </c>
      <c r="F21" s="98">
        <v>57.026117499999998</v>
      </c>
      <c r="G21" s="99">
        <v>2.6525770000000001E-2</v>
      </c>
      <c r="H21" s="89" t="s">
        <v>140</v>
      </c>
    </row>
    <row r="22" spans="1:8" ht="25.5" x14ac:dyDescent="0.2">
      <c r="A22" s="95">
        <v>16</v>
      </c>
      <c r="B22" s="96" t="s">
        <v>83</v>
      </c>
      <c r="C22" s="96" t="s">
        <v>84</v>
      </c>
      <c r="D22" s="96" t="s">
        <v>25</v>
      </c>
      <c r="E22" s="97">
        <v>936</v>
      </c>
      <c r="F22" s="98">
        <v>51.699959999999997</v>
      </c>
      <c r="G22" s="99">
        <v>2.4048300000000002E-2</v>
      </c>
      <c r="H22" s="89" t="s">
        <v>140</v>
      </c>
    </row>
    <row r="23" spans="1:8" x14ac:dyDescent="0.2">
      <c r="A23" s="95">
        <v>17</v>
      </c>
      <c r="B23" s="96" t="s">
        <v>373</v>
      </c>
      <c r="C23" s="96" t="s">
        <v>374</v>
      </c>
      <c r="D23" s="96" t="s">
        <v>194</v>
      </c>
      <c r="E23" s="97">
        <v>1988</v>
      </c>
      <c r="F23" s="98">
        <v>50.513092</v>
      </c>
      <c r="G23" s="99">
        <v>2.349623E-2</v>
      </c>
      <c r="H23" s="89" t="s">
        <v>140</v>
      </c>
    </row>
    <row r="24" spans="1:8" ht="25.5" x14ac:dyDescent="0.2">
      <c r="A24" s="95">
        <v>18</v>
      </c>
      <c r="B24" s="96" t="s">
        <v>391</v>
      </c>
      <c r="C24" s="96" t="s">
        <v>392</v>
      </c>
      <c r="D24" s="96" t="s">
        <v>216</v>
      </c>
      <c r="E24" s="97">
        <v>2376</v>
      </c>
      <c r="F24" s="98">
        <v>44.419319999999999</v>
      </c>
      <c r="G24" s="99">
        <v>2.0661700000000002E-2</v>
      </c>
      <c r="H24" s="89" t="s">
        <v>140</v>
      </c>
    </row>
    <row r="25" spans="1:8" ht="25.5" x14ac:dyDescent="0.2">
      <c r="A25" s="95">
        <v>19</v>
      </c>
      <c r="B25" s="96" t="s">
        <v>388</v>
      </c>
      <c r="C25" s="96" t="s">
        <v>389</v>
      </c>
      <c r="D25" s="96" t="s">
        <v>390</v>
      </c>
      <c r="E25" s="97">
        <v>13188</v>
      </c>
      <c r="F25" s="98">
        <v>44.37762</v>
      </c>
      <c r="G25" s="99">
        <v>2.0642310000000001E-2</v>
      </c>
      <c r="H25" s="89" t="s">
        <v>140</v>
      </c>
    </row>
    <row r="26" spans="1:8" x14ac:dyDescent="0.2">
      <c r="A26" s="95">
        <v>20</v>
      </c>
      <c r="B26" s="96" t="s">
        <v>385</v>
      </c>
      <c r="C26" s="96" t="s">
        <v>386</v>
      </c>
      <c r="D26" s="96" t="s">
        <v>387</v>
      </c>
      <c r="E26" s="97">
        <v>4462</v>
      </c>
      <c r="F26" s="98">
        <v>43.495576</v>
      </c>
      <c r="G26" s="99">
        <v>2.023202E-2</v>
      </c>
      <c r="H26" s="89" t="s">
        <v>140</v>
      </c>
    </row>
    <row r="27" spans="1:8" x14ac:dyDescent="0.2">
      <c r="A27" s="95">
        <v>21</v>
      </c>
      <c r="B27" s="96" t="s">
        <v>393</v>
      </c>
      <c r="C27" s="96" t="s">
        <v>394</v>
      </c>
      <c r="D27" s="96" t="s">
        <v>182</v>
      </c>
      <c r="E27" s="97">
        <v>2453</v>
      </c>
      <c r="F27" s="98">
        <v>40.579979000000002</v>
      </c>
      <c r="G27" s="99">
        <v>1.887583E-2</v>
      </c>
      <c r="H27" s="89" t="s">
        <v>140</v>
      </c>
    </row>
    <row r="28" spans="1:8" x14ac:dyDescent="0.2">
      <c r="A28" s="95">
        <v>22</v>
      </c>
      <c r="B28" s="96" t="s">
        <v>395</v>
      </c>
      <c r="C28" s="96" t="s">
        <v>396</v>
      </c>
      <c r="D28" s="96" t="s">
        <v>60</v>
      </c>
      <c r="E28" s="97">
        <v>8416</v>
      </c>
      <c r="F28" s="98">
        <v>37.459615999999997</v>
      </c>
      <c r="G28" s="99">
        <v>1.7424390000000001E-2</v>
      </c>
      <c r="H28" s="89" t="s">
        <v>140</v>
      </c>
    </row>
    <row r="29" spans="1:8" x14ac:dyDescent="0.2">
      <c r="A29" s="95">
        <v>23</v>
      </c>
      <c r="B29" s="96" t="s">
        <v>101</v>
      </c>
      <c r="C29" s="96" t="s">
        <v>102</v>
      </c>
      <c r="D29" s="96" t="s">
        <v>98</v>
      </c>
      <c r="E29" s="97">
        <v>4377</v>
      </c>
      <c r="F29" s="98">
        <v>32.925982500000003</v>
      </c>
      <c r="G29" s="99">
        <v>1.5315560000000001E-2</v>
      </c>
      <c r="H29" s="89" t="s">
        <v>140</v>
      </c>
    </row>
    <row r="30" spans="1:8" x14ac:dyDescent="0.2">
      <c r="A30" s="95">
        <v>24</v>
      </c>
      <c r="B30" s="96" t="s">
        <v>344</v>
      </c>
      <c r="C30" s="96" t="s">
        <v>345</v>
      </c>
      <c r="D30" s="96" t="s">
        <v>304</v>
      </c>
      <c r="E30" s="97">
        <v>11726</v>
      </c>
      <c r="F30" s="98">
        <v>32.082335999999998</v>
      </c>
      <c r="G30" s="99">
        <v>1.492314E-2</v>
      </c>
      <c r="H30" s="89" t="s">
        <v>140</v>
      </c>
    </row>
    <row r="31" spans="1:8" x14ac:dyDescent="0.2">
      <c r="A31" s="95">
        <v>25</v>
      </c>
      <c r="B31" s="96" t="s">
        <v>399</v>
      </c>
      <c r="C31" s="96" t="s">
        <v>400</v>
      </c>
      <c r="D31" s="96" t="s">
        <v>199</v>
      </c>
      <c r="E31" s="97">
        <v>7579</v>
      </c>
      <c r="F31" s="98">
        <v>31.684009499999998</v>
      </c>
      <c r="G31" s="99">
        <v>1.473786E-2</v>
      </c>
      <c r="H31" s="89" t="s">
        <v>140</v>
      </c>
    </row>
    <row r="32" spans="1:8" ht="25.5" x14ac:dyDescent="0.2">
      <c r="A32" s="95">
        <v>26</v>
      </c>
      <c r="B32" s="96" t="s">
        <v>401</v>
      </c>
      <c r="C32" s="96" t="s">
        <v>402</v>
      </c>
      <c r="D32" s="96" t="s">
        <v>216</v>
      </c>
      <c r="E32" s="97">
        <v>3747</v>
      </c>
      <c r="F32" s="98">
        <v>31.321173000000002</v>
      </c>
      <c r="G32" s="99">
        <v>1.456908E-2</v>
      </c>
      <c r="H32" s="89" t="s">
        <v>140</v>
      </c>
    </row>
    <row r="33" spans="1:8" x14ac:dyDescent="0.2">
      <c r="A33" s="95">
        <v>27</v>
      </c>
      <c r="B33" s="96" t="s">
        <v>397</v>
      </c>
      <c r="C33" s="96" t="s">
        <v>398</v>
      </c>
      <c r="D33" s="96" t="s">
        <v>182</v>
      </c>
      <c r="E33" s="97">
        <v>3800</v>
      </c>
      <c r="F33" s="98">
        <v>31.251200000000001</v>
      </c>
      <c r="G33" s="99">
        <v>1.4536540000000001E-2</v>
      </c>
      <c r="H33" s="89" t="s">
        <v>140</v>
      </c>
    </row>
    <row r="34" spans="1:8" x14ac:dyDescent="0.2">
      <c r="A34" s="95">
        <v>28</v>
      </c>
      <c r="B34" s="96" t="s">
        <v>405</v>
      </c>
      <c r="C34" s="96" t="s">
        <v>406</v>
      </c>
      <c r="D34" s="96" t="s">
        <v>228</v>
      </c>
      <c r="E34" s="97">
        <v>7525</v>
      </c>
      <c r="F34" s="98">
        <v>29.385124999999999</v>
      </c>
      <c r="G34" s="99">
        <v>1.366853E-2</v>
      </c>
      <c r="H34" s="89" t="s">
        <v>140</v>
      </c>
    </row>
    <row r="35" spans="1:8" x14ac:dyDescent="0.2">
      <c r="A35" s="95">
        <v>29</v>
      </c>
      <c r="B35" s="96" t="s">
        <v>403</v>
      </c>
      <c r="C35" s="96" t="s">
        <v>404</v>
      </c>
      <c r="D35" s="96" t="s">
        <v>261</v>
      </c>
      <c r="E35" s="97">
        <v>7431</v>
      </c>
      <c r="F35" s="98">
        <v>28.1969295</v>
      </c>
      <c r="G35" s="99">
        <v>1.311584E-2</v>
      </c>
      <c r="H35" s="89" t="s">
        <v>140</v>
      </c>
    </row>
    <row r="36" spans="1:8" x14ac:dyDescent="0.2">
      <c r="A36" s="95">
        <v>30</v>
      </c>
      <c r="B36" s="96" t="s">
        <v>409</v>
      </c>
      <c r="C36" s="96" t="s">
        <v>410</v>
      </c>
      <c r="D36" s="96" t="s">
        <v>60</v>
      </c>
      <c r="E36" s="97">
        <v>6274</v>
      </c>
      <c r="F36" s="98">
        <v>26.667636999999999</v>
      </c>
      <c r="G36" s="99">
        <v>1.2404490000000001E-2</v>
      </c>
      <c r="H36" s="89" t="s">
        <v>140</v>
      </c>
    </row>
    <row r="37" spans="1:8" x14ac:dyDescent="0.2">
      <c r="A37" s="95">
        <v>31</v>
      </c>
      <c r="B37" s="96" t="s">
        <v>296</v>
      </c>
      <c r="C37" s="96" t="s">
        <v>297</v>
      </c>
      <c r="D37" s="96" t="s">
        <v>60</v>
      </c>
      <c r="E37" s="97">
        <v>1691</v>
      </c>
      <c r="F37" s="98">
        <v>26.098894000000001</v>
      </c>
      <c r="G37" s="99">
        <v>1.213993E-2</v>
      </c>
      <c r="H37" s="89" t="s">
        <v>140</v>
      </c>
    </row>
    <row r="38" spans="1:8" x14ac:dyDescent="0.2">
      <c r="A38" s="95">
        <v>32</v>
      </c>
      <c r="B38" s="96" t="s">
        <v>411</v>
      </c>
      <c r="C38" s="96" t="s">
        <v>412</v>
      </c>
      <c r="D38" s="96" t="s">
        <v>221</v>
      </c>
      <c r="E38" s="97">
        <v>5099</v>
      </c>
      <c r="F38" s="98">
        <v>25.145718500000001</v>
      </c>
      <c r="G38" s="99">
        <v>1.169656E-2</v>
      </c>
      <c r="H38" s="89" t="s">
        <v>140</v>
      </c>
    </row>
    <row r="39" spans="1:8" ht="25.5" x14ac:dyDescent="0.2">
      <c r="A39" s="95">
        <v>33</v>
      </c>
      <c r="B39" s="96" t="s">
        <v>413</v>
      </c>
      <c r="C39" s="96" t="s">
        <v>414</v>
      </c>
      <c r="D39" s="96" t="s">
        <v>277</v>
      </c>
      <c r="E39" s="97">
        <v>2043</v>
      </c>
      <c r="F39" s="98">
        <v>24.853095</v>
      </c>
      <c r="G39" s="99">
        <v>1.156045E-2</v>
      </c>
      <c r="H39" s="89" t="s">
        <v>140</v>
      </c>
    </row>
    <row r="40" spans="1:8" x14ac:dyDescent="0.2">
      <c r="A40" s="95">
        <v>34</v>
      </c>
      <c r="B40" s="96" t="s">
        <v>379</v>
      </c>
      <c r="C40" s="96" t="s">
        <v>380</v>
      </c>
      <c r="D40" s="96" t="s">
        <v>182</v>
      </c>
      <c r="E40" s="97">
        <v>2512</v>
      </c>
      <c r="F40" s="98">
        <v>23.423144000000001</v>
      </c>
      <c r="G40" s="99">
        <v>1.089531E-2</v>
      </c>
      <c r="H40" s="89" t="s">
        <v>140</v>
      </c>
    </row>
    <row r="41" spans="1:8" x14ac:dyDescent="0.2">
      <c r="A41" s="95">
        <v>35</v>
      </c>
      <c r="B41" s="96" t="s">
        <v>407</v>
      </c>
      <c r="C41" s="96" t="s">
        <v>408</v>
      </c>
      <c r="D41" s="96" t="s">
        <v>71</v>
      </c>
      <c r="E41" s="97">
        <v>2745</v>
      </c>
      <c r="F41" s="98">
        <v>22.064309999999999</v>
      </c>
      <c r="G41" s="99">
        <v>1.026324E-2</v>
      </c>
      <c r="H41" s="89" t="s">
        <v>140</v>
      </c>
    </row>
    <row r="42" spans="1:8" x14ac:dyDescent="0.2">
      <c r="A42" s="95">
        <v>36</v>
      </c>
      <c r="B42" s="96" t="s">
        <v>415</v>
      </c>
      <c r="C42" s="96" t="s">
        <v>416</v>
      </c>
      <c r="D42" s="96" t="s">
        <v>417</v>
      </c>
      <c r="E42" s="97">
        <v>2187</v>
      </c>
      <c r="F42" s="98">
        <v>20.188196999999999</v>
      </c>
      <c r="G42" s="99">
        <v>9.3905700000000009E-3</v>
      </c>
      <c r="H42" s="89" t="s">
        <v>140</v>
      </c>
    </row>
    <row r="43" spans="1:8" x14ac:dyDescent="0.2">
      <c r="A43" s="95">
        <v>37</v>
      </c>
      <c r="B43" s="96" t="s">
        <v>69</v>
      </c>
      <c r="C43" s="96" t="s">
        <v>70</v>
      </c>
      <c r="D43" s="96" t="s">
        <v>71</v>
      </c>
      <c r="E43" s="97">
        <v>353</v>
      </c>
      <c r="F43" s="98">
        <v>20.177479999999999</v>
      </c>
      <c r="G43" s="99">
        <v>9.3855799999999993E-3</v>
      </c>
      <c r="H43" s="89" t="s">
        <v>140</v>
      </c>
    </row>
    <row r="44" spans="1:8" x14ac:dyDescent="0.2">
      <c r="A44" s="95">
        <v>38</v>
      </c>
      <c r="B44" s="96" t="s">
        <v>418</v>
      </c>
      <c r="C44" s="96" t="s">
        <v>419</v>
      </c>
      <c r="D44" s="96" t="s">
        <v>60</v>
      </c>
      <c r="E44" s="97">
        <v>1910</v>
      </c>
      <c r="F44" s="98">
        <v>19.560310000000001</v>
      </c>
      <c r="G44" s="99">
        <v>9.0985000000000007E-3</v>
      </c>
      <c r="H44" s="89" t="s">
        <v>140</v>
      </c>
    </row>
    <row r="45" spans="1:8" x14ac:dyDescent="0.2">
      <c r="A45" s="95">
        <v>39</v>
      </c>
      <c r="B45" s="96" t="s">
        <v>420</v>
      </c>
      <c r="C45" s="96" t="s">
        <v>421</v>
      </c>
      <c r="D45" s="96" t="s">
        <v>71</v>
      </c>
      <c r="E45" s="97">
        <v>2810</v>
      </c>
      <c r="F45" s="98">
        <v>17.084800000000001</v>
      </c>
      <c r="G45" s="99">
        <v>7.9470200000000008E-3</v>
      </c>
      <c r="H45" s="89" t="s">
        <v>140</v>
      </c>
    </row>
    <row r="46" spans="1:8" x14ac:dyDescent="0.2">
      <c r="A46" s="95">
        <v>40</v>
      </c>
      <c r="B46" s="96" t="s">
        <v>422</v>
      </c>
      <c r="C46" s="96" t="s">
        <v>423</v>
      </c>
      <c r="D46" s="96" t="s">
        <v>424</v>
      </c>
      <c r="E46" s="97">
        <v>2030</v>
      </c>
      <c r="F46" s="98">
        <v>13.909560000000001</v>
      </c>
      <c r="G46" s="99">
        <v>6.4700499999999998E-3</v>
      </c>
      <c r="H46" s="89" t="s">
        <v>140</v>
      </c>
    </row>
    <row r="47" spans="1:8" x14ac:dyDescent="0.2">
      <c r="A47" s="95">
        <v>41</v>
      </c>
      <c r="B47" s="96" t="s">
        <v>425</v>
      </c>
      <c r="C47" s="96" t="s">
        <v>426</v>
      </c>
      <c r="D47" s="96" t="s">
        <v>60</v>
      </c>
      <c r="E47" s="97">
        <v>1475</v>
      </c>
      <c r="F47" s="98">
        <v>11.626687499999999</v>
      </c>
      <c r="G47" s="99">
        <v>5.4081700000000003E-3</v>
      </c>
      <c r="H47" s="89" t="s">
        <v>140</v>
      </c>
    </row>
    <row r="48" spans="1:8" x14ac:dyDescent="0.2">
      <c r="A48" s="100"/>
      <c r="B48" s="100"/>
      <c r="C48" s="101" t="s">
        <v>139</v>
      </c>
      <c r="D48" s="100"/>
      <c r="E48" s="100" t="s">
        <v>140</v>
      </c>
      <c r="F48" s="102">
        <v>2027.1270456</v>
      </c>
      <c r="G48" s="103">
        <v>0.94292071</v>
      </c>
      <c r="H48" s="89" t="s">
        <v>140</v>
      </c>
    </row>
    <row r="49" spans="1:8" x14ac:dyDescent="0.2">
      <c r="A49" s="100"/>
      <c r="B49" s="100"/>
      <c r="C49" s="104"/>
      <c r="D49" s="100"/>
      <c r="E49" s="100"/>
      <c r="F49" s="105"/>
      <c r="G49" s="105"/>
      <c r="H49" s="89" t="s">
        <v>140</v>
      </c>
    </row>
    <row r="50" spans="1:8" x14ac:dyDescent="0.2">
      <c r="A50" s="100"/>
      <c r="B50" s="100"/>
      <c r="C50" s="101" t="s">
        <v>141</v>
      </c>
      <c r="D50" s="100"/>
      <c r="E50" s="100"/>
      <c r="F50" s="100"/>
      <c r="G50" s="100"/>
      <c r="H50" s="89" t="s">
        <v>140</v>
      </c>
    </row>
    <row r="51" spans="1:8" x14ac:dyDescent="0.2">
      <c r="A51" s="100"/>
      <c r="B51" s="100"/>
      <c r="C51" s="101" t="s">
        <v>139</v>
      </c>
      <c r="D51" s="100"/>
      <c r="E51" s="100" t="s">
        <v>140</v>
      </c>
      <c r="F51" s="106" t="s">
        <v>142</v>
      </c>
      <c r="G51" s="103">
        <v>0</v>
      </c>
      <c r="H51" s="89" t="s">
        <v>140</v>
      </c>
    </row>
    <row r="52" spans="1:8" x14ac:dyDescent="0.2">
      <c r="A52" s="100"/>
      <c r="B52" s="100"/>
      <c r="C52" s="104"/>
      <c r="D52" s="100"/>
      <c r="E52" s="100"/>
      <c r="F52" s="105"/>
      <c r="G52" s="105"/>
      <c r="H52" s="89" t="s">
        <v>140</v>
      </c>
    </row>
    <row r="53" spans="1:8" x14ac:dyDescent="0.2">
      <c r="A53" s="100"/>
      <c r="B53" s="100"/>
      <c r="C53" s="101" t="s">
        <v>143</v>
      </c>
      <c r="D53" s="100"/>
      <c r="E53" s="100"/>
      <c r="F53" s="100"/>
      <c r="G53" s="100"/>
      <c r="H53" s="89" t="s">
        <v>140</v>
      </c>
    </row>
    <row r="54" spans="1:8" x14ac:dyDescent="0.2">
      <c r="A54" s="100"/>
      <c r="B54" s="100"/>
      <c r="C54" s="101" t="s">
        <v>139</v>
      </c>
      <c r="D54" s="100"/>
      <c r="E54" s="100" t="s">
        <v>140</v>
      </c>
      <c r="F54" s="106" t="s">
        <v>142</v>
      </c>
      <c r="G54" s="103">
        <v>0</v>
      </c>
      <c r="H54" s="89" t="s">
        <v>140</v>
      </c>
    </row>
    <row r="55" spans="1:8" x14ac:dyDescent="0.2">
      <c r="A55" s="100"/>
      <c r="B55" s="100"/>
      <c r="C55" s="104"/>
      <c r="D55" s="100"/>
      <c r="E55" s="100"/>
      <c r="F55" s="105"/>
      <c r="G55" s="105"/>
      <c r="H55" s="89" t="s">
        <v>140</v>
      </c>
    </row>
    <row r="56" spans="1:8" x14ac:dyDescent="0.2">
      <c r="A56" s="100"/>
      <c r="B56" s="100"/>
      <c r="C56" s="101" t="s">
        <v>144</v>
      </c>
      <c r="D56" s="100"/>
      <c r="E56" s="100"/>
      <c r="F56" s="100"/>
      <c r="G56" s="100"/>
      <c r="H56" s="89" t="s">
        <v>140</v>
      </c>
    </row>
    <row r="57" spans="1:8" x14ac:dyDescent="0.2">
      <c r="A57" s="100"/>
      <c r="B57" s="100"/>
      <c r="C57" s="101" t="s">
        <v>139</v>
      </c>
      <c r="D57" s="100"/>
      <c r="E57" s="100" t="s">
        <v>140</v>
      </c>
      <c r="F57" s="106" t="s">
        <v>142</v>
      </c>
      <c r="G57" s="103">
        <v>0</v>
      </c>
      <c r="H57" s="89" t="s">
        <v>140</v>
      </c>
    </row>
    <row r="58" spans="1:8" x14ac:dyDescent="0.2">
      <c r="A58" s="100"/>
      <c r="B58" s="100"/>
      <c r="C58" s="104"/>
      <c r="D58" s="100"/>
      <c r="E58" s="100"/>
      <c r="F58" s="105"/>
      <c r="G58" s="105"/>
      <c r="H58" s="89" t="s">
        <v>140</v>
      </c>
    </row>
    <row r="59" spans="1:8" x14ac:dyDescent="0.2">
      <c r="A59" s="100"/>
      <c r="B59" s="100"/>
      <c r="C59" s="101" t="s">
        <v>145</v>
      </c>
      <c r="D59" s="100"/>
      <c r="E59" s="100"/>
      <c r="F59" s="105"/>
      <c r="G59" s="105"/>
      <c r="H59" s="89" t="s">
        <v>140</v>
      </c>
    </row>
    <row r="60" spans="1:8" x14ac:dyDescent="0.2">
      <c r="A60" s="100"/>
      <c r="B60" s="100"/>
      <c r="C60" s="101" t="s">
        <v>139</v>
      </c>
      <c r="D60" s="100"/>
      <c r="E60" s="100" t="s">
        <v>140</v>
      </c>
      <c r="F60" s="106" t="s">
        <v>142</v>
      </c>
      <c r="G60" s="103">
        <v>0</v>
      </c>
      <c r="H60" s="89" t="s">
        <v>140</v>
      </c>
    </row>
    <row r="61" spans="1:8" x14ac:dyDescent="0.2">
      <c r="A61" s="100"/>
      <c r="B61" s="100"/>
      <c r="C61" s="104"/>
      <c r="D61" s="100"/>
      <c r="E61" s="100"/>
      <c r="F61" s="105"/>
      <c r="G61" s="105"/>
      <c r="H61" s="89" t="s">
        <v>140</v>
      </c>
    </row>
    <row r="62" spans="1:8" x14ac:dyDescent="0.2">
      <c r="A62" s="100"/>
      <c r="B62" s="100"/>
      <c r="C62" s="101" t="s">
        <v>146</v>
      </c>
      <c r="D62" s="100"/>
      <c r="E62" s="100"/>
      <c r="F62" s="105"/>
      <c r="G62" s="105"/>
      <c r="H62" s="89" t="s">
        <v>140</v>
      </c>
    </row>
    <row r="63" spans="1:8" x14ac:dyDescent="0.2">
      <c r="A63" s="100"/>
      <c r="B63" s="100"/>
      <c r="C63" s="101" t="s">
        <v>139</v>
      </c>
      <c r="D63" s="100"/>
      <c r="E63" s="100" t="s">
        <v>140</v>
      </c>
      <c r="F63" s="106" t="s">
        <v>142</v>
      </c>
      <c r="G63" s="103">
        <v>0</v>
      </c>
      <c r="H63" s="89" t="s">
        <v>140</v>
      </c>
    </row>
    <row r="64" spans="1:8" x14ac:dyDescent="0.2">
      <c r="A64" s="100"/>
      <c r="B64" s="100"/>
      <c r="C64" s="104"/>
      <c r="D64" s="100"/>
      <c r="E64" s="100"/>
      <c r="F64" s="105"/>
      <c r="G64" s="105"/>
      <c r="H64" s="89" t="s">
        <v>140</v>
      </c>
    </row>
    <row r="65" spans="1:8" x14ac:dyDescent="0.2">
      <c r="A65" s="100"/>
      <c r="B65" s="100"/>
      <c r="C65" s="101" t="s">
        <v>147</v>
      </c>
      <c r="D65" s="100"/>
      <c r="E65" s="100"/>
      <c r="F65" s="102">
        <v>2027.1270456</v>
      </c>
      <c r="G65" s="103">
        <v>0.94292071</v>
      </c>
      <c r="H65" s="89" t="s">
        <v>140</v>
      </c>
    </row>
    <row r="66" spans="1:8" x14ac:dyDescent="0.2">
      <c r="A66" s="100"/>
      <c r="B66" s="100"/>
      <c r="C66" s="104"/>
      <c r="D66" s="100"/>
      <c r="E66" s="100"/>
      <c r="F66" s="105"/>
      <c r="G66" s="105"/>
      <c r="H66" s="89" t="s">
        <v>140</v>
      </c>
    </row>
    <row r="67" spans="1:8" x14ac:dyDescent="0.2">
      <c r="A67" s="100"/>
      <c r="B67" s="100"/>
      <c r="C67" s="101" t="s">
        <v>148</v>
      </c>
      <c r="D67" s="100"/>
      <c r="E67" s="100"/>
      <c r="F67" s="105"/>
      <c r="G67" s="105"/>
      <c r="H67" s="89" t="s">
        <v>140</v>
      </c>
    </row>
    <row r="68" spans="1:8" x14ac:dyDescent="0.2">
      <c r="A68" s="100"/>
      <c r="B68" s="100"/>
      <c r="C68" s="101" t="s">
        <v>10</v>
      </c>
      <c r="D68" s="100"/>
      <c r="E68" s="100"/>
      <c r="F68" s="105"/>
      <c r="G68" s="105"/>
      <c r="H68" s="89" t="s">
        <v>140</v>
      </c>
    </row>
    <row r="69" spans="1:8" x14ac:dyDescent="0.2">
      <c r="A69" s="100"/>
      <c r="B69" s="100"/>
      <c r="C69" s="101" t="s">
        <v>139</v>
      </c>
      <c r="D69" s="100"/>
      <c r="E69" s="100" t="s">
        <v>140</v>
      </c>
      <c r="F69" s="106" t="s">
        <v>142</v>
      </c>
      <c r="G69" s="103">
        <v>0</v>
      </c>
      <c r="H69" s="89" t="s">
        <v>140</v>
      </c>
    </row>
    <row r="70" spans="1:8" x14ac:dyDescent="0.2">
      <c r="A70" s="100"/>
      <c r="B70" s="100"/>
      <c r="C70" s="104"/>
      <c r="D70" s="100"/>
      <c r="E70" s="100"/>
      <c r="F70" s="105"/>
      <c r="G70" s="105"/>
      <c r="H70" s="89" t="s">
        <v>140</v>
      </c>
    </row>
    <row r="71" spans="1:8" x14ac:dyDescent="0.2">
      <c r="A71" s="100"/>
      <c r="B71" s="100"/>
      <c r="C71" s="101" t="s">
        <v>149</v>
      </c>
      <c r="D71" s="100"/>
      <c r="E71" s="100"/>
      <c r="F71" s="100"/>
      <c r="G71" s="100"/>
      <c r="H71" s="89" t="s">
        <v>140</v>
      </c>
    </row>
    <row r="72" spans="1:8" x14ac:dyDescent="0.2">
      <c r="A72" s="100"/>
      <c r="B72" s="100"/>
      <c r="C72" s="101" t="s">
        <v>139</v>
      </c>
      <c r="D72" s="100"/>
      <c r="E72" s="100" t="s">
        <v>140</v>
      </c>
      <c r="F72" s="106" t="s">
        <v>142</v>
      </c>
      <c r="G72" s="103">
        <v>0</v>
      </c>
      <c r="H72" s="89" t="s">
        <v>140</v>
      </c>
    </row>
    <row r="73" spans="1:8" x14ac:dyDescent="0.2">
      <c r="A73" s="100"/>
      <c r="B73" s="100"/>
      <c r="C73" s="104"/>
      <c r="D73" s="100"/>
      <c r="E73" s="100"/>
      <c r="F73" s="105"/>
      <c r="G73" s="105"/>
      <c r="H73" s="89" t="s">
        <v>140</v>
      </c>
    </row>
    <row r="74" spans="1:8" x14ac:dyDescent="0.2">
      <c r="A74" s="100"/>
      <c r="B74" s="100"/>
      <c r="C74" s="101" t="s">
        <v>150</v>
      </c>
      <c r="D74" s="100"/>
      <c r="E74" s="100"/>
      <c r="F74" s="100"/>
      <c r="G74" s="100"/>
      <c r="H74" s="89" t="s">
        <v>140</v>
      </c>
    </row>
    <row r="75" spans="1:8" x14ac:dyDescent="0.2">
      <c r="A75" s="100"/>
      <c r="B75" s="100"/>
      <c r="C75" s="101" t="s">
        <v>139</v>
      </c>
      <c r="D75" s="100"/>
      <c r="E75" s="100" t="s">
        <v>140</v>
      </c>
      <c r="F75" s="106" t="s">
        <v>142</v>
      </c>
      <c r="G75" s="103">
        <v>0</v>
      </c>
      <c r="H75" s="89" t="s">
        <v>140</v>
      </c>
    </row>
    <row r="76" spans="1:8" x14ac:dyDescent="0.2">
      <c r="A76" s="100"/>
      <c r="B76" s="100"/>
      <c r="C76" s="104"/>
      <c r="D76" s="100"/>
      <c r="E76" s="100"/>
      <c r="F76" s="105"/>
      <c r="G76" s="105"/>
      <c r="H76" s="89" t="s">
        <v>140</v>
      </c>
    </row>
    <row r="77" spans="1:8" x14ac:dyDescent="0.2">
      <c r="A77" s="100"/>
      <c r="B77" s="100"/>
      <c r="C77" s="101" t="s">
        <v>151</v>
      </c>
      <c r="D77" s="100"/>
      <c r="E77" s="100"/>
      <c r="F77" s="105"/>
      <c r="G77" s="105"/>
      <c r="H77" s="89" t="s">
        <v>140</v>
      </c>
    </row>
    <row r="78" spans="1:8" x14ac:dyDescent="0.2">
      <c r="A78" s="100"/>
      <c r="B78" s="100"/>
      <c r="C78" s="101" t="s">
        <v>139</v>
      </c>
      <c r="D78" s="100"/>
      <c r="E78" s="100" t="s">
        <v>140</v>
      </c>
      <c r="F78" s="106" t="s">
        <v>142</v>
      </c>
      <c r="G78" s="103">
        <v>0</v>
      </c>
      <c r="H78" s="89" t="s">
        <v>140</v>
      </c>
    </row>
    <row r="79" spans="1:8" x14ac:dyDescent="0.2">
      <c r="A79" s="100"/>
      <c r="B79" s="100"/>
      <c r="C79" s="104"/>
      <c r="D79" s="100"/>
      <c r="E79" s="100"/>
      <c r="F79" s="105"/>
      <c r="G79" s="105"/>
      <c r="H79" s="89" t="s">
        <v>140</v>
      </c>
    </row>
    <row r="80" spans="1:8" x14ac:dyDescent="0.2">
      <c r="A80" s="100"/>
      <c r="B80" s="100"/>
      <c r="C80" s="101" t="s">
        <v>152</v>
      </c>
      <c r="D80" s="100"/>
      <c r="E80" s="100"/>
      <c r="F80" s="102">
        <v>0</v>
      </c>
      <c r="G80" s="103">
        <v>0</v>
      </c>
      <c r="H80" s="89" t="s">
        <v>140</v>
      </c>
    </row>
    <row r="81" spans="1:8" x14ac:dyDescent="0.2">
      <c r="A81" s="100"/>
      <c r="B81" s="100"/>
      <c r="C81" s="104"/>
      <c r="D81" s="100"/>
      <c r="E81" s="100"/>
      <c r="F81" s="105"/>
      <c r="G81" s="105"/>
      <c r="H81" s="89" t="s">
        <v>140</v>
      </c>
    </row>
    <row r="82" spans="1:8" x14ac:dyDescent="0.2">
      <c r="A82" s="100"/>
      <c r="B82" s="100"/>
      <c r="C82" s="101" t="s">
        <v>153</v>
      </c>
      <c r="D82" s="100"/>
      <c r="E82" s="100"/>
      <c r="F82" s="105"/>
      <c r="G82" s="105"/>
      <c r="H82" s="89" t="s">
        <v>140</v>
      </c>
    </row>
    <row r="83" spans="1:8" x14ac:dyDescent="0.2">
      <c r="A83" s="100"/>
      <c r="B83" s="100"/>
      <c r="C83" s="101" t="s">
        <v>154</v>
      </c>
      <c r="D83" s="100"/>
      <c r="E83" s="100"/>
      <c r="F83" s="105"/>
      <c r="G83" s="105"/>
      <c r="H83" s="89" t="s">
        <v>140</v>
      </c>
    </row>
    <row r="84" spans="1:8" x14ac:dyDescent="0.2">
      <c r="A84" s="100"/>
      <c r="B84" s="100"/>
      <c r="C84" s="101" t="s">
        <v>139</v>
      </c>
      <c r="D84" s="100"/>
      <c r="E84" s="100" t="s">
        <v>140</v>
      </c>
      <c r="F84" s="106" t="s">
        <v>142</v>
      </c>
      <c r="G84" s="103">
        <v>0</v>
      </c>
      <c r="H84" s="89" t="s">
        <v>140</v>
      </c>
    </row>
    <row r="85" spans="1:8" x14ac:dyDescent="0.2">
      <c r="A85" s="100"/>
      <c r="B85" s="100"/>
      <c r="C85" s="104"/>
      <c r="D85" s="100"/>
      <c r="E85" s="100"/>
      <c r="F85" s="105"/>
      <c r="G85" s="105"/>
      <c r="H85" s="89" t="s">
        <v>140</v>
      </c>
    </row>
    <row r="86" spans="1:8" x14ac:dyDescent="0.2">
      <c r="A86" s="100"/>
      <c r="B86" s="100"/>
      <c r="C86" s="101" t="s">
        <v>155</v>
      </c>
      <c r="D86" s="100"/>
      <c r="E86" s="100"/>
      <c r="F86" s="105"/>
      <c r="G86" s="105"/>
      <c r="H86" s="89" t="s">
        <v>140</v>
      </c>
    </row>
    <row r="87" spans="1:8" x14ac:dyDescent="0.2">
      <c r="A87" s="100"/>
      <c r="B87" s="100"/>
      <c r="C87" s="101" t="s">
        <v>139</v>
      </c>
      <c r="D87" s="100"/>
      <c r="E87" s="100" t="s">
        <v>140</v>
      </c>
      <c r="F87" s="106" t="s">
        <v>142</v>
      </c>
      <c r="G87" s="103">
        <v>0</v>
      </c>
      <c r="H87" s="89" t="s">
        <v>140</v>
      </c>
    </row>
    <row r="88" spans="1:8" x14ac:dyDescent="0.2">
      <c r="A88" s="100"/>
      <c r="B88" s="100"/>
      <c r="C88" s="104"/>
      <c r="D88" s="100"/>
      <c r="E88" s="100"/>
      <c r="F88" s="105"/>
      <c r="G88" s="105"/>
      <c r="H88" s="89" t="s">
        <v>140</v>
      </c>
    </row>
    <row r="89" spans="1:8" x14ac:dyDescent="0.2">
      <c r="A89" s="100"/>
      <c r="B89" s="100"/>
      <c r="C89" s="101" t="s">
        <v>156</v>
      </c>
      <c r="D89" s="100"/>
      <c r="E89" s="100"/>
      <c r="F89" s="105"/>
      <c r="G89" s="105"/>
      <c r="H89" s="89" t="s">
        <v>140</v>
      </c>
    </row>
    <row r="90" spans="1:8" x14ac:dyDescent="0.2">
      <c r="A90" s="100"/>
      <c r="B90" s="100"/>
      <c r="C90" s="101" t="s">
        <v>139</v>
      </c>
      <c r="D90" s="100"/>
      <c r="E90" s="100" t="s">
        <v>140</v>
      </c>
      <c r="F90" s="106" t="s">
        <v>142</v>
      </c>
      <c r="G90" s="103">
        <v>0</v>
      </c>
      <c r="H90" s="89" t="s">
        <v>140</v>
      </c>
    </row>
    <row r="91" spans="1:8" x14ac:dyDescent="0.2">
      <c r="A91" s="100"/>
      <c r="B91" s="100"/>
      <c r="C91" s="104"/>
      <c r="D91" s="100"/>
      <c r="E91" s="100"/>
      <c r="F91" s="105"/>
      <c r="G91" s="105"/>
      <c r="H91" s="89" t="s">
        <v>140</v>
      </c>
    </row>
    <row r="92" spans="1:8" x14ac:dyDescent="0.2">
      <c r="A92" s="100"/>
      <c r="B92" s="100"/>
      <c r="C92" s="101" t="s">
        <v>157</v>
      </c>
      <c r="D92" s="100"/>
      <c r="E92" s="100"/>
      <c r="F92" s="105"/>
      <c r="G92" s="105"/>
      <c r="H92" s="89" t="s">
        <v>140</v>
      </c>
    </row>
    <row r="93" spans="1:8" x14ac:dyDescent="0.2">
      <c r="A93" s="95">
        <v>1</v>
      </c>
      <c r="B93" s="96"/>
      <c r="C93" s="96" t="s">
        <v>158</v>
      </c>
      <c r="D93" s="96"/>
      <c r="E93" s="107"/>
      <c r="F93" s="98">
        <v>123.4636057</v>
      </c>
      <c r="G93" s="99">
        <v>5.7429250000000001E-2</v>
      </c>
      <c r="H93" s="89">
        <v>5.2</v>
      </c>
    </row>
    <row r="94" spans="1:8" x14ac:dyDescent="0.2">
      <c r="A94" s="100"/>
      <c r="B94" s="100"/>
      <c r="C94" s="101" t="s">
        <v>139</v>
      </c>
      <c r="D94" s="100"/>
      <c r="E94" s="100" t="s">
        <v>140</v>
      </c>
      <c r="F94" s="102">
        <v>123.4636057</v>
      </c>
      <c r="G94" s="103">
        <v>5.7429250000000001E-2</v>
      </c>
      <c r="H94" s="89" t="s">
        <v>140</v>
      </c>
    </row>
    <row r="95" spans="1:8" x14ac:dyDescent="0.2">
      <c r="A95" s="100"/>
      <c r="B95" s="100"/>
      <c r="C95" s="104"/>
      <c r="D95" s="100"/>
      <c r="E95" s="100"/>
      <c r="F95" s="105"/>
      <c r="G95" s="105"/>
      <c r="H95" s="89" t="s">
        <v>140</v>
      </c>
    </row>
    <row r="96" spans="1:8" x14ac:dyDescent="0.2">
      <c r="A96" s="100"/>
      <c r="B96" s="100"/>
      <c r="C96" s="101" t="s">
        <v>159</v>
      </c>
      <c r="D96" s="100"/>
      <c r="E96" s="100"/>
      <c r="F96" s="102">
        <v>123.4636057</v>
      </c>
      <c r="G96" s="103">
        <v>5.7429250000000001E-2</v>
      </c>
      <c r="H96" s="89" t="s">
        <v>140</v>
      </c>
    </row>
    <row r="97" spans="1:10" x14ac:dyDescent="0.2">
      <c r="A97" s="100"/>
      <c r="B97" s="100"/>
      <c r="C97" s="105"/>
      <c r="D97" s="100"/>
      <c r="E97" s="100"/>
      <c r="F97" s="100"/>
      <c r="G97" s="100"/>
      <c r="H97" s="89" t="s">
        <v>140</v>
      </c>
    </row>
    <row r="98" spans="1:10" x14ac:dyDescent="0.2">
      <c r="A98" s="100"/>
      <c r="B98" s="100"/>
      <c r="C98" s="101" t="s">
        <v>160</v>
      </c>
      <c r="D98" s="100"/>
      <c r="E98" s="100"/>
      <c r="F98" s="100"/>
      <c r="G98" s="100"/>
      <c r="H98" s="89" t="s">
        <v>140</v>
      </c>
    </row>
    <row r="99" spans="1:10" x14ac:dyDescent="0.2">
      <c r="A99" s="100"/>
      <c r="B99" s="100"/>
      <c r="C99" s="101" t="s">
        <v>161</v>
      </c>
      <c r="D99" s="100"/>
      <c r="E99" s="100"/>
      <c r="F99" s="100"/>
      <c r="G99" s="100"/>
      <c r="H99" s="89" t="s">
        <v>140</v>
      </c>
    </row>
    <row r="100" spans="1:10" x14ac:dyDescent="0.2">
      <c r="A100" s="100"/>
      <c r="B100" s="100"/>
      <c r="C100" s="101" t="s">
        <v>139</v>
      </c>
      <c r="D100" s="100"/>
      <c r="E100" s="100" t="s">
        <v>140</v>
      </c>
      <c r="F100" s="106" t="s">
        <v>142</v>
      </c>
      <c r="G100" s="103">
        <v>0</v>
      </c>
      <c r="H100" s="89" t="s">
        <v>140</v>
      </c>
    </row>
    <row r="101" spans="1:10" x14ac:dyDescent="0.2">
      <c r="A101" s="100"/>
      <c r="B101" s="100"/>
      <c r="C101" s="104"/>
      <c r="D101" s="100"/>
      <c r="E101" s="100"/>
      <c r="F101" s="105"/>
      <c r="G101" s="105"/>
      <c r="H101" s="89" t="s">
        <v>140</v>
      </c>
    </row>
    <row r="102" spans="1:10" x14ac:dyDescent="0.2">
      <c r="A102" s="100"/>
      <c r="B102" s="100"/>
      <c r="C102" s="101" t="s">
        <v>162</v>
      </c>
      <c r="D102" s="100"/>
      <c r="E102" s="100"/>
      <c r="F102" s="100"/>
      <c r="G102" s="100"/>
      <c r="H102" s="89" t="s">
        <v>140</v>
      </c>
    </row>
    <row r="103" spans="1:10" x14ac:dyDescent="0.2">
      <c r="A103" s="100"/>
      <c r="B103" s="100"/>
      <c r="C103" s="101" t="s">
        <v>163</v>
      </c>
      <c r="D103" s="100"/>
      <c r="E103" s="100"/>
      <c r="F103" s="100"/>
      <c r="G103" s="100"/>
      <c r="H103" s="89" t="s">
        <v>140</v>
      </c>
    </row>
    <row r="104" spans="1:10" x14ac:dyDescent="0.2">
      <c r="A104" s="100"/>
      <c r="B104" s="100"/>
      <c r="C104" s="101" t="s">
        <v>139</v>
      </c>
      <c r="D104" s="100"/>
      <c r="E104" s="100" t="s">
        <v>140</v>
      </c>
      <c r="F104" s="106" t="s">
        <v>142</v>
      </c>
      <c r="G104" s="103">
        <v>0</v>
      </c>
      <c r="H104" s="89" t="s">
        <v>140</v>
      </c>
    </row>
    <row r="105" spans="1:10" x14ac:dyDescent="0.2">
      <c r="A105" s="100"/>
      <c r="B105" s="100"/>
      <c r="C105" s="104"/>
      <c r="D105" s="100"/>
      <c r="E105" s="100"/>
      <c r="F105" s="105"/>
      <c r="G105" s="105"/>
      <c r="H105" s="89" t="s">
        <v>140</v>
      </c>
    </row>
    <row r="106" spans="1:10" x14ac:dyDescent="0.2">
      <c r="A106" s="100"/>
      <c r="B106" s="100"/>
      <c r="C106" s="101" t="s">
        <v>164</v>
      </c>
      <c r="D106" s="100"/>
      <c r="E106" s="100"/>
      <c r="F106" s="105"/>
      <c r="G106" s="105"/>
      <c r="H106" s="89" t="s">
        <v>140</v>
      </c>
    </row>
    <row r="107" spans="1:10" x14ac:dyDescent="0.2">
      <c r="A107" s="100"/>
      <c r="B107" s="100"/>
      <c r="C107" s="101" t="s">
        <v>139</v>
      </c>
      <c r="D107" s="100"/>
      <c r="E107" s="100" t="s">
        <v>140</v>
      </c>
      <c r="F107" s="106" t="s">
        <v>142</v>
      </c>
      <c r="G107" s="103">
        <v>0</v>
      </c>
      <c r="H107" s="89" t="s">
        <v>140</v>
      </c>
    </row>
    <row r="108" spans="1:10" x14ac:dyDescent="0.2">
      <c r="A108" s="100"/>
      <c r="B108" s="100"/>
      <c r="C108" s="104"/>
      <c r="D108" s="100"/>
      <c r="E108" s="100"/>
      <c r="F108" s="105"/>
      <c r="G108" s="105"/>
      <c r="H108" s="89" t="s">
        <v>140</v>
      </c>
    </row>
    <row r="109" spans="1:10" x14ac:dyDescent="0.2">
      <c r="A109" s="107"/>
      <c r="B109" s="96"/>
      <c r="C109" s="96" t="s">
        <v>165</v>
      </c>
      <c r="D109" s="96"/>
      <c r="E109" s="107"/>
      <c r="F109" s="98">
        <v>-0.75226446000000002</v>
      </c>
      <c r="G109" s="99">
        <v>-3.4991999999999998E-4</v>
      </c>
      <c r="H109" s="89" t="s">
        <v>140</v>
      </c>
    </row>
    <row r="110" spans="1:10" x14ac:dyDescent="0.2">
      <c r="A110" s="104"/>
      <c r="B110" s="104"/>
      <c r="C110" s="101" t="s">
        <v>166</v>
      </c>
      <c r="D110" s="105"/>
      <c r="E110" s="105"/>
      <c r="F110" s="102">
        <v>2149.8383868400001</v>
      </c>
      <c r="G110" s="108">
        <v>1.00000004</v>
      </c>
      <c r="H110" s="89" t="s">
        <v>140</v>
      </c>
    </row>
    <row r="111" spans="1:10" ht="12.75" customHeight="1" x14ac:dyDescent="0.2">
      <c r="A111" s="109"/>
      <c r="B111" s="109"/>
      <c r="C111" s="110"/>
      <c r="D111" s="111"/>
      <c r="E111" s="111"/>
      <c r="F111" s="112"/>
      <c r="G111" s="113"/>
      <c r="H111" s="114"/>
    </row>
    <row r="112" spans="1:10" x14ac:dyDescent="0.2">
      <c r="A112" s="109"/>
      <c r="B112" s="230" t="s">
        <v>984</v>
      </c>
      <c r="C112" s="230"/>
      <c r="D112" s="230"/>
      <c r="E112" s="230"/>
      <c r="F112" s="230"/>
      <c r="G112" s="230"/>
      <c r="H112" s="230"/>
      <c r="J112" s="116"/>
    </row>
    <row r="113" spans="1:17" x14ac:dyDescent="0.2">
      <c r="A113" s="109"/>
      <c r="B113" s="230" t="s">
        <v>985</v>
      </c>
      <c r="C113" s="230"/>
      <c r="D113" s="230"/>
      <c r="E113" s="230"/>
      <c r="F113" s="230"/>
      <c r="G113" s="230"/>
      <c r="H113" s="230"/>
      <c r="J113" s="116"/>
    </row>
    <row r="114" spans="1:17" x14ac:dyDescent="0.2">
      <c r="A114" s="109"/>
      <c r="B114" s="230" t="s">
        <v>986</v>
      </c>
      <c r="C114" s="230"/>
      <c r="D114" s="230"/>
      <c r="E114" s="230"/>
      <c r="F114" s="230"/>
      <c r="G114" s="230"/>
      <c r="H114" s="230"/>
      <c r="J114" s="116"/>
    </row>
    <row r="115" spans="1:17" s="118" customFormat="1" ht="66.75" customHeight="1" x14ac:dyDescent="0.25">
      <c r="A115" s="117"/>
      <c r="B115" s="231" t="s">
        <v>987</v>
      </c>
      <c r="C115" s="231"/>
      <c r="D115" s="231"/>
      <c r="E115" s="231"/>
      <c r="F115" s="231"/>
      <c r="G115" s="231"/>
      <c r="H115" s="231"/>
      <c r="I115"/>
      <c r="J115" s="116"/>
      <c r="K115"/>
      <c r="L115"/>
      <c r="M115"/>
      <c r="N115"/>
      <c r="O115"/>
      <c r="P115"/>
      <c r="Q115"/>
    </row>
    <row r="116" spans="1:17" x14ac:dyDescent="0.2">
      <c r="A116" s="109"/>
      <c r="B116" s="230" t="s">
        <v>988</v>
      </c>
      <c r="C116" s="230"/>
      <c r="D116" s="230"/>
      <c r="E116" s="230"/>
      <c r="F116" s="230"/>
      <c r="G116" s="230"/>
      <c r="H116" s="230"/>
      <c r="J116" s="116"/>
    </row>
    <row r="117" spans="1:17" x14ac:dyDescent="0.2">
      <c r="A117" s="109"/>
      <c r="B117" s="109"/>
      <c r="C117" s="109"/>
      <c r="D117" s="111"/>
      <c r="E117" s="111"/>
      <c r="F117" s="111"/>
      <c r="G117" s="111"/>
    </row>
    <row r="118" spans="1:17" x14ac:dyDescent="0.2">
      <c r="A118" s="109"/>
      <c r="B118" s="232" t="s">
        <v>167</v>
      </c>
      <c r="C118" s="233"/>
      <c r="D118" s="234"/>
      <c r="E118" s="119"/>
      <c r="F118" s="111"/>
      <c r="G118" s="111"/>
    </row>
    <row r="119" spans="1:17" ht="27.75" customHeight="1" x14ac:dyDescent="0.2">
      <c r="A119" s="109"/>
      <c r="B119" s="235" t="s">
        <v>168</v>
      </c>
      <c r="C119" s="236"/>
      <c r="D119" s="88" t="s">
        <v>169</v>
      </c>
      <c r="E119" s="119"/>
      <c r="F119" s="111"/>
      <c r="G119" s="111"/>
    </row>
    <row r="120" spans="1:17" ht="12.75" customHeight="1" x14ac:dyDescent="0.2">
      <c r="A120" s="109"/>
      <c r="B120" s="235" t="s">
        <v>989</v>
      </c>
      <c r="C120" s="236"/>
      <c r="D120" s="88" t="s">
        <v>169</v>
      </c>
      <c r="E120" s="119"/>
      <c r="F120" s="111"/>
      <c r="G120" s="111"/>
    </row>
    <row r="121" spans="1:17" x14ac:dyDescent="0.2">
      <c r="A121" s="109"/>
      <c r="B121" s="235" t="s">
        <v>170</v>
      </c>
      <c r="C121" s="236"/>
      <c r="D121" s="120" t="s">
        <v>140</v>
      </c>
      <c r="E121" s="119"/>
      <c r="F121" s="111"/>
      <c r="G121" s="111"/>
    </row>
    <row r="122" spans="1:17" x14ac:dyDescent="0.2">
      <c r="A122" s="121"/>
      <c r="B122" s="122" t="s">
        <v>140</v>
      </c>
      <c r="C122" s="122" t="s">
        <v>990</v>
      </c>
      <c r="D122" s="122" t="s">
        <v>171</v>
      </c>
      <c r="E122" s="121"/>
      <c r="F122" s="121"/>
      <c r="G122" s="121"/>
      <c r="H122" s="121"/>
      <c r="J122" s="116"/>
    </row>
    <row r="123" spans="1:17" x14ac:dyDescent="0.2">
      <c r="A123" s="121"/>
      <c r="B123" s="123" t="s">
        <v>172</v>
      </c>
      <c r="C123" s="124">
        <v>46022</v>
      </c>
      <c r="D123" s="124">
        <v>46053</v>
      </c>
      <c r="E123" s="121"/>
      <c r="F123" s="121"/>
      <c r="G123" s="121"/>
      <c r="J123" s="116"/>
    </row>
    <row r="124" spans="1:17" x14ac:dyDescent="0.2">
      <c r="A124" s="125"/>
      <c r="B124" s="96" t="s">
        <v>173</v>
      </c>
      <c r="C124" s="126">
        <v>34.332799999999999</v>
      </c>
      <c r="D124" s="126">
        <v>33.171199999999999</v>
      </c>
      <c r="E124" s="125"/>
      <c r="F124" s="127"/>
      <c r="G124" s="128"/>
    </row>
    <row r="125" spans="1:17" x14ac:dyDescent="0.2">
      <c r="A125" s="125"/>
      <c r="B125" s="96" t="s">
        <v>1106</v>
      </c>
      <c r="C125" s="126">
        <v>31.5442</v>
      </c>
      <c r="D125" s="126">
        <v>30.477</v>
      </c>
      <c r="E125" s="125"/>
      <c r="F125" s="127"/>
      <c r="G125" s="128"/>
    </row>
    <row r="126" spans="1:17" x14ac:dyDescent="0.2">
      <c r="A126" s="125"/>
      <c r="B126" s="96" t="s">
        <v>174</v>
      </c>
      <c r="C126" s="126">
        <v>33.633000000000003</v>
      </c>
      <c r="D126" s="126">
        <v>32.491</v>
      </c>
      <c r="E126" s="125"/>
      <c r="F126" s="127"/>
      <c r="G126" s="128"/>
    </row>
    <row r="127" spans="1:17" x14ac:dyDescent="0.2">
      <c r="A127" s="125"/>
      <c r="B127" s="96" t="s">
        <v>1107</v>
      </c>
      <c r="C127" s="126">
        <v>30.863700000000001</v>
      </c>
      <c r="D127" s="126">
        <v>29.8157</v>
      </c>
      <c r="E127" s="125"/>
      <c r="F127" s="127"/>
      <c r="G127" s="128"/>
    </row>
    <row r="128" spans="1:17" x14ac:dyDescent="0.2">
      <c r="A128" s="125"/>
      <c r="B128" s="125"/>
      <c r="C128" s="125"/>
      <c r="D128" s="125"/>
      <c r="E128" s="125"/>
      <c r="F128" s="125"/>
      <c r="G128" s="125"/>
    </row>
    <row r="129" spans="1:7" x14ac:dyDescent="0.2">
      <c r="A129" s="121"/>
      <c r="B129" s="235" t="s">
        <v>991</v>
      </c>
      <c r="C129" s="236"/>
      <c r="D129" s="88" t="s">
        <v>169</v>
      </c>
      <c r="E129" s="121"/>
      <c r="F129" s="121"/>
      <c r="G129" s="121"/>
    </row>
    <row r="130" spans="1:7" x14ac:dyDescent="0.2">
      <c r="A130" s="121"/>
      <c r="B130" s="137"/>
      <c r="C130" s="137"/>
      <c r="D130" s="137"/>
      <c r="E130" s="121"/>
      <c r="F130" s="121"/>
      <c r="G130" s="121"/>
    </row>
    <row r="131" spans="1:7" x14ac:dyDescent="0.2">
      <c r="A131" s="121"/>
      <c r="B131" s="235" t="s">
        <v>175</v>
      </c>
      <c r="C131" s="236"/>
      <c r="D131" s="88" t="s">
        <v>169</v>
      </c>
      <c r="E131" s="137"/>
      <c r="F131" s="137"/>
      <c r="G131" s="137"/>
    </row>
    <row r="132" spans="1:7" x14ac:dyDescent="0.2">
      <c r="A132" s="121"/>
      <c r="B132" s="235" t="s">
        <v>176</v>
      </c>
      <c r="C132" s="236"/>
      <c r="D132" s="88" t="s">
        <v>169</v>
      </c>
      <c r="E132" s="121"/>
      <c r="F132" s="121"/>
      <c r="G132" s="121"/>
    </row>
    <row r="133" spans="1:7" ht="12.75" customHeight="1" x14ac:dyDescent="0.2">
      <c r="A133" s="121"/>
      <c r="B133" s="235" t="s">
        <v>177</v>
      </c>
      <c r="C133" s="236"/>
      <c r="D133" s="88" t="s">
        <v>169</v>
      </c>
      <c r="E133" s="131"/>
      <c r="F133" s="121"/>
      <c r="G133" s="121"/>
    </row>
    <row r="134" spans="1:7" ht="12.75" customHeight="1" x14ac:dyDescent="0.2">
      <c r="A134" s="121"/>
      <c r="B134" s="235" t="s">
        <v>178</v>
      </c>
      <c r="C134" s="236"/>
      <c r="D134" s="132">
        <v>0.16806884399779257</v>
      </c>
      <c r="E134" s="131"/>
      <c r="F134" s="121"/>
      <c r="G134" s="121"/>
    </row>
    <row r="137" spans="1:7" x14ac:dyDescent="0.2">
      <c r="B137" s="237" t="s">
        <v>992</v>
      </c>
      <c r="C137" s="237"/>
    </row>
    <row r="139" spans="1:7" ht="153.75" customHeight="1" x14ac:dyDescent="0.2"/>
    <row r="142" spans="1:7" x14ac:dyDescent="0.2">
      <c r="B142" s="134" t="s">
        <v>993</v>
      </c>
      <c r="C142" s="135"/>
      <c r="D142" s="134"/>
    </row>
    <row r="143" spans="1:7" x14ac:dyDescent="0.2">
      <c r="B143" s="134" t="s">
        <v>1005</v>
      </c>
      <c r="D143" s="134"/>
    </row>
    <row r="144" spans="1:7" ht="165" customHeight="1" x14ac:dyDescent="0.2"/>
    <row r="146" spans="10:10" x14ac:dyDescent="0.2">
      <c r="J146" s="86"/>
    </row>
  </sheetData>
  <mergeCells count="18">
    <mergeCell ref="B120:C120"/>
    <mergeCell ref="B121:C121"/>
    <mergeCell ref="B137:C137"/>
    <mergeCell ref="B129:C129"/>
    <mergeCell ref="B133:C133"/>
    <mergeCell ref="B134:C134"/>
    <mergeCell ref="B131:C131"/>
    <mergeCell ref="B132:C132"/>
    <mergeCell ref="B114:H114"/>
    <mergeCell ref="B115:H115"/>
    <mergeCell ref="B116:H116"/>
    <mergeCell ref="B118:D118"/>
    <mergeCell ref="B119:C119"/>
    <mergeCell ref="A1:H1"/>
    <mergeCell ref="A2:H2"/>
    <mergeCell ref="A3:H3"/>
    <mergeCell ref="B112:H112"/>
    <mergeCell ref="B113:H113"/>
  </mergeCells>
  <hyperlinks>
    <hyperlink ref="I1" location="Index!B2" display="Index" xr:uid="{63F0B291-B6D2-4845-BDAB-D0FB8714D18F}"/>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562D0-A115-412B-8A13-7C1A09DAED22}">
  <sheetPr>
    <outlinePr summaryBelow="0" summaryRight="0"/>
  </sheetPr>
  <dimension ref="A1:Q149"/>
  <sheetViews>
    <sheetView showGridLines="0" workbookViewId="0">
      <selection sqref="A1:H1"/>
    </sheetView>
  </sheetViews>
  <sheetFormatPr defaultRowHeight="12.75" x14ac:dyDescent="0.2"/>
  <cols>
    <col min="1" max="1" width="5.85546875" bestFit="1" customWidth="1"/>
    <col min="2" max="2" width="19.7109375" bestFit="1" customWidth="1"/>
    <col min="3" max="3" width="46.85546875" customWidth="1"/>
    <col min="4" max="4" width="16.5703125" bestFit="1" customWidth="1"/>
    <col min="5" max="5" width="8.7109375" bestFit="1" customWidth="1"/>
    <col min="6" max="6" width="10.140625" bestFit="1" customWidth="1"/>
    <col min="7" max="7" width="14" bestFit="1" customWidth="1"/>
    <col min="8" max="8" width="9.85546875" customWidth="1"/>
    <col min="9" max="9" width="8.7109375" customWidth="1"/>
  </cols>
  <sheetData>
    <row r="1" spans="1:9" ht="15" x14ac:dyDescent="0.2">
      <c r="A1" s="248" t="s">
        <v>0</v>
      </c>
      <c r="B1" s="248"/>
      <c r="C1" s="248"/>
      <c r="D1" s="248"/>
      <c r="E1" s="248"/>
      <c r="F1" s="248"/>
      <c r="G1" s="248"/>
      <c r="H1" s="248"/>
      <c r="I1" s="1" t="s">
        <v>981</v>
      </c>
    </row>
    <row r="2" spans="1:9" ht="15" x14ac:dyDescent="0.2">
      <c r="A2" s="229" t="s">
        <v>428</v>
      </c>
      <c r="B2" s="229"/>
      <c r="C2" s="229"/>
      <c r="D2" s="229"/>
      <c r="E2" s="229"/>
      <c r="F2" s="229"/>
      <c r="G2" s="229"/>
      <c r="H2" s="229"/>
    </row>
    <row r="3" spans="1:9" ht="15" x14ac:dyDescent="0.2">
      <c r="A3" s="229" t="s">
        <v>982</v>
      </c>
      <c r="B3" s="229"/>
      <c r="C3" s="229"/>
      <c r="D3" s="229"/>
      <c r="E3" s="229"/>
      <c r="F3" s="229"/>
      <c r="G3" s="229"/>
      <c r="H3" s="229"/>
    </row>
    <row r="4" spans="1:9" s="86" customFormat="1" ht="30" x14ac:dyDescent="0.2">
      <c r="A4" s="84" t="s">
        <v>2</v>
      </c>
      <c r="B4" s="84" t="s">
        <v>3</v>
      </c>
      <c r="C4" s="84" t="s">
        <v>4</v>
      </c>
      <c r="D4" s="84" t="s">
        <v>5</v>
      </c>
      <c r="E4" s="84" t="s">
        <v>6</v>
      </c>
      <c r="F4" s="84" t="s">
        <v>7</v>
      </c>
      <c r="G4" s="84" t="s">
        <v>8</v>
      </c>
      <c r="H4" s="85" t="s">
        <v>980</v>
      </c>
    </row>
    <row r="5" spans="1:9" x14ac:dyDescent="0.2">
      <c r="A5" s="87"/>
      <c r="B5" s="87"/>
      <c r="C5" s="88" t="s">
        <v>9</v>
      </c>
      <c r="D5" s="87"/>
      <c r="E5" s="87"/>
      <c r="F5" s="87"/>
      <c r="G5" s="87"/>
      <c r="H5" s="89" t="s">
        <v>140</v>
      </c>
    </row>
    <row r="6" spans="1:9" x14ac:dyDescent="0.2">
      <c r="A6" s="90"/>
      <c r="B6" s="91"/>
      <c r="C6" s="91" t="s">
        <v>10</v>
      </c>
      <c r="D6" s="91"/>
      <c r="E6" s="92"/>
      <c r="F6" s="93"/>
      <c r="G6" s="94"/>
      <c r="H6" s="89" t="s">
        <v>140</v>
      </c>
    </row>
    <row r="7" spans="1:9" x14ac:dyDescent="0.2">
      <c r="A7" s="95">
        <v>1</v>
      </c>
      <c r="B7" s="96" t="s">
        <v>29</v>
      </c>
      <c r="C7" s="96" t="s">
        <v>30</v>
      </c>
      <c r="D7" s="96" t="s">
        <v>31</v>
      </c>
      <c r="E7" s="97">
        <v>11730</v>
      </c>
      <c r="F7" s="98">
        <v>126.349695</v>
      </c>
      <c r="G7" s="99">
        <v>9.6479880000000004E-2</v>
      </c>
      <c r="H7" s="89" t="s">
        <v>140</v>
      </c>
    </row>
    <row r="8" spans="1:9" x14ac:dyDescent="0.2">
      <c r="A8" s="95">
        <v>2</v>
      </c>
      <c r="B8" s="96" t="s">
        <v>36</v>
      </c>
      <c r="C8" s="96" t="s">
        <v>37</v>
      </c>
      <c r="D8" s="96" t="s">
        <v>31</v>
      </c>
      <c r="E8" s="97">
        <v>8734</v>
      </c>
      <c r="F8" s="98">
        <v>118.34569999999999</v>
      </c>
      <c r="G8" s="99">
        <v>9.0368080000000003E-2</v>
      </c>
      <c r="H8" s="89" t="s">
        <v>140</v>
      </c>
    </row>
    <row r="9" spans="1:9" x14ac:dyDescent="0.2">
      <c r="A9" s="95">
        <v>3</v>
      </c>
      <c r="B9" s="96" t="s">
        <v>319</v>
      </c>
      <c r="C9" s="96" t="s">
        <v>320</v>
      </c>
      <c r="D9" s="96" t="s">
        <v>31</v>
      </c>
      <c r="E9" s="97">
        <v>12610</v>
      </c>
      <c r="F9" s="98">
        <v>117.178425</v>
      </c>
      <c r="G9" s="99">
        <v>8.9476749999999994E-2</v>
      </c>
      <c r="H9" s="89" t="s">
        <v>140</v>
      </c>
    </row>
    <row r="10" spans="1:9" x14ac:dyDescent="0.2">
      <c r="A10" s="95">
        <v>4</v>
      </c>
      <c r="B10" s="96" t="s">
        <v>17</v>
      </c>
      <c r="C10" s="96" t="s">
        <v>18</v>
      </c>
      <c r="D10" s="96" t="s">
        <v>19</v>
      </c>
      <c r="E10" s="97">
        <v>6978</v>
      </c>
      <c r="F10" s="98">
        <v>97.371011999999993</v>
      </c>
      <c r="G10" s="99">
        <v>7.4351929999999997E-2</v>
      </c>
      <c r="H10" s="89" t="s">
        <v>140</v>
      </c>
    </row>
    <row r="11" spans="1:9" x14ac:dyDescent="0.2">
      <c r="A11" s="95">
        <v>5</v>
      </c>
      <c r="B11" s="96" t="s">
        <v>14</v>
      </c>
      <c r="C11" s="96" t="s">
        <v>15</v>
      </c>
      <c r="D11" s="96" t="s">
        <v>16</v>
      </c>
      <c r="E11" s="97">
        <v>4294</v>
      </c>
      <c r="F11" s="98">
        <v>84.535978</v>
      </c>
      <c r="G11" s="99">
        <v>6.4551170000000005E-2</v>
      </c>
      <c r="H11" s="89" t="s">
        <v>140</v>
      </c>
    </row>
    <row r="12" spans="1:9" x14ac:dyDescent="0.2">
      <c r="A12" s="95">
        <v>6</v>
      </c>
      <c r="B12" s="96" t="s">
        <v>323</v>
      </c>
      <c r="C12" s="96" t="s">
        <v>324</v>
      </c>
      <c r="D12" s="96" t="s">
        <v>199</v>
      </c>
      <c r="E12" s="97">
        <v>4991</v>
      </c>
      <c r="F12" s="98">
        <v>81.90231</v>
      </c>
      <c r="G12" s="99">
        <v>6.2540120000000005E-2</v>
      </c>
      <c r="H12" s="89" t="s">
        <v>140</v>
      </c>
    </row>
    <row r="13" spans="1:9" x14ac:dyDescent="0.2">
      <c r="A13" s="95">
        <v>7</v>
      </c>
      <c r="B13" s="96" t="s">
        <v>11</v>
      </c>
      <c r="C13" s="96" t="s">
        <v>12</v>
      </c>
      <c r="D13" s="96" t="s">
        <v>13</v>
      </c>
      <c r="E13" s="97">
        <v>1772</v>
      </c>
      <c r="F13" s="98">
        <v>69.680356000000003</v>
      </c>
      <c r="G13" s="99">
        <v>5.320751E-2</v>
      </c>
      <c r="H13" s="89" t="s">
        <v>140</v>
      </c>
    </row>
    <row r="14" spans="1:9" ht="25.5" x14ac:dyDescent="0.2">
      <c r="A14" s="95">
        <v>8</v>
      </c>
      <c r="B14" s="96" t="s">
        <v>23</v>
      </c>
      <c r="C14" s="96" t="s">
        <v>24</v>
      </c>
      <c r="D14" s="96" t="s">
        <v>25</v>
      </c>
      <c r="E14" s="97">
        <v>424</v>
      </c>
      <c r="F14" s="98">
        <v>53.822560000000003</v>
      </c>
      <c r="G14" s="99">
        <v>4.1098589999999997E-2</v>
      </c>
      <c r="H14" s="89" t="s">
        <v>140</v>
      </c>
    </row>
    <row r="15" spans="1:9" x14ac:dyDescent="0.2">
      <c r="A15" s="95">
        <v>9</v>
      </c>
      <c r="B15" s="96" t="s">
        <v>321</v>
      </c>
      <c r="C15" s="96" t="s">
        <v>322</v>
      </c>
      <c r="D15" s="96" t="s">
        <v>31</v>
      </c>
      <c r="E15" s="97">
        <v>3621</v>
      </c>
      <c r="F15" s="98">
        <v>49.622183999999997</v>
      </c>
      <c r="G15" s="99">
        <v>3.7891210000000002E-2</v>
      </c>
      <c r="H15" s="89" t="s">
        <v>140</v>
      </c>
    </row>
    <row r="16" spans="1:9" x14ac:dyDescent="0.2">
      <c r="A16" s="95">
        <v>10</v>
      </c>
      <c r="B16" s="96" t="s">
        <v>120</v>
      </c>
      <c r="C16" s="96" t="s">
        <v>121</v>
      </c>
      <c r="D16" s="96" t="s">
        <v>122</v>
      </c>
      <c r="E16" s="97">
        <v>3580</v>
      </c>
      <c r="F16" s="98">
        <v>40.525599999999997</v>
      </c>
      <c r="G16" s="99">
        <v>3.0945110000000001E-2</v>
      </c>
      <c r="H16" s="89" t="s">
        <v>140</v>
      </c>
    </row>
    <row r="17" spans="1:8" x14ac:dyDescent="0.2">
      <c r="A17" s="95">
        <v>11</v>
      </c>
      <c r="B17" s="96" t="s">
        <v>190</v>
      </c>
      <c r="C17" s="96" t="s">
        <v>191</v>
      </c>
      <c r="D17" s="96" t="s">
        <v>19</v>
      </c>
      <c r="E17" s="97">
        <v>9124</v>
      </c>
      <c r="F17" s="98">
        <v>38.959479999999999</v>
      </c>
      <c r="G17" s="99">
        <v>2.9749230000000002E-2</v>
      </c>
      <c r="H17" s="89" t="s">
        <v>140</v>
      </c>
    </row>
    <row r="18" spans="1:8" ht="25.5" x14ac:dyDescent="0.2">
      <c r="A18" s="95">
        <v>12</v>
      </c>
      <c r="B18" s="96" t="s">
        <v>183</v>
      </c>
      <c r="C18" s="96" t="s">
        <v>184</v>
      </c>
      <c r="D18" s="96" t="s">
        <v>185</v>
      </c>
      <c r="E18" s="97">
        <v>1637</v>
      </c>
      <c r="F18" s="98">
        <v>37.366162000000003</v>
      </c>
      <c r="G18" s="99">
        <v>2.8532579999999998E-2</v>
      </c>
      <c r="H18" s="89" t="s">
        <v>140</v>
      </c>
    </row>
    <row r="19" spans="1:8" x14ac:dyDescent="0.2">
      <c r="A19" s="95">
        <v>13</v>
      </c>
      <c r="B19" s="96" t="s">
        <v>429</v>
      </c>
      <c r="C19" s="96" t="s">
        <v>430</v>
      </c>
      <c r="D19" s="96" t="s">
        <v>71</v>
      </c>
      <c r="E19" s="97">
        <v>901</v>
      </c>
      <c r="F19" s="98">
        <v>35.836373999999999</v>
      </c>
      <c r="G19" s="99">
        <v>2.736444E-2</v>
      </c>
      <c r="H19" s="89" t="s">
        <v>140</v>
      </c>
    </row>
    <row r="20" spans="1:8" x14ac:dyDescent="0.2">
      <c r="A20" s="95">
        <v>14</v>
      </c>
      <c r="B20" s="96" t="s">
        <v>329</v>
      </c>
      <c r="C20" s="96" t="s">
        <v>330</v>
      </c>
      <c r="D20" s="96" t="s">
        <v>31</v>
      </c>
      <c r="E20" s="97">
        <v>9495</v>
      </c>
      <c r="F20" s="98">
        <v>28.42803</v>
      </c>
      <c r="G20" s="99">
        <v>2.1707480000000001E-2</v>
      </c>
      <c r="H20" s="89" t="s">
        <v>140</v>
      </c>
    </row>
    <row r="21" spans="1:8" x14ac:dyDescent="0.2">
      <c r="A21" s="95">
        <v>15</v>
      </c>
      <c r="B21" s="96" t="s">
        <v>32</v>
      </c>
      <c r="C21" s="96" t="s">
        <v>33</v>
      </c>
      <c r="D21" s="96" t="s">
        <v>19</v>
      </c>
      <c r="E21" s="97">
        <v>7496</v>
      </c>
      <c r="F21" s="98">
        <v>27.32292</v>
      </c>
      <c r="G21" s="99">
        <v>2.0863619999999999E-2</v>
      </c>
      <c r="H21" s="89" t="s">
        <v>140</v>
      </c>
    </row>
    <row r="22" spans="1:8" x14ac:dyDescent="0.2">
      <c r="A22" s="95">
        <v>16</v>
      </c>
      <c r="B22" s="96" t="s">
        <v>431</v>
      </c>
      <c r="C22" s="96" t="s">
        <v>432</v>
      </c>
      <c r="D22" s="96" t="s">
        <v>199</v>
      </c>
      <c r="E22" s="97">
        <v>1555</v>
      </c>
      <c r="F22" s="98">
        <v>26.366579999999999</v>
      </c>
      <c r="G22" s="99">
        <v>2.0133370000000001E-2</v>
      </c>
      <c r="H22" s="89" t="s">
        <v>140</v>
      </c>
    </row>
    <row r="23" spans="1:8" x14ac:dyDescent="0.2">
      <c r="A23" s="95">
        <v>17</v>
      </c>
      <c r="B23" s="96" t="s">
        <v>433</v>
      </c>
      <c r="C23" s="96" t="s">
        <v>434</v>
      </c>
      <c r="D23" s="96" t="s">
        <v>435</v>
      </c>
      <c r="E23" s="97">
        <v>7286</v>
      </c>
      <c r="F23" s="98">
        <v>23.471848999999999</v>
      </c>
      <c r="G23" s="99">
        <v>1.792297E-2</v>
      </c>
      <c r="H23" s="89" t="s">
        <v>140</v>
      </c>
    </row>
    <row r="24" spans="1:8" x14ac:dyDescent="0.2">
      <c r="A24" s="95">
        <v>18</v>
      </c>
      <c r="B24" s="96" t="s">
        <v>436</v>
      </c>
      <c r="C24" s="96" t="s">
        <v>437</v>
      </c>
      <c r="D24" s="96" t="s">
        <v>266</v>
      </c>
      <c r="E24" s="97">
        <v>1169</v>
      </c>
      <c r="F24" s="98">
        <v>23.362465</v>
      </c>
      <c r="G24" s="99">
        <v>1.7839440000000002E-2</v>
      </c>
      <c r="H24" s="89" t="s">
        <v>140</v>
      </c>
    </row>
    <row r="25" spans="1:8" ht="51" x14ac:dyDescent="0.2">
      <c r="A25" s="95">
        <v>19</v>
      </c>
      <c r="B25" s="96" t="s">
        <v>337</v>
      </c>
      <c r="C25" s="96" t="s">
        <v>338</v>
      </c>
      <c r="D25" s="96" t="s">
        <v>339</v>
      </c>
      <c r="E25" s="97">
        <v>4883</v>
      </c>
      <c r="F25" s="98">
        <v>22.388555</v>
      </c>
      <c r="G25" s="99">
        <v>1.709577E-2</v>
      </c>
      <c r="H25" s="89" t="s">
        <v>140</v>
      </c>
    </row>
    <row r="26" spans="1:8" x14ac:dyDescent="0.2">
      <c r="A26" s="95">
        <v>20</v>
      </c>
      <c r="B26" s="96" t="s">
        <v>99</v>
      </c>
      <c r="C26" s="96" t="s">
        <v>100</v>
      </c>
      <c r="D26" s="96" t="s">
        <v>40</v>
      </c>
      <c r="E26" s="97">
        <v>587</v>
      </c>
      <c r="F26" s="98">
        <v>21.261727</v>
      </c>
      <c r="G26" s="99">
        <v>1.6235329999999999E-2</v>
      </c>
      <c r="H26" s="89" t="s">
        <v>140</v>
      </c>
    </row>
    <row r="27" spans="1:8" x14ac:dyDescent="0.2">
      <c r="A27" s="95">
        <v>21</v>
      </c>
      <c r="B27" s="96" t="s">
        <v>438</v>
      </c>
      <c r="C27" s="96" t="s">
        <v>439</v>
      </c>
      <c r="D27" s="96" t="s">
        <v>199</v>
      </c>
      <c r="E27" s="97">
        <v>617</v>
      </c>
      <c r="F27" s="98">
        <v>19.274463000000001</v>
      </c>
      <c r="G27" s="99">
        <v>1.4717869999999999E-2</v>
      </c>
      <c r="H27" s="89" t="s">
        <v>140</v>
      </c>
    </row>
    <row r="28" spans="1:8" ht="25.5" x14ac:dyDescent="0.2">
      <c r="A28" s="95">
        <v>22</v>
      </c>
      <c r="B28" s="96" t="s">
        <v>440</v>
      </c>
      <c r="C28" s="96" t="s">
        <v>441</v>
      </c>
      <c r="D28" s="96" t="s">
        <v>202</v>
      </c>
      <c r="E28" s="97">
        <v>1612</v>
      </c>
      <c r="F28" s="98">
        <v>18.278468</v>
      </c>
      <c r="G28" s="99">
        <v>1.395733E-2</v>
      </c>
      <c r="H28" s="89" t="s">
        <v>140</v>
      </c>
    </row>
    <row r="29" spans="1:8" x14ac:dyDescent="0.2">
      <c r="A29" s="95">
        <v>23</v>
      </c>
      <c r="B29" s="96" t="s">
        <v>442</v>
      </c>
      <c r="C29" s="96" t="s">
        <v>443</v>
      </c>
      <c r="D29" s="96" t="s">
        <v>228</v>
      </c>
      <c r="E29" s="97">
        <v>4883</v>
      </c>
      <c r="F29" s="98">
        <v>17.092941499999998</v>
      </c>
      <c r="G29" s="99">
        <v>1.3052070000000001E-2</v>
      </c>
      <c r="H29" s="89" t="s">
        <v>140</v>
      </c>
    </row>
    <row r="30" spans="1:8" ht="25.5" x14ac:dyDescent="0.2">
      <c r="A30" s="95">
        <v>24</v>
      </c>
      <c r="B30" s="96" t="s">
        <v>444</v>
      </c>
      <c r="C30" s="96" t="s">
        <v>445</v>
      </c>
      <c r="D30" s="96" t="s">
        <v>216</v>
      </c>
      <c r="E30" s="97">
        <v>1140</v>
      </c>
      <c r="F30" s="98">
        <v>15.0936</v>
      </c>
      <c r="G30" s="99">
        <v>1.152538E-2</v>
      </c>
      <c r="H30" s="89" t="s">
        <v>140</v>
      </c>
    </row>
    <row r="31" spans="1:8" x14ac:dyDescent="0.2">
      <c r="A31" s="95">
        <v>25</v>
      </c>
      <c r="B31" s="96" t="s">
        <v>325</v>
      </c>
      <c r="C31" s="96" t="s">
        <v>326</v>
      </c>
      <c r="D31" s="96" t="s">
        <v>31</v>
      </c>
      <c r="E31" s="97">
        <v>3655</v>
      </c>
      <c r="F31" s="98">
        <v>14.9124</v>
      </c>
      <c r="G31" s="99">
        <v>1.1387019999999999E-2</v>
      </c>
      <c r="H31" s="89" t="s">
        <v>140</v>
      </c>
    </row>
    <row r="32" spans="1:8" ht="25.5" x14ac:dyDescent="0.2">
      <c r="A32" s="95">
        <v>26</v>
      </c>
      <c r="B32" s="96" t="s">
        <v>446</v>
      </c>
      <c r="C32" s="96" t="s">
        <v>447</v>
      </c>
      <c r="D32" s="96" t="s">
        <v>25</v>
      </c>
      <c r="E32" s="97">
        <v>1190</v>
      </c>
      <c r="F32" s="98">
        <v>12.564019999999999</v>
      </c>
      <c r="G32" s="99">
        <v>9.5938099999999995E-3</v>
      </c>
      <c r="H32" s="89" t="s">
        <v>140</v>
      </c>
    </row>
    <row r="33" spans="1:8" x14ac:dyDescent="0.2">
      <c r="A33" s="95">
        <v>27</v>
      </c>
      <c r="B33" s="96" t="s">
        <v>448</v>
      </c>
      <c r="C33" s="96" t="s">
        <v>449</v>
      </c>
      <c r="D33" s="96" t="s">
        <v>435</v>
      </c>
      <c r="E33" s="97">
        <v>517</v>
      </c>
      <c r="F33" s="98">
        <v>12.268409999999999</v>
      </c>
      <c r="G33" s="99">
        <v>9.3680900000000008E-3</v>
      </c>
      <c r="H33" s="89" t="s">
        <v>140</v>
      </c>
    </row>
    <row r="34" spans="1:8" ht="25.5" x14ac:dyDescent="0.2">
      <c r="A34" s="95">
        <v>28</v>
      </c>
      <c r="B34" s="96" t="s">
        <v>383</v>
      </c>
      <c r="C34" s="96" t="s">
        <v>384</v>
      </c>
      <c r="D34" s="96" t="s">
        <v>277</v>
      </c>
      <c r="E34" s="97">
        <v>179</v>
      </c>
      <c r="F34" s="98">
        <v>10.917210000000001</v>
      </c>
      <c r="G34" s="99">
        <v>8.3363199999999995E-3</v>
      </c>
      <c r="H34" s="89" t="s">
        <v>140</v>
      </c>
    </row>
    <row r="35" spans="1:8" x14ac:dyDescent="0.2">
      <c r="A35" s="95">
        <v>29</v>
      </c>
      <c r="B35" s="96" t="s">
        <v>123</v>
      </c>
      <c r="C35" s="96" t="s">
        <v>124</v>
      </c>
      <c r="D35" s="96" t="s">
        <v>82</v>
      </c>
      <c r="E35" s="97">
        <v>1871</v>
      </c>
      <c r="F35" s="98">
        <v>9.3970974999999992</v>
      </c>
      <c r="G35" s="99">
        <v>7.17557E-3</v>
      </c>
      <c r="H35" s="89" t="s">
        <v>140</v>
      </c>
    </row>
    <row r="36" spans="1:8" x14ac:dyDescent="0.2">
      <c r="A36" s="95">
        <v>30</v>
      </c>
      <c r="B36" s="96" t="s">
        <v>255</v>
      </c>
      <c r="C36" s="96" t="s">
        <v>256</v>
      </c>
      <c r="D36" s="96" t="s">
        <v>31</v>
      </c>
      <c r="E36" s="97">
        <v>989</v>
      </c>
      <c r="F36" s="98">
        <v>8.8624290000000006</v>
      </c>
      <c r="G36" s="99">
        <v>6.7673000000000004E-3</v>
      </c>
      <c r="H36" s="89" t="s">
        <v>140</v>
      </c>
    </row>
    <row r="37" spans="1:8" x14ac:dyDescent="0.2">
      <c r="A37" s="95">
        <v>31</v>
      </c>
      <c r="B37" s="96" t="s">
        <v>450</v>
      </c>
      <c r="C37" s="96" t="s">
        <v>451</v>
      </c>
      <c r="D37" s="96" t="s">
        <v>199</v>
      </c>
      <c r="E37" s="97">
        <v>3116</v>
      </c>
      <c r="F37" s="98">
        <v>7.3818039999999998</v>
      </c>
      <c r="G37" s="99">
        <v>5.6366999999999997E-3</v>
      </c>
      <c r="H37" s="89" t="s">
        <v>140</v>
      </c>
    </row>
    <row r="38" spans="1:8" ht="25.5" x14ac:dyDescent="0.2">
      <c r="A38" s="95">
        <v>32</v>
      </c>
      <c r="B38" s="96" t="s">
        <v>452</v>
      </c>
      <c r="C38" s="96" t="s">
        <v>453</v>
      </c>
      <c r="D38" s="96" t="s">
        <v>390</v>
      </c>
      <c r="E38" s="97">
        <v>517</v>
      </c>
      <c r="F38" s="98">
        <v>0.20783399999999999</v>
      </c>
      <c r="G38" s="99">
        <v>1.5870000000000001E-4</v>
      </c>
      <c r="H38" s="89" t="s">
        <v>140</v>
      </c>
    </row>
    <row r="39" spans="1:8" x14ac:dyDescent="0.2">
      <c r="A39" s="100"/>
      <c r="B39" s="100"/>
      <c r="C39" s="101" t="s">
        <v>139</v>
      </c>
      <c r="D39" s="100"/>
      <c r="E39" s="100" t="s">
        <v>140</v>
      </c>
      <c r="F39" s="102">
        <v>1270.348639</v>
      </c>
      <c r="G39" s="103">
        <v>0.97003074</v>
      </c>
      <c r="H39" s="89" t="s">
        <v>140</v>
      </c>
    </row>
    <row r="40" spans="1:8" x14ac:dyDescent="0.2">
      <c r="A40" s="100"/>
      <c r="B40" s="100"/>
      <c r="C40" s="104"/>
      <c r="D40" s="100"/>
      <c r="E40" s="100"/>
      <c r="F40" s="105"/>
      <c r="G40" s="105"/>
      <c r="H40" s="89" t="s">
        <v>140</v>
      </c>
    </row>
    <row r="41" spans="1:8" x14ac:dyDescent="0.2">
      <c r="A41" s="100"/>
      <c r="B41" s="100"/>
      <c r="C41" s="101" t="s">
        <v>141</v>
      </c>
      <c r="D41" s="100"/>
      <c r="E41" s="100"/>
      <c r="F41" s="100"/>
      <c r="G41" s="100"/>
      <c r="H41" s="89" t="s">
        <v>140</v>
      </c>
    </row>
    <row r="42" spans="1:8" x14ac:dyDescent="0.2">
      <c r="A42" s="100"/>
      <c r="B42" s="100"/>
      <c r="C42" s="101" t="s">
        <v>139</v>
      </c>
      <c r="D42" s="100"/>
      <c r="E42" s="100" t="s">
        <v>140</v>
      </c>
      <c r="F42" s="106" t="s">
        <v>142</v>
      </c>
      <c r="G42" s="103">
        <v>0</v>
      </c>
      <c r="H42" s="89" t="s">
        <v>140</v>
      </c>
    </row>
    <row r="43" spans="1:8" x14ac:dyDescent="0.2">
      <c r="A43" s="100"/>
      <c r="B43" s="100"/>
      <c r="C43" s="104"/>
      <c r="D43" s="100"/>
      <c r="E43" s="100"/>
      <c r="F43" s="105"/>
      <c r="G43" s="105"/>
      <c r="H43" s="89" t="s">
        <v>140</v>
      </c>
    </row>
    <row r="44" spans="1:8" x14ac:dyDescent="0.2">
      <c r="A44" s="100"/>
      <c r="B44" s="100"/>
      <c r="C44" s="101" t="s">
        <v>143</v>
      </c>
      <c r="D44" s="100"/>
      <c r="E44" s="100"/>
      <c r="F44" s="100"/>
      <c r="G44" s="100"/>
      <c r="H44" s="89" t="s">
        <v>140</v>
      </c>
    </row>
    <row r="45" spans="1:8" x14ac:dyDescent="0.2">
      <c r="A45" s="100"/>
      <c r="B45" s="100"/>
      <c r="C45" s="101" t="s">
        <v>139</v>
      </c>
      <c r="D45" s="100"/>
      <c r="E45" s="100" t="s">
        <v>140</v>
      </c>
      <c r="F45" s="106" t="s">
        <v>142</v>
      </c>
      <c r="G45" s="103">
        <v>0</v>
      </c>
      <c r="H45" s="89" t="s">
        <v>140</v>
      </c>
    </row>
    <row r="46" spans="1:8" x14ac:dyDescent="0.2">
      <c r="A46" s="100"/>
      <c r="B46" s="100"/>
      <c r="C46" s="104"/>
      <c r="D46" s="100"/>
      <c r="E46" s="100"/>
      <c r="F46" s="105"/>
      <c r="G46" s="105"/>
      <c r="H46" s="89" t="s">
        <v>140</v>
      </c>
    </row>
    <row r="47" spans="1:8" x14ac:dyDescent="0.2">
      <c r="A47" s="100"/>
      <c r="B47" s="100"/>
      <c r="C47" s="101" t="s">
        <v>144</v>
      </c>
      <c r="D47" s="100"/>
      <c r="E47" s="100"/>
      <c r="F47" s="100"/>
      <c r="G47" s="100"/>
      <c r="H47" s="89" t="s">
        <v>140</v>
      </c>
    </row>
    <row r="48" spans="1:8" x14ac:dyDescent="0.2">
      <c r="A48" s="100"/>
      <c r="B48" s="100"/>
      <c r="C48" s="101" t="s">
        <v>139</v>
      </c>
      <c r="D48" s="100"/>
      <c r="E48" s="100" t="s">
        <v>140</v>
      </c>
      <c r="F48" s="106" t="s">
        <v>142</v>
      </c>
      <c r="G48" s="103">
        <v>0</v>
      </c>
      <c r="H48" s="89" t="s">
        <v>140</v>
      </c>
    </row>
    <row r="49" spans="1:8" x14ac:dyDescent="0.2">
      <c r="A49" s="100"/>
      <c r="B49" s="100"/>
      <c r="C49" s="104"/>
      <c r="D49" s="100"/>
      <c r="E49" s="100"/>
      <c r="F49" s="105"/>
      <c r="G49" s="105"/>
      <c r="H49" s="89" t="s">
        <v>140</v>
      </c>
    </row>
    <row r="50" spans="1:8" x14ac:dyDescent="0.2">
      <c r="A50" s="100"/>
      <c r="B50" s="100"/>
      <c r="C50" s="101" t="s">
        <v>145</v>
      </c>
      <c r="D50" s="100"/>
      <c r="E50" s="100"/>
      <c r="F50" s="105"/>
      <c r="G50" s="105"/>
      <c r="H50" s="89" t="s">
        <v>140</v>
      </c>
    </row>
    <row r="51" spans="1:8" x14ac:dyDescent="0.2">
      <c r="A51" s="100"/>
      <c r="B51" s="100"/>
      <c r="C51" s="101" t="s">
        <v>139</v>
      </c>
      <c r="D51" s="100"/>
      <c r="E51" s="100" t="s">
        <v>140</v>
      </c>
      <c r="F51" s="106" t="s">
        <v>142</v>
      </c>
      <c r="G51" s="103">
        <v>0</v>
      </c>
      <c r="H51" s="89" t="s">
        <v>140</v>
      </c>
    </row>
    <row r="52" spans="1:8" x14ac:dyDescent="0.2">
      <c r="A52" s="100"/>
      <c r="B52" s="100"/>
      <c r="C52" s="104"/>
      <c r="D52" s="100"/>
      <c r="E52" s="100"/>
      <c r="F52" s="105"/>
      <c r="G52" s="105"/>
      <c r="H52" s="89" t="s">
        <v>140</v>
      </c>
    </row>
    <row r="53" spans="1:8" x14ac:dyDescent="0.2">
      <c r="A53" s="100"/>
      <c r="B53" s="100"/>
      <c r="C53" s="101" t="s">
        <v>146</v>
      </c>
      <c r="D53" s="100"/>
      <c r="E53" s="100"/>
      <c r="F53" s="105"/>
      <c r="G53" s="105"/>
      <c r="H53" s="89" t="s">
        <v>140</v>
      </c>
    </row>
    <row r="54" spans="1:8" x14ac:dyDescent="0.2">
      <c r="A54" s="100"/>
      <c r="B54" s="100"/>
      <c r="C54" s="101" t="s">
        <v>139</v>
      </c>
      <c r="D54" s="100"/>
      <c r="E54" s="100" t="s">
        <v>140</v>
      </c>
      <c r="F54" s="106" t="s">
        <v>142</v>
      </c>
      <c r="G54" s="103">
        <v>0</v>
      </c>
      <c r="H54" s="89" t="s">
        <v>140</v>
      </c>
    </row>
    <row r="55" spans="1:8" x14ac:dyDescent="0.2">
      <c r="A55" s="100"/>
      <c r="B55" s="100"/>
      <c r="C55" s="104"/>
      <c r="D55" s="100"/>
      <c r="E55" s="100"/>
      <c r="F55" s="105"/>
      <c r="G55" s="105"/>
      <c r="H55" s="89" t="s">
        <v>140</v>
      </c>
    </row>
    <row r="56" spans="1:8" x14ac:dyDescent="0.2">
      <c r="A56" s="100"/>
      <c r="B56" s="100"/>
      <c r="C56" s="101" t="s">
        <v>147</v>
      </c>
      <c r="D56" s="100"/>
      <c r="E56" s="100"/>
      <c r="F56" s="102">
        <v>1270.348639</v>
      </c>
      <c r="G56" s="103">
        <v>0.97003074</v>
      </c>
      <c r="H56" s="89" t="s">
        <v>140</v>
      </c>
    </row>
    <row r="57" spans="1:8" x14ac:dyDescent="0.2">
      <c r="A57" s="100"/>
      <c r="B57" s="100"/>
      <c r="C57" s="104"/>
      <c r="D57" s="100"/>
      <c r="E57" s="100"/>
      <c r="F57" s="105"/>
      <c r="G57" s="105"/>
      <c r="H57" s="89" t="s">
        <v>140</v>
      </c>
    </row>
    <row r="58" spans="1:8" x14ac:dyDescent="0.2">
      <c r="A58" s="100"/>
      <c r="B58" s="100"/>
      <c r="C58" s="101" t="s">
        <v>148</v>
      </c>
      <c r="D58" s="100"/>
      <c r="E58" s="100"/>
      <c r="F58" s="105"/>
      <c r="G58" s="105"/>
      <c r="H58" s="89" t="s">
        <v>140</v>
      </c>
    </row>
    <row r="59" spans="1:8" x14ac:dyDescent="0.2">
      <c r="A59" s="100"/>
      <c r="B59" s="100"/>
      <c r="C59" s="101" t="s">
        <v>10</v>
      </c>
      <c r="D59" s="100"/>
      <c r="E59" s="100"/>
      <c r="F59" s="105"/>
      <c r="G59" s="105"/>
      <c r="H59" s="89" t="s">
        <v>140</v>
      </c>
    </row>
    <row r="60" spans="1:8" x14ac:dyDescent="0.2">
      <c r="A60" s="100"/>
      <c r="B60" s="100"/>
      <c r="C60" s="101" t="s">
        <v>139</v>
      </c>
      <c r="D60" s="100"/>
      <c r="E60" s="100" t="s">
        <v>140</v>
      </c>
      <c r="F60" s="106" t="s">
        <v>142</v>
      </c>
      <c r="G60" s="103">
        <v>0</v>
      </c>
      <c r="H60" s="89" t="s">
        <v>140</v>
      </c>
    </row>
    <row r="61" spans="1:8" x14ac:dyDescent="0.2">
      <c r="A61" s="100"/>
      <c r="B61" s="100"/>
      <c r="C61" s="104"/>
      <c r="D61" s="100"/>
      <c r="E61" s="100"/>
      <c r="F61" s="105"/>
      <c r="G61" s="105"/>
      <c r="H61" s="89" t="s">
        <v>140</v>
      </c>
    </row>
    <row r="62" spans="1:8" x14ac:dyDescent="0.2">
      <c r="A62" s="100"/>
      <c r="B62" s="100"/>
      <c r="C62" s="101" t="s">
        <v>149</v>
      </c>
      <c r="D62" s="100"/>
      <c r="E62" s="100"/>
      <c r="F62" s="100"/>
      <c r="G62" s="100"/>
      <c r="H62" s="89" t="s">
        <v>140</v>
      </c>
    </row>
    <row r="63" spans="1:8" x14ac:dyDescent="0.2">
      <c r="A63" s="100"/>
      <c r="B63" s="100"/>
      <c r="C63" s="101" t="s">
        <v>139</v>
      </c>
      <c r="D63" s="100"/>
      <c r="E63" s="100" t="s">
        <v>140</v>
      </c>
      <c r="F63" s="106" t="s">
        <v>142</v>
      </c>
      <c r="G63" s="103">
        <v>0</v>
      </c>
      <c r="H63" s="89" t="s">
        <v>140</v>
      </c>
    </row>
    <row r="64" spans="1:8" x14ac:dyDescent="0.2">
      <c r="A64" s="100"/>
      <c r="B64" s="100"/>
      <c r="C64" s="104"/>
      <c r="D64" s="100"/>
      <c r="E64" s="100"/>
      <c r="F64" s="105"/>
      <c r="G64" s="105"/>
      <c r="H64" s="89" t="s">
        <v>140</v>
      </c>
    </row>
    <row r="65" spans="1:8" x14ac:dyDescent="0.2">
      <c r="A65" s="100"/>
      <c r="B65" s="100"/>
      <c r="C65" s="101" t="s">
        <v>150</v>
      </c>
      <c r="D65" s="100"/>
      <c r="E65" s="100"/>
      <c r="F65" s="100"/>
      <c r="G65" s="100"/>
      <c r="H65" s="89" t="s">
        <v>140</v>
      </c>
    </row>
    <row r="66" spans="1:8" x14ac:dyDescent="0.2">
      <c r="A66" s="100"/>
      <c r="B66" s="100"/>
      <c r="C66" s="101" t="s">
        <v>139</v>
      </c>
      <c r="D66" s="100"/>
      <c r="E66" s="100" t="s">
        <v>140</v>
      </c>
      <c r="F66" s="106" t="s">
        <v>142</v>
      </c>
      <c r="G66" s="103">
        <v>0</v>
      </c>
      <c r="H66" s="89" t="s">
        <v>140</v>
      </c>
    </row>
    <row r="67" spans="1:8" x14ac:dyDescent="0.2">
      <c r="A67" s="100"/>
      <c r="B67" s="100"/>
      <c r="C67" s="104"/>
      <c r="D67" s="100"/>
      <c r="E67" s="100"/>
      <c r="F67" s="105"/>
      <c r="G67" s="105"/>
      <c r="H67" s="89" t="s">
        <v>140</v>
      </c>
    </row>
    <row r="68" spans="1:8" x14ac:dyDescent="0.2">
      <c r="A68" s="100"/>
      <c r="B68" s="100"/>
      <c r="C68" s="101" t="s">
        <v>151</v>
      </c>
      <c r="D68" s="100"/>
      <c r="E68" s="100"/>
      <c r="F68" s="105"/>
      <c r="G68" s="105"/>
      <c r="H68" s="89" t="s">
        <v>140</v>
      </c>
    </row>
    <row r="69" spans="1:8" x14ac:dyDescent="0.2">
      <c r="A69" s="100"/>
      <c r="B69" s="100"/>
      <c r="C69" s="101" t="s">
        <v>139</v>
      </c>
      <c r="D69" s="100"/>
      <c r="E69" s="100" t="s">
        <v>140</v>
      </c>
      <c r="F69" s="106" t="s">
        <v>142</v>
      </c>
      <c r="G69" s="103">
        <v>0</v>
      </c>
      <c r="H69" s="89" t="s">
        <v>140</v>
      </c>
    </row>
    <row r="70" spans="1:8" x14ac:dyDescent="0.2">
      <c r="A70" s="100"/>
      <c r="B70" s="100"/>
      <c r="C70" s="104"/>
      <c r="D70" s="100"/>
      <c r="E70" s="100"/>
      <c r="F70" s="105"/>
      <c r="G70" s="105"/>
      <c r="H70" s="89" t="s">
        <v>140</v>
      </c>
    </row>
    <row r="71" spans="1:8" x14ac:dyDescent="0.2">
      <c r="A71" s="100"/>
      <c r="B71" s="100"/>
      <c r="C71" s="101" t="s">
        <v>152</v>
      </c>
      <c r="D71" s="100"/>
      <c r="E71" s="100"/>
      <c r="F71" s="102">
        <v>0</v>
      </c>
      <c r="G71" s="103">
        <v>0</v>
      </c>
      <c r="H71" s="89" t="s">
        <v>140</v>
      </c>
    </row>
    <row r="72" spans="1:8" x14ac:dyDescent="0.2">
      <c r="A72" s="100"/>
      <c r="B72" s="100"/>
      <c r="C72" s="104"/>
      <c r="D72" s="100"/>
      <c r="E72" s="100"/>
      <c r="F72" s="105"/>
      <c r="G72" s="105"/>
      <c r="H72" s="89" t="s">
        <v>140</v>
      </c>
    </row>
    <row r="73" spans="1:8" x14ac:dyDescent="0.2">
      <c r="A73" s="100"/>
      <c r="B73" s="100"/>
      <c r="C73" s="101" t="s">
        <v>153</v>
      </c>
      <c r="D73" s="100"/>
      <c r="E73" s="100"/>
      <c r="F73" s="105"/>
      <c r="G73" s="105"/>
      <c r="H73" s="89" t="s">
        <v>140</v>
      </c>
    </row>
    <row r="74" spans="1:8" x14ac:dyDescent="0.2">
      <c r="A74" s="100"/>
      <c r="B74" s="100"/>
      <c r="C74" s="101" t="s">
        <v>154</v>
      </c>
      <c r="D74" s="100"/>
      <c r="E74" s="100"/>
      <c r="F74" s="105"/>
      <c r="G74" s="105"/>
      <c r="H74" s="89" t="s">
        <v>140</v>
      </c>
    </row>
    <row r="75" spans="1:8" x14ac:dyDescent="0.2">
      <c r="A75" s="100"/>
      <c r="B75" s="100"/>
      <c r="C75" s="101" t="s">
        <v>139</v>
      </c>
      <c r="D75" s="100"/>
      <c r="E75" s="100" t="s">
        <v>140</v>
      </c>
      <c r="F75" s="106" t="s">
        <v>142</v>
      </c>
      <c r="G75" s="103">
        <v>0</v>
      </c>
      <c r="H75" s="89" t="s">
        <v>140</v>
      </c>
    </row>
    <row r="76" spans="1:8" x14ac:dyDescent="0.2">
      <c r="A76" s="100"/>
      <c r="B76" s="100"/>
      <c r="C76" s="104"/>
      <c r="D76" s="100"/>
      <c r="E76" s="100"/>
      <c r="F76" s="105"/>
      <c r="G76" s="105"/>
      <c r="H76" s="89" t="s">
        <v>140</v>
      </c>
    </row>
    <row r="77" spans="1:8" x14ac:dyDescent="0.2">
      <c r="A77" s="100"/>
      <c r="B77" s="100"/>
      <c r="C77" s="101" t="s">
        <v>155</v>
      </c>
      <c r="D77" s="100"/>
      <c r="E77" s="100"/>
      <c r="F77" s="105"/>
      <c r="G77" s="105"/>
      <c r="H77" s="89" t="s">
        <v>140</v>
      </c>
    </row>
    <row r="78" spans="1:8" x14ac:dyDescent="0.2">
      <c r="A78" s="100"/>
      <c r="B78" s="100"/>
      <c r="C78" s="101" t="s">
        <v>139</v>
      </c>
      <c r="D78" s="100"/>
      <c r="E78" s="100" t="s">
        <v>140</v>
      </c>
      <c r="F78" s="106" t="s">
        <v>142</v>
      </c>
      <c r="G78" s="103">
        <v>0</v>
      </c>
      <c r="H78" s="89" t="s">
        <v>140</v>
      </c>
    </row>
    <row r="79" spans="1:8" x14ac:dyDescent="0.2">
      <c r="A79" s="100"/>
      <c r="B79" s="100"/>
      <c r="C79" s="104"/>
      <c r="D79" s="100"/>
      <c r="E79" s="100"/>
      <c r="F79" s="105"/>
      <c r="G79" s="105"/>
      <c r="H79" s="89" t="s">
        <v>140</v>
      </c>
    </row>
    <row r="80" spans="1:8" x14ac:dyDescent="0.2">
      <c r="A80" s="100"/>
      <c r="B80" s="100"/>
      <c r="C80" s="101" t="s">
        <v>156</v>
      </c>
      <c r="D80" s="100"/>
      <c r="E80" s="100"/>
      <c r="F80" s="105"/>
      <c r="G80" s="105"/>
      <c r="H80" s="89" t="s">
        <v>140</v>
      </c>
    </row>
    <row r="81" spans="1:8" x14ac:dyDescent="0.2">
      <c r="A81" s="100"/>
      <c r="B81" s="100"/>
      <c r="C81" s="101" t="s">
        <v>139</v>
      </c>
      <c r="D81" s="100"/>
      <c r="E81" s="100" t="s">
        <v>140</v>
      </c>
      <c r="F81" s="106" t="s">
        <v>142</v>
      </c>
      <c r="G81" s="103">
        <v>0</v>
      </c>
      <c r="H81" s="89" t="s">
        <v>140</v>
      </c>
    </row>
    <row r="82" spans="1:8" x14ac:dyDescent="0.2">
      <c r="A82" s="100"/>
      <c r="B82" s="100"/>
      <c r="C82" s="104"/>
      <c r="D82" s="100"/>
      <c r="E82" s="100"/>
      <c r="F82" s="105"/>
      <c r="G82" s="105"/>
      <c r="H82" s="89" t="s">
        <v>140</v>
      </c>
    </row>
    <row r="83" spans="1:8" x14ac:dyDescent="0.2">
      <c r="A83" s="100"/>
      <c r="B83" s="100"/>
      <c r="C83" s="101" t="s">
        <v>157</v>
      </c>
      <c r="D83" s="100"/>
      <c r="E83" s="100"/>
      <c r="F83" s="105"/>
      <c r="G83" s="105"/>
      <c r="H83" s="89" t="s">
        <v>140</v>
      </c>
    </row>
    <row r="84" spans="1:8" x14ac:dyDescent="0.2">
      <c r="A84" s="95">
        <v>1</v>
      </c>
      <c r="B84" s="96"/>
      <c r="C84" s="96" t="s">
        <v>158</v>
      </c>
      <c r="D84" s="96"/>
      <c r="E84" s="107"/>
      <c r="F84" s="98">
        <v>37.962345900000003</v>
      </c>
      <c r="G84" s="99">
        <v>2.8987820000000001E-2</v>
      </c>
      <c r="H84" s="89">
        <v>5.2</v>
      </c>
    </row>
    <row r="85" spans="1:8" x14ac:dyDescent="0.2">
      <c r="A85" s="100"/>
      <c r="B85" s="100"/>
      <c r="C85" s="101" t="s">
        <v>139</v>
      </c>
      <c r="D85" s="100"/>
      <c r="E85" s="100" t="s">
        <v>140</v>
      </c>
      <c r="F85" s="102">
        <v>37.962345900000003</v>
      </c>
      <c r="G85" s="103">
        <v>2.8987820000000001E-2</v>
      </c>
      <c r="H85" s="89" t="s">
        <v>140</v>
      </c>
    </row>
    <row r="86" spans="1:8" x14ac:dyDescent="0.2">
      <c r="A86" s="100"/>
      <c r="B86" s="100"/>
      <c r="C86" s="104"/>
      <c r="D86" s="100"/>
      <c r="E86" s="100"/>
      <c r="F86" s="105"/>
      <c r="G86" s="105"/>
      <c r="H86" s="89" t="s">
        <v>140</v>
      </c>
    </row>
    <row r="87" spans="1:8" x14ac:dyDescent="0.2">
      <c r="A87" s="100"/>
      <c r="B87" s="100"/>
      <c r="C87" s="101" t="s">
        <v>159</v>
      </c>
      <c r="D87" s="100"/>
      <c r="E87" s="100"/>
      <c r="F87" s="102">
        <v>37.962345900000003</v>
      </c>
      <c r="G87" s="103">
        <v>2.8987820000000001E-2</v>
      </c>
      <c r="H87" s="89" t="s">
        <v>140</v>
      </c>
    </row>
    <row r="88" spans="1:8" x14ac:dyDescent="0.2">
      <c r="A88" s="100"/>
      <c r="B88" s="100"/>
      <c r="C88" s="105"/>
      <c r="D88" s="100"/>
      <c r="E88" s="100"/>
      <c r="F88" s="100"/>
      <c r="G88" s="100"/>
      <c r="H88" s="89" t="s">
        <v>140</v>
      </c>
    </row>
    <row r="89" spans="1:8" x14ac:dyDescent="0.2">
      <c r="A89" s="100"/>
      <c r="B89" s="100"/>
      <c r="C89" s="101" t="s">
        <v>160</v>
      </c>
      <c r="D89" s="100"/>
      <c r="E89" s="100"/>
      <c r="F89" s="100"/>
      <c r="G89" s="100"/>
      <c r="H89" s="89" t="s">
        <v>140</v>
      </c>
    </row>
    <row r="90" spans="1:8" x14ac:dyDescent="0.2">
      <c r="A90" s="100"/>
      <c r="B90" s="100"/>
      <c r="C90" s="101" t="s">
        <v>161</v>
      </c>
      <c r="D90" s="100"/>
      <c r="E90" s="100"/>
      <c r="F90" s="100"/>
      <c r="G90" s="100"/>
      <c r="H90" s="89" t="s">
        <v>140</v>
      </c>
    </row>
    <row r="91" spans="1:8" x14ac:dyDescent="0.2">
      <c r="A91" s="100"/>
      <c r="B91" s="100"/>
      <c r="C91" s="101" t="s">
        <v>139</v>
      </c>
      <c r="D91" s="100"/>
      <c r="E91" s="100" t="s">
        <v>140</v>
      </c>
      <c r="F91" s="106" t="s">
        <v>142</v>
      </c>
      <c r="G91" s="103">
        <v>0</v>
      </c>
      <c r="H91" s="89" t="s">
        <v>140</v>
      </c>
    </row>
    <row r="92" spans="1:8" x14ac:dyDescent="0.2">
      <c r="A92" s="100"/>
      <c r="B92" s="100"/>
      <c r="C92" s="104"/>
      <c r="D92" s="100"/>
      <c r="E92" s="100"/>
      <c r="F92" s="105"/>
      <c r="G92" s="105"/>
      <c r="H92" s="89" t="s">
        <v>140</v>
      </c>
    </row>
    <row r="93" spans="1:8" x14ac:dyDescent="0.2">
      <c r="A93" s="100"/>
      <c r="B93" s="100"/>
      <c r="C93" s="101" t="s">
        <v>162</v>
      </c>
      <c r="D93" s="100"/>
      <c r="E93" s="100"/>
      <c r="F93" s="100"/>
      <c r="G93" s="100"/>
      <c r="H93" s="89" t="s">
        <v>140</v>
      </c>
    </row>
    <row r="94" spans="1:8" x14ac:dyDescent="0.2">
      <c r="A94" s="100"/>
      <c r="B94" s="100"/>
      <c r="C94" s="101" t="s">
        <v>163</v>
      </c>
      <c r="D94" s="100"/>
      <c r="E94" s="100"/>
      <c r="F94" s="100"/>
      <c r="G94" s="100"/>
      <c r="H94" s="89" t="s">
        <v>140</v>
      </c>
    </row>
    <row r="95" spans="1:8" x14ac:dyDescent="0.2">
      <c r="A95" s="100"/>
      <c r="B95" s="100"/>
      <c r="C95" s="101" t="s">
        <v>139</v>
      </c>
      <c r="D95" s="100"/>
      <c r="E95" s="100" t="s">
        <v>140</v>
      </c>
      <c r="F95" s="106" t="s">
        <v>142</v>
      </c>
      <c r="G95" s="103">
        <v>0</v>
      </c>
      <c r="H95" s="89" t="s">
        <v>140</v>
      </c>
    </row>
    <row r="96" spans="1:8" x14ac:dyDescent="0.2">
      <c r="A96" s="100"/>
      <c r="B96" s="100"/>
      <c r="C96" s="104"/>
      <c r="D96" s="100"/>
      <c r="E96" s="100"/>
      <c r="F96" s="105"/>
      <c r="G96" s="105"/>
      <c r="H96" s="89" t="s">
        <v>140</v>
      </c>
    </row>
    <row r="97" spans="1:17" x14ac:dyDescent="0.2">
      <c r="A97" s="100"/>
      <c r="B97" s="100"/>
      <c r="C97" s="101" t="s">
        <v>164</v>
      </c>
      <c r="D97" s="100"/>
      <c r="E97" s="100"/>
      <c r="F97" s="105"/>
      <c r="G97" s="105"/>
      <c r="H97" s="89" t="s">
        <v>140</v>
      </c>
    </row>
    <row r="98" spans="1:17" x14ac:dyDescent="0.2">
      <c r="A98" s="100"/>
      <c r="B98" s="100"/>
      <c r="C98" s="101" t="s">
        <v>139</v>
      </c>
      <c r="D98" s="100"/>
      <c r="E98" s="100" t="s">
        <v>140</v>
      </c>
      <c r="F98" s="106" t="s">
        <v>142</v>
      </c>
      <c r="G98" s="103">
        <v>0</v>
      </c>
      <c r="H98" s="89" t="s">
        <v>140</v>
      </c>
    </row>
    <row r="99" spans="1:17" x14ac:dyDescent="0.2">
      <c r="A99" s="100"/>
      <c r="B99" s="96"/>
      <c r="C99" s="96"/>
      <c r="D99" s="101"/>
      <c r="E99" s="100"/>
      <c r="F99" s="96"/>
      <c r="G99" s="107"/>
      <c r="H99" s="89" t="s">
        <v>140</v>
      </c>
    </row>
    <row r="100" spans="1:17" x14ac:dyDescent="0.2">
      <c r="A100" s="107"/>
      <c r="B100" s="96"/>
      <c r="C100" s="96" t="s">
        <v>165</v>
      </c>
      <c r="D100" s="96"/>
      <c r="E100" s="107"/>
      <c r="F100" s="98">
        <v>1.2852973000000001</v>
      </c>
      <c r="G100" s="99">
        <v>9.8145000000000003E-4</v>
      </c>
      <c r="H100" s="89" t="s">
        <v>140</v>
      </c>
    </row>
    <row r="101" spans="1:17" x14ac:dyDescent="0.2">
      <c r="A101" s="104"/>
      <c r="B101" s="104"/>
      <c r="C101" s="101" t="s">
        <v>166</v>
      </c>
      <c r="D101" s="105"/>
      <c r="E101" s="105"/>
      <c r="F101" s="102">
        <v>1309.5962821999999</v>
      </c>
      <c r="G101" s="108">
        <v>1.0000000099999999</v>
      </c>
      <c r="H101" s="89" t="s">
        <v>140</v>
      </c>
    </row>
    <row r="102" spans="1:17" ht="12.75" customHeight="1" x14ac:dyDescent="0.2">
      <c r="A102" s="109"/>
      <c r="B102" s="109"/>
      <c r="C102" s="110"/>
      <c r="D102" s="111"/>
      <c r="E102" s="111"/>
      <c r="F102" s="112"/>
      <c r="G102" s="113"/>
      <c r="H102" s="114"/>
    </row>
    <row r="103" spans="1:17" x14ac:dyDescent="0.2">
      <c r="A103" s="109"/>
      <c r="B103" s="230" t="s">
        <v>984</v>
      </c>
      <c r="C103" s="230"/>
      <c r="D103" s="230"/>
      <c r="E103" s="230"/>
      <c r="F103" s="230"/>
      <c r="G103" s="230"/>
      <c r="H103" s="230"/>
      <c r="J103" s="116"/>
    </row>
    <row r="104" spans="1:17" x14ac:dyDescent="0.2">
      <c r="A104" s="109"/>
      <c r="B104" s="230" t="s">
        <v>985</v>
      </c>
      <c r="C104" s="230"/>
      <c r="D104" s="230"/>
      <c r="E104" s="230"/>
      <c r="F104" s="230"/>
      <c r="G104" s="230"/>
      <c r="H104" s="230"/>
      <c r="J104" s="116"/>
    </row>
    <row r="105" spans="1:17" x14ac:dyDescent="0.2">
      <c r="A105" s="109"/>
      <c r="B105" s="230" t="s">
        <v>986</v>
      </c>
      <c r="C105" s="230"/>
      <c r="D105" s="230"/>
      <c r="E105" s="230"/>
      <c r="F105" s="230"/>
      <c r="G105" s="230"/>
      <c r="H105" s="230"/>
      <c r="J105" s="116"/>
    </row>
    <row r="106" spans="1:17" s="118" customFormat="1" ht="66.75" customHeight="1" x14ac:dyDescent="0.25">
      <c r="A106" s="117"/>
      <c r="B106" s="231" t="s">
        <v>987</v>
      </c>
      <c r="C106" s="231"/>
      <c r="D106" s="231"/>
      <c r="E106" s="231"/>
      <c r="F106" s="231"/>
      <c r="G106" s="231"/>
      <c r="H106" s="231"/>
      <c r="I106"/>
      <c r="J106" s="116"/>
      <c r="K106"/>
      <c r="L106"/>
      <c r="M106"/>
      <c r="N106"/>
      <c r="O106"/>
      <c r="P106"/>
      <c r="Q106"/>
    </row>
    <row r="107" spans="1:17" x14ac:dyDescent="0.2">
      <c r="A107" s="109"/>
      <c r="B107" s="230" t="s">
        <v>988</v>
      </c>
      <c r="C107" s="230"/>
      <c r="D107" s="230"/>
      <c r="E107" s="230"/>
      <c r="F107" s="230"/>
      <c r="G107" s="230"/>
      <c r="H107" s="230"/>
      <c r="J107" s="116"/>
    </row>
    <row r="108" spans="1:17" x14ac:dyDescent="0.2">
      <c r="A108" s="109"/>
      <c r="B108" s="109"/>
      <c r="C108" s="109"/>
      <c r="D108" s="111"/>
      <c r="E108" s="111"/>
      <c r="F108" s="111"/>
      <c r="G108" s="111"/>
    </row>
    <row r="109" spans="1:17" x14ac:dyDescent="0.2">
      <c r="A109" s="109"/>
      <c r="B109" s="232" t="s">
        <v>167</v>
      </c>
      <c r="C109" s="233"/>
      <c r="D109" s="234"/>
      <c r="E109" s="119"/>
      <c r="F109" s="111"/>
      <c r="G109" s="111"/>
    </row>
    <row r="110" spans="1:17" ht="27.75" customHeight="1" x14ac:dyDescent="0.2">
      <c r="A110" s="109"/>
      <c r="B110" s="235" t="s">
        <v>168</v>
      </c>
      <c r="C110" s="236"/>
      <c r="D110" s="88" t="s">
        <v>169</v>
      </c>
      <c r="E110" s="119"/>
      <c r="F110" s="111"/>
      <c r="G110" s="111"/>
    </row>
    <row r="111" spans="1:17" ht="12.75" customHeight="1" x14ac:dyDescent="0.2">
      <c r="A111" s="109"/>
      <c r="B111" s="235" t="s">
        <v>989</v>
      </c>
      <c r="C111" s="236"/>
      <c r="D111" s="88" t="s">
        <v>169</v>
      </c>
      <c r="E111" s="119"/>
      <c r="F111" s="111"/>
      <c r="G111" s="111"/>
    </row>
    <row r="112" spans="1:17" x14ac:dyDescent="0.2">
      <c r="A112" s="109"/>
      <c r="B112" s="235" t="s">
        <v>170</v>
      </c>
      <c r="C112" s="236"/>
      <c r="D112" s="120" t="s">
        <v>140</v>
      </c>
      <c r="E112" s="119"/>
      <c r="F112" s="111"/>
      <c r="G112" s="111"/>
    </row>
    <row r="113" spans="1:10" x14ac:dyDescent="0.2">
      <c r="A113" s="121"/>
      <c r="B113" s="122" t="s">
        <v>140</v>
      </c>
      <c r="C113" s="122" t="s">
        <v>990</v>
      </c>
      <c r="D113" s="122" t="s">
        <v>171</v>
      </c>
      <c r="E113" s="121"/>
      <c r="F113" s="121"/>
      <c r="G113" s="121"/>
      <c r="H113" s="121"/>
      <c r="J113" s="116"/>
    </row>
    <row r="114" spans="1:10" x14ac:dyDescent="0.2">
      <c r="A114" s="121"/>
      <c r="B114" s="123" t="s">
        <v>172</v>
      </c>
      <c r="C114" s="124">
        <v>46022</v>
      </c>
      <c r="D114" s="124">
        <v>46053</v>
      </c>
      <c r="E114" s="121"/>
      <c r="F114" s="121"/>
      <c r="G114" s="121"/>
      <c r="J114" s="116"/>
    </row>
    <row r="115" spans="1:10" x14ac:dyDescent="0.2">
      <c r="A115" s="125"/>
      <c r="B115" s="96" t="s">
        <v>173</v>
      </c>
      <c r="C115" s="126">
        <v>39.504800000000003</v>
      </c>
      <c r="D115" s="126">
        <v>38.838099999999997</v>
      </c>
      <c r="E115" s="125"/>
      <c r="F115" s="127"/>
      <c r="G115" s="128"/>
    </row>
    <row r="116" spans="1:10" x14ac:dyDescent="0.2">
      <c r="A116" s="125"/>
      <c r="B116" s="96" t="s">
        <v>1106</v>
      </c>
      <c r="C116" s="126">
        <v>30.520900000000001</v>
      </c>
      <c r="D116" s="126">
        <v>30.005800000000001</v>
      </c>
      <c r="E116" s="125"/>
      <c r="F116" s="127"/>
      <c r="G116" s="128"/>
    </row>
    <row r="117" spans="1:10" x14ac:dyDescent="0.2">
      <c r="A117" s="125"/>
      <c r="B117" s="96" t="s">
        <v>174</v>
      </c>
      <c r="C117" s="126">
        <v>38.278599999999997</v>
      </c>
      <c r="D117" s="126">
        <v>37.625900000000001</v>
      </c>
      <c r="E117" s="125"/>
      <c r="F117" s="127"/>
      <c r="G117" s="128"/>
    </row>
    <row r="118" spans="1:10" x14ac:dyDescent="0.2">
      <c r="A118" s="125"/>
      <c r="B118" s="96" t="s">
        <v>1107</v>
      </c>
      <c r="C118" s="126">
        <v>29.414999999999999</v>
      </c>
      <c r="D118" s="126">
        <v>28.913499999999999</v>
      </c>
      <c r="E118" s="125"/>
      <c r="F118" s="127"/>
      <c r="G118" s="128"/>
    </row>
    <row r="119" spans="1:10" x14ac:dyDescent="0.2">
      <c r="A119" s="125"/>
      <c r="B119" s="125"/>
      <c r="C119" s="125"/>
      <c r="D119" s="125"/>
      <c r="E119" s="125"/>
      <c r="F119" s="125"/>
      <c r="G119" s="125"/>
    </row>
    <row r="120" spans="1:10" x14ac:dyDescent="0.2">
      <c r="A120" s="121"/>
      <c r="B120" s="235" t="s">
        <v>991</v>
      </c>
      <c r="C120" s="236"/>
      <c r="D120" s="88" t="s">
        <v>169</v>
      </c>
      <c r="E120" s="121"/>
      <c r="F120" s="121"/>
      <c r="G120" s="121"/>
    </row>
    <row r="121" spans="1:10" x14ac:dyDescent="0.2">
      <c r="A121" s="121"/>
      <c r="B121" s="137"/>
      <c r="C121" s="137"/>
      <c r="D121" s="137"/>
      <c r="E121" s="121"/>
      <c r="F121" s="121"/>
      <c r="G121" s="121"/>
    </row>
    <row r="122" spans="1:10" x14ac:dyDescent="0.2">
      <c r="A122" s="121"/>
      <c r="B122" s="235" t="s">
        <v>175</v>
      </c>
      <c r="C122" s="236"/>
      <c r="D122" s="88" t="s">
        <v>169</v>
      </c>
      <c r="E122" s="131"/>
      <c r="F122" s="121"/>
      <c r="G122" s="121"/>
    </row>
    <row r="123" spans="1:10" x14ac:dyDescent="0.2">
      <c r="A123" s="121"/>
      <c r="B123" s="235" t="s">
        <v>176</v>
      </c>
      <c r="C123" s="236"/>
      <c r="D123" s="88" t="s">
        <v>169</v>
      </c>
      <c r="E123" s="131"/>
      <c r="F123" s="121"/>
      <c r="G123" s="121"/>
    </row>
    <row r="124" spans="1:10" x14ac:dyDescent="0.2">
      <c r="A124" s="121"/>
      <c r="B124" s="235" t="s">
        <v>177</v>
      </c>
      <c r="C124" s="236"/>
      <c r="D124" s="88" t="s">
        <v>169</v>
      </c>
      <c r="E124" s="131"/>
      <c r="F124" s="121"/>
      <c r="G124" s="121"/>
    </row>
    <row r="125" spans="1:10" x14ac:dyDescent="0.2">
      <c r="A125" s="121"/>
      <c r="B125" s="235" t="s">
        <v>178</v>
      </c>
      <c r="C125" s="236"/>
      <c r="D125" s="132">
        <v>0</v>
      </c>
      <c r="E125" s="121"/>
      <c r="F125" s="115"/>
      <c r="G125" s="133"/>
    </row>
    <row r="127" spans="1:10" x14ac:dyDescent="0.2">
      <c r="B127" s="237" t="s">
        <v>992</v>
      </c>
      <c r="C127" s="237"/>
    </row>
    <row r="129" spans="2:10" ht="153.75" customHeight="1" x14ac:dyDescent="0.2"/>
    <row r="132" spans="2:10" x14ac:dyDescent="0.2">
      <c r="B132" s="134" t="s">
        <v>993</v>
      </c>
      <c r="C132" s="135"/>
      <c r="D132" s="134"/>
    </row>
    <row r="133" spans="2:10" x14ac:dyDescent="0.2">
      <c r="B133" s="134" t="s">
        <v>1006</v>
      </c>
      <c r="D133" s="134"/>
    </row>
    <row r="134" spans="2:10" ht="165" customHeight="1" x14ac:dyDescent="0.2"/>
    <row r="135" spans="2:10" x14ac:dyDescent="0.2">
      <c r="J135" s="86"/>
    </row>
    <row r="145" customFormat="1" x14ac:dyDescent="0.2"/>
    <row r="146" customFormat="1" x14ac:dyDescent="0.2"/>
    <row r="147" customFormat="1" x14ac:dyDescent="0.2"/>
    <row r="148" customFormat="1" x14ac:dyDescent="0.2"/>
    <row r="149" customFormat="1" x14ac:dyDescent="0.2"/>
  </sheetData>
  <mergeCells count="18">
    <mergeCell ref="B111:C111"/>
    <mergeCell ref="B112:C112"/>
    <mergeCell ref="B127:C127"/>
    <mergeCell ref="B120:C120"/>
    <mergeCell ref="B124:C124"/>
    <mergeCell ref="B125:C125"/>
    <mergeCell ref="B122:C122"/>
    <mergeCell ref="B123:C123"/>
    <mergeCell ref="B105:H105"/>
    <mergeCell ref="B106:H106"/>
    <mergeCell ref="B107:H107"/>
    <mergeCell ref="B109:D109"/>
    <mergeCell ref="B110:C110"/>
    <mergeCell ref="A1:H1"/>
    <mergeCell ref="A2:H2"/>
    <mergeCell ref="A3:H3"/>
    <mergeCell ref="B103:H103"/>
    <mergeCell ref="B104:H104"/>
  </mergeCells>
  <hyperlinks>
    <hyperlink ref="I1" location="Index!B2" display="Index" xr:uid="{59EF3017-FC40-40EA-8034-10CB192387D5}"/>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7A773-0231-4BB2-9E4B-93B29A998238}">
  <sheetPr>
    <outlinePr summaryBelow="0" summaryRight="0"/>
  </sheetPr>
  <dimension ref="A1:Q144"/>
  <sheetViews>
    <sheetView showGridLines="0" workbookViewId="0">
      <selection sqref="A1:H1"/>
    </sheetView>
  </sheetViews>
  <sheetFormatPr defaultRowHeight="12.75" x14ac:dyDescent="0.2"/>
  <cols>
    <col min="1" max="1" width="5.85546875" bestFit="1" customWidth="1"/>
    <col min="2" max="2" width="19.7109375" bestFit="1" customWidth="1"/>
    <col min="3" max="3" width="46.85546875" customWidth="1"/>
    <col min="4" max="4" width="17.7109375" bestFit="1" customWidth="1"/>
    <col min="5" max="5" width="8.7109375" bestFit="1" customWidth="1"/>
    <col min="6" max="6" width="10.140625" bestFit="1" customWidth="1"/>
    <col min="7" max="7" width="14" bestFit="1" customWidth="1"/>
    <col min="8" max="8" width="8.42578125" bestFit="1" customWidth="1"/>
    <col min="9" max="9" width="8.7109375" customWidth="1"/>
  </cols>
  <sheetData>
    <row r="1" spans="1:9" ht="15" x14ac:dyDescent="0.2">
      <c r="A1" s="248" t="s">
        <v>0</v>
      </c>
      <c r="B1" s="248"/>
      <c r="C1" s="248"/>
      <c r="D1" s="248"/>
      <c r="E1" s="248"/>
      <c r="F1" s="248"/>
      <c r="G1" s="248"/>
      <c r="H1" s="248"/>
      <c r="I1" s="1" t="s">
        <v>981</v>
      </c>
    </row>
    <row r="2" spans="1:9" ht="15" x14ac:dyDescent="0.2">
      <c r="A2" s="248" t="s">
        <v>454</v>
      </c>
      <c r="B2" s="248"/>
      <c r="C2" s="248"/>
      <c r="D2" s="248"/>
      <c r="E2" s="248"/>
      <c r="F2" s="248"/>
      <c r="G2" s="248"/>
      <c r="H2" s="248"/>
    </row>
    <row r="3" spans="1:9" ht="15" x14ac:dyDescent="0.2">
      <c r="A3" s="248" t="s">
        <v>982</v>
      </c>
      <c r="B3" s="248"/>
      <c r="C3" s="248"/>
      <c r="D3" s="248"/>
      <c r="E3" s="248"/>
      <c r="F3" s="248"/>
      <c r="G3" s="248"/>
      <c r="H3" s="248"/>
    </row>
    <row r="4" spans="1:9" s="86" customFormat="1" ht="30" x14ac:dyDescent="0.2">
      <c r="A4" s="84" t="s">
        <v>2</v>
      </c>
      <c r="B4" s="84" t="s">
        <v>3</v>
      </c>
      <c r="C4" s="84" t="s">
        <v>4</v>
      </c>
      <c r="D4" s="84" t="s">
        <v>5</v>
      </c>
      <c r="E4" s="84" t="s">
        <v>6</v>
      </c>
      <c r="F4" s="84" t="s">
        <v>7</v>
      </c>
      <c r="G4" s="84" t="s">
        <v>8</v>
      </c>
      <c r="H4" s="85" t="s">
        <v>980</v>
      </c>
    </row>
    <row r="5" spans="1:9" x14ac:dyDescent="0.2">
      <c r="A5" s="87"/>
      <c r="B5" s="87"/>
      <c r="C5" s="88" t="s">
        <v>9</v>
      </c>
      <c r="D5" s="87"/>
      <c r="E5" s="87"/>
      <c r="F5" s="87"/>
      <c r="G5" s="87"/>
      <c r="H5" s="89" t="s">
        <v>140</v>
      </c>
    </row>
    <row r="6" spans="1:9" x14ac:dyDescent="0.2">
      <c r="A6" s="90"/>
      <c r="B6" s="91"/>
      <c r="C6" s="91" t="s">
        <v>10</v>
      </c>
      <c r="D6" s="91"/>
      <c r="E6" s="92"/>
      <c r="F6" s="93"/>
      <c r="G6" s="94"/>
      <c r="H6" s="89" t="s">
        <v>140</v>
      </c>
    </row>
    <row r="7" spans="1:9" x14ac:dyDescent="0.2">
      <c r="A7" s="95">
        <v>1</v>
      </c>
      <c r="B7" s="96" t="s">
        <v>365</v>
      </c>
      <c r="C7" s="96" t="s">
        <v>366</v>
      </c>
      <c r="D7" s="96" t="s">
        <v>71</v>
      </c>
      <c r="E7" s="97">
        <v>19836</v>
      </c>
      <c r="F7" s="98">
        <v>403.047684</v>
      </c>
      <c r="G7" s="99">
        <v>5.6701599999999998E-2</v>
      </c>
      <c r="H7" s="89" t="s">
        <v>140</v>
      </c>
    </row>
    <row r="8" spans="1:9" x14ac:dyDescent="0.2">
      <c r="A8" s="95">
        <v>2</v>
      </c>
      <c r="B8" s="96" t="s">
        <v>359</v>
      </c>
      <c r="C8" s="96" t="s">
        <v>360</v>
      </c>
      <c r="D8" s="96" t="s">
        <v>109</v>
      </c>
      <c r="E8" s="97">
        <v>71973</v>
      </c>
      <c r="F8" s="98">
        <v>397.39891949999998</v>
      </c>
      <c r="G8" s="99">
        <v>5.5906919999999999E-2</v>
      </c>
      <c r="H8" s="89" t="s">
        <v>140</v>
      </c>
    </row>
    <row r="9" spans="1:9" x14ac:dyDescent="0.2">
      <c r="A9" s="95">
        <v>3</v>
      </c>
      <c r="B9" s="96" t="s">
        <v>363</v>
      </c>
      <c r="C9" s="96" t="s">
        <v>364</v>
      </c>
      <c r="D9" s="96" t="s">
        <v>31</v>
      </c>
      <c r="E9" s="97">
        <v>76163</v>
      </c>
      <c r="F9" s="98">
        <v>333.63202150000001</v>
      </c>
      <c r="G9" s="99">
        <v>4.6936060000000002E-2</v>
      </c>
      <c r="H9" s="89" t="s">
        <v>140</v>
      </c>
    </row>
    <row r="10" spans="1:9" x14ac:dyDescent="0.2">
      <c r="A10" s="95">
        <v>4</v>
      </c>
      <c r="B10" s="96" t="s">
        <v>373</v>
      </c>
      <c r="C10" s="96" t="s">
        <v>374</v>
      </c>
      <c r="D10" s="96" t="s">
        <v>194</v>
      </c>
      <c r="E10" s="97">
        <v>13073</v>
      </c>
      <c r="F10" s="98">
        <v>332.17185699999999</v>
      </c>
      <c r="G10" s="99">
        <v>4.6730639999999997E-2</v>
      </c>
      <c r="H10" s="89" t="s">
        <v>140</v>
      </c>
    </row>
    <row r="11" spans="1:9" x14ac:dyDescent="0.2">
      <c r="A11" s="95">
        <v>5</v>
      </c>
      <c r="B11" s="96" t="s">
        <v>342</v>
      </c>
      <c r="C11" s="96" t="s">
        <v>343</v>
      </c>
      <c r="D11" s="96" t="s">
        <v>261</v>
      </c>
      <c r="E11" s="97">
        <v>21388</v>
      </c>
      <c r="F11" s="98">
        <v>330.91513600000002</v>
      </c>
      <c r="G11" s="99">
        <v>4.6553839999999999E-2</v>
      </c>
      <c r="H11" s="89" t="s">
        <v>140</v>
      </c>
    </row>
    <row r="12" spans="1:9" x14ac:dyDescent="0.2">
      <c r="A12" s="95">
        <v>6</v>
      </c>
      <c r="B12" s="96" t="s">
        <v>361</v>
      </c>
      <c r="C12" s="96" t="s">
        <v>362</v>
      </c>
      <c r="D12" s="96" t="s">
        <v>31</v>
      </c>
      <c r="E12" s="97">
        <v>462376</v>
      </c>
      <c r="F12" s="98">
        <v>302.25519120000001</v>
      </c>
      <c r="G12" s="99">
        <v>4.2521900000000001E-2</v>
      </c>
      <c r="H12" s="89" t="s">
        <v>140</v>
      </c>
    </row>
    <row r="13" spans="1:9" x14ac:dyDescent="0.2">
      <c r="A13" s="95">
        <v>7</v>
      </c>
      <c r="B13" s="96" t="s">
        <v>87</v>
      </c>
      <c r="C13" s="96" t="s">
        <v>88</v>
      </c>
      <c r="D13" s="96" t="s">
        <v>60</v>
      </c>
      <c r="E13" s="97">
        <v>38992</v>
      </c>
      <c r="F13" s="98">
        <v>276.141344</v>
      </c>
      <c r="G13" s="99">
        <v>3.8848149999999998E-2</v>
      </c>
      <c r="H13" s="89" t="s">
        <v>140</v>
      </c>
    </row>
    <row r="14" spans="1:9" x14ac:dyDescent="0.2">
      <c r="A14" s="95">
        <v>8</v>
      </c>
      <c r="B14" s="96" t="s">
        <v>367</v>
      </c>
      <c r="C14" s="96" t="s">
        <v>368</v>
      </c>
      <c r="D14" s="96" t="s">
        <v>31</v>
      </c>
      <c r="E14" s="97">
        <v>382570</v>
      </c>
      <c r="F14" s="98">
        <v>268.21982700000001</v>
      </c>
      <c r="G14" s="99">
        <v>3.773373E-2</v>
      </c>
      <c r="H14" s="89" t="s">
        <v>140</v>
      </c>
    </row>
    <row r="15" spans="1:9" x14ac:dyDescent="0.2">
      <c r="A15" s="95">
        <v>9</v>
      </c>
      <c r="B15" s="96" t="s">
        <v>369</v>
      </c>
      <c r="C15" s="96" t="s">
        <v>370</v>
      </c>
      <c r="D15" s="96" t="s">
        <v>71</v>
      </c>
      <c r="E15" s="97">
        <v>96717</v>
      </c>
      <c r="F15" s="98">
        <v>221.56897530000001</v>
      </c>
      <c r="G15" s="99">
        <v>3.117079E-2</v>
      </c>
      <c r="H15" s="89" t="s">
        <v>140</v>
      </c>
    </row>
    <row r="16" spans="1:9" x14ac:dyDescent="0.2">
      <c r="A16" s="95">
        <v>10</v>
      </c>
      <c r="B16" s="96" t="s">
        <v>217</v>
      </c>
      <c r="C16" s="96" t="s">
        <v>218</v>
      </c>
      <c r="D16" s="96" t="s">
        <v>182</v>
      </c>
      <c r="E16" s="97">
        <v>1412</v>
      </c>
      <c r="F16" s="98">
        <v>212.61895999999999</v>
      </c>
      <c r="G16" s="99">
        <v>2.991168E-2</v>
      </c>
      <c r="H16" s="89" t="s">
        <v>140</v>
      </c>
    </row>
    <row r="17" spans="1:8" x14ac:dyDescent="0.2">
      <c r="A17" s="95">
        <v>11</v>
      </c>
      <c r="B17" s="96" t="s">
        <v>379</v>
      </c>
      <c r="C17" s="96" t="s">
        <v>380</v>
      </c>
      <c r="D17" s="96" t="s">
        <v>182</v>
      </c>
      <c r="E17" s="97">
        <v>22434</v>
      </c>
      <c r="F17" s="98">
        <v>209.185833</v>
      </c>
      <c r="G17" s="99">
        <v>2.942871E-2</v>
      </c>
      <c r="H17" s="89" t="s">
        <v>140</v>
      </c>
    </row>
    <row r="18" spans="1:8" x14ac:dyDescent="0.2">
      <c r="A18" s="95">
        <v>12</v>
      </c>
      <c r="B18" s="96" t="s">
        <v>371</v>
      </c>
      <c r="C18" s="96" t="s">
        <v>372</v>
      </c>
      <c r="D18" s="96" t="s">
        <v>28</v>
      </c>
      <c r="E18" s="97">
        <v>7076</v>
      </c>
      <c r="F18" s="98">
        <v>207.43294</v>
      </c>
      <c r="G18" s="99">
        <v>2.9182099999999999E-2</v>
      </c>
      <c r="H18" s="89" t="s">
        <v>140</v>
      </c>
    </row>
    <row r="19" spans="1:8" x14ac:dyDescent="0.2">
      <c r="A19" s="95">
        <v>13</v>
      </c>
      <c r="B19" s="96" t="s">
        <v>377</v>
      </c>
      <c r="C19" s="96" t="s">
        <v>378</v>
      </c>
      <c r="D19" s="96" t="s">
        <v>199</v>
      </c>
      <c r="E19" s="97">
        <v>33039</v>
      </c>
      <c r="F19" s="98">
        <v>202.231719</v>
      </c>
      <c r="G19" s="99">
        <v>2.8450389999999999E-2</v>
      </c>
      <c r="H19" s="89" t="s">
        <v>140</v>
      </c>
    </row>
    <row r="20" spans="1:8" x14ac:dyDescent="0.2">
      <c r="A20" s="95">
        <v>14</v>
      </c>
      <c r="B20" s="96" t="s">
        <v>381</v>
      </c>
      <c r="C20" s="96" t="s">
        <v>382</v>
      </c>
      <c r="D20" s="96" t="s">
        <v>221</v>
      </c>
      <c r="E20" s="97">
        <v>106345</v>
      </c>
      <c r="F20" s="98">
        <v>201.57694749999999</v>
      </c>
      <c r="G20" s="99">
        <v>2.8358270000000001E-2</v>
      </c>
      <c r="H20" s="89" t="s">
        <v>140</v>
      </c>
    </row>
    <row r="21" spans="1:8" ht="25.5" x14ac:dyDescent="0.2">
      <c r="A21" s="95">
        <v>15</v>
      </c>
      <c r="B21" s="96" t="s">
        <v>375</v>
      </c>
      <c r="C21" s="96" t="s">
        <v>376</v>
      </c>
      <c r="D21" s="96" t="s">
        <v>216</v>
      </c>
      <c r="E21" s="97">
        <v>3653</v>
      </c>
      <c r="F21" s="98">
        <v>193.71859000000001</v>
      </c>
      <c r="G21" s="99">
        <v>2.7252740000000001E-2</v>
      </c>
      <c r="H21" s="89" t="s">
        <v>140</v>
      </c>
    </row>
    <row r="22" spans="1:8" x14ac:dyDescent="0.2">
      <c r="A22" s="95">
        <v>16</v>
      </c>
      <c r="B22" s="96" t="s">
        <v>44</v>
      </c>
      <c r="C22" s="96" t="s">
        <v>45</v>
      </c>
      <c r="D22" s="96" t="s">
        <v>13</v>
      </c>
      <c r="E22" s="97">
        <v>15091</v>
      </c>
      <c r="F22" s="98">
        <v>172.64104</v>
      </c>
      <c r="G22" s="99">
        <v>2.4287509999999998E-2</v>
      </c>
      <c r="H22" s="89" t="s">
        <v>140</v>
      </c>
    </row>
    <row r="23" spans="1:8" x14ac:dyDescent="0.2">
      <c r="A23" s="95">
        <v>17</v>
      </c>
      <c r="B23" s="96" t="s">
        <v>58</v>
      </c>
      <c r="C23" s="96" t="s">
        <v>59</v>
      </c>
      <c r="D23" s="96" t="s">
        <v>60</v>
      </c>
      <c r="E23" s="97">
        <v>3065</v>
      </c>
      <c r="F23" s="98">
        <v>170.79712499999999</v>
      </c>
      <c r="G23" s="99">
        <v>2.40281E-2</v>
      </c>
      <c r="H23" s="89" t="s">
        <v>140</v>
      </c>
    </row>
    <row r="24" spans="1:8" ht="25.5" x14ac:dyDescent="0.2">
      <c r="A24" s="95">
        <v>18</v>
      </c>
      <c r="B24" s="96" t="s">
        <v>388</v>
      </c>
      <c r="C24" s="96" t="s">
        <v>389</v>
      </c>
      <c r="D24" s="96" t="s">
        <v>390</v>
      </c>
      <c r="E24" s="97">
        <v>48701</v>
      </c>
      <c r="F24" s="98">
        <v>163.87886499999999</v>
      </c>
      <c r="G24" s="99">
        <v>2.3054829999999998E-2</v>
      </c>
      <c r="H24" s="89" t="s">
        <v>140</v>
      </c>
    </row>
    <row r="25" spans="1:8" x14ac:dyDescent="0.2">
      <c r="A25" s="95">
        <v>19</v>
      </c>
      <c r="B25" s="96" t="s">
        <v>399</v>
      </c>
      <c r="C25" s="96" t="s">
        <v>400</v>
      </c>
      <c r="D25" s="96" t="s">
        <v>199</v>
      </c>
      <c r="E25" s="97">
        <v>38673</v>
      </c>
      <c r="F25" s="98">
        <v>161.67247649999999</v>
      </c>
      <c r="G25" s="99">
        <v>2.274443E-2</v>
      </c>
      <c r="H25" s="89" t="s">
        <v>140</v>
      </c>
    </row>
    <row r="26" spans="1:8" x14ac:dyDescent="0.2">
      <c r="A26" s="95">
        <v>20</v>
      </c>
      <c r="B26" s="96" t="s">
        <v>296</v>
      </c>
      <c r="C26" s="96" t="s">
        <v>297</v>
      </c>
      <c r="D26" s="96" t="s">
        <v>60</v>
      </c>
      <c r="E26" s="97">
        <v>10116</v>
      </c>
      <c r="F26" s="98">
        <v>156.13034400000001</v>
      </c>
      <c r="G26" s="99">
        <v>2.1964750000000002E-2</v>
      </c>
      <c r="H26" s="89" t="s">
        <v>140</v>
      </c>
    </row>
    <row r="27" spans="1:8" ht="25.5" x14ac:dyDescent="0.2">
      <c r="A27" s="95">
        <v>21</v>
      </c>
      <c r="B27" s="96" t="s">
        <v>83</v>
      </c>
      <c r="C27" s="96" t="s">
        <v>84</v>
      </c>
      <c r="D27" s="96" t="s">
        <v>25</v>
      </c>
      <c r="E27" s="97">
        <v>2622</v>
      </c>
      <c r="F27" s="98">
        <v>144.82616999999999</v>
      </c>
      <c r="G27" s="99">
        <v>2.0374449999999999E-2</v>
      </c>
      <c r="H27" s="89" t="s">
        <v>140</v>
      </c>
    </row>
    <row r="28" spans="1:8" x14ac:dyDescent="0.2">
      <c r="A28" s="95">
        <v>22</v>
      </c>
      <c r="B28" s="96" t="s">
        <v>393</v>
      </c>
      <c r="C28" s="96" t="s">
        <v>394</v>
      </c>
      <c r="D28" s="96" t="s">
        <v>182</v>
      </c>
      <c r="E28" s="97">
        <v>8289</v>
      </c>
      <c r="F28" s="98">
        <v>137.12492700000001</v>
      </c>
      <c r="G28" s="99">
        <v>1.9291019999999999E-2</v>
      </c>
      <c r="H28" s="89" t="s">
        <v>140</v>
      </c>
    </row>
    <row r="29" spans="1:8" x14ac:dyDescent="0.2">
      <c r="A29" s="95">
        <v>23</v>
      </c>
      <c r="B29" s="96" t="s">
        <v>67</v>
      </c>
      <c r="C29" s="96" t="s">
        <v>68</v>
      </c>
      <c r="D29" s="96" t="s">
        <v>60</v>
      </c>
      <c r="E29" s="97">
        <v>3262</v>
      </c>
      <c r="F29" s="98">
        <v>131.168282</v>
      </c>
      <c r="G29" s="99">
        <v>1.8453029999999999E-2</v>
      </c>
      <c r="H29" s="89" t="s">
        <v>140</v>
      </c>
    </row>
    <row r="30" spans="1:8" x14ac:dyDescent="0.2">
      <c r="A30" s="95">
        <v>24</v>
      </c>
      <c r="B30" s="96" t="s">
        <v>395</v>
      </c>
      <c r="C30" s="96" t="s">
        <v>396</v>
      </c>
      <c r="D30" s="96" t="s">
        <v>60</v>
      </c>
      <c r="E30" s="97">
        <v>28519</v>
      </c>
      <c r="F30" s="98">
        <v>126.938069</v>
      </c>
      <c r="G30" s="99">
        <v>1.7857919999999999E-2</v>
      </c>
      <c r="H30" s="89" t="s">
        <v>140</v>
      </c>
    </row>
    <row r="31" spans="1:8" x14ac:dyDescent="0.2">
      <c r="A31" s="95">
        <v>25</v>
      </c>
      <c r="B31" s="96" t="s">
        <v>385</v>
      </c>
      <c r="C31" s="96" t="s">
        <v>386</v>
      </c>
      <c r="D31" s="96" t="s">
        <v>387</v>
      </c>
      <c r="E31" s="97">
        <v>12930</v>
      </c>
      <c r="F31" s="98">
        <v>126.04164</v>
      </c>
      <c r="G31" s="99">
        <v>1.7731799999999999E-2</v>
      </c>
      <c r="H31" s="89" t="s">
        <v>140</v>
      </c>
    </row>
    <row r="32" spans="1:8" x14ac:dyDescent="0.2">
      <c r="A32" s="95">
        <v>26</v>
      </c>
      <c r="B32" s="96" t="s">
        <v>101</v>
      </c>
      <c r="C32" s="96" t="s">
        <v>102</v>
      </c>
      <c r="D32" s="96" t="s">
        <v>98</v>
      </c>
      <c r="E32" s="97">
        <v>16288</v>
      </c>
      <c r="F32" s="98">
        <v>122.52648000000001</v>
      </c>
      <c r="G32" s="99">
        <v>1.7237280000000001E-2</v>
      </c>
      <c r="H32" s="89" t="s">
        <v>140</v>
      </c>
    </row>
    <row r="33" spans="1:8" ht="25.5" x14ac:dyDescent="0.2">
      <c r="A33" s="95">
        <v>27</v>
      </c>
      <c r="B33" s="96" t="s">
        <v>401</v>
      </c>
      <c r="C33" s="96" t="s">
        <v>402</v>
      </c>
      <c r="D33" s="96" t="s">
        <v>216</v>
      </c>
      <c r="E33" s="97">
        <v>12965</v>
      </c>
      <c r="F33" s="98">
        <v>108.37443500000001</v>
      </c>
      <c r="G33" s="99">
        <v>1.5246340000000001E-2</v>
      </c>
      <c r="H33" s="89" t="s">
        <v>140</v>
      </c>
    </row>
    <row r="34" spans="1:8" x14ac:dyDescent="0.2">
      <c r="A34" s="95">
        <v>28</v>
      </c>
      <c r="B34" s="96" t="s">
        <v>344</v>
      </c>
      <c r="C34" s="96" t="s">
        <v>345</v>
      </c>
      <c r="D34" s="96" t="s">
        <v>304</v>
      </c>
      <c r="E34" s="97">
        <v>39219</v>
      </c>
      <c r="F34" s="98">
        <v>107.303184</v>
      </c>
      <c r="G34" s="99">
        <v>1.509564E-2</v>
      </c>
      <c r="H34" s="89" t="s">
        <v>140</v>
      </c>
    </row>
    <row r="35" spans="1:8" x14ac:dyDescent="0.2">
      <c r="A35" s="95">
        <v>29</v>
      </c>
      <c r="B35" s="96" t="s">
        <v>403</v>
      </c>
      <c r="C35" s="96" t="s">
        <v>404</v>
      </c>
      <c r="D35" s="96" t="s">
        <v>261</v>
      </c>
      <c r="E35" s="97">
        <v>26290</v>
      </c>
      <c r="F35" s="98">
        <v>99.757405000000006</v>
      </c>
      <c r="G35" s="99">
        <v>1.4034080000000001E-2</v>
      </c>
      <c r="H35" s="89" t="s">
        <v>140</v>
      </c>
    </row>
    <row r="36" spans="1:8" x14ac:dyDescent="0.2">
      <c r="A36" s="95">
        <v>30</v>
      </c>
      <c r="B36" s="96" t="s">
        <v>405</v>
      </c>
      <c r="C36" s="96" t="s">
        <v>406</v>
      </c>
      <c r="D36" s="96" t="s">
        <v>228</v>
      </c>
      <c r="E36" s="97">
        <v>25131</v>
      </c>
      <c r="F36" s="98">
        <v>98.136555000000001</v>
      </c>
      <c r="G36" s="99">
        <v>1.380606E-2</v>
      </c>
      <c r="H36" s="89" t="s">
        <v>140</v>
      </c>
    </row>
    <row r="37" spans="1:8" x14ac:dyDescent="0.2">
      <c r="A37" s="95">
        <v>31</v>
      </c>
      <c r="B37" s="96" t="s">
        <v>411</v>
      </c>
      <c r="C37" s="96" t="s">
        <v>412</v>
      </c>
      <c r="D37" s="96" t="s">
        <v>221</v>
      </c>
      <c r="E37" s="97">
        <v>18794</v>
      </c>
      <c r="F37" s="98">
        <v>92.682610999999994</v>
      </c>
      <c r="G37" s="99">
        <v>1.303879E-2</v>
      </c>
      <c r="H37" s="89" t="s">
        <v>140</v>
      </c>
    </row>
    <row r="38" spans="1:8" x14ac:dyDescent="0.2">
      <c r="A38" s="95">
        <v>32</v>
      </c>
      <c r="B38" s="96" t="s">
        <v>409</v>
      </c>
      <c r="C38" s="96" t="s">
        <v>410</v>
      </c>
      <c r="D38" s="96" t="s">
        <v>60</v>
      </c>
      <c r="E38" s="97">
        <v>20968</v>
      </c>
      <c r="F38" s="98">
        <v>89.124483999999995</v>
      </c>
      <c r="G38" s="99">
        <v>1.2538219999999999E-2</v>
      </c>
      <c r="H38" s="89" t="s">
        <v>140</v>
      </c>
    </row>
    <row r="39" spans="1:8" ht="25.5" x14ac:dyDescent="0.2">
      <c r="A39" s="95">
        <v>33</v>
      </c>
      <c r="B39" s="96" t="s">
        <v>413</v>
      </c>
      <c r="C39" s="96" t="s">
        <v>414</v>
      </c>
      <c r="D39" s="96" t="s">
        <v>277</v>
      </c>
      <c r="E39" s="97">
        <v>6872</v>
      </c>
      <c r="F39" s="98">
        <v>83.597880000000004</v>
      </c>
      <c r="G39" s="99">
        <v>1.176073E-2</v>
      </c>
      <c r="H39" s="89" t="s">
        <v>140</v>
      </c>
    </row>
    <row r="40" spans="1:8" ht="25.5" x14ac:dyDescent="0.2">
      <c r="A40" s="95">
        <v>34</v>
      </c>
      <c r="B40" s="96" t="s">
        <v>383</v>
      </c>
      <c r="C40" s="96" t="s">
        <v>384</v>
      </c>
      <c r="D40" s="96" t="s">
        <v>277</v>
      </c>
      <c r="E40" s="97">
        <v>1266</v>
      </c>
      <c r="F40" s="98">
        <v>77.213340000000002</v>
      </c>
      <c r="G40" s="99">
        <v>1.086254E-2</v>
      </c>
      <c r="H40" s="89" t="s">
        <v>140</v>
      </c>
    </row>
    <row r="41" spans="1:8" x14ac:dyDescent="0.2">
      <c r="A41" s="95">
        <v>35</v>
      </c>
      <c r="B41" s="96" t="s">
        <v>415</v>
      </c>
      <c r="C41" s="96" t="s">
        <v>416</v>
      </c>
      <c r="D41" s="96" t="s">
        <v>417</v>
      </c>
      <c r="E41" s="97">
        <v>7409</v>
      </c>
      <c r="F41" s="98">
        <v>68.392478999999994</v>
      </c>
      <c r="G41" s="99">
        <v>9.6215999999999993E-3</v>
      </c>
      <c r="H41" s="89" t="s">
        <v>140</v>
      </c>
    </row>
    <row r="42" spans="1:8" x14ac:dyDescent="0.2">
      <c r="A42" s="95">
        <v>36</v>
      </c>
      <c r="B42" s="96" t="s">
        <v>69</v>
      </c>
      <c r="C42" s="96" t="s">
        <v>70</v>
      </c>
      <c r="D42" s="96" t="s">
        <v>71</v>
      </c>
      <c r="E42" s="97">
        <v>1185</v>
      </c>
      <c r="F42" s="98">
        <v>67.7346</v>
      </c>
      <c r="G42" s="99">
        <v>9.5290500000000007E-3</v>
      </c>
      <c r="H42" s="89" t="s">
        <v>140</v>
      </c>
    </row>
    <row r="43" spans="1:8" x14ac:dyDescent="0.2">
      <c r="A43" s="95">
        <v>37</v>
      </c>
      <c r="B43" s="96" t="s">
        <v>418</v>
      </c>
      <c r="C43" s="96" t="s">
        <v>419</v>
      </c>
      <c r="D43" s="96" t="s">
        <v>60</v>
      </c>
      <c r="E43" s="97">
        <v>6481</v>
      </c>
      <c r="F43" s="98">
        <v>66.371921</v>
      </c>
      <c r="G43" s="99">
        <v>9.3373399999999995E-3</v>
      </c>
      <c r="H43" s="89" t="s">
        <v>140</v>
      </c>
    </row>
    <row r="44" spans="1:8" x14ac:dyDescent="0.2">
      <c r="A44" s="95">
        <v>38</v>
      </c>
      <c r="B44" s="96" t="s">
        <v>407</v>
      </c>
      <c r="C44" s="96" t="s">
        <v>408</v>
      </c>
      <c r="D44" s="96" t="s">
        <v>71</v>
      </c>
      <c r="E44" s="97">
        <v>7334</v>
      </c>
      <c r="F44" s="98">
        <v>58.950691999999997</v>
      </c>
      <c r="G44" s="99">
        <v>8.2933099999999999E-3</v>
      </c>
      <c r="H44" s="89" t="s">
        <v>140</v>
      </c>
    </row>
    <row r="45" spans="1:8" x14ac:dyDescent="0.2">
      <c r="A45" s="95">
        <v>39</v>
      </c>
      <c r="B45" s="96" t="s">
        <v>422</v>
      </c>
      <c r="C45" s="96" t="s">
        <v>423</v>
      </c>
      <c r="D45" s="96" t="s">
        <v>424</v>
      </c>
      <c r="E45" s="97">
        <v>7010</v>
      </c>
      <c r="F45" s="98">
        <v>48.032519999999998</v>
      </c>
      <c r="G45" s="99">
        <v>6.7573199999999998E-3</v>
      </c>
      <c r="H45" s="89" t="s">
        <v>140</v>
      </c>
    </row>
    <row r="46" spans="1:8" x14ac:dyDescent="0.2">
      <c r="A46" s="95">
        <v>40</v>
      </c>
      <c r="B46" s="96" t="s">
        <v>420</v>
      </c>
      <c r="C46" s="96" t="s">
        <v>421</v>
      </c>
      <c r="D46" s="96" t="s">
        <v>71</v>
      </c>
      <c r="E46" s="97">
        <v>7757</v>
      </c>
      <c r="F46" s="98">
        <v>47.162559999999999</v>
      </c>
      <c r="G46" s="99">
        <v>6.6349299999999998E-3</v>
      </c>
      <c r="H46" s="89" t="s">
        <v>140</v>
      </c>
    </row>
    <row r="47" spans="1:8" x14ac:dyDescent="0.2">
      <c r="A47" s="100"/>
      <c r="B47" s="100"/>
      <c r="C47" s="101" t="s">
        <v>139</v>
      </c>
      <c r="D47" s="100"/>
      <c r="E47" s="100" t="s">
        <v>140</v>
      </c>
      <c r="F47" s="102">
        <v>6818.6960294999999</v>
      </c>
      <c r="G47" s="103">
        <v>0.95926858999999998</v>
      </c>
      <c r="H47" s="89" t="s">
        <v>140</v>
      </c>
    </row>
    <row r="48" spans="1:8" x14ac:dyDescent="0.2">
      <c r="A48" s="100"/>
      <c r="B48" s="100"/>
      <c r="C48" s="104"/>
      <c r="D48" s="100"/>
      <c r="E48" s="100"/>
      <c r="F48" s="105"/>
      <c r="G48" s="105"/>
      <c r="H48" s="89" t="s">
        <v>140</v>
      </c>
    </row>
    <row r="49" spans="1:8" x14ac:dyDescent="0.2">
      <c r="A49" s="100"/>
      <c r="B49" s="100"/>
      <c r="C49" s="101" t="s">
        <v>141</v>
      </c>
      <c r="D49" s="100"/>
      <c r="E49" s="100"/>
      <c r="F49" s="100"/>
      <c r="G49" s="100"/>
      <c r="H49" s="89" t="s">
        <v>140</v>
      </c>
    </row>
    <row r="50" spans="1:8" x14ac:dyDescent="0.2">
      <c r="A50" s="100"/>
      <c r="B50" s="100"/>
      <c r="C50" s="101" t="s">
        <v>139</v>
      </c>
      <c r="D50" s="100"/>
      <c r="E50" s="100" t="s">
        <v>140</v>
      </c>
      <c r="F50" s="106" t="s">
        <v>142</v>
      </c>
      <c r="G50" s="103">
        <v>0</v>
      </c>
      <c r="H50" s="89" t="s">
        <v>140</v>
      </c>
    </row>
    <row r="51" spans="1:8" x14ac:dyDescent="0.2">
      <c r="A51" s="100"/>
      <c r="B51" s="100"/>
      <c r="C51" s="104"/>
      <c r="D51" s="100"/>
      <c r="E51" s="100"/>
      <c r="F51" s="105"/>
      <c r="G51" s="105"/>
      <c r="H51" s="89" t="s">
        <v>140</v>
      </c>
    </row>
    <row r="52" spans="1:8" x14ac:dyDescent="0.2">
      <c r="A52" s="100"/>
      <c r="B52" s="100"/>
      <c r="C52" s="101" t="s">
        <v>143</v>
      </c>
      <c r="D52" s="100"/>
      <c r="E52" s="100"/>
      <c r="F52" s="100"/>
      <c r="G52" s="100"/>
      <c r="H52" s="89" t="s">
        <v>140</v>
      </c>
    </row>
    <row r="53" spans="1:8" x14ac:dyDescent="0.2">
      <c r="A53" s="100"/>
      <c r="B53" s="100"/>
      <c r="C53" s="101" t="s">
        <v>139</v>
      </c>
      <c r="D53" s="100"/>
      <c r="E53" s="100" t="s">
        <v>140</v>
      </c>
      <c r="F53" s="106" t="s">
        <v>142</v>
      </c>
      <c r="G53" s="103">
        <v>0</v>
      </c>
      <c r="H53" s="89" t="s">
        <v>140</v>
      </c>
    </row>
    <row r="54" spans="1:8" x14ac:dyDescent="0.2">
      <c r="A54" s="100"/>
      <c r="B54" s="100"/>
      <c r="C54" s="104"/>
      <c r="D54" s="100"/>
      <c r="E54" s="100"/>
      <c r="F54" s="105"/>
      <c r="G54" s="105"/>
      <c r="H54" s="89" t="s">
        <v>140</v>
      </c>
    </row>
    <row r="55" spans="1:8" x14ac:dyDescent="0.2">
      <c r="A55" s="100"/>
      <c r="B55" s="100"/>
      <c r="C55" s="101" t="s">
        <v>144</v>
      </c>
      <c r="D55" s="100"/>
      <c r="E55" s="100"/>
      <c r="F55" s="100"/>
      <c r="G55" s="100"/>
      <c r="H55" s="89" t="s">
        <v>140</v>
      </c>
    </row>
    <row r="56" spans="1:8" x14ac:dyDescent="0.2">
      <c r="A56" s="100"/>
      <c r="B56" s="100"/>
      <c r="C56" s="101" t="s">
        <v>139</v>
      </c>
      <c r="D56" s="100"/>
      <c r="E56" s="100" t="s">
        <v>140</v>
      </c>
      <c r="F56" s="106" t="s">
        <v>142</v>
      </c>
      <c r="G56" s="103">
        <v>0</v>
      </c>
      <c r="H56" s="89" t="s">
        <v>140</v>
      </c>
    </row>
    <row r="57" spans="1:8" x14ac:dyDescent="0.2">
      <c r="A57" s="100"/>
      <c r="B57" s="100"/>
      <c r="C57" s="104"/>
      <c r="D57" s="100"/>
      <c r="E57" s="100"/>
      <c r="F57" s="105"/>
      <c r="G57" s="105"/>
      <c r="H57" s="89" t="s">
        <v>140</v>
      </c>
    </row>
    <row r="58" spans="1:8" x14ac:dyDescent="0.2">
      <c r="A58" s="100"/>
      <c r="B58" s="100"/>
      <c r="C58" s="101" t="s">
        <v>145</v>
      </c>
      <c r="D58" s="100"/>
      <c r="E58" s="100"/>
      <c r="F58" s="105"/>
      <c r="G58" s="105"/>
      <c r="H58" s="89" t="s">
        <v>140</v>
      </c>
    </row>
    <row r="59" spans="1:8" x14ac:dyDescent="0.2">
      <c r="A59" s="100"/>
      <c r="B59" s="100"/>
      <c r="C59" s="101" t="s">
        <v>139</v>
      </c>
      <c r="D59" s="100"/>
      <c r="E59" s="100" t="s">
        <v>140</v>
      </c>
      <c r="F59" s="106" t="s">
        <v>142</v>
      </c>
      <c r="G59" s="103">
        <v>0</v>
      </c>
      <c r="H59" s="89" t="s">
        <v>140</v>
      </c>
    </row>
    <row r="60" spans="1:8" x14ac:dyDescent="0.2">
      <c r="A60" s="100"/>
      <c r="B60" s="100"/>
      <c r="C60" s="104"/>
      <c r="D60" s="100"/>
      <c r="E60" s="100"/>
      <c r="F60" s="105"/>
      <c r="G60" s="105"/>
      <c r="H60" s="89" t="s">
        <v>140</v>
      </c>
    </row>
    <row r="61" spans="1:8" x14ac:dyDescent="0.2">
      <c r="A61" s="100"/>
      <c r="B61" s="100"/>
      <c r="C61" s="101" t="s">
        <v>146</v>
      </c>
      <c r="D61" s="100"/>
      <c r="E61" s="100"/>
      <c r="F61" s="105"/>
      <c r="G61" s="105"/>
      <c r="H61" s="89" t="s">
        <v>140</v>
      </c>
    </row>
    <row r="62" spans="1:8" x14ac:dyDescent="0.2">
      <c r="A62" s="100"/>
      <c r="B62" s="100"/>
      <c r="C62" s="101" t="s">
        <v>139</v>
      </c>
      <c r="D62" s="100"/>
      <c r="E62" s="100" t="s">
        <v>140</v>
      </c>
      <c r="F62" s="106" t="s">
        <v>142</v>
      </c>
      <c r="G62" s="103">
        <v>0</v>
      </c>
      <c r="H62" s="89" t="s">
        <v>140</v>
      </c>
    </row>
    <row r="63" spans="1:8" x14ac:dyDescent="0.2">
      <c r="A63" s="100"/>
      <c r="B63" s="100"/>
      <c r="C63" s="104"/>
      <c r="D63" s="100"/>
      <c r="E63" s="100"/>
      <c r="F63" s="105"/>
      <c r="G63" s="105"/>
      <c r="H63" s="89" t="s">
        <v>140</v>
      </c>
    </row>
    <row r="64" spans="1:8" x14ac:dyDescent="0.2">
      <c r="A64" s="100"/>
      <c r="B64" s="100"/>
      <c r="C64" s="101" t="s">
        <v>147</v>
      </c>
      <c r="D64" s="100"/>
      <c r="E64" s="100"/>
      <c r="F64" s="102">
        <v>6818.6960294999999</v>
      </c>
      <c r="G64" s="103">
        <v>0.95926858999999998</v>
      </c>
      <c r="H64" s="89" t="s">
        <v>140</v>
      </c>
    </row>
    <row r="65" spans="1:8" x14ac:dyDescent="0.2">
      <c r="A65" s="100"/>
      <c r="B65" s="100"/>
      <c r="C65" s="104"/>
      <c r="D65" s="100"/>
      <c r="E65" s="100"/>
      <c r="F65" s="105"/>
      <c r="G65" s="105"/>
      <c r="H65" s="89" t="s">
        <v>140</v>
      </c>
    </row>
    <row r="66" spans="1:8" x14ac:dyDescent="0.2">
      <c r="A66" s="100"/>
      <c r="B66" s="100"/>
      <c r="C66" s="101" t="s">
        <v>148</v>
      </c>
      <c r="D66" s="100"/>
      <c r="E66" s="100"/>
      <c r="F66" s="105"/>
      <c r="G66" s="105"/>
      <c r="H66" s="89" t="s">
        <v>140</v>
      </c>
    </row>
    <row r="67" spans="1:8" x14ac:dyDescent="0.2">
      <c r="A67" s="100"/>
      <c r="B67" s="100"/>
      <c r="C67" s="101" t="s">
        <v>10</v>
      </c>
      <c r="D67" s="100"/>
      <c r="E67" s="100"/>
      <c r="F67" s="105"/>
      <c r="G67" s="105"/>
      <c r="H67" s="89" t="s">
        <v>140</v>
      </c>
    </row>
    <row r="68" spans="1:8" x14ac:dyDescent="0.2">
      <c r="A68" s="100"/>
      <c r="B68" s="100"/>
      <c r="C68" s="101" t="s">
        <v>139</v>
      </c>
      <c r="D68" s="100"/>
      <c r="E68" s="100" t="s">
        <v>140</v>
      </c>
      <c r="F68" s="106" t="s">
        <v>142</v>
      </c>
      <c r="G68" s="103">
        <v>0</v>
      </c>
      <c r="H68" s="89" t="s">
        <v>140</v>
      </c>
    </row>
    <row r="69" spans="1:8" x14ac:dyDescent="0.2">
      <c r="A69" s="100"/>
      <c r="B69" s="100"/>
      <c r="C69" s="104"/>
      <c r="D69" s="100"/>
      <c r="E69" s="100"/>
      <c r="F69" s="105"/>
      <c r="G69" s="105"/>
      <c r="H69" s="89" t="s">
        <v>140</v>
      </c>
    </row>
    <row r="70" spans="1:8" x14ac:dyDescent="0.2">
      <c r="A70" s="100"/>
      <c r="B70" s="100"/>
      <c r="C70" s="101" t="s">
        <v>149</v>
      </c>
      <c r="D70" s="100"/>
      <c r="E70" s="100"/>
      <c r="F70" s="100"/>
      <c r="G70" s="100"/>
      <c r="H70" s="89" t="s">
        <v>140</v>
      </c>
    </row>
    <row r="71" spans="1:8" x14ac:dyDescent="0.2">
      <c r="A71" s="100"/>
      <c r="B71" s="100"/>
      <c r="C71" s="101" t="s">
        <v>139</v>
      </c>
      <c r="D71" s="100"/>
      <c r="E71" s="100" t="s">
        <v>140</v>
      </c>
      <c r="F71" s="106" t="s">
        <v>142</v>
      </c>
      <c r="G71" s="103">
        <v>0</v>
      </c>
      <c r="H71" s="89" t="s">
        <v>140</v>
      </c>
    </row>
    <row r="72" spans="1:8" x14ac:dyDescent="0.2">
      <c r="A72" s="100"/>
      <c r="B72" s="100"/>
      <c r="C72" s="104"/>
      <c r="D72" s="100"/>
      <c r="E72" s="100"/>
      <c r="F72" s="105"/>
      <c r="G72" s="105"/>
      <c r="H72" s="89" t="s">
        <v>140</v>
      </c>
    </row>
    <row r="73" spans="1:8" x14ac:dyDescent="0.2">
      <c r="A73" s="100"/>
      <c r="B73" s="100"/>
      <c r="C73" s="101" t="s">
        <v>150</v>
      </c>
      <c r="D73" s="100"/>
      <c r="E73" s="100"/>
      <c r="F73" s="100"/>
      <c r="G73" s="100"/>
      <c r="H73" s="89" t="s">
        <v>140</v>
      </c>
    </row>
    <row r="74" spans="1:8" x14ac:dyDescent="0.2">
      <c r="A74" s="100"/>
      <c r="B74" s="100"/>
      <c r="C74" s="101" t="s">
        <v>139</v>
      </c>
      <c r="D74" s="100"/>
      <c r="E74" s="100" t="s">
        <v>140</v>
      </c>
      <c r="F74" s="106" t="s">
        <v>142</v>
      </c>
      <c r="G74" s="103">
        <v>0</v>
      </c>
      <c r="H74" s="89" t="s">
        <v>140</v>
      </c>
    </row>
    <row r="75" spans="1:8" x14ac:dyDescent="0.2">
      <c r="A75" s="100"/>
      <c r="B75" s="100"/>
      <c r="C75" s="104"/>
      <c r="D75" s="100"/>
      <c r="E75" s="100"/>
      <c r="F75" s="105"/>
      <c r="G75" s="105"/>
      <c r="H75" s="89" t="s">
        <v>140</v>
      </c>
    </row>
    <row r="76" spans="1:8" x14ac:dyDescent="0.2">
      <c r="A76" s="100"/>
      <c r="B76" s="100"/>
      <c r="C76" s="101" t="s">
        <v>151</v>
      </c>
      <c r="D76" s="100"/>
      <c r="E76" s="100"/>
      <c r="F76" s="105"/>
      <c r="G76" s="105"/>
      <c r="H76" s="89" t="s">
        <v>140</v>
      </c>
    </row>
    <row r="77" spans="1:8" x14ac:dyDescent="0.2">
      <c r="A77" s="100"/>
      <c r="B77" s="100"/>
      <c r="C77" s="101" t="s">
        <v>139</v>
      </c>
      <c r="D77" s="100"/>
      <c r="E77" s="100" t="s">
        <v>140</v>
      </c>
      <c r="F77" s="106" t="s">
        <v>142</v>
      </c>
      <c r="G77" s="103">
        <v>0</v>
      </c>
      <c r="H77" s="89" t="s">
        <v>140</v>
      </c>
    </row>
    <row r="78" spans="1:8" x14ac:dyDescent="0.2">
      <c r="A78" s="100"/>
      <c r="B78" s="100"/>
      <c r="C78" s="104"/>
      <c r="D78" s="100"/>
      <c r="E78" s="100"/>
      <c r="F78" s="105"/>
      <c r="G78" s="105"/>
      <c r="H78" s="89" t="s">
        <v>140</v>
      </c>
    </row>
    <row r="79" spans="1:8" x14ac:dyDescent="0.2">
      <c r="A79" s="100"/>
      <c r="B79" s="100"/>
      <c r="C79" s="101" t="s">
        <v>152</v>
      </c>
      <c r="D79" s="100"/>
      <c r="E79" s="100"/>
      <c r="F79" s="102">
        <v>0</v>
      </c>
      <c r="G79" s="103">
        <v>0</v>
      </c>
      <c r="H79" s="89" t="s">
        <v>140</v>
      </c>
    </row>
    <row r="80" spans="1:8" x14ac:dyDescent="0.2">
      <c r="A80" s="100"/>
      <c r="B80" s="100"/>
      <c r="C80" s="104"/>
      <c r="D80" s="100"/>
      <c r="E80" s="100"/>
      <c r="F80" s="105"/>
      <c r="G80" s="105"/>
      <c r="H80" s="89" t="s">
        <v>140</v>
      </c>
    </row>
    <row r="81" spans="1:8" x14ac:dyDescent="0.2">
      <c r="A81" s="100"/>
      <c r="B81" s="100"/>
      <c r="C81" s="101" t="s">
        <v>153</v>
      </c>
      <c r="D81" s="100"/>
      <c r="E81" s="100"/>
      <c r="F81" s="105"/>
      <c r="G81" s="105"/>
      <c r="H81" s="89" t="s">
        <v>140</v>
      </c>
    </row>
    <row r="82" spans="1:8" x14ac:dyDescent="0.2">
      <c r="A82" s="100"/>
      <c r="B82" s="100"/>
      <c r="C82" s="101" t="s">
        <v>154</v>
      </c>
      <c r="D82" s="100"/>
      <c r="E82" s="100"/>
      <c r="F82" s="105"/>
      <c r="G82" s="105"/>
      <c r="H82" s="89" t="s">
        <v>140</v>
      </c>
    </row>
    <row r="83" spans="1:8" x14ac:dyDescent="0.2">
      <c r="A83" s="100"/>
      <c r="B83" s="100"/>
      <c r="C83" s="101" t="s">
        <v>139</v>
      </c>
      <c r="D83" s="100"/>
      <c r="E83" s="100" t="s">
        <v>140</v>
      </c>
      <c r="F83" s="106" t="s">
        <v>142</v>
      </c>
      <c r="G83" s="103">
        <v>0</v>
      </c>
      <c r="H83" s="89" t="s">
        <v>140</v>
      </c>
    </row>
    <row r="84" spans="1:8" x14ac:dyDescent="0.2">
      <c r="A84" s="100"/>
      <c r="B84" s="100"/>
      <c r="C84" s="104"/>
      <c r="D84" s="100"/>
      <c r="E84" s="100"/>
      <c r="F84" s="105"/>
      <c r="G84" s="105"/>
      <c r="H84" s="89" t="s">
        <v>140</v>
      </c>
    </row>
    <row r="85" spans="1:8" x14ac:dyDescent="0.2">
      <c r="A85" s="100"/>
      <c r="B85" s="100"/>
      <c r="C85" s="101" t="s">
        <v>155</v>
      </c>
      <c r="D85" s="100"/>
      <c r="E85" s="100"/>
      <c r="F85" s="105"/>
      <c r="G85" s="105"/>
      <c r="H85" s="89" t="s">
        <v>140</v>
      </c>
    </row>
    <row r="86" spans="1:8" x14ac:dyDescent="0.2">
      <c r="A86" s="100"/>
      <c r="B86" s="100"/>
      <c r="C86" s="101" t="s">
        <v>139</v>
      </c>
      <c r="D86" s="100"/>
      <c r="E86" s="100" t="s">
        <v>140</v>
      </c>
      <c r="F86" s="106" t="s">
        <v>142</v>
      </c>
      <c r="G86" s="103">
        <v>0</v>
      </c>
      <c r="H86" s="89" t="s">
        <v>140</v>
      </c>
    </row>
    <row r="87" spans="1:8" x14ac:dyDescent="0.2">
      <c r="A87" s="100"/>
      <c r="B87" s="100"/>
      <c r="C87" s="104"/>
      <c r="D87" s="100"/>
      <c r="E87" s="100"/>
      <c r="F87" s="105"/>
      <c r="G87" s="105"/>
      <c r="H87" s="89" t="s">
        <v>140</v>
      </c>
    </row>
    <row r="88" spans="1:8" x14ac:dyDescent="0.2">
      <c r="A88" s="100"/>
      <c r="B88" s="100"/>
      <c r="C88" s="101" t="s">
        <v>156</v>
      </c>
      <c r="D88" s="100"/>
      <c r="E88" s="100"/>
      <c r="F88" s="105"/>
      <c r="G88" s="105"/>
      <c r="H88" s="89" t="s">
        <v>140</v>
      </c>
    </row>
    <row r="89" spans="1:8" x14ac:dyDescent="0.2">
      <c r="A89" s="100"/>
      <c r="B89" s="100"/>
      <c r="C89" s="101" t="s">
        <v>139</v>
      </c>
      <c r="D89" s="100"/>
      <c r="E89" s="100" t="s">
        <v>140</v>
      </c>
      <c r="F89" s="106" t="s">
        <v>142</v>
      </c>
      <c r="G89" s="103">
        <v>0</v>
      </c>
      <c r="H89" s="89" t="s">
        <v>140</v>
      </c>
    </row>
    <row r="90" spans="1:8" x14ac:dyDescent="0.2">
      <c r="A90" s="100"/>
      <c r="B90" s="100"/>
      <c r="C90" s="104"/>
      <c r="D90" s="100"/>
      <c r="E90" s="100"/>
      <c r="F90" s="105"/>
      <c r="G90" s="105"/>
      <c r="H90" s="89" t="s">
        <v>140</v>
      </c>
    </row>
    <row r="91" spans="1:8" x14ac:dyDescent="0.2">
      <c r="A91" s="100"/>
      <c r="B91" s="100"/>
      <c r="C91" s="101" t="s">
        <v>157</v>
      </c>
      <c r="D91" s="100"/>
      <c r="E91" s="100"/>
      <c r="F91" s="105"/>
      <c r="G91" s="105"/>
      <c r="H91" s="89" t="s">
        <v>140</v>
      </c>
    </row>
    <row r="92" spans="1:8" x14ac:dyDescent="0.2">
      <c r="A92" s="95">
        <v>1</v>
      </c>
      <c r="B92" s="96"/>
      <c r="C92" s="96" t="s">
        <v>158</v>
      </c>
      <c r="D92" s="96"/>
      <c r="E92" s="107"/>
      <c r="F92" s="98">
        <v>302.813478299</v>
      </c>
      <c r="G92" s="99">
        <v>4.2600440000000003E-2</v>
      </c>
      <c r="H92" s="89">
        <v>5.2</v>
      </c>
    </row>
    <row r="93" spans="1:8" x14ac:dyDescent="0.2">
      <c r="A93" s="100"/>
      <c r="B93" s="100"/>
      <c r="C93" s="101" t="s">
        <v>139</v>
      </c>
      <c r="D93" s="100"/>
      <c r="E93" s="100" t="s">
        <v>140</v>
      </c>
      <c r="F93" s="102">
        <v>302.813478299</v>
      </c>
      <c r="G93" s="103">
        <v>4.2600440000000003E-2</v>
      </c>
      <c r="H93" s="89" t="s">
        <v>140</v>
      </c>
    </row>
    <row r="94" spans="1:8" x14ac:dyDescent="0.2">
      <c r="A94" s="100"/>
      <c r="B94" s="100"/>
      <c r="C94" s="104"/>
      <c r="D94" s="100"/>
      <c r="E94" s="100"/>
      <c r="F94" s="105"/>
      <c r="G94" s="105"/>
      <c r="H94" s="89" t="s">
        <v>140</v>
      </c>
    </row>
    <row r="95" spans="1:8" x14ac:dyDescent="0.2">
      <c r="A95" s="100"/>
      <c r="B95" s="100"/>
      <c r="C95" s="101" t="s">
        <v>159</v>
      </c>
      <c r="D95" s="100"/>
      <c r="E95" s="100"/>
      <c r="F95" s="102">
        <v>302.813478299</v>
      </c>
      <c r="G95" s="103">
        <v>4.2600440000000003E-2</v>
      </c>
      <c r="H95" s="89" t="s">
        <v>140</v>
      </c>
    </row>
    <row r="96" spans="1:8" x14ac:dyDescent="0.2">
      <c r="A96" s="100"/>
      <c r="B96" s="100"/>
      <c r="C96" s="105"/>
      <c r="D96" s="100"/>
      <c r="E96" s="100"/>
      <c r="F96" s="100"/>
      <c r="G96" s="100"/>
      <c r="H96" s="89" t="s">
        <v>140</v>
      </c>
    </row>
    <row r="97" spans="1:10" x14ac:dyDescent="0.2">
      <c r="A97" s="100"/>
      <c r="B97" s="100"/>
      <c r="C97" s="101" t="s">
        <v>160</v>
      </c>
      <c r="D97" s="100"/>
      <c r="E97" s="100"/>
      <c r="F97" s="100"/>
      <c r="G97" s="100"/>
      <c r="H97" s="89" t="s">
        <v>140</v>
      </c>
    </row>
    <row r="98" spans="1:10" x14ac:dyDescent="0.2">
      <c r="A98" s="100"/>
      <c r="B98" s="100"/>
      <c r="C98" s="101" t="s">
        <v>161</v>
      </c>
      <c r="D98" s="100"/>
      <c r="E98" s="100"/>
      <c r="F98" s="100"/>
      <c r="G98" s="100"/>
      <c r="H98" s="89" t="s">
        <v>140</v>
      </c>
    </row>
    <row r="99" spans="1:10" x14ac:dyDescent="0.2">
      <c r="A99" s="100"/>
      <c r="B99" s="100"/>
      <c r="C99" s="101" t="s">
        <v>139</v>
      </c>
      <c r="D99" s="100"/>
      <c r="E99" s="100" t="s">
        <v>140</v>
      </c>
      <c r="F99" s="106" t="s">
        <v>142</v>
      </c>
      <c r="G99" s="103">
        <v>0</v>
      </c>
      <c r="H99" s="89" t="s">
        <v>140</v>
      </c>
    </row>
    <row r="100" spans="1:10" x14ac:dyDescent="0.2">
      <c r="A100" s="100"/>
      <c r="B100" s="100"/>
      <c r="C100" s="104"/>
      <c r="D100" s="100"/>
      <c r="E100" s="100"/>
      <c r="F100" s="105"/>
      <c r="G100" s="105"/>
      <c r="H100" s="89" t="s">
        <v>140</v>
      </c>
    </row>
    <row r="101" spans="1:10" x14ac:dyDescent="0.2">
      <c r="A101" s="100"/>
      <c r="B101" s="100"/>
      <c r="C101" s="101" t="s">
        <v>162</v>
      </c>
      <c r="D101" s="100"/>
      <c r="E101" s="100"/>
      <c r="F101" s="100"/>
      <c r="G101" s="100"/>
      <c r="H101" s="89" t="s">
        <v>140</v>
      </c>
    </row>
    <row r="102" spans="1:10" x14ac:dyDescent="0.2">
      <c r="A102" s="100"/>
      <c r="B102" s="100"/>
      <c r="C102" s="101" t="s">
        <v>163</v>
      </c>
      <c r="D102" s="100"/>
      <c r="E102" s="100"/>
      <c r="F102" s="100"/>
      <c r="G102" s="100"/>
      <c r="H102" s="89" t="s">
        <v>140</v>
      </c>
    </row>
    <row r="103" spans="1:10" x14ac:dyDescent="0.2">
      <c r="A103" s="100"/>
      <c r="B103" s="100"/>
      <c r="C103" s="101" t="s">
        <v>139</v>
      </c>
      <c r="D103" s="100"/>
      <c r="E103" s="100" t="s">
        <v>140</v>
      </c>
      <c r="F103" s="106" t="s">
        <v>142</v>
      </c>
      <c r="G103" s="103">
        <v>0</v>
      </c>
      <c r="H103" s="89" t="s">
        <v>140</v>
      </c>
    </row>
    <row r="104" spans="1:10" x14ac:dyDescent="0.2">
      <c r="A104" s="100"/>
      <c r="B104" s="100"/>
      <c r="C104" s="104"/>
      <c r="D104" s="100"/>
      <c r="E104" s="100"/>
      <c r="F104" s="105"/>
      <c r="G104" s="105"/>
      <c r="H104" s="89" t="s">
        <v>140</v>
      </c>
    </row>
    <row r="105" spans="1:10" x14ac:dyDescent="0.2">
      <c r="A105" s="100"/>
      <c r="B105" s="100"/>
      <c r="C105" s="101" t="s">
        <v>164</v>
      </c>
      <c r="D105" s="100"/>
      <c r="E105" s="100"/>
      <c r="F105" s="105"/>
      <c r="G105" s="105"/>
      <c r="H105" s="89" t="s">
        <v>140</v>
      </c>
    </row>
    <row r="106" spans="1:10" x14ac:dyDescent="0.2">
      <c r="A106" s="100"/>
      <c r="B106" s="100"/>
      <c r="C106" s="101" t="s">
        <v>139</v>
      </c>
      <c r="D106" s="100"/>
      <c r="E106" s="100" t="s">
        <v>140</v>
      </c>
      <c r="F106" s="106" t="s">
        <v>142</v>
      </c>
      <c r="G106" s="103">
        <v>0</v>
      </c>
      <c r="H106" s="89" t="s">
        <v>140</v>
      </c>
    </row>
    <row r="107" spans="1:10" x14ac:dyDescent="0.2">
      <c r="A107" s="100"/>
      <c r="B107" s="100"/>
      <c r="C107" s="104"/>
      <c r="D107" s="100"/>
      <c r="E107" s="100"/>
      <c r="F107" s="105"/>
      <c r="G107" s="105"/>
      <c r="H107" s="89" t="s">
        <v>140</v>
      </c>
    </row>
    <row r="108" spans="1:10" x14ac:dyDescent="0.2">
      <c r="A108" s="107"/>
      <c r="B108" s="96"/>
      <c r="C108" s="96" t="s">
        <v>165</v>
      </c>
      <c r="D108" s="96"/>
      <c r="E108" s="107"/>
      <c r="F108" s="98">
        <v>-13.28526763</v>
      </c>
      <c r="G108" s="99">
        <v>-1.869E-3</v>
      </c>
      <c r="H108" s="89" t="s">
        <v>140</v>
      </c>
    </row>
    <row r="109" spans="1:10" x14ac:dyDescent="0.2">
      <c r="A109" s="104"/>
      <c r="B109" s="104"/>
      <c r="C109" s="101" t="s">
        <v>166</v>
      </c>
      <c r="D109" s="105"/>
      <c r="E109" s="105"/>
      <c r="F109" s="102">
        <v>7108.224240169</v>
      </c>
      <c r="G109" s="108">
        <v>1.00000003</v>
      </c>
      <c r="H109" s="89" t="s">
        <v>140</v>
      </c>
    </row>
    <row r="110" spans="1:10" ht="12.75" customHeight="1" x14ac:dyDescent="0.2">
      <c r="A110" s="109"/>
      <c r="B110" s="109"/>
      <c r="C110" s="110"/>
      <c r="D110" s="111"/>
      <c r="E110" s="111"/>
      <c r="F110" s="112"/>
      <c r="G110" s="113"/>
      <c r="H110" s="114"/>
    </row>
    <row r="111" spans="1:10" x14ac:dyDescent="0.2">
      <c r="A111" s="109"/>
      <c r="B111" s="230" t="s">
        <v>984</v>
      </c>
      <c r="C111" s="230"/>
      <c r="D111" s="230"/>
      <c r="E111" s="230"/>
      <c r="F111" s="230"/>
      <c r="G111" s="230"/>
      <c r="H111" s="230"/>
      <c r="J111" s="116"/>
    </row>
    <row r="112" spans="1:10" x14ac:dyDescent="0.2">
      <c r="A112" s="109"/>
      <c r="B112" s="230" t="s">
        <v>985</v>
      </c>
      <c r="C112" s="230"/>
      <c r="D112" s="230"/>
      <c r="E112" s="230"/>
      <c r="F112" s="230"/>
      <c r="G112" s="230"/>
      <c r="H112" s="230"/>
      <c r="J112" s="116"/>
    </row>
    <row r="113" spans="1:17" x14ac:dyDescent="0.2">
      <c r="A113" s="109"/>
      <c r="B113" s="230" t="s">
        <v>986</v>
      </c>
      <c r="C113" s="230"/>
      <c r="D113" s="230"/>
      <c r="E113" s="230"/>
      <c r="F113" s="230"/>
      <c r="G113" s="230"/>
      <c r="H113" s="230"/>
      <c r="J113" s="116"/>
    </row>
    <row r="114" spans="1:17" s="118" customFormat="1" ht="66.75" customHeight="1" x14ac:dyDescent="0.25">
      <c r="A114" s="117"/>
      <c r="B114" s="231" t="s">
        <v>987</v>
      </c>
      <c r="C114" s="231"/>
      <c r="D114" s="231"/>
      <c r="E114" s="231"/>
      <c r="F114" s="231"/>
      <c r="G114" s="231"/>
      <c r="H114" s="231"/>
      <c r="I114"/>
      <c r="J114" s="116"/>
      <c r="K114"/>
      <c r="L114"/>
      <c r="M114"/>
      <c r="N114"/>
      <c r="O114"/>
      <c r="P114"/>
      <c r="Q114"/>
    </row>
    <row r="115" spans="1:17" x14ac:dyDescent="0.2">
      <c r="A115" s="109"/>
      <c r="B115" s="230" t="s">
        <v>988</v>
      </c>
      <c r="C115" s="230"/>
      <c r="D115" s="230"/>
      <c r="E115" s="230"/>
      <c r="F115" s="230"/>
      <c r="G115" s="230"/>
      <c r="H115" s="230"/>
      <c r="J115" s="116"/>
    </row>
    <row r="116" spans="1:17" x14ac:dyDescent="0.2">
      <c r="A116" s="109"/>
      <c r="B116" s="109"/>
      <c r="C116" s="109"/>
      <c r="D116" s="111"/>
      <c r="E116" s="111"/>
      <c r="F116" s="111"/>
      <c r="G116" s="111"/>
    </row>
    <row r="117" spans="1:17" x14ac:dyDescent="0.2">
      <c r="A117" s="109"/>
      <c r="B117" s="232" t="s">
        <v>167</v>
      </c>
      <c r="C117" s="233"/>
      <c r="D117" s="234"/>
      <c r="E117" s="119"/>
      <c r="F117" s="111"/>
      <c r="G117" s="111"/>
    </row>
    <row r="118" spans="1:17" ht="27.75" customHeight="1" x14ac:dyDescent="0.2">
      <c r="A118" s="109"/>
      <c r="B118" s="235" t="s">
        <v>168</v>
      </c>
      <c r="C118" s="236"/>
      <c r="D118" s="88" t="s">
        <v>169</v>
      </c>
      <c r="E118" s="119"/>
      <c r="F118" s="111"/>
      <c r="G118" s="111"/>
    </row>
    <row r="119" spans="1:17" ht="12.75" customHeight="1" x14ac:dyDescent="0.2">
      <c r="A119" s="109"/>
      <c r="B119" s="235" t="s">
        <v>989</v>
      </c>
      <c r="C119" s="236"/>
      <c r="D119" s="88" t="s">
        <v>169</v>
      </c>
      <c r="E119" s="119"/>
      <c r="F119" s="111"/>
      <c r="G119" s="111"/>
    </row>
    <row r="120" spans="1:17" x14ac:dyDescent="0.2">
      <c r="A120" s="109"/>
      <c r="B120" s="235" t="s">
        <v>170</v>
      </c>
      <c r="C120" s="236"/>
      <c r="D120" s="120" t="s">
        <v>140</v>
      </c>
      <c r="E120" s="119"/>
      <c r="F120" s="111"/>
      <c r="G120" s="111"/>
    </row>
    <row r="121" spans="1:17" x14ac:dyDescent="0.2">
      <c r="A121" s="121"/>
      <c r="B121" s="122" t="s">
        <v>140</v>
      </c>
      <c r="C121" s="122" t="s">
        <v>990</v>
      </c>
      <c r="D121" s="122" t="s">
        <v>171</v>
      </c>
      <c r="E121" s="121"/>
      <c r="F121" s="121"/>
      <c r="G121" s="121"/>
      <c r="H121" s="121"/>
      <c r="J121" s="116"/>
    </row>
    <row r="122" spans="1:17" x14ac:dyDescent="0.2">
      <c r="A122" s="121"/>
      <c r="B122" s="123" t="s">
        <v>172</v>
      </c>
      <c r="C122" s="124">
        <v>46022</v>
      </c>
      <c r="D122" s="124">
        <v>46053</v>
      </c>
      <c r="E122" s="121"/>
      <c r="F122" s="121"/>
      <c r="G122" s="121"/>
      <c r="J122" s="116"/>
    </row>
    <row r="123" spans="1:17" x14ac:dyDescent="0.2">
      <c r="A123" s="125"/>
      <c r="B123" s="96" t="s">
        <v>173</v>
      </c>
      <c r="C123" s="126">
        <v>34.223999999999997</v>
      </c>
      <c r="D123" s="126">
        <v>33.019300000000001</v>
      </c>
      <c r="E123" s="125"/>
      <c r="F123" s="127"/>
      <c r="G123" s="128"/>
    </row>
    <row r="124" spans="1:17" x14ac:dyDescent="0.2">
      <c r="A124" s="125"/>
      <c r="B124" s="96" t="s">
        <v>1106</v>
      </c>
      <c r="C124" s="126">
        <v>30.013200000000001</v>
      </c>
      <c r="D124" s="126">
        <v>28.956700000000001</v>
      </c>
      <c r="E124" s="125"/>
      <c r="F124" s="127"/>
      <c r="G124" s="128"/>
    </row>
    <row r="125" spans="1:17" x14ac:dyDescent="0.2">
      <c r="A125" s="125"/>
      <c r="B125" s="96" t="s">
        <v>174</v>
      </c>
      <c r="C125" s="126">
        <v>33.203200000000002</v>
      </c>
      <c r="D125" s="126">
        <v>32.0276</v>
      </c>
      <c r="E125" s="125"/>
      <c r="F125" s="127"/>
      <c r="G125" s="128"/>
    </row>
    <row r="126" spans="1:17" x14ac:dyDescent="0.2">
      <c r="A126" s="125"/>
      <c r="B126" s="96" t="s">
        <v>1107</v>
      </c>
      <c r="C126" s="126">
        <v>29.0503</v>
      </c>
      <c r="D126" s="126">
        <v>28.021699999999999</v>
      </c>
      <c r="E126" s="125"/>
      <c r="F126" s="127"/>
      <c r="G126" s="128"/>
    </row>
    <row r="127" spans="1:17" x14ac:dyDescent="0.2">
      <c r="A127" s="125"/>
      <c r="B127" s="125"/>
      <c r="C127" s="125"/>
      <c r="D127" s="125"/>
      <c r="E127" s="125"/>
      <c r="F127" s="125"/>
      <c r="G127" s="125"/>
    </row>
    <row r="128" spans="1:17" x14ac:dyDescent="0.2">
      <c r="A128" s="121"/>
      <c r="B128" s="235" t="s">
        <v>991</v>
      </c>
      <c r="C128" s="236"/>
      <c r="D128" s="88" t="s">
        <v>169</v>
      </c>
      <c r="E128" s="121"/>
      <c r="F128" s="121"/>
      <c r="G128" s="121"/>
    </row>
    <row r="129" spans="1:10" x14ac:dyDescent="0.2">
      <c r="A129" s="121"/>
      <c r="B129" s="137"/>
      <c r="C129" s="137"/>
      <c r="D129" s="137"/>
      <c r="E129" s="121"/>
      <c r="F129" s="121"/>
      <c r="G129" s="121"/>
    </row>
    <row r="130" spans="1:10" x14ac:dyDescent="0.2">
      <c r="A130" s="121"/>
      <c r="B130" s="235" t="s">
        <v>175</v>
      </c>
      <c r="C130" s="236"/>
      <c r="D130" s="88" t="s">
        <v>169</v>
      </c>
      <c r="E130" s="131"/>
      <c r="F130" s="121"/>
      <c r="G130" s="121"/>
    </row>
    <row r="131" spans="1:10" x14ac:dyDescent="0.2">
      <c r="A131" s="121"/>
      <c r="B131" s="235" t="s">
        <v>176</v>
      </c>
      <c r="C131" s="236"/>
      <c r="D131" s="88" t="s">
        <v>169</v>
      </c>
      <c r="E131" s="131"/>
      <c r="F131" s="121"/>
      <c r="G131" s="121"/>
    </row>
    <row r="132" spans="1:10" x14ac:dyDescent="0.2">
      <c r="A132" s="121"/>
      <c r="B132" s="235" t="s">
        <v>177</v>
      </c>
      <c r="C132" s="236"/>
      <c r="D132" s="88" t="s">
        <v>169</v>
      </c>
      <c r="E132" s="131"/>
      <c r="F132" s="121"/>
      <c r="G132" s="121"/>
    </row>
    <row r="133" spans="1:10" x14ac:dyDescent="0.2">
      <c r="A133" s="121"/>
      <c r="B133" s="235" t="s">
        <v>178</v>
      </c>
      <c r="C133" s="236"/>
      <c r="D133" s="132">
        <v>0.12591812802468286</v>
      </c>
      <c r="E133" s="121"/>
      <c r="F133" s="115"/>
      <c r="G133" s="133"/>
    </row>
    <row r="135" spans="1:10" x14ac:dyDescent="0.2">
      <c r="B135" s="237" t="s">
        <v>992</v>
      </c>
      <c r="C135" s="237"/>
    </row>
    <row r="137" spans="1:10" ht="153.75" customHeight="1" x14ac:dyDescent="0.2"/>
    <row r="140" spans="1:10" x14ac:dyDescent="0.2">
      <c r="B140" s="134" t="s">
        <v>993</v>
      </c>
      <c r="C140" s="135"/>
      <c r="D140" s="134"/>
    </row>
    <row r="141" spans="1:10" x14ac:dyDescent="0.2">
      <c r="B141" s="134" t="s">
        <v>1007</v>
      </c>
      <c r="D141" s="134"/>
    </row>
    <row r="142" spans="1:10" ht="165" customHeight="1" x14ac:dyDescent="0.2"/>
    <row r="143" spans="1:10" x14ac:dyDescent="0.2">
      <c r="B143" s="134"/>
      <c r="D143" s="134"/>
    </row>
    <row r="144" spans="1:10" x14ac:dyDescent="0.2">
      <c r="J144" s="86"/>
    </row>
  </sheetData>
  <mergeCells count="18">
    <mergeCell ref="B119:C119"/>
    <mergeCell ref="B120:C120"/>
    <mergeCell ref="B135:C135"/>
    <mergeCell ref="B128:C128"/>
    <mergeCell ref="B132:C132"/>
    <mergeCell ref="B133:C133"/>
    <mergeCell ref="B130:C130"/>
    <mergeCell ref="B131:C131"/>
    <mergeCell ref="B113:H113"/>
    <mergeCell ref="B114:H114"/>
    <mergeCell ref="B115:H115"/>
    <mergeCell ref="B117:D117"/>
    <mergeCell ref="B118:C118"/>
    <mergeCell ref="A1:H1"/>
    <mergeCell ref="A2:H2"/>
    <mergeCell ref="A3:H3"/>
    <mergeCell ref="B111:H111"/>
    <mergeCell ref="B112:H112"/>
  </mergeCells>
  <hyperlinks>
    <hyperlink ref="I1" location="Index!B2" display="Index" xr:uid="{C24E4FDF-AD50-48A6-872C-C1CA98DDF3D4}"/>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Index</vt:lpstr>
      <vt:lpstr>CAPEXG</vt:lpstr>
      <vt:lpstr>GLOB</vt:lpstr>
      <vt:lpstr>MIDCAP</vt:lpstr>
      <vt:lpstr>MULTIP</vt:lpstr>
      <vt:lpstr>SLTADV3</vt:lpstr>
      <vt:lpstr>SLTADV4</vt:lpstr>
      <vt:lpstr>SLTAX2</vt:lpstr>
      <vt:lpstr>SLTAX3</vt:lpstr>
      <vt:lpstr>SLTAX4</vt:lpstr>
      <vt:lpstr>SLTAX5</vt:lpstr>
      <vt:lpstr>SLTAX6</vt:lpstr>
      <vt:lpstr>SMILE</vt:lpstr>
      <vt:lpstr>SPAHF</vt:lpstr>
      <vt:lpstr>SPARF</vt:lpstr>
      <vt:lpstr>SPBAF</vt:lpstr>
      <vt:lpstr>SPDYF</vt:lpstr>
      <vt:lpstr>SPESF</vt:lpstr>
      <vt:lpstr>SPFOCUS</vt:lpstr>
      <vt:lpstr>SPMUCF</vt:lpstr>
      <vt:lpstr>SPSN100</vt:lpstr>
      <vt:lpstr>SPTAX</vt:lpstr>
      <vt:lpstr>SRURAL</vt:lpstr>
      <vt:lpstr>SSFUND</vt:lpstr>
      <vt:lpstr>STAX</vt:lpstr>
      <vt:lpstr>SUNBCF</vt:lpstr>
      <vt:lpstr>SUNCYF</vt:lpstr>
      <vt:lpstr>SUNFCF</vt:lpstr>
      <vt:lpstr>SUNFOP</vt:lpstr>
      <vt:lpstr>SUNIPA</vt:lpstr>
      <vt:lpstr>SUNMAF</vt:lpstr>
      <vt:lpstr>SUNMFF</vt:lpstr>
      <vt:lpstr>Annexure-A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Bala Subramani P - Sundaram Mutual</dc:creator>
  <cp:lastModifiedBy>Swapna.N - Sundaram Mutual</cp:lastModifiedBy>
  <dcterms:created xsi:type="dcterms:W3CDTF">2026-02-03T09:20:02Z</dcterms:created>
  <dcterms:modified xsi:type="dcterms:W3CDTF">2026-02-10T05:58:42Z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a6dec7-ad36-4603-99ea-a4fb4d4185bf_Enabled">
    <vt:lpwstr>true</vt:lpwstr>
  </property>
  <property fmtid="{D5CDD505-2E9C-101B-9397-08002B2CF9AE}" pid="3" name="MSIP_Label_3fa6dec7-ad36-4603-99ea-a4fb4d4185bf_SetDate">
    <vt:lpwstr>2026-02-03T09:20:02Z</vt:lpwstr>
  </property>
  <property fmtid="{D5CDD505-2E9C-101B-9397-08002B2CF9AE}" pid="4" name="MSIP_Label_3fa6dec7-ad36-4603-99ea-a4fb4d4185bf_Method">
    <vt:lpwstr>Privileged</vt:lpwstr>
  </property>
  <property fmtid="{D5CDD505-2E9C-101B-9397-08002B2CF9AE}" pid="5" name="MSIP_Label_3fa6dec7-ad36-4603-99ea-a4fb4d4185bf_Name">
    <vt:lpwstr>Internal Use Only</vt:lpwstr>
  </property>
  <property fmtid="{D5CDD505-2E9C-101B-9397-08002B2CF9AE}" pid="6" name="MSIP_Label_3fa6dec7-ad36-4603-99ea-a4fb4d4185bf_SiteId">
    <vt:lpwstr>b8d87d45-aff7-4067-8708-1c35bbaab723</vt:lpwstr>
  </property>
  <property fmtid="{D5CDD505-2E9C-101B-9397-08002B2CF9AE}" pid="7" name="MSIP_Label_3fa6dec7-ad36-4603-99ea-a4fb4d4185bf_ActionId">
    <vt:lpwstr>8437abc5-18a2-42f8-9375-812419b4c7dd</vt:lpwstr>
  </property>
  <property fmtid="{D5CDD505-2E9C-101B-9397-08002B2CF9AE}" pid="8" name="MSIP_Label_3fa6dec7-ad36-4603-99ea-a4fb4d4185bf_ContentBits">
    <vt:lpwstr>1</vt:lpwstr>
  </property>
  <property fmtid="{D5CDD505-2E9C-101B-9397-08002B2CF9AE}" pid="9" name="MSIP_Label_3fa6dec7-ad36-4603-99ea-a4fb4d4185bf_Tag">
    <vt:lpwstr>10, 0, 1, 1</vt:lpwstr>
  </property>
</Properties>
</file>