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X:\DEBT_BACKOFFICE\Debt_Factsheets\2026 - Monthly Portfolio\2. 28-Feb-2026\"/>
    </mc:Choice>
  </mc:AlternateContent>
  <xr:revisionPtr revIDLastSave="0" documentId="8_{9A271567-FF7D-4F1F-A8FE-C622F1FB7AB7}" xr6:coauthVersionLast="47" xr6:coauthVersionMax="47" xr10:uidLastSave="{00000000-0000-0000-0000-000000000000}"/>
  <bookViews>
    <workbookView xWindow="-120" yWindow="-120" windowWidth="24240" windowHeight="13020" tabRatio="842" xr2:uid="{8B688FDD-B500-4BB2-A0AB-027F47291F10}"/>
  </bookViews>
  <sheets>
    <sheet name="Index" sheetId="33" r:id="rId1"/>
    <sheet name="CAPEXG" sheetId="1" r:id="rId2"/>
    <sheet name="GLOB" sheetId="32" r:id="rId3"/>
    <sheet name="MIDCAP" sheetId="2" r:id="rId4"/>
    <sheet name="MULTIP" sheetId="3" r:id="rId5"/>
    <sheet name="SLTADV3" sheetId="4" r:id="rId6"/>
    <sheet name="SLTADV4" sheetId="5" r:id="rId7"/>
    <sheet name="SLTAX2" sheetId="6" r:id="rId8"/>
    <sheet name="SLTAX3" sheetId="7" r:id="rId9"/>
    <sheet name="SLTAX4" sheetId="8" r:id="rId10"/>
    <sheet name="SLTAX5" sheetId="9" r:id="rId11"/>
    <sheet name="SLTAX6" sheetId="10" r:id="rId12"/>
    <sheet name="SMILE" sheetId="12" r:id="rId13"/>
    <sheet name="SPAHF" sheetId="13" r:id="rId14"/>
    <sheet name="SPARF" sheetId="14" r:id="rId15"/>
    <sheet name="SPBAF" sheetId="15" r:id="rId16"/>
    <sheet name="SPDYF" sheetId="16" r:id="rId17"/>
    <sheet name="SPESF" sheetId="17" r:id="rId18"/>
    <sheet name="SPFOCUS" sheetId="18" r:id="rId19"/>
    <sheet name="SPMUCF" sheetId="19" r:id="rId20"/>
    <sheet name="SPSN100" sheetId="20" r:id="rId21"/>
    <sheet name="SPTAX" sheetId="21" r:id="rId22"/>
    <sheet name="SRURAL" sheetId="22" r:id="rId23"/>
    <sheet name="SSFUND" sheetId="23" r:id="rId24"/>
    <sheet name="STAX" sheetId="24" r:id="rId25"/>
    <sheet name="SUNBCF" sheetId="25" r:id="rId26"/>
    <sheet name="SUNCYF" sheetId="26" r:id="rId27"/>
    <sheet name="SUNFCF" sheetId="27" r:id="rId28"/>
    <sheet name="SUNFOP" sheetId="28" r:id="rId29"/>
    <sheet name="SUNIPA" sheetId="29" r:id="rId30"/>
    <sheet name="SUNMAF" sheetId="30" r:id="rId31"/>
    <sheet name="SUNMFF" sheetId="31" r:id="rId32"/>
    <sheet name="Annexure-A" sheetId="34" r:id="rId33"/>
  </sheets>
  <definedNames>
    <definedName name="_xlnm._FilterDatabase" localSheetId="32" hidden="1">'Annexure-A'!$A$8:$F$74</definedName>
    <definedName name="_xlnm._FilterDatabase" localSheetId="0" hidden="1">Index!$A$1:$C$27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23" l="1"/>
  <c r="G61" i="16"/>
  <c r="F61" i="16"/>
  <c r="G91" i="15"/>
  <c r="G90" i="15"/>
  <c r="G89" i="15"/>
  <c r="G88" i="15"/>
  <c r="G87" i="15"/>
  <c r="G86" i="15"/>
  <c r="G85" i="15"/>
  <c r="G84" i="15"/>
  <c r="G83" i="15"/>
  <c r="G82" i="15"/>
  <c r="D92" i="32"/>
  <c r="G159" i="15" l="1"/>
  <c r="F159" i="15"/>
  <c r="F143" i="30" l="1"/>
  <c r="G143" i="30" s="1"/>
  <c r="G78" i="30"/>
  <c r="G77" i="30"/>
  <c r="G76" i="30"/>
  <c r="G75" i="30"/>
  <c r="G74" i="30"/>
  <c r="G81" i="30"/>
  <c r="F81" i="30"/>
  <c r="F106" i="30"/>
  <c r="G58" i="25"/>
  <c r="F58" i="25"/>
  <c r="G75" i="25"/>
  <c r="G77" i="25" s="1"/>
  <c r="F75" i="25"/>
  <c r="F77" i="25" s="1"/>
  <c r="G78" i="23"/>
  <c r="F78" i="23"/>
  <c r="G38" i="22"/>
  <c r="G55" i="22" s="1"/>
  <c r="F38" i="22"/>
  <c r="F55" i="22" s="1"/>
  <c r="G72" i="22"/>
  <c r="G74" i="22" s="1"/>
  <c r="F72" i="22"/>
  <c r="F74" i="22" s="1"/>
  <c r="F60" i="21"/>
  <c r="G60" i="21"/>
  <c r="G68" i="21"/>
  <c r="F68" i="21"/>
  <c r="D134" i="21" s="1"/>
  <c r="G124" i="20"/>
  <c r="F124" i="20"/>
  <c r="G141" i="20"/>
  <c r="G143" i="20" s="1"/>
  <c r="F141" i="20"/>
  <c r="F143" i="20" s="1"/>
  <c r="D149" i="19"/>
  <c r="G69" i="19"/>
  <c r="F69" i="19"/>
  <c r="G83" i="19"/>
  <c r="F83" i="19"/>
  <c r="G52" i="18"/>
  <c r="F52" i="18"/>
  <c r="G69" i="18"/>
  <c r="G71" i="18" s="1"/>
  <c r="F69" i="18"/>
  <c r="F71" i="18" s="1"/>
  <c r="G100" i="17"/>
  <c r="F100" i="17"/>
  <c r="G97" i="17"/>
  <c r="G96" i="17"/>
  <c r="G95" i="17"/>
  <c r="G94" i="17"/>
  <c r="G93" i="17"/>
  <c r="G92" i="17"/>
  <c r="G91" i="17"/>
  <c r="G90" i="17"/>
  <c r="G89" i="17"/>
  <c r="G88" i="17"/>
  <c r="G87" i="17"/>
  <c r="G86" i="17"/>
  <c r="G85" i="17"/>
  <c r="G84" i="17"/>
  <c r="G83" i="17"/>
  <c r="G82" i="17"/>
  <c r="G81" i="17"/>
  <c r="G80" i="17"/>
  <c r="F98" i="17"/>
  <c r="F158" i="17" s="1"/>
  <c r="G158" i="17" s="1"/>
  <c r="G126" i="17"/>
  <c r="F126" i="17"/>
  <c r="D137" i="16"/>
  <c r="F82" i="16"/>
  <c r="F127" i="16" s="1"/>
  <c r="F158" i="15"/>
  <c r="G158" i="15" s="1"/>
  <c r="G78" i="15"/>
  <c r="F79" i="15"/>
  <c r="F94" i="15" s="1"/>
  <c r="G79" i="15"/>
  <c r="F63" i="15"/>
  <c r="G41" i="15"/>
  <c r="G15" i="15"/>
  <c r="G63" i="15" s="1"/>
  <c r="I167" i="14"/>
  <c r="F167" i="14"/>
  <c r="F135" i="14"/>
  <c r="G135" i="14" s="1"/>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84" i="14"/>
  <c r="F84" i="14"/>
  <c r="G234" i="13"/>
  <c r="J220" i="13"/>
  <c r="F220" i="13"/>
  <c r="D197" i="13"/>
  <c r="F75" i="13"/>
  <c r="F80" i="13" s="1"/>
  <c r="F187" i="13" s="1"/>
  <c r="F58" i="13"/>
  <c r="F65" i="13"/>
  <c r="G94" i="15" l="1"/>
  <c r="G98" i="17"/>
  <c r="G11" i="16"/>
  <c r="G44" i="16"/>
  <c r="G126" i="16"/>
  <c r="G82" i="16"/>
  <c r="G74" i="13"/>
  <c r="G75" i="13" s="1"/>
  <c r="G39" i="13"/>
  <c r="G58" i="13" s="1"/>
  <c r="G80" i="13" s="1"/>
  <c r="G187" i="13" s="1"/>
  <c r="G25" i="13"/>
  <c r="G101" i="2"/>
  <c r="F101" i="2"/>
  <c r="G118" i="2"/>
  <c r="G120" i="2" s="1"/>
  <c r="F118" i="2"/>
  <c r="F120" i="2" s="1"/>
  <c r="D131" i="1"/>
  <c r="G127" i="16" l="1"/>
</calcChain>
</file>

<file path=xl/sharedStrings.xml><?xml version="1.0" encoding="utf-8"?>
<sst xmlns="http://schemas.openxmlformats.org/spreadsheetml/2006/main" count="12693" uniqueCount="1233">
  <si>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</si>
  <si>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</si>
  <si>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</si>
  <si>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</si>
  <si>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</si>
  <si>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</si>
  <si>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</si>
  <si>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</si>
  <si>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</si>
  <si>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</si>
  <si>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</si>
  <si>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INE018A01030</t>
  </si>
  <si>
    <t>Larsen &amp; Toubro Ltd</t>
  </si>
  <si>
    <t>Construction</t>
  </si>
  <si>
    <t>INE397D01024</t>
  </si>
  <si>
    <t>Bharti Airtel Ltd</t>
  </si>
  <si>
    <t>Telecom - Services</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</si>
  <si>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</si>
  <si>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</si>
  <si>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</si>
  <si>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</si>
  <si>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</si>
  <si>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</si>
  <si>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</si>
  <si>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</si>
  <si>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</si>
  <si>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</si>
  <si>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</si>
  <si>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</si>
  <si>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INE062A01020</t>
  </si>
  <si>
    <t>State Bank of India</t>
  </si>
  <si>
    <t>Banks</t>
  </si>
  <si>
    <t>INE752E01010</t>
  </si>
  <si>
    <t>Power Grid Corporation of India Ltd</t>
  </si>
  <si>
    <t>INE029A01011</t>
  </si>
  <si>
    <t>Bharat Petroleum Corporation Ltd</t>
  </si>
  <si>
    <t>INE090A01021</t>
  </si>
  <si>
    <t>ICICI Bank Ltd</t>
  </si>
  <si>
    <t>INE200A01026</t>
  </si>
  <si>
    <t>GE Vernova T and D India Ltd</t>
  </si>
  <si>
    <t>Electrical Equipment</t>
  </si>
  <si>
    <t>INE07Y701011</t>
  </si>
  <si>
    <t>Hitachi Energy India Ltd</t>
  </si>
  <si>
    <t>INE284S01014</t>
  </si>
  <si>
    <t>S.J.S. Enterprises Ltd</t>
  </si>
  <si>
    <t>Auto Components</t>
  </si>
  <si>
    <t>INE371P01015</t>
  </si>
  <si>
    <t>Amber Enterprises India Ltd</t>
  </si>
  <si>
    <t>Consumer Durables</t>
  </si>
  <si>
    <t>INE220B01022</t>
  </si>
  <si>
    <t>Kalpataru Projects International Ltd</t>
  </si>
  <si>
    <t>INE298A01020</t>
  </si>
  <si>
    <t>Cummins India Ltd</t>
  </si>
  <si>
    <t>Industrial Products</t>
  </si>
  <si>
    <t>INE245A01021</t>
  </si>
  <si>
    <t>TATA Power Company Ltd</t>
  </si>
  <si>
    <t>INE146L01010</t>
  </si>
  <si>
    <t>Kirloskar Oil Engines Ltd</t>
  </si>
  <si>
    <t>INE213A01029</t>
  </si>
  <si>
    <t>Oil &amp; Natural Gas Corporation Ltd</t>
  </si>
  <si>
    <t>Oil</t>
  </si>
  <si>
    <t>INE742F01042</t>
  </si>
  <si>
    <t>Adani Ports and Special Economic Zone Ltd</t>
  </si>
  <si>
    <t>Transport Infrastructure</t>
  </si>
  <si>
    <t>INE121J01017</t>
  </si>
  <si>
    <t>Indus Towers Ltd (Prev Bharti Infratel Ltd)</t>
  </si>
  <si>
    <t>INE419M01027</t>
  </si>
  <si>
    <t>TD Power Systems Ltd</t>
  </si>
  <si>
    <t>INE342J01019</t>
  </si>
  <si>
    <t>ZF Commercial Vehicle Control Systems I Ltd</t>
  </si>
  <si>
    <t>INE813H01021</t>
  </si>
  <si>
    <t>Torrent Power Ltd</t>
  </si>
  <si>
    <t>INE284A01012</t>
  </si>
  <si>
    <t>ESAB India Ltd</t>
  </si>
  <si>
    <t>INE878B01027</t>
  </si>
  <si>
    <t>KEI Industries Ltd</t>
  </si>
  <si>
    <t>INE646L01027</t>
  </si>
  <si>
    <t>Interglobe Aviation Ltd</t>
  </si>
  <si>
    <t>Transport Services</t>
  </si>
  <si>
    <t>INE00LO01017</t>
  </si>
  <si>
    <t>Craftsman Automation Ltd</t>
  </si>
  <si>
    <t>INE999A01023</t>
  </si>
  <si>
    <t>KSB LTD</t>
  </si>
  <si>
    <t>INE823G01014</t>
  </si>
  <si>
    <t>JK Cement Ltd</t>
  </si>
  <si>
    <t>INE003A01024</t>
  </si>
  <si>
    <t>Siemens Ltd</t>
  </si>
  <si>
    <t>INE148O01028</t>
  </si>
  <si>
    <t>Delhivery Ltd</t>
  </si>
  <si>
    <t>INE513A01022</t>
  </si>
  <si>
    <t>Schaeffler India Ltd</t>
  </si>
  <si>
    <t>INE040H01021</t>
  </si>
  <si>
    <t>Suzlon Energy Ltd</t>
  </si>
  <si>
    <t>INE129A01019</t>
  </si>
  <si>
    <t>GAIL (India) Ltd</t>
  </si>
  <si>
    <t>Gas</t>
  </si>
  <si>
    <t>INE343G01021</t>
  </si>
  <si>
    <t>Bharti Hexacom Ltd</t>
  </si>
  <si>
    <t>INE868B01028</t>
  </si>
  <si>
    <t>NCC Ltd</t>
  </si>
  <si>
    <t>INE437A01024</t>
  </si>
  <si>
    <t>Apollo Hospitals Enterprise Ltd</t>
  </si>
  <si>
    <t>Healthcare Services</t>
  </si>
  <si>
    <t>INE117A01022</t>
  </si>
  <si>
    <t>ABB India Ltd</t>
  </si>
  <si>
    <t>INE671H01015</t>
  </si>
  <si>
    <t>Sobha Ltd</t>
  </si>
  <si>
    <t>Realty</t>
  </si>
  <si>
    <t>INE079A01024</t>
  </si>
  <si>
    <t>Ambuja Cements Ltd</t>
  </si>
  <si>
    <t>INE257A01026</t>
  </si>
  <si>
    <t>Bharat Heavy Electricals Ltd</t>
  </si>
  <si>
    <t>INE152M01016</t>
  </si>
  <si>
    <t>Triveni Turbine Ltd</t>
  </si>
  <si>
    <t>INE205B01031</t>
  </si>
  <si>
    <t>Elecon Engineering Company Ltd</t>
  </si>
  <si>
    <t>INE811A01020</t>
  </si>
  <si>
    <t>Kirlosakar Pneumatic Company Ltd</t>
  </si>
  <si>
    <t>INE152A01029</t>
  </si>
  <si>
    <t>Thermax Ltd</t>
  </si>
  <si>
    <t>INE749A01030</t>
  </si>
  <si>
    <t>Jindal Steel &amp; Power Ltd</t>
  </si>
  <si>
    <t>Ferrous Metals</t>
  </si>
  <si>
    <t>INE111A01025</t>
  </si>
  <si>
    <t>Container Corporation of India Ltd</t>
  </si>
  <si>
    <t>INE1NPP01017</t>
  </si>
  <si>
    <t>Siemens Energy India Limited</t>
  </si>
  <si>
    <t>INE935N01020</t>
  </si>
  <si>
    <t>Dixon Technologies (India) Ltd</t>
  </si>
  <si>
    <t>INE791I01019</t>
  </si>
  <si>
    <t>Brigade Enterprises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</si>
  <si>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</si>
  <si>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</si>
  <si>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</si>
  <si>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</si>
  <si>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</si>
  <si>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</si>
  <si>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</si>
  <si>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</si>
  <si>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</si>
  <si>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</si>
  <si>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</si>
  <si>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</si>
  <si>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</si>
  <si>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</si>
  <si>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</si>
  <si>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</si>
  <si>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</si>
  <si>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</si>
  <si>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</si>
  <si>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</si>
  <si>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</si>
  <si>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</si>
  <si>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</si>
  <si>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</si>
  <si>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</si>
  <si>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</si>
  <si>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</si>
  <si>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</si>
  <si>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</si>
  <si>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</si>
  <si>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</si>
  <si>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</si>
  <si>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</si>
  <si>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</si>
  <si>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</si>
  <si>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</si>
  <si>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</si>
  <si>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</si>
  <si>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Direct Plan - Dividend</t>
  </si>
  <si>
    <t>Regular Plan - Growth</t>
  </si>
  <si>
    <t>Regular Plan - Dividend</t>
  </si>
  <si>
    <t>d) Dividend declared during the period (Rupees per unit)</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</si>
  <si>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</si>
  <si>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</si>
  <si>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</si>
  <si>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</si>
  <si>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</si>
  <si>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</si>
  <si>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</si>
  <si>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</si>
  <si>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INE169A01031</t>
  </si>
  <si>
    <t>Coromandel International Ltd</t>
  </si>
  <si>
    <t>Fertilizers &amp; Agrochemicals</t>
  </si>
  <si>
    <t>INE171A01029</t>
  </si>
  <si>
    <t>The Federal Bank Ltd</t>
  </si>
  <si>
    <t>INE562A01011</t>
  </si>
  <si>
    <t>Indian Bank</t>
  </si>
  <si>
    <t>INE092T01019</t>
  </si>
  <si>
    <t>IDFC First Bank Ltd</t>
  </si>
  <si>
    <t>INE303R01014</t>
  </si>
  <si>
    <t>Kalyan Jewellers India Ltd</t>
  </si>
  <si>
    <t>INE094A01015</t>
  </si>
  <si>
    <t>Hindustan Petroleum Corporation Ltd</t>
  </si>
  <si>
    <t>INE196A01026</t>
  </si>
  <si>
    <t>Marico Ltd</t>
  </si>
  <si>
    <t>Agricultural Food &amp; Other Products</t>
  </si>
  <si>
    <t>INE118H01025</t>
  </si>
  <si>
    <t>BSE Ltd</t>
  </si>
  <si>
    <t>Capital Markets</t>
  </si>
  <si>
    <t>INE061F01013</t>
  </si>
  <si>
    <t>Fortis Health Care Ltd</t>
  </si>
  <si>
    <t>INE455K01017</t>
  </si>
  <si>
    <t>Polycab India Ltd</t>
  </si>
  <si>
    <t>INE326A01037</t>
  </si>
  <si>
    <t>Lupin Ltd</t>
  </si>
  <si>
    <t>Pharmaceuticals &amp; Biotechnology</t>
  </si>
  <si>
    <t>INE211B01039</t>
  </si>
  <si>
    <t>The Phoenix Mills Ltd</t>
  </si>
  <si>
    <t>INE105A01035</t>
  </si>
  <si>
    <t>TVS Holdings Ltd</t>
  </si>
  <si>
    <t>INE417T01026</t>
  </si>
  <si>
    <t>PB Fintech Ltd</t>
  </si>
  <si>
    <t>Financial Technology (Fintech)</t>
  </si>
  <si>
    <t>INE797F01020</t>
  </si>
  <si>
    <t>Jubilant Foodworks Ltd</t>
  </si>
  <si>
    <t>Leisure Services</t>
  </si>
  <si>
    <t>INE591G01025</t>
  </si>
  <si>
    <t>Coforge Ltd</t>
  </si>
  <si>
    <t>It - Software</t>
  </si>
  <si>
    <t>INE949L01017</t>
  </si>
  <si>
    <t>AU Small Finance Bank Ltd</t>
  </si>
  <si>
    <t>INE262H01021</t>
  </si>
  <si>
    <t>Persistent Systems Ltd</t>
  </si>
  <si>
    <t>INE494B01023</t>
  </si>
  <si>
    <t>TVS Motor Company Ltd</t>
  </si>
  <si>
    <t>Automobiles</t>
  </si>
  <si>
    <t>INE073K01018</t>
  </si>
  <si>
    <t>Sona BLW Precision Forgings Ltd</t>
  </si>
  <si>
    <t>INE686F01025</t>
  </si>
  <si>
    <t>United Breweries Ltd</t>
  </si>
  <si>
    <t>Beverages</t>
  </si>
  <si>
    <t>INE068V01023</t>
  </si>
  <si>
    <t>Gland Pharma Ltd</t>
  </si>
  <si>
    <t>INE466L01038</t>
  </si>
  <si>
    <t>360 ONE WAM Ltd (Prev IIFL Wealth Management Ltd)</t>
  </si>
  <si>
    <t>INE540L01014</t>
  </si>
  <si>
    <t>Alkem Laboratories Ltd</t>
  </si>
  <si>
    <t>INE259A01022</t>
  </si>
  <si>
    <t>Colgate Palmolive (India) Ltd</t>
  </si>
  <si>
    <t>Personal Products</t>
  </si>
  <si>
    <t>INE600L01024</t>
  </si>
  <si>
    <t>Dr Lal Path Labs Ltd</t>
  </si>
  <si>
    <t>INE095A01012</t>
  </si>
  <si>
    <t>IndusInd Bank Ltd</t>
  </si>
  <si>
    <t>INE115A01026</t>
  </si>
  <si>
    <t>LIC Housing Finance Ltd</t>
  </si>
  <si>
    <t>INE180A01020</t>
  </si>
  <si>
    <t>Max Financial Services Ltd</t>
  </si>
  <si>
    <t>Insurance</t>
  </si>
  <si>
    <t>INE974X01010</t>
  </si>
  <si>
    <t>Tube Investments of India Ltd</t>
  </si>
  <si>
    <t>INE702C01027</t>
  </si>
  <si>
    <t>APL Apollo Tubes Ltd</t>
  </si>
  <si>
    <t>INE438A01022</t>
  </si>
  <si>
    <t>Apollo Tyres Ltd</t>
  </si>
  <si>
    <t>INE338I01027</t>
  </si>
  <si>
    <t>Motilal Oswal Financial Services Ltd</t>
  </si>
  <si>
    <t>INE027H01010</t>
  </si>
  <si>
    <t>Max Healthcare Institute Ltd</t>
  </si>
  <si>
    <t>INE548C01032</t>
  </si>
  <si>
    <t>Emami Ltd</t>
  </si>
  <si>
    <t>INE010V01017</t>
  </si>
  <si>
    <t>L&amp;T Technology Services Ltd</t>
  </si>
  <si>
    <t>It - Services</t>
  </si>
  <si>
    <t>INE811K01011</t>
  </si>
  <si>
    <t>Prestige Estates Projects Ltd</t>
  </si>
  <si>
    <t>INE405E01023</t>
  </si>
  <si>
    <t>UNO Minda Ltd</t>
  </si>
  <si>
    <t>INE195A01028</t>
  </si>
  <si>
    <t>Supreme Industries Ltd</t>
  </si>
  <si>
    <t>INE634S01028</t>
  </si>
  <si>
    <t>Mankind Pharma Ltd</t>
  </si>
  <si>
    <t>INE179A01014</t>
  </si>
  <si>
    <t>Procter &amp; Gamble Hygiene and Health Care Ltd</t>
  </si>
  <si>
    <t>INE427F01016</t>
  </si>
  <si>
    <t>Chalet Hotels Ltd</t>
  </si>
  <si>
    <t>INE288B01029</t>
  </si>
  <si>
    <t>Deepak Nitrite Ltd</t>
  </si>
  <si>
    <t>Chemicals &amp; Petrochemicals</t>
  </si>
  <si>
    <t>INE093I01010</t>
  </si>
  <si>
    <t>Oberoi Realty Ltd</t>
  </si>
  <si>
    <t>INE848E01016</t>
  </si>
  <si>
    <t>NHPC Ltd</t>
  </si>
  <si>
    <t>INE246F01010</t>
  </si>
  <si>
    <t>Gujarat State Petronet Ltd</t>
  </si>
  <si>
    <t>INE872J01023</t>
  </si>
  <si>
    <t>Devyani international limited</t>
  </si>
  <si>
    <t>INE663F01032</t>
  </si>
  <si>
    <t>Info Edge (India) Ltd</t>
  </si>
  <si>
    <t>Retailing</t>
  </si>
  <si>
    <t>INE536A01023</t>
  </si>
  <si>
    <t>Grindwell Norton Ltd</t>
  </si>
  <si>
    <t>INE0BS701011</t>
  </si>
  <si>
    <t>Premier Energies Ltd</t>
  </si>
  <si>
    <t>INE603J01030</t>
  </si>
  <si>
    <t>PI Industries Ltd</t>
  </si>
  <si>
    <t>INE00R701025</t>
  </si>
  <si>
    <t>Dalmia Cement (Bharat) Ltd.</t>
  </si>
  <si>
    <t>INE065X01017</t>
  </si>
  <si>
    <t>Indegene Limited</t>
  </si>
  <si>
    <t>INE00H001014</t>
  </si>
  <si>
    <t>Swiggy Ltd</t>
  </si>
  <si>
    <t>INE212S01015</t>
  </si>
  <si>
    <t>Fractal Analytics Ltd</t>
  </si>
  <si>
    <t>INE463A01038</t>
  </si>
  <si>
    <t>Berger Paints (I) Ltd</t>
  </si>
  <si>
    <t>INE0HOQ01053</t>
  </si>
  <si>
    <t>Billionbrains Garage Ventures Ltd</t>
  </si>
  <si>
    <t>INE007A01025</t>
  </si>
  <si>
    <t>CRISIL Ltd</t>
  </si>
  <si>
    <t>INE388Y01029</t>
  </si>
  <si>
    <t>FSN E–Commerce Ventures Ltd(NYKAA)</t>
  </si>
  <si>
    <t>INE010B01027</t>
  </si>
  <si>
    <t>Zydus Lifesciences Ltd</t>
  </si>
  <si>
    <t>INE721A01047</t>
  </si>
  <si>
    <t>Shriram Finance Ltd</t>
  </si>
  <si>
    <t>INE494B04019</t>
  </si>
  <si>
    <t>TVS Motor Company Ltd 6.00% (Cumulative Non-Convertible Redeemable Preference Share) 01-Sep-2026**</t>
  </si>
  <si>
    <t>Stock Future</t>
  </si>
  <si>
    <t>INF173K01GU0</t>
  </si>
  <si>
    <t>Margin Money For Derivatives</t>
  </si>
  <si>
    <t>Sundaram Large and Mid Cap Fund</t>
  </si>
  <si>
    <t>INE040A01034</t>
  </si>
  <si>
    <t>HDFC Bank Ltd</t>
  </si>
  <si>
    <t>INE238A01034</t>
  </si>
  <si>
    <t>Axis Bank Ltd</t>
  </si>
  <si>
    <t>INE009A01021</t>
  </si>
  <si>
    <t>Infosys Ltd</t>
  </si>
  <si>
    <t>INE237A01036</t>
  </si>
  <si>
    <t>Kotak Mahindra Bank Ltd</t>
  </si>
  <si>
    <t>INE028A01039</t>
  </si>
  <si>
    <t>Bank of Baroda</t>
  </si>
  <si>
    <t>INE101A01026</t>
  </si>
  <si>
    <t>Mahindra &amp; Mahindra Ltd</t>
  </si>
  <si>
    <t>INE296A01032</t>
  </si>
  <si>
    <t>Bajaj Finance Ltd</t>
  </si>
  <si>
    <t>INE1TAE01010</t>
  </si>
  <si>
    <t>TATA Motors Ltd</t>
  </si>
  <si>
    <t>Agricultural, Commercial &amp; Construction Vehicles</t>
  </si>
  <si>
    <t>INE066F01020</t>
  </si>
  <si>
    <t>Hindustan Aeronautics Ltd</t>
  </si>
  <si>
    <t>INE745G01043</t>
  </si>
  <si>
    <t>Multi Commodity Exchange of India Ltd</t>
  </si>
  <si>
    <t>INE121A01024</t>
  </si>
  <si>
    <t>Cholamandalam Investment and Finance Company Ltd</t>
  </si>
  <si>
    <t>INE00WC01027</t>
  </si>
  <si>
    <t>Affle (India) Ltd</t>
  </si>
  <si>
    <t>INE758T01015</t>
  </si>
  <si>
    <t>Zomato Ltd</t>
  </si>
  <si>
    <t>INE044A01036</t>
  </si>
  <si>
    <t>Sun Pharmaceutical Industries Ltd</t>
  </si>
  <si>
    <t>INE081A01020</t>
  </si>
  <si>
    <t>Tata Steel Ltd</t>
  </si>
  <si>
    <t>INE200M01039</t>
  </si>
  <si>
    <t>Varun Beverages Ltd</t>
  </si>
  <si>
    <t>INE849A01020</t>
  </si>
  <si>
    <t>Trent Ltd</t>
  </si>
  <si>
    <t>INE669C01036</t>
  </si>
  <si>
    <t>Tech Mahindra Ltd</t>
  </si>
  <si>
    <t>INE346A01027</t>
  </si>
  <si>
    <t>ICICI Prudential Asset Management Company Ltd</t>
  </si>
  <si>
    <t>Sundaram Long Term Tax Advantage Fund Series III</t>
  </si>
  <si>
    <t>INE914M01019</t>
  </si>
  <si>
    <t>Aster DM Healthcare Ltd</t>
  </si>
  <si>
    <t>INE551W01018</t>
  </si>
  <si>
    <t>Ujjivan Small Finance Bank Ltd</t>
  </si>
  <si>
    <t>INE679A01013</t>
  </si>
  <si>
    <t>CSB Bank Ltd</t>
  </si>
  <si>
    <t>INE864I01014</t>
  </si>
  <si>
    <t>MTAR Technologies Ltd</t>
  </si>
  <si>
    <t>INE429E01023</t>
  </si>
  <si>
    <t>Safari Industries (India) Ltd</t>
  </si>
  <si>
    <t>INE063P01018</t>
  </si>
  <si>
    <t>Equitas Small Finance Bank Limited</t>
  </si>
  <si>
    <t>INE806T01020</t>
  </si>
  <si>
    <t>Sapphire Foods India Ltd</t>
  </si>
  <si>
    <t>INE08ZM01014</t>
  </si>
  <si>
    <t>Green Panel Industries Ltd</t>
  </si>
  <si>
    <t>INE199A01012</t>
  </si>
  <si>
    <t>Procter &amp; Gamble Health Ltd</t>
  </si>
  <si>
    <t>INE732I01021</t>
  </si>
  <si>
    <t>Angel One Ltd</t>
  </si>
  <si>
    <t>INE477A01020</t>
  </si>
  <si>
    <t>Can Fin Homes Ltd</t>
  </si>
  <si>
    <t>INE0CLI01024</t>
  </si>
  <si>
    <t>Rate Gain Travel Technologies Ltd</t>
  </si>
  <si>
    <t>INE572A01036</t>
  </si>
  <si>
    <t>JB Chemicals &amp; Pharmaceuticals Ltd</t>
  </si>
  <si>
    <t>INE191H01014</t>
  </si>
  <si>
    <t>PVR INOX Ltd</t>
  </si>
  <si>
    <t>Entertainment</t>
  </si>
  <si>
    <t>INE285J01028</t>
  </si>
  <si>
    <t>SIS Ltd</t>
  </si>
  <si>
    <t>Other Consumer Services</t>
  </si>
  <si>
    <t>INE149A01033</t>
  </si>
  <si>
    <t>Cholamandalam Financial Holdings Ltd</t>
  </si>
  <si>
    <t>INE987B01026</t>
  </si>
  <si>
    <t>Natco Pharma Ltd</t>
  </si>
  <si>
    <t>INE743M01012</t>
  </si>
  <si>
    <t>RHI Magnesita India Ltd</t>
  </si>
  <si>
    <t>INE572E01012</t>
  </si>
  <si>
    <t>PNB Housing Finance Ltd</t>
  </si>
  <si>
    <t>INE559R01029</t>
  </si>
  <si>
    <t>Landmark Cars Ltd</t>
  </si>
  <si>
    <t>INE136S01016</t>
  </si>
  <si>
    <t>Neogen Chemicals Ltd</t>
  </si>
  <si>
    <t>INE836A01035</t>
  </si>
  <si>
    <t>Birlasoft Ltd</t>
  </si>
  <si>
    <t>INE386D01027</t>
  </si>
  <si>
    <t>Shivalik Bimetal Controls Ltd</t>
  </si>
  <si>
    <t>INE274F01020</t>
  </si>
  <si>
    <t>Westlife Foodworld Ltd</t>
  </si>
  <si>
    <t>INE348B01021</t>
  </si>
  <si>
    <t>Century Plyboards (India) Ltd</t>
  </si>
  <si>
    <t>INE411H01032</t>
  </si>
  <si>
    <t>R Systems International Ltd</t>
  </si>
  <si>
    <t>INE216P01012</t>
  </si>
  <si>
    <t>Aavas Financiers Ltd</t>
  </si>
  <si>
    <t>INE0JA001018</t>
  </si>
  <si>
    <t>Venus Pipes &amp; Tubes Ltd</t>
  </si>
  <si>
    <t>INE126A01031</t>
  </si>
  <si>
    <t>EID Parry India Ltd</t>
  </si>
  <si>
    <t>Food Products</t>
  </si>
  <si>
    <t>INE295F01017</t>
  </si>
  <si>
    <t>Butterfly Gandhimathi Appliances Ltd</t>
  </si>
  <si>
    <t>INE845D01014</t>
  </si>
  <si>
    <t>Ganesha Ecosphere Ltd</t>
  </si>
  <si>
    <t>Textiles &amp; Apparels</t>
  </si>
  <si>
    <t>INE120A01034</t>
  </si>
  <si>
    <t>Carborundum Universal Ltd</t>
  </si>
  <si>
    <t>Sundaram Long Term Tax Advantage Fund Series IV</t>
  </si>
  <si>
    <t>Sundaram Long Term Tax Advantage Fund Series-II</t>
  </si>
  <si>
    <t>INE280A01028</t>
  </si>
  <si>
    <t>Titan Company Ltd</t>
  </si>
  <si>
    <t>INE123W01016</t>
  </si>
  <si>
    <t>SBI Life Insurance Company Ltd</t>
  </si>
  <si>
    <t>INE154A01025</t>
  </si>
  <si>
    <t>ITC Ltd</t>
  </si>
  <si>
    <t>Diversified Fmcg</t>
  </si>
  <si>
    <t>INE860A01027</t>
  </si>
  <si>
    <t>HCL Technologies Ltd</t>
  </si>
  <si>
    <t>INE155A01022</t>
  </si>
  <si>
    <t>Tata Motors Passenger Vehicles Ltd</t>
  </si>
  <si>
    <t>INE192A01025</t>
  </si>
  <si>
    <t>TATA Consumer Products Ltd</t>
  </si>
  <si>
    <t>INE467B01029</t>
  </si>
  <si>
    <t>Tata Consultancy Services Ltd</t>
  </si>
  <si>
    <t>INE059A01026</t>
  </si>
  <si>
    <t>Cipla Ltd</t>
  </si>
  <si>
    <t>INE030A01027</t>
  </si>
  <si>
    <t>Hindustan UniLever Ltd</t>
  </si>
  <si>
    <t>INE340A01012</t>
  </si>
  <si>
    <t>Birla Corporation Ltd</t>
  </si>
  <si>
    <t>INE075A01022</t>
  </si>
  <si>
    <t>Wipro Ltd</t>
  </si>
  <si>
    <t>Sundaram Long Term Micro Cap Tax Advantage Fund Series III</t>
  </si>
  <si>
    <t>Sundaram Long Term Micro Cap Tax Advantage Fund Series IV</t>
  </si>
  <si>
    <t>Sundaram Long Term Micro Cap Tax Advantage Fund Series V</t>
  </si>
  <si>
    <t>Sundaram Long Term Micro Cap Tax Advantage Fund Series VI</t>
  </si>
  <si>
    <t>Sundaram Small Cap Fund</t>
  </si>
  <si>
    <t>INE503A01015</t>
  </si>
  <si>
    <t>DCB Bank Ltd</t>
  </si>
  <si>
    <t>INE794A01010</t>
  </si>
  <si>
    <t>Neuland Laboratories Ltd</t>
  </si>
  <si>
    <t>INE119A01028</t>
  </si>
  <si>
    <t>Balrampur Chini Mills Ltd</t>
  </si>
  <si>
    <t>INE0UOS01011</t>
  </si>
  <si>
    <t>Sanofi Consumer Healthcare India Ltd</t>
  </si>
  <si>
    <t>INE011K01018</t>
  </si>
  <si>
    <t>Tega Industries Ltd</t>
  </si>
  <si>
    <t>Industrial Manufacturing</t>
  </si>
  <si>
    <t>INE570A01022</t>
  </si>
  <si>
    <t>Ion Exchange (India) Ltd</t>
  </si>
  <si>
    <t>Other Utilities</t>
  </si>
  <si>
    <t>INE177F01017</t>
  </si>
  <si>
    <t>Kovai Medical Center &amp; Hospital Ltd</t>
  </si>
  <si>
    <t>INE482A01020</t>
  </si>
  <si>
    <t>Ceat Ltd</t>
  </si>
  <si>
    <t>INE456Z01021</t>
  </si>
  <si>
    <t>Medi Assist Healthcare Services Ltd</t>
  </si>
  <si>
    <t>INE602W01027</t>
  </si>
  <si>
    <t>Senco Gold Ltd</t>
  </si>
  <si>
    <t>INE00F201020</t>
  </si>
  <si>
    <t>Prudent Corporate Advisory Services Ltd</t>
  </si>
  <si>
    <t>INE142Z01019</t>
  </si>
  <si>
    <t>Orient Electric Ltd</t>
  </si>
  <si>
    <t>INE094J01016</t>
  </si>
  <si>
    <t>UTI Asset Management Co Ltd</t>
  </si>
  <si>
    <t>INE02YR01019</t>
  </si>
  <si>
    <t>Electronics Mart India Ltd</t>
  </si>
  <si>
    <t>INE136B01020</t>
  </si>
  <si>
    <t>Cyient Ltd</t>
  </si>
  <si>
    <t>INE930H01031</t>
  </si>
  <si>
    <t>K.P.R. Mill Ltd</t>
  </si>
  <si>
    <t>INE2J8701016</t>
  </si>
  <si>
    <t>SKF India (Industrial) Ltd</t>
  </si>
  <si>
    <t>INE048G01026</t>
  </si>
  <si>
    <t>Navin Fluorine International Ltd</t>
  </si>
  <si>
    <t>INF903JA1FR6</t>
  </si>
  <si>
    <t>Sundaram Money Market Fund-Direct Plan - Growth</t>
  </si>
  <si>
    <t>Sundaram Aggressive Hybrid Fund</t>
  </si>
  <si>
    <t>INE134E01011</t>
  </si>
  <si>
    <t>Power Finance Corporation Ltd</t>
  </si>
  <si>
    <t>INE885A01032</t>
  </si>
  <si>
    <t>Amara Raja Energy &amp; Mobility Ltd</t>
  </si>
  <si>
    <t>INE585B01010</t>
  </si>
  <si>
    <t>Maruti Suzuki India Ltd</t>
  </si>
  <si>
    <t>INE917I01010</t>
  </si>
  <si>
    <t>Bajaj Auto Ltd</t>
  </si>
  <si>
    <t>INE481N01025</t>
  </si>
  <si>
    <t>Home First Finance Company Ltd</t>
  </si>
  <si>
    <t>INE203G01027</t>
  </si>
  <si>
    <t>Indraprastha Gas Ltd</t>
  </si>
  <si>
    <t>INE854D01024</t>
  </si>
  <si>
    <t>United Spirits Ltd</t>
  </si>
  <si>
    <t>INE053A01029</t>
  </si>
  <si>
    <t>The Indian Hotels Company Ltd</t>
  </si>
  <si>
    <t>INE2KCE01013</t>
  </si>
  <si>
    <t>Kwality Wall’s (India) Ltd</t>
  </si>
  <si>
    <t>INE852S01026</t>
  </si>
  <si>
    <t>INE261F08EM1</t>
  </si>
  <si>
    <t>National Bank for Agriculture &amp; Rural Development - 7.53% - 24/03/2028**</t>
  </si>
  <si>
    <t>ICRA AAA</t>
  </si>
  <si>
    <t>INE261F08EO7</t>
  </si>
  <si>
    <t>National Bank for Agriculture &amp; Rural Development - 7.48% - 15/09/2028</t>
  </si>
  <si>
    <t>CRISIL AAA</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</si>
  <si>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</si>
  <si>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</si>
  <si>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</si>
  <si>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</si>
  <si>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</si>
  <si>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</si>
  <si>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</si>
  <si>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</si>
  <si>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</si>
  <si>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INE134E08MB9</t>
  </si>
  <si>
    <t>Power Finance Corporation Ltd - 7.82% - 06/03/2038**</t>
  </si>
  <si>
    <t>INE115A07QH6</t>
  </si>
  <si>
    <t>LIC Housing Finance Ltd - 8.025% - 23/03/2033**</t>
  </si>
  <si>
    <t>INE403D08231</t>
  </si>
  <si>
    <t>Bharti Telecom Ltd - 8.65% - 05/11/2027**</t>
  </si>
  <si>
    <t>INE134E08MX3</t>
  </si>
  <si>
    <t>Power Finance Corporation Ltd - 7.6% - 13/04/2029</t>
  </si>
  <si>
    <t>INE040A08955</t>
  </si>
  <si>
    <t>HDFC Bank Ltd - 7.7% - 16/05/2028**</t>
  </si>
  <si>
    <t>INE261F08DV4</t>
  </si>
  <si>
    <t>National Bank for Agriculture &amp; Rural Development - 7.62% - 31/01/2028**</t>
  </si>
  <si>
    <t>INE556F08KR0</t>
  </si>
  <si>
    <t>Small Industries Development Bank of India - 7.47% - 05/09/2029**</t>
  </si>
  <si>
    <t>INE556F08KM1</t>
  </si>
  <si>
    <t>Small Industries Development Bank of India - 7.79% - 14/05/2027**</t>
  </si>
  <si>
    <t>INE115A07QZ8</t>
  </si>
  <si>
    <t>LIC Housing Finance Ltd - 7.74% - 22/10/2027**</t>
  </si>
  <si>
    <t>INE020B08FF1</t>
  </si>
  <si>
    <t>REC LTD - 7.56% - 31/08/2027**</t>
  </si>
  <si>
    <t>INE414G07JQ6</t>
  </si>
  <si>
    <t>Muthoot Finance Ltd - 8.05% - 25/11/2027**</t>
  </si>
  <si>
    <t>CRISIL AA+</t>
  </si>
  <si>
    <t>INE721A07RH9</t>
  </si>
  <si>
    <t>Shriram Finance Ltd - 8.75% - 15/06/2026**</t>
  </si>
  <si>
    <t>National Bank for Agriculture &amp; Rural Development - 7.1% - 29/03/2029</t>
  </si>
  <si>
    <t>INE261F08ES8</t>
  </si>
  <si>
    <t>National Bank for Agriculture &amp; Rural Development - 7.01% - 16/03/2029**</t>
  </si>
  <si>
    <t>INE062A08488</t>
  </si>
  <si>
    <t>INE020B08FL9</t>
  </si>
  <si>
    <t>REC LTD - 7.34% - 30/04/2030</t>
  </si>
  <si>
    <t>INE053F08338</t>
  </si>
  <si>
    <t>Indian Railway Finance Corporation Ltd - 7.68% - 24/11/2026**</t>
  </si>
  <si>
    <t>INE053F08296</t>
  </si>
  <si>
    <t>Indian Railway Finance Corporation Ltd - 7.74% - 15/04/2038**</t>
  </si>
  <si>
    <t>INE134E08MJ2</t>
  </si>
  <si>
    <t>Power Finance Corporation Ltd - 7.77% - 15/04/2028**</t>
  </si>
  <si>
    <t>INE414G07II5</t>
  </si>
  <si>
    <t>Muthoot Finance Ltd - 8.4% - 28/08/2028**</t>
  </si>
  <si>
    <t>INE556F08KS8</t>
  </si>
  <si>
    <t>Small Industries Development Bank of India - 7.34% - 26/02/2029</t>
  </si>
  <si>
    <t>INE134E08MC7</t>
  </si>
  <si>
    <t>Power Finance Corporation Ltd - 7.77% - 15/07/2026**</t>
  </si>
  <si>
    <t>INE134E08NW3</t>
  </si>
  <si>
    <t>Power Finance Corporation Ltd - 6.73% - 15/10/2027**</t>
  </si>
  <si>
    <t>INE296A07TM8</t>
  </si>
  <si>
    <t>Bajaj Finance Ltd - 7.11% - 10/07/2028**</t>
  </si>
  <si>
    <t>INE115A07PI6</t>
  </si>
  <si>
    <t>LIC Housing Finance Ltd - 6.17% - 03/09/2026**</t>
  </si>
  <si>
    <t>INE572E07258</t>
  </si>
  <si>
    <t>PNB Housing Finance Ltd - 7.28% - 05/06/2028**</t>
  </si>
  <si>
    <t>CARE AA+</t>
  </si>
  <si>
    <t>INE053F08536</t>
  </si>
  <si>
    <t>Indian Railway Finance Corporation Ltd - 01/12/2035</t>
  </si>
  <si>
    <t>INE572E07183</t>
  </si>
  <si>
    <t>PNB Housing Finance Ltd - 8.15% - 29/07/2027**</t>
  </si>
  <si>
    <t>INE556F08KP4</t>
  </si>
  <si>
    <t>Small Industries Development Bank of India - 7.68% - 10/08/2027**</t>
  </si>
  <si>
    <t>INE477A07415</t>
  </si>
  <si>
    <t>Can Fin Homes Ltd - 8.09% - 04/01/2027**</t>
  </si>
  <si>
    <t>INE756I07EN4</t>
  </si>
  <si>
    <t>HDB Financial Services Ltd - 7.84% - 14/07/2026**</t>
  </si>
  <si>
    <t>INE020B08EL2</t>
  </si>
  <si>
    <t>REC LTD - 7.44% - 30/04/2026**</t>
  </si>
  <si>
    <t>INE020B08EI8</t>
  </si>
  <si>
    <t>REC LTD - 7.51% - 31/07/2026**</t>
  </si>
  <si>
    <t>INE756I07FG5</t>
  </si>
  <si>
    <t>HDB Financial Services Ltd - 7.4091% - 05/06/2028**</t>
  </si>
  <si>
    <t>INE121A07SN8</t>
  </si>
  <si>
    <t>Cholamandalam Investment and Finance Company Ltd - 7.38% - 28/05/2027**</t>
  </si>
  <si>
    <t>INE134E08NU7</t>
  </si>
  <si>
    <t>Power Finance Corporation Ltd - 6.59% - 15/10/2030**</t>
  </si>
  <si>
    <t>IN0020250091</t>
  </si>
  <si>
    <t>6.48% Central Government Securities 06/10/2035</t>
  </si>
  <si>
    <t>Sovereign</t>
  </si>
  <si>
    <t>IN0020240019</t>
  </si>
  <si>
    <t>7.10% Central Government Securities 08/04/2034</t>
  </si>
  <si>
    <t>IN0020240027</t>
  </si>
  <si>
    <t>IN0020230077</t>
  </si>
  <si>
    <t>7.18%  Government Securities - 24/07/2037</t>
  </si>
  <si>
    <t>IN0020220011</t>
  </si>
  <si>
    <t>IN0020230051</t>
  </si>
  <si>
    <t>7.30% Government Securities - 19/06/2053</t>
  </si>
  <si>
    <t>IN0020240035</t>
  </si>
  <si>
    <t>7.34% Central Government Securities 22/04/2064</t>
  </si>
  <si>
    <t>IN0020240126</t>
  </si>
  <si>
    <t>6.79% Central Government Securities 07/10/2034</t>
  </si>
  <si>
    <t>IN0020240076</t>
  </si>
  <si>
    <t>7.02% Central Government Securities 18/06/2031</t>
  </si>
  <si>
    <t>IN0020210160</t>
  </si>
  <si>
    <t>IN3120230484</t>
  </si>
  <si>
    <t>7.44% Tamil Nadu State Government Securities -20/03/2034</t>
  </si>
  <si>
    <t>IN1920230100</t>
  </si>
  <si>
    <t>7.72% Karnataka State Government Securities - 06/12/2035</t>
  </si>
  <si>
    <t>INE562A16PZ4</t>
  </si>
  <si>
    <t>Indian Bank - 05/06/2026**</t>
  </si>
  <si>
    <t>CRISIL A1+</t>
  </si>
  <si>
    <t>INE238AD6AN0</t>
  </si>
  <si>
    <t>Axis Bank Ltd - 04/03/2026**</t>
  </si>
  <si>
    <t>INE160A16TU0</t>
  </si>
  <si>
    <t>Punjab National Bank - 13/03/2026**</t>
  </si>
  <si>
    <t>INE556F16CB4</t>
  </si>
  <si>
    <t>Small Industries Development Bank of India - 18/02/2027**</t>
  </si>
  <si>
    <t>INE212K14DB7</t>
  </si>
  <si>
    <t>SBI Cap securities Ltd - 18/03/2026**</t>
  </si>
  <si>
    <t>INE556F14LT2</t>
  </si>
  <si>
    <t>Small Industries Development Bank of India - 03/06/2026**</t>
  </si>
  <si>
    <t>Direct Plan - Halfyearly Dividend</t>
  </si>
  <si>
    <t>Regular Plan - Halfyearly Dividend</t>
  </si>
  <si>
    <t>Individual &amp; HUF</t>
  </si>
  <si>
    <t>Others</t>
  </si>
  <si>
    <t>Sundaram Arbitrage Fund</t>
  </si>
  <si>
    <t>INE020B01018</t>
  </si>
  <si>
    <t>REC Ltd</t>
  </si>
  <si>
    <t>INE139A01034</t>
  </si>
  <si>
    <t>National Aluminium Company Ltd</t>
  </si>
  <si>
    <t>Non - Ferrous Metals</t>
  </si>
  <si>
    <t>INE038A01020</t>
  </si>
  <si>
    <t>Hindalco Industries Ltd</t>
  </si>
  <si>
    <t>INE176B01034</t>
  </si>
  <si>
    <t>Havells India Ltd</t>
  </si>
  <si>
    <t>INE216A01030</t>
  </si>
  <si>
    <t>Britannia Industries Ltd</t>
  </si>
  <si>
    <t>INE226A01021</t>
  </si>
  <si>
    <t>Voltas Ltd</t>
  </si>
  <si>
    <t>IN0020220037</t>
  </si>
  <si>
    <t>7.38% Central Government Securities 20/06/2027</t>
  </si>
  <si>
    <t>INE530B14GB4</t>
  </si>
  <si>
    <t>IIFL Finance Ltd - 26/05/2026**</t>
  </si>
  <si>
    <t>INE466L14FR8</t>
  </si>
  <si>
    <t>360 ONE WAM Ltd (Prev IIFL Wealth Management Ltd) - 21/01/2027**</t>
  </si>
  <si>
    <t>IN002025Z252</t>
  </si>
  <si>
    <t>Sundaram Balanced Advantage Fund</t>
  </si>
  <si>
    <t>INE918I01026</t>
  </si>
  <si>
    <t>Bajaj Finserv Ltd</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</si>
  <si>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</si>
  <si>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</si>
  <si>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</si>
  <si>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</si>
  <si>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</si>
  <si>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</si>
  <si>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</si>
  <si>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</si>
  <si>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</si>
  <si>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</si>
  <si>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</si>
  <si>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</si>
  <si>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INE486A01021</t>
  </si>
  <si>
    <t>CESC Ltd</t>
  </si>
  <si>
    <t>INE242A01010</t>
  </si>
  <si>
    <t>Indian Oil Corporation Ltd</t>
  </si>
  <si>
    <t>INE172A01027</t>
  </si>
  <si>
    <t>Castrol India Ltd</t>
  </si>
  <si>
    <t>INE274J01014</t>
  </si>
  <si>
    <t>Oil India Ltd</t>
  </si>
  <si>
    <t>INE158A01026</t>
  </si>
  <si>
    <t>Hero MotoCorp Ltd</t>
  </si>
  <si>
    <t>INE102D01028</t>
  </si>
  <si>
    <t>Godrej Consumer Products Ltd</t>
  </si>
  <si>
    <t>INE214T01019</t>
  </si>
  <si>
    <t>LTIMindtree Ltd</t>
  </si>
  <si>
    <t>INE021A01026</t>
  </si>
  <si>
    <t>Asian Paints Ltd</t>
  </si>
  <si>
    <t>INE462A01022</t>
  </si>
  <si>
    <t>Bayer Cropscience Ltd</t>
  </si>
  <si>
    <t>INE058A01010</t>
  </si>
  <si>
    <t>Sanofi India Ltd</t>
  </si>
  <si>
    <t>INE02CF01010</t>
  </si>
  <si>
    <t>INE759J01022</t>
  </si>
  <si>
    <t>IDIA00069480</t>
  </si>
  <si>
    <t>IDIA00069477</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</si>
  <si>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</si>
  <si>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</si>
  <si>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</si>
  <si>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</si>
  <si>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</si>
  <si>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</si>
  <si>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</si>
  <si>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</si>
  <si>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</si>
  <si>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</si>
  <si>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</si>
  <si>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</si>
  <si>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</si>
  <si>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</si>
  <si>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</si>
  <si>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</si>
  <si>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</si>
  <si>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</si>
  <si>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</si>
  <si>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</si>
  <si>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INE491A01021</t>
  </si>
  <si>
    <t>City Union Bank Ltd</t>
  </si>
  <si>
    <t>INE03JT01014</t>
  </si>
  <si>
    <t>Go Digit General Insurance Ltd</t>
  </si>
  <si>
    <t>INE389H01022</t>
  </si>
  <si>
    <t>KEC International Ltd</t>
  </si>
  <si>
    <t>INE716A01013</t>
  </si>
  <si>
    <t>Whirlpool of India Ltd</t>
  </si>
  <si>
    <t>Sundaram Multi Cap Fund</t>
  </si>
  <si>
    <t>INE668F01031</t>
  </si>
  <si>
    <t>Jyothy Laboratories Ltd</t>
  </si>
  <si>
    <t>Household Products</t>
  </si>
  <si>
    <t>INE112L01020</t>
  </si>
  <si>
    <t>Metropolis Healthcare Ltd</t>
  </si>
  <si>
    <t>INE0BJS01011</t>
  </si>
  <si>
    <t>Go Fashion (India ) Ltd</t>
  </si>
  <si>
    <t>INE147E01013</t>
  </si>
  <si>
    <t>INE431E01011</t>
  </si>
  <si>
    <t>Healthcare Equipment &amp; Supplies</t>
  </si>
  <si>
    <t>INE604A01011</t>
  </si>
  <si>
    <t>IDIA00069356</t>
  </si>
  <si>
    <t>INE406B01019</t>
  </si>
  <si>
    <t>IDIA00069359</t>
  </si>
  <si>
    <t>INE348C01011</t>
  </si>
  <si>
    <t>Paper, Forest &amp; Jute Products</t>
  </si>
  <si>
    <t>Sundaram Nifty 100 Equal Weight Fund</t>
  </si>
  <si>
    <t>INE205A01025</t>
  </si>
  <si>
    <t>Vedanta Ltd</t>
  </si>
  <si>
    <t>Diversified Metals</t>
  </si>
  <si>
    <t>INE685A01028</t>
  </si>
  <si>
    <t>Torrent Pharmaceuticals Ltd</t>
  </si>
  <si>
    <t>INE775A01035</t>
  </si>
  <si>
    <t>Samvardhana Motherson International Ltd</t>
  </si>
  <si>
    <t>INE067A01029</t>
  </si>
  <si>
    <t>CG Power and Industrial Solutions Ltd</t>
  </si>
  <si>
    <t>INE066A01021</t>
  </si>
  <si>
    <t>Eicher Motors Ltd</t>
  </si>
  <si>
    <t>INE343H01029</t>
  </si>
  <si>
    <t>Solar Industries India Ltd</t>
  </si>
  <si>
    <t>INE160A01022</t>
  </si>
  <si>
    <t>Punjab National Bank</t>
  </si>
  <si>
    <t>INE476A01022</t>
  </si>
  <si>
    <t>Canara Bank</t>
  </si>
  <si>
    <t>INE318A01026</t>
  </si>
  <si>
    <t>Pidilite Industries Ltd</t>
  </si>
  <si>
    <t>INE089A01031</t>
  </si>
  <si>
    <t>Dr. Reddys Laboratories Ltd</t>
  </si>
  <si>
    <t>INE121E01018</t>
  </si>
  <si>
    <t>JSW Energy Ltd</t>
  </si>
  <si>
    <t>INE323A01026</t>
  </si>
  <si>
    <t>Bosch Ltd</t>
  </si>
  <si>
    <t>INE239A01024</t>
  </si>
  <si>
    <t>Nestle India Ltd</t>
  </si>
  <si>
    <t>INE931S01010</t>
  </si>
  <si>
    <t>Adani Energy Solutions Ltd</t>
  </si>
  <si>
    <t>INE0J1Y01017</t>
  </si>
  <si>
    <t>LIC of India Ltd</t>
  </si>
  <si>
    <t>INE361B01024</t>
  </si>
  <si>
    <t>Divis Laboratories Ltd</t>
  </si>
  <si>
    <t>INE047A01021</t>
  </si>
  <si>
    <t>Grasim Industries Ltd</t>
  </si>
  <si>
    <t>INE070A01015</t>
  </si>
  <si>
    <t>Shree Cement Ltd</t>
  </si>
  <si>
    <t>INE814H01029</t>
  </si>
  <si>
    <t>Adani Power Ltd</t>
  </si>
  <si>
    <t>INE765G01017</t>
  </si>
  <si>
    <t>ICICI Lombard General Insurance Company Ltd</t>
  </si>
  <si>
    <t>INE423A01024</t>
  </si>
  <si>
    <t>Adani Enterprises</t>
  </si>
  <si>
    <t>Metals &amp; Minerals Trading</t>
  </si>
  <si>
    <t>INE118A01012</t>
  </si>
  <si>
    <t>Bajaj Holdings &amp; Investment Ltd</t>
  </si>
  <si>
    <t>INE795G01014</t>
  </si>
  <si>
    <t>HDFC Life Insurance Company Ltd</t>
  </si>
  <si>
    <t>INE267A01025</t>
  </si>
  <si>
    <t>Hindustan Zinc Ltd</t>
  </si>
  <si>
    <t>INE364U01010</t>
  </si>
  <si>
    <t>Adani Green Energy Ltd</t>
  </si>
  <si>
    <t>INE0V6F01027</t>
  </si>
  <si>
    <t>Hyundai Motor India Ltd</t>
  </si>
  <si>
    <t>INE670K01029</t>
  </si>
  <si>
    <t>Lodha Developers Ltd</t>
  </si>
  <si>
    <t>INE377Y01014</t>
  </si>
  <si>
    <t>BAJAJ HOUSING FINANCE LTD</t>
  </si>
  <si>
    <t>INE249Z01020</t>
  </si>
  <si>
    <t>Mazagon Dock Shipbuilders Limited</t>
  </si>
  <si>
    <t>INE271C01023</t>
  </si>
  <si>
    <t>DLF Ltd</t>
  </si>
  <si>
    <t>INE758E01017</t>
  </si>
  <si>
    <t>Jio Financial Services Ltd</t>
  </si>
  <si>
    <t>INE053F01010</t>
  </si>
  <si>
    <t>Indian Railway Finance Corporation Ltd</t>
  </si>
  <si>
    <t>Sundaram ELSS Tax Saver Fund</t>
  </si>
  <si>
    <t>INE451A01017</t>
  </si>
  <si>
    <t>Force Motors Ltd</t>
  </si>
  <si>
    <t>INE692A01016</t>
  </si>
  <si>
    <t>Union Bank of India</t>
  </si>
  <si>
    <t>INE786A01032</t>
  </si>
  <si>
    <t>JK Lakshmi Cement Ltd</t>
  </si>
  <si>
    <t>INE074A01025</t>
  </si>
  <si>
    <t>Praj Industries Ltd</t>
  </si>
  <si>
    <t>Sundaram Consumption Fund</t>
  </si>
  <si>
    <t>INE19RI01016</t>
  </si>
  <si>
    <t>Tenneco Clean Air India Ltd</t>
  </si>
  <si>
    <t>Sundaram Services Fund</t>
  </si>
  <si>
    <t>INE982J01020</t>
  </si>
  <si>
    <t>One 97 Communications Ltd</t>
  </si>
  <si>
    <t>INE726G01019</t>
  </si>
  <si>
    <t>ICICI Prudential Life Insurance Company Ltd</t>
  </si>
  <si>
    <t>INE545U01014</t>
  </si>
  <si>
    <t>Bandhan Bank Ltd</t>
  </si>
  <si>
    <t>MU0295S00016</t>
  </si>
  <si>
    <t>Sundaram Value Fund</t>
  </si>
  <si>
    <t>INE404A01024</t>
  </si>
  <si>
    <t>Aditya Birla Sun Life AMC Ltd</t>
  </si>
  <si>
    <t>INE002S01010</t>
  </si>
  <si>
    <t>Mahanagar Gas Ltd</t>
  </si>
  <si>
    <t>INE884B01025</t>
  </si>
  <si>
    <t>Kirloskar Ferrous Ind Ltd</t>
  </si>
  <si>
    <t>INE531A01024</t>
  </si>
  <si>
    <t>Kansai Nerolac Paints Ltd</t>
  </si>
  <si>
    <t>INE176A01028</t>
  </si>
  <si>
    <t>Bata India Ltd</t>
  </si>
  <si>
    <t>INE640A01023</t>
  </si>
  <si>
    <t>SKF India Ltd</t>
  </si>
  <si>
    <t>Sundaram Large Cap Fund</t>
  </si>
  <si>
    <t>Sundaram Business Cycle Fund</t>
  </si>
  <si>
    <t>INE410P01011</t>
  </si>
  <si>
    <t>Narayana Hrudayalaya Ltd</t>
  </si>
  <si>
    <t>INE716B01029</t>
  </si>
  <si>
    <t>Tips Music Ltd</t>
  </si>
  <si>
    <t>INE224A01026</t>
  </si>
  <si>
    <t>Greaves Cotton Ltd</t>
  </si>
  <si>
    <t>INE055A01016</t>
  </si>
  <si>
    <t>Aditya Birla Real Estate Ltd</t>
  </si>
  <si>
    <t>INE0CAZ01013</t>
  </si>
  <si>
    <t>Urban Company Ltd</t>
  </si>
  <si>
    <t>INE04I401011</t>
  </si>
  <si>
    <t>KPIT Technologies Ltd</t>
  </si>
  <si>
    <t>INE342G01023</t>
  </si>
  <si>
    <t>NIIT Learning Systems Ltd</t>
  </si>
  <si>
    <t>Sundaram Flexi Cap Fund</t>
  </si>
  <si>
    <t>Sundaram Financial Services Opportunities Fund</t>
  </si>
  <si>
    <t>INE756I01012</t>
  </si>
  <si>
    <t>HDB Financial Services Ltd</t>
  </si>
  <si>
    <t>INF173K01GP0</t>
  </si>
  <si>
    <t>Sundaram Short Duration Fund - Direct Growth</t>
  </si>
  <si>
    <t>INF173K01NF7</t>
  </si>
  <si>
    <t>Sundaram Arbitrage Fund - Direct Growth</t>
  </si>
  <si>
    <t>INF277K017Q3</t>
  </si>
  <si>
    <t>Tata Arbitrage Fund - Direct Growth</t>
  </si>
  <si>
    <t>INF846K01EN1</t>
  </si>
  <si>
    <t>Axis Treasury Advantage Fund - Direct Growth</t>
  </si>
  <si>
    <t>INF205K01KR8</t>
  </si>
  <si>
    <t>Invesco India Arbitrage Fund - Direct Growth</t>
  </si>
  <si>
    <t>INF179K01YM7</t>
  </si>
  <si>
    <t>HDFC Short Term Debt Fund - Direct Growth</t>
  </si>
  <si>
    <t>INF109K013N3</t>
  </si>
  <si>
    <t>ICICI Prudential Short Term Fund - Direct Growth</t>
  </si>
  <si>
    <t>INF204K01C15</t>
  </si>
  <si>
    <t>Nippon India Corporate Bond Fund - Direct Plan Growth Plan</t>
  </si>
  <si>
    <t>INF846K01ZM8</t>
  </si>
  <si>
    <t>Axis Corporate Bond Fund - Direct Plan - Growth</t>
  </si>
  <si>
    <t>INF903J01NR4</t>
  </si>
  <si>
    <t>Sundaram Corporate Bond Fund - Direct -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</si>
  <si>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</si>
  <si>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</si>
  <si>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</si>
  <si>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</si>
  <si>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</si>
  <si>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</si>
  <si>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</si>
  <si>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</si>
  <si>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</si>
  <si>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</si>
  <si>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</si>
  <si>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</si>
  <si>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</si>
  <si>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</si>
  <si>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INE208A01029</t>
  </si>
  <si>
    <t>Ashok Leyland Ltd</t>
  </si>
  <si>
    <t>INE414G01012</t>
  </si>
  <si>
    <t>Muthoot Finance Ltd</t>
  </si>
  <si>
    <t>INE347G01014</t>
  </si>
  <si>
    <t>Petronet LNG Ltd</t>
  </si>
  <si>
    <t>INE114A01011</t>
  </si>
  <si>
    <t>Steel Authority of India Ltd</t>
  </si>
  <si>
    <t>INE674K01013</t>
  </si>
  <si>
    <t>Aditya Birla Capital Ltd</t>
  </si>
  <si>
    <t>INE498L01015</t>
  </si>
  <si>
    <t>L &amp; T Finance Ltd</t>
  </si>
  <si>
    <t>INE084A01016</t>
  </si>
  <si>
    <t>Bank of India</t>
  </si>
  <si>
    <t>INE233A01035</t>
  </si>
  <si>
    <t>Godrej Industries Ltd</t>
  </si>
  <si>
    <t>Diversified</t>
  </si>
  <si>
    <t>INE031A01017</t>
  </si>
  <si>
    <t>Housing &amp; Urban Development Corporation Ltd</t>
  </si>
  <si>
    <t>INE628A01036</t>
  </si>
  <si>
    <t>UPL Ltd</t>
  </si>
  <si>
    <t>INE465A01025</t>
  </si>
  <si>
    <t>Bharat Forge Ltd</t>
  </si>
  <si>
    <t>INE379A01028</t>
  </si>
  <si>
    <t>ITC Hotels Ltd</t>
  </si>
  <si>
    <t>INE01EA01019</t>
  </si>
  <si>
    <t>Vishal Mega Mart Ltd</t>
  </si>
  <si>
    <t>YTM (%)</t>
  </si>
  <si>
    <t>Index</t>
  </si>
  <si>
    <t>CRISIL-AAA</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</si>
  <si>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</si>
  <si>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</si>
  <si>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</si>
  <si>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</si>
  <si>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</si>
  <si>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</si>
  <si>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b) Total value and percentage of illiquid equity / Preference shares @</t>
  </si>
  <si>
    <t>At the beginning</t>
  </si>
  <si>
    <t>d) IDCW declared during the period (Rupees per unit)</t>
  </si>
  <si>
    <t>Scheme Riskometer :</t>
  </si>
  <si>
    <t>Tier I Benchmark Riskometer :</t>
  </si>
  <si>
    <t xml:space="preserve">                     NIFTY Infrastructure TRI</t>
  </si>
  <si>
    <t>(e) Non-Convertible Preference Shares</t>
  </si>
  <si>
    <t>Jubilant Foodworks Ltd MAR-2026</t>
  </si>
  <si>
    <t>Tier II Benchmark Riskometer :</t>
  </si>
  <si>
    <t xml:space="preserve">                        Nifty Mid Cap 150 TRI</t>
  </si>
  <si>
    <t xml:space="preserve">                            Nifty Mid Cap 100 TRI</t>
  </si>
  <si>
    <t>Annexure-A</t>
  </si>
  <si>
    <t xml:space="preserve">           Nifty Large Mid Cap 250 TRI</t>
  </si>
  <si>
    <t xml:space="preserve">                           BSE 500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</si>
  <si>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</si>
  <si>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</si>
  <si>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</si>
  <si>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</si>
  <si>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</si>
  <si>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</si>
  <si>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 xml:space="preserve">           Nifty Small Cap 250 TRI</t>
  </si>
  <si>
    <t xml:space="preserve">           Nifty Small Cap 100 TRI</t>
  </si>
  <si>
    <t>INE041025011</t>
  </si>
  <si>
    <t>Embassy Office Parks (REIT)</t>
  </si>
  <si>
    <t>Yield to call date %</t>
  </si>
  <si>
    <t>INE0FDU25010</t>
  </si>
  <si>
    <t>Brookfield India Real Estate Trust REIT</t>
  </si>
  <si>
    <t>Chennai Super Kings Ltd @</t>
  </si>
  <si>
    <t>(f) Convertible Debenture</t>
  </si>
  <si>
    <t>INE121A08PJ0</t>
  </si>
  <si>
    <t>7.5% Cholamandalam Investment and Company Ltd - 30/09/2026</t>
  </si>
  <si>
    <t>Unrated</t>
  </si>
  <si>
    <t>g) Derivative</t>
  </si>
  <si>
    <t>State Bank of India - 6.93% - 20/10/2035** - Call Dt : 19-Oct-2030</t>
  </si>
  <si>
    <t>INE261F08ET6</t>
  </si>
  <si>
    <t>6.22% Central Government Securities_Floating Rate Bond - 04/10/2028 ~</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</si>
  <si>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</si>
  <si>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</si>
  <si>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</si>
  <si>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</si>
  <si>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</si>
  <si>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</si>
  <si>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</si>
  <si>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</si>
  <si>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</si>
  <si>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</si>
  <si>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</si>
  <si>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</si>
  <si>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</si>
  <si>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</si>
  <si>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</si>
  <si>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</si>
  <si>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</si>
  <si>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</si>
  <si>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</si>
  <si>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</si>
  <si>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</si>
  <si>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</si>
  <si>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</si>
  <si>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</si>
  <si>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</si>
  <si>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</si>
  <si>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</si>
  <si>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</si>
  <si>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</si>
  <si>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</si>
  <si>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</si>
  <si>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</si>
  <si>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</si>
  <si>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</si>
  <si>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</si>
  <si>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</si>
  <si>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</si>
  <si>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</si>
  <si>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</si>
  <si>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</si>
  <si>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</si>
  <si>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Cipla Ltd MAR-2026</t>
  </si>
  <si>
    <t>Hindustan Aeronautics Ltd MAR-2026</t>
  </si>
  <si>
    <t>Multi Commodity Exchange of India Limited MAR-2026</t>
  </si>
  <si>
    <t>Reliance Industries Ltd MAR-2026</t>
  </si>
  <si>
    <t>Bajaj Finserv Ltd MAR-2026</t>
  </si>
  <si>
    <t>Eternal Ltd ( Previously named as Zomato Ltd ) MAR-2026</t>
  </si>
  <si>
    <t>Bharti Airtel Ltd MAR-2026</t>
  </si>
  <si>
    <t>Kotak Mahindra Bank Ltd MAR-2026</t>
  </si>
  <si>
    <t>Bank of Baroda MAR-2026</t>
  </si>
  <si>
    <t>ICICI Bank Ltd MAR-2026</t>
  </si>
  <si>
    <t>Voltas Ltd MAR-2026</t>
  </si>
  <si>
    <t>Britannia Industries Ltd    MAR-2026</t>
  </si>
  <si>
    <t>Tata Consumer Products Limited MAR-2026</t>
  </si>
  <si>
    <t>Interglobe Aviation Ltd MAR-2026</t>
  </si>
  <si>
    <t>Maruti Suzuki India Ltd MAR-2026</t>
  </si>
  <si>
    <t>Havells India Ltd MAR-2026</t>
  </si>
  <si>
    <t>Mahindra &amp; Mahindra Ltd MAR-2026</t>
  </si>
  <si>
    <t>Trent Ltd MAR-2026</t>
  </si>
  <si>
    <t>Indian Hotels Company Ltd MAR-2026</t>
  </si>
  <si>
    <t>GAIL (India) Ltd MAR-2026</t>
  </si>
  <si>
    <t>Max Financial Services Ltd (Prev: Max India Ltd) MAR-2026</t>
  </si>
  <si>
    <t>Gujarat Ambuja Cement Co.Ltd MAR-2026</t>
  </si>
  <si>
    <t>Power Grid Corporation of India Ltd MAR-2026</t>
  </si>
  <si>
    <t>Hindalco Industries Ltd MAR-2026</t>
  </si>
  <si>
    <t>Marico Ltd (Pre Marico Industries Ltd) MAR-2026</t>
  </si>
  <si>
    <t>Larsen &amp; Toubro Ltd MAR-2026</t>
  </si>
  <si>
    <t>National Aluminium Company Ltd MAR-2026</t>
  </si>
  <si>
    <t>ITC Ltd MAR-2026</t>
  </si>
  <si>
    <t>Bajaj Finance Ltd MAR-2026</t>
  </si>
  <si>
    <t>NHPC Ltd MAR-2026</t>
  </si>
  <si>
    <t>Axis Bank Ltd  MAR-2026</t>
  </si>
  <si>
    <t>REC Ltd (Prev : Rural Electrification Corporation Ltd) MAR-2026</t>
  </si>
  <si>
    <t>HDFC Bank Ltd MAR-2026</t>
  </si>
  <si>
    <t>++ Aggregate Investments by Other schemes of Sundaram Mutual Fund - Rs. 1,512.67 Lakhs</t>
  </si>
  <si>
    <t xml:space="preserve">           NIFTY 50 Arbitrage INDEX</t>
  </si>
  <si>
    <t xml:space="preserve">           NIFTY 50 Hybrid Composite Debt 50 : 50 INDEX</t>
  </si>
  <si>
    <t>Sandur Laminates Ltd @</t>
  </si>
  <si>
    <t>Crystal Cable Industries Ltd @</t>
  </si>
  <si>
    <t>Tirrihannah Company Ltd @</t>
  </si>
  <si>
    <t>Minerava Holdings Ltd @</t>
  </si>
  <si>
    <t>Direct Plan - Halfyearly IDCW</t>
  </si>
  <si>
    <t>Regular Plan - Halfyearly IDCW</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</si>
  <si>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</si>
  <si>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</si>
  <si>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</si>
  <si>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</si>
  <si>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</si>
  <si>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</si>
  <si>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</si>
  <si>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</si>
  <si>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</si>
  <si>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</si>
  <si>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Aurobindo Pharma Ltd-Equ MAR-2026</t>
  </si>
  <si>
    <t>NTPC Ltd MAR-2026</t>
  </si>
  <si>
    <t>JSW Steel Ltd MAR-2026</t>
  </si>
  <si>
    <t>TVS Motor Company Ltd 6.00% (Preference Share) 01-Sep-2026**</t>
  </si>
  <si>
    <t>Direct Plan - IDCW</t>
  </si>
  <si>
    <t>Regular Plan - IDCW</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</si>
  <si>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</si>
  <si>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</si>
  <si>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</si>
  <si>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</si>
  <si>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</si>
  <si>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</si>
  <si>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</si>
  <si>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</si>
  <si>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</si>
  <si>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</si>
  <si>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</si>
  <si>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</si>
  <si>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</si>
  <si>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</si>
  <si>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</si>
  <si>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</si>
  <si>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</si>
  <si>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Swiggy Ltd MAR-2026</t>
  </si>
  <si>
    <t xml:space="preserve">           NIFTY Services Sector TRI</t>
  </si>
  <si>
    <t xml:space="preserve">           NIFTY 500 MULTICAP 50:25:25 TRI</t>
  </si>
  <si>
    <t>Ultra Tech Cement Ltd MAR-2026</t>
  </si>
  <si>
    <t xml:space="preserve">                       NIFTY 500_TRI</t>
  </si>
  <si>
    <t xml:space="preserve">               Nifty 100 TRI</t>
  </si>
  <si>
    <t xml:space="preserve">                      Nifty_500_ TRI</t>
  </si>
  <si>
    <t xml:space="preserve">                  Nifty 500 TRI</t>
  </si>
  <si>
    <t xml:space="preserve">           Nifty Financial Services TRI</t>
  </si>
  <si>
    <t>Sundaram Income Plus Arbitrage Active FoF Fund</t>
  </si>
  <si>
    <t>60% Nifty Short Duration Debt Index A-II + 40% Nifty 50 Arbitrage TRI</t>
  </si>
  <si>
    <t>NIFTY 500 TRI (65%) + NIFTY Short Duration Debt Index (10%) + Domestic Prices of Gold (25%)</t>
  </si>
  <si>
    <t xml:space="preserve">                     BSE 200 TRI</t>
  </si>
  <si>
    <t>364 Days - T Bill - 17/09/2026**</t>
  </si>
  <si>
    <t>Sundaram Global Brand Theme-Equity Active FOF</t>
  </si>
  <si>
    <t>SG9999013908</t>
  </si>
  <si>
    <t>Sundaram Global Brand Fund - Master Class</t>
  </si>
  <si>
    <t xml:space="preserve"> (a) Investments in Foreign Securities - Units of Mutual Funds</t>
  </si>
  <si>
    <t xml:space="preserve">                    MSCI ACWI TRI</t>
  </si>
  <si>
    <t>S.NO.</t>
  </si>
  <si>
    <t>ACRONYM</t>
  </si>
  <si>
    <t>SCHEME NAME</t>
  </si>
  <si>
    <t>CAPEXG</t>
  </si>
  <si>
    <t>GLOB</t>
  </si>
  <si>
    <t>MIDCAP</t>
  </si>
  <si>
    <t>MULTIP</t>
  </si>
  <si>
    <t>Sundaram Large And Mid Cap Fund</t>
  </si>
  <si>
    <t>SLTADV3</t>
  </si>
  <si>
    <t>Sundaram Long Term Advantage Fund Series III</t>
  </si>
  <si>
    <t>SLTADV4</t>
  </si>
  <si>
    <t>Sundaram Long Term Advantage Fund Series IV</t>
  </si>
  <si>
    <t>SLTAX2</t>
  </si>
  <si>
    <t>Sundaram Long Term Tax Advantage Fund Series II</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</si>
  <si>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</si>
  <si>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</si>
  <si>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</si>
  <si>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</si>
  <si>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</si>
  <si>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</si>
  <si>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</si>
  <si>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</si>
  <si>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</si>
  <si>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</si>
  <si>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</si>
  <si>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</si>
  <si>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</si>
  <si>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</si>
  <si>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</si>
  <si>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</si>
  <si>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</si>
  <si>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</si>
  <si>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</si>
  <si>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</si>
  <si>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</si>
  <si>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</si>
  <si>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</si>
  <si>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</si>
  <si>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</si>
  <si>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</si>
  <si>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SUNIPA</t>
  </si>
  <si>
    <t>Monthly Portfolio Statement for the month ended 28 February 2026</t>
  </si>
  <si>
    <t>i) Exposure to securities classified as below investment grade or default as on 28-Feb-2026</t>
  </si>
  <si>
    <t>% to AUM as on 28-Feb-2026</t>
  </si>
  <si>
    <t>28-Feb-2026</t>
  </si>
  <si>
    <t>Sundaram Liquid Fund - Direct Growth*</t>
  </si>
  <si>
    <t>Sundaram Money Market Fund-Direct Plan - Growth*</t>
  </si>
  <si>
    <t>7.10% Central Government Securities 08/04/2034*</t>
  </si>
  <si>
    <t>7.23% Central Government Securities 15/04/2039*</t>
  </si>
  <si>
    <t>7.10% Central Government Securities 18/04/2029*</t>
  </si>
  <si>
    <t>7.38% Central Government Securities 20/06/2027*</t>
  </si>
  <si>
    <t>7.32% Government Securities-13/11/2030*</t>
  </si>
  <si>
    <t>7.37% Government Securities-23/10/2028*</t>
  </si>
  <si>
    <t>7.04% Central Government Securities 03/06/2029*</t>
  </si>
  <si>
    <t>DERIVATIVES DISCLOSURE</t>
  </si>
  <si>
    <t>Disclosure regarding Derivative positions pursuant to SEBI Circular no CIR/IMD/DF/11/2010 dated August18,2010</t>
  </si>
  <si>
    <t>DETAILS OF INVESTMENTS IN DERIVATIVE INSTRUMENTS</t>
  </si>
  <si>
    <t>A. Hedging Positions through Futures as on February 28, 2026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</si>
  <si>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</si>
  <si>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</si>
  <si>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</si>
  <si>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</si>
  <si>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</si>
  <si>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</si>
  <si>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</si>
  <si>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</si>
  <si>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</si>
  <si>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February 28,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</si>
  <si>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</si>
  <si>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</si>
  <si>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</si>
  <si>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</si>
  <si>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</si>
  <si>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Sundaram Multi Factor Fund</t>
  </si>
  <si>
    <t>B. Other than hedging positions through futures as on February 28, 2026 :</t>
  </si>
  <si>
    <t>Long</t>
  </si>
  <si>
    <t xml:space="preserve">Total percentage of existing assets other than hedged through futures as a percentage of net assets </t>
  </si>
  <si>
    <t>For the period ended February 28, 2026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</si>
  <si>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</si>
  <si>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</si>
  <si>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February 28, 2026: NIL</t>
  </si>
  <si>
    <t>Call/Put</t>
  </si>
  <si>
    <t>Number of Contracts</t>
  </si>
  <si>
    <t>Option Price when purchased</t>
  </si>
  <si>
    <t>Current Option Price</t>
  </si>
  <si>
    <t>Total % of existing assets hedged through Put Options</t>
  </si>
  <si>
    <t xml:space="preserve"> </t>
  </si>
  <si>
    <t>For the period ended  February 28, 2026 , the following hedging transactions through options which have been already exercised/expired</t>
  </si>
  <si>
    <t>Total Number of contracts entered into</t>
  </si>
  <si>
    <t>Gross Notional value of contracts bought                      (Rs. in Lakhs)</t>
  </si>
  <si>
    <t>Gross Notional value of contracts  sold  (Rs. in Lakhs)</t>
  </si>
  <si>
    <t>Net Profit/(Loss) on all contracts 
(Rs. in Lakhs)</t>
  </si>
  <si>
    <t>D. Other than Hedging Positions through options as on February 28, 2026 : NIL</t>
  </si>
  <si>
    <t xml:space="preserve">Total Exposure through Options other than hedging as a percentage of net assets </t>
  </si>
  <si>
    <t>For the period ended February 28, 2026 , the following non hedging transactions through options which have been already exercised/expired</t>
  </si>
  <si>
    <t>Gross Notional value of contracts  bought(Rs. in Lakhs)</t>
  </si>
  <si>
    <t>Gross Notional value of contracts  sold (Rs. in Lakhs)</t>
  </si>
  <si>
    <t>E. Hedging Positions through Swaps as on February 28, 2026:</t>
  </si>
  <si>
    <t>Scheme name</t>
  </si>
  <si>
    <t>Swap Type</t>
  </si>
  <si>
    <t>Underlying Security</t>
  </si>
  <si>
    <t>Long Position</t>
  </si>
  <si>
    <t>Short Position</t>
  </si>
  <si>
    <t>Notional Value (Rs. in lacs.)</t>
  </si>
  <si>
    <t>Maturity date</t>
  </si>
  <si>
    <t>Sundaram Ultra Short Duration  Fund</t>
  </si>
  <si>
    <t>Fixed to Float</t>
  </si>
  <si>
    <t>7.56% REC Ltd NCD MD 30-06-2026</t>
  </si>
  <si>
    <t>Receiving Floating</t>
  </si>
  <si>
    <t>Pay Fixed</t>
  </si>
  <si>
    <t>7.58%  NABARD- NCD-31-07-2026</t>
  </si>
  <si>
    <t>Federal Bank Ltd CD MD 04-03-2027</t>
  </si>
  <si>
    <t>F. Hedging Positions through Interest Rate Futures as on February 28, 2026: NIL</t>
  </si>
  <si>
    <t xml:space="preserve">Futures Price
When Purchased </t>
  </si>
  <si>
    <t>Current Price of
the contract</t>
  </si>
  <si>
    <t>Margin maintained
in (Rs. in Lakhs)</t>
  </si>
  <si>
    <t>Total percentage of existing assets hedged through Interest Rate Futures a Percentage of net assets</t>
  </si>
  <si>
    <t>For the period ended July 31,2025 following were the hedging transactions through Interest Rate Futures which have been squared off/ expired</t>
  </si>
  <si>
    <t>For the period ended July 31,2025 following were the Non Hedging transactions through Interest Rate Futures which have been squared off/ expired</t>
  </si>
  <si>
    <t>* Note: Margin maintained denotes security specific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</si>
</sst>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0.0000;\(#,##0.0000\)"/>
    <numFmt numFmtId="177" formatCode="_(* #,##0.000_);_(* \(#,##0.000\);_(* &quot;-&quot;??_);_(@_)"/>
  </numFmts>
  <fonts count="31" x14ac:knownFonts="1">
    <font>
      <sz val="10"/>
      <name val="Arial"/>
      <charset val="1"/>
    </font>
    <font>
      <sz val="11"/>
      <color theme="1"/>
      <name val="Aptos Narrow"/>
      <family val="2"/>
      <scheme val="minor"/>
    </font>
    <font>
      <sz val="11"/>
      <color theme="1"/>
      <name val="Aptos Narrow"/>
      <family val="2"/>
      <scheme val="minor"/>
    </font>
    <font>
      <sz val="10"/>
      <color indexed="8"/>
      <name val="Calibri"/>
      <family val="2"/>
    </font>
    <font>
      <b/>
      <sz val="10"/>
      <color indexed="8"/>
      <name val="Calibri"/>
      <family val="2"/>
    </font>
    <font>
      <b/>
      <i/>
      <sz val="10"/>
      <color indexed="8"/>
      <name val="Calibri"/>
      <family val="2"/>
    </font>
    <font>
      <b/>
      <sz val="9"/>
      <color indexed="8"/>
      <name val="Calibri"/>
      <family val="2"/>
    </font>
    <font>
      <sz val="10"/>
      <name val="Arial"/>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u/>
      <sz val="10"/>
      <color theme="10"/>
      <name val="Arial"/>
      <family val="2"/>
    </font>
    <font>
      <sz val="10"/>
      <name val="Arial"/>
      <family val="2"/>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1">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6">
    <xf numFmtId="0" fontId="0" fillId="0" borderId="0">
      <alignment wrapText="1"/>
    </xf>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wrapText="1"/>
    </xf>
    <xf numFmtId="0" fontId="13" fillId="0" borderId="0" applyNumberFormat="0" applyFill="0" applyBorder="0" applyAlignment="0" applyProtection="0">
      <alignment wrapText="1"/>
    </xf>
    <xf numFmtId="0" fontId="2" fillId="0" borderId="0"/>
    <xf numFmtId="0" fontId="2" fillId="0" borderId="0"/>
    <xf numFmtId="0" fontId="14" fillId="0" borderId="0">
      <alignment wrapText="1"/>
    </xf>
    <xf numFmtId="43" fontId="2" fillId="0" borderId="0" applyFont="0" applyFill="0" applyBorder="0" applyAlignment="0" applyProtection="0"/>
    <xf numFmtId="9" fontId="21" fillId="0" borderId="0" applyFont="0" applyFill="0" applyBorder="0" applyAlignment="0" applyProtection="0"/>
    <xf numFmtId="0" fontId="14" fillId="0" borderId="0">
      <alignment wrapText="1"/>
    </xf>
    <xf numFmtId="0" fontId="14" fillId="0" borderId="0">
      <alignment wrapText="1"/>
    </xf>
    <xf numFmtId="0" fontId="2" fillId="0" borderId="0"/>
    <xf numFmtId="0" fontId="1" fillId="0" borderId="0"/>
    <xf numFmtId="0" fontId="7" fillId="0" borderId="0"/>
    <xf numFmtId="173" fontId="21" fillId="0" borderId="0" applyFont="0" applyFill="0" applyBorder="0" applyAlignment="0" applyProtection="0"/>
  </cellStyleXfs>
  <cellXfs count="263">
    <xf numFmtId="0" fontId="0" fillId="0" borderId="0" xfId="0">
      <alignment wrapText="1"/>
    </xf>
    <xf numFmtId="0" fontId="10" fillId="0" borderId="0" xfId="3" applyFont="1" applyFill="1" applyBorder="1" applyAlignment="1">
      <alignment horizontal="center" vertical="center" wrapText="1"/>
    </xf>
    <xf numFmtId="43" fontId="20" fillId="0" borderId="10" xfId="8" applyFont="1" applyFill="1" applyBorder="1"/>
    <xf numFmtId="4" fontId="20" fillId="0" borderId="10" xfId="9" applyNumberFormat="1" applyFont="1" applyFill="1" applyBorder="1"/>
    <xf numFmtId="0" fontId="9" fillId="0" borderId="0" xfId="3" applyFill="1" applyAlignment="1"/>
    <xf numFmtId="175" fontId="18" fillId="0" borderId="0" xfId="1" applyNumberFormat="1" applyFont="1" applyFill="1"/>
    <xf numFmtId="43" fontId="18" fillId="0" borderId="0" xfId="1" applyFont="1" applyFill="1"/>
    <xf numFmtId="10" fontId="18" fillId="0" borderId="0" xfId="2" applyNumberFormat="1" applyFont="1" applyFill="1" applyBorder="1" applyAlignment="1">
      <alignment vertical="center"/>
    </xf>
    <xf numFmtId="4" fontId="17" fillId="0" borderId="10" xfId="8" applyNumberFormat="1" applyFont="1" applyFill="1" applyBorder="1" applyAlignment="1">
      <alignment horizontal="center" vertical="center"/>
    </xf>
    <xf numFmtId="10" fontId="17" fillId="0" borderId="10" xfId="8" applyNumberFormat="1" applyFont="1" applyFill="1" applyBorder="1" applyAlignment="1">
      <alignment horizontal="center" vertical="center"/>
    </xf>
    <xf numFmtId="4" fontId="27" fillId="0" borderId="10" xfId="8" applyNumberFormat="1" applyFont="1" applyFill="1" applyBorder="1" applyAlignment="1">
      <alignment horizontal="center" vertical="center"/>
    </xf>
    <xf numFmtId="10" fontId="27" fillId="0" borderId="10" xfId="8" applyNumberFormat="1" applyFont="1" applyFill="1" applyBorder="1" applyAlignment="1">
      <alignment horizontal="center" vertical="center"/>
    </xf>
    <xf numFmtId="175" fontId="20" fillId="0" borderId="0" xfId="1" applyNumberFormat="1" applyFont="1" applyFill="1"/>
    <xf numFmtId="43" fontId="20" fillId="0" borderId="0" xfId="1" applyFont="1" applyFill="1"/>
    <xf numFmtId="43" fontId="27" fillId="0" borderId="8" xfId="8" applyFont="1" applyFill="1" applyBorder="1" applyAlignment="1">
      <alignment horizontal="right" vertical="center"/>
    </xf>
    <xf numFmtId="43" fontId="27" fillId="0" borderId="8" xfId="8" applyFont="1" applyFill="1" applyBorder="1" applyAlignment="1">
      <alignment horizontal="center" vertical="center"/>
    </xf>
    <xf numFmtId="0" fontId="18" fillId="0" borderId="12" xfId="1" applyNumberFormat="1" applyFont="1" applyFill="1" applyBorder="1" applyAlignment="1">
      <alignment horizontal="center" vertical="center"/>
    </xf>
    <xf numFmtId="0" fontId="18" fillId="0" borderId="14" xfId="1" applyNumberFormat="1" applyFont="1" applyFill="1" applyBorder="1" applyAlignment="1">
      <alignment horizontal="center" vertical="center"/>
    </xf>
    <xf numFmtId="37" fontId="27" fillId="0" borderId="19" xfId="15" applyNumberFormat="1" applyFont="1" applyFill="1" applyBorder="1" applyAlignment="1">
      <alignment horizontal="center"/>
    </xf>
    <xf numFmtId="39" fontId="27" fillId="0" borderId="19" xfId="15" applyNumberFormat="1" applyFont="1" applyFill="1" applyBorder="1" applyAlignment="1">
      <alignment horizontal="center"/>
    </xf>
    <xf numFmtId="173" fontId="27" fillId="0" borderId="0" xfId="15" applyFont="1" applyFill="1" applyBorder="1"/>
    <xf numFmtId="37" fontId="27" fillId="0" borderId="10" xfId="15" applyNumberFormat="1" applyFont="1" applyFill="1" applyBorder="1" applyAlignment="1">
      <alignment horizontal="center"/>
    </xf>
    <xf numFmtId="39" fontId="27" fillId="0" borderId="10" xfId="15" applyNumberFormat="1" applyFont="1" applyFill="1" applyBorder="1" applyAlignment="1">
      <alignment horizontal="center"/>
    </xf>
    <xf numFmtId="175" fontId="27" fillId="0" borderId="10" xfId="15" applyNumberFormat="1" applyFont="1" applyFill="1" applyBorder="1" applyAlignment="1">
      <alignment horizontal="left" vertical="top"/>
    </xf>
    <xf numFmtId="173" fontId="27" fillId="0" borderId="10" xfId="15" applyFont="1" applyFill="1" applyBorder="1" applyAlignment="1">
      <alignment horizontal="center" vertical="top" wrapText="1"/>
    </xf>
    <xf numFmtId="177" fontId="27" fillId="0" borderId="0" xfId="15" applyNumberFormat="1" applyFont="1" applyFill="1" applyBorder="1" applyAlignment="1">
      <alignment horizontal="center" vertical="top" wrapText="1"/>
    </xf>
    <xf numFmtId="175" fontId="27" fillId="0" borderId="0" xfId="15" applyNumberFormat="1" applyFont="1" applyFill="1" applyBorder="1" applyAlignment="1">
      <alignment horizontal="right" vertical="top" wrapText="1"/>
    </xf>
    <xf numFmtId="4" fontId="27" fillId="0" borderId="0" xfId="15" applyNumberFormat="1" applyFont="1" applyFill="1" applyBorder="1"/>
    <xf numFmtId="173" fontId="27" fillId="0" borderId="10" xfId="15" applyFont="1" applyFill="1" applyBorder="1" applyAlignment="1">
      <alignment horizontal="left" vertical="top"/>
    </xf>
    <xf numFmtId="14" fontId="27" fillId="0" borderId="10" xfId="15" applyNumberFormat="1" applyFont="1" applyFill="1" applyBorder="1" applyAlignment="1">
      <alignment horizontal="center" vertical="top"/>
    </xf>
    <xf numFmtId="173" fontId="27" fillId="0" borderId="10" xfId="15" applyFont="1" applyFill="1" applyBorder="1" applyAlignment="1"/>
    <xf numFmtId="4" fontId="27" fillId="0" borderId="10" xfId="15" applyNumberFormat="1" applyFont="1" applyFill="1" applyBorder="1" applyAlignment="1">
      <alignment horizontal="center"/>
    </xf>
    <xf numFmtId="0" fontId="8" fillId="0" borderId="10" xfId="0" applyFont="1" applyFill="1" applyBorder="1" applyAlignment="1">
      <alignment horizontal="center" vertical="center" wrapText="1" readingOrder="1"/>
    </xf>
    <xf numFmtId="0" fontId="0" fillId="0" borderId="0" xfId="0" applyFill="1">
      <alignment wrapText="1"/>
    </xf>
    <xf numFmtId="0" fontId="8" fillId="0" borderId="9" xfId="0" applyFont="1" applyFill="1" applyBorder="1" applyAlignment="1">
      <alignment horizontal="center" vertical="center" wrapText="1" readingOrder="1"/>
    </xf>
    <xf numFmtId="0" fontId="8" fillId="0" borderId="7" xfId="0" applyFont="1" applyFill="1" applyBorder="1" applyAlignment="1">
      <alignment horizontal="center" vertical="center" wrapText="1" readingOrder="1"/>
    </xf>
    <xf numFmtId="0" fontId="0" fillId="0" borderId="0" xfId="0" applyFill="1" applyAlignment="1">
      <alignment horizontal="center" vertical="center" wrapText="1"/>
    </xf>
    <xf numFmtId="0" fontId="11" fillId="0" borderId="4" xfId="0" applyFont="1" applyFill="1" applyBorder="1" applyAlignment="1">
      <alignment horizontal="right" vertical="top" wrapText="1" readingOrder="1"/>
    </xf>
    <xf numFmtId="0" fontId="12" fillId="0" borderId="4" xfId="0" applyFont="1" applyFill="1" applyBorder="1" applyAlignment="1">
      <alignment horizontal="left" vertical="center" wrapText="1" readingOrder="1"/>
    </xf>
    <xf numFmtId="166" fontId="11" fillId="0" borderId="10" xfId="0" applyNumberFormat="1" applyFont="1" applyFill="1" applyBorder="1" applyAlignment="1">
      <alignment horizontal="right" vertical="center" wrapText="1" readingOrder="1"/>
    </xf>
    <xf numFmtId="164"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left" vertical="center" wrapText="1" readingOrder="1"/>
    </xf>
    <xf numFmtId="165" fontId="11" fillId="0" borderId="4" xfId="0" applyNumberFormat="1" applyFont="1" applyFill="1" applyBorder="1" applyAlignment="1">
      <alignment horizontal="right" vertical="center" wrapText="1" readingOrder="1"/>
    </xf>
    <xf numFmtId="166" fontId="11" fillId="0" borderId="4" xfId="0" applyNumberFormat="1" applyFont="1" applyFill="1" applyBorder="1" applyAlignment="1">
      <alignment horizontal="right" vertical="center" wrapText="1" readingOrder="1"/>
    </xf>
    <xf numFmtId="167" fontId="11" fillId="0" borderId="4" xfId="0" applyNumberFormat="1"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left" vertical="center" wrapText="1" readingOrder="1"/>
    </xf>
    <xf numFmtId="165" fontId="3" fillId="0" borderId="4" xfId="0" applyNumberFormat="1" applyFont="1" applyFill="1" applyBorder="1" applyAlignment="1">
      <alignment horizontal="right" vertical="center" wrapText="1" readingOrder="1"/>
    </xf>
    <xf numFmtId="166" fontId="3" fillId="0" borderId="4" xfId="0" applyNumberFormat="1" applyFont="1" applyFill="1" applyBorder="1" applyAlignment="1">
      <alignment horizontal="right" vertical="center" wrapText="1" readingOrder="1"/>
    </xf>
    <xf numFmtId="167" fontId="3" fillId="0" borderId="4" xfId="0" applyNumberFormat="1" applyFont="1" applyFill="1" applyBorder="1" applyAlignment="1">
      <alignment horizontal="right" vertical="center" wrapText="1" readingOrder="1"/>
    </xf>
    <xf numFmtId="0" fontId="3" fillId="0" borderId="4" xfId="0" applyFont="1" applyFill="1" applyBorder="1" applyAlignment="1">
      <alignment horizontal="right" vertical="top" wrapText="1" readingOrder="1"/>
    </xf>
    <xf numFmtId="0" fontId="4" fillId="0" borderId="4" xfId="0" applyFont="1" applyFill="1" applyBorder="1" applyAlignment="1">
      <alignment horizontal="left" vertical="center" wrapText="1" readingOrder="1"/>
    </xf>
    <xf numFmtId="166" fontId="4" fillId="0" borderId="4" xfId="0" applyNumberFormat="1" applyFont="1" applyFill="1" applyBorder="1" applyAlignment="1">
      <alignment horizontal="right" vertical="center" wrapText="1" readingOrder="1"/>
    </xf>
    <xf numFmtId="167" fontId="4" fillId="0" borderId="4" xfId="0" applyNumberFormat="1" applyFont="1" applyFill="1" applyBorder="1" applyAlignment="1">
      <alignment horizontal="righ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0" fontId="4" fillId="0" borderId="4" xfId="0" applyFont="1" applyFill="1" applyBorder="1" applyAlignment="1">
      <alignment horizontal="right" vertical="center" wrapText="1" readingOrder="1"/>
    </xf>
    <xf numFmtId="0" fontId="12" fillId="0" borderId="4" xfId="0" applyFont="1" applyFill="1" applyBorder="1" applyAlignment="1">
      <alignment horizontal="right" vertical="center" wrapText="1" readingOrder="1"/>
    </xf>
    <xf numFmtId="167" fontId="12" fillId="0" borderId="4" xfId="0" applyNumberFormat="1" applyFont="1" applyFill="1" applyBorder="1" applyAlignment="1">
      <alignment horizontal="right" vertical="center" wrapText="1" readingOrder="1"/>
    </xf>
    <xf numFmtId="166" fontId="12" fillId="0" borderId="4" xfId="0" applyNumberFormat="1" applyFont="1" applyFill="1" applyBorder="1" applyAlignment="1">
      <alignment horizontal="right" vertical="center" wrapText="1" readingOrder="1"/>
    </xf>
    <xf numFmtId="0" fontId="3" fillId="0" borderId="4" xfId="0" applyFont="1" applyFill="1" applyBorder="1" applyAlignment="1">
      <alignment horizontal="right" vertical="center" wrapText="1" readingOrder="1"/>
    </xf>
    <xf numFmtId="168" fontId="4" fillId="0" borderId="4" xfId="0" applyNumberFormat="1" applyFont="1" applyFill="1" applyBorder="1" applyAlignment="1">
      <alignment horizontal="right" vertical="center" wrapText="1" readingOrder="1"/>
    </xf>
    <xf numFmtId="0" fontId="15" fillId="0" borderId="0" xfId="0" applyFont="1" applyFill="1" applyAlignment="1">
      <alignment horizontal="left" vertical="center" wrapText="1" readingOrder="1"/>
    </xf>
    <xf numFmtId="0" fontId="12" fillId="0" borderId="0" xfId="0" applyFont="1" applyFill="1" applyAlignment="1">
      <alignment horizontal="left" vertical="center" wrapText="1" readingOrder="1"/>
    </xf>
    <xf numFmtId="0" fontId="15" fillId="0" borderId="0" xfId="0" applyFont="1" applyFill="1" applyAlignment="1">
      <alignment horizontal="right" vertical="center" wrapText="1" readingOrder="1"/>
    </xf>
    <xf numFmtId="166" fontId="12" fillId="0" borderId="0" xfId="0" applyNumberFormat="1" applyFont="1" applyFill="1" applyAlignment="1">
      <alignment horizontal="right" vertical="center" wrapText="1" readingOrder="1"/>
    </xf>
    <xf numFmtId="168" fontId="12" fillId="0" borderId="0" xfId="0" applyNumberFormat="1" applyFont="1" applyFill="1" applyAlignment="1">
      <alignment horizontal="right" vertical="center" wrapText="1" readingOrder="1"/>
    </xf>
    <xf numFmtId="166" fontId="11" fillId="0" borderId="0" xfId="0" applyNumberFormat="1" applyFont="1" applyFill="1" applyAlignment="1">
      <alignment horizontal="right" vertical="center" wrapText="1" readingOrder="1"/>
    </xf>
    <xf numFmtId="0" fontId="11" fillId="0" borderId="0" xfId="0" applyFont="1" applyFill="1" applyAlignment="1">
      <alignment horizontal="left" vertical="center" wrapText="1" readingOrder="1"/>
    </xf>
    <xf numFmtId="0" fontId="16" fillId="0" borderId="0" xfId="0" applyFont="1" applyFill="1" applyAlignment="1">
      <alignment horizontal="center" vertical="center" wrapText="1"/>
    </xf>
    <xf numFmtId="0" fontId="15" fillId="0" borderId="0" xfId="5" applyFont="1" applyFill="1" applyAlignment="1">
      <alignment horizontal="left" vertical="center" wrapText="1" readingOrder="1"/>
    </xf>
    <xf numFmtId="0" fontId="11" fillId="0" borderId="0" xfId="0" applyFont="1" applyFill="1" applyAlignment="1">
      <alignment horizontal="justify" vertical="top" wrapText="1" readingOrder="1"/>
    </xf>
    <xf numFmtId="0" fontId="2" fillId="0" borderId="0" xfId="5" applyFill="1" applyAlignment="1">
      <alignment wrapText="1"/>
    </xf>
    <xf numFmtId="0" fontId="12" fillId="0" borderId="1" xfId="0" applyFont="1" applyFill="1" applyBorder="1" applyAlignment="1">
      <alignment horizontal="left" vertical="center" wrapText="1" readingOrder="1"/>
    </xf>
    <xf numFmtId="0" fontId="12" fillId="0" borderId="2" xfId="0" applyFont="1" applyFill="1" applyBorder="1" applyAlignment="1">
      <alignment horizontal="left" vertical="center" wrapText="1" readingOrder="1"/>
    </xf>
    <xf numFmtId="0" fontId="12" fillId="0" borderId="3" xfId="0" applyFont="1" applyFill="1" applyBorder="1" applyAlignment="1">
      <alignment horizontal="left" vertical="center" wrapText="1" readingOrder="1"/>
    </xf>
    <xf numFmtId="0" fontId="15" fillId="0" borderId="6" xfId="0" applyFont="1" applyFill="1" applyBorder="1" applyAlignment="1">
      <alignment horizontal="right" vertical="center" wrapText="1" readingOrder="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5" fillId="0" borderId="4" xfId="0" applyFont="1" applyFill="1" applyBorder="1" applyAlignment="1">
      <alignment horizontal="right" vertical="center" wrapText="1" readingOrder="1"/>
    </xf>
    <xf numFmtId="0" fontId="11" fillId="0" borderId="0" xfId="0" applyFont="1" applyFill="1" applyAlignment="1">
      <alignment horizontal="right" vertical="top" wrapText="1" readingOrder="1"/>
    </xf>
    <xf numFmtId="0" fontId="12" fillId="0" borderId="4" xfId="0" applyFont="1" applyFill="1" applyBorder="1" applyAlignment="1">
      <alignment horizontal="right" vertical="top" wrapText="1" readingOrder="1"/>
    </xf>
    <xf numFmtId="0" fontId="12" fillId="0" borderId="4" xfId="0" applyFont="1" applyFill="1" applyBorder="1" applyAlignment="1">
      <alignment horizontal="center" vertical="top" wrapText="1" readingOrder="1"/>
    </xf>
    <xf numFmtId="15" fontId="12" fillId="0" borderId="4" xfId="0" applyNumberFormat="1" applyFont="1" applyFill="1" applyBorder="1" applyAlignment="1">
      <alignment horizontal="right" vertical="top" wrapText="1" readingOrder="1"/>
    </xf>
    <xf numFmtId="0" fontId="3" fillId="0" borderId="0" xfId="0" applyFont="1" applyFill="1" applyAlignment="1">
      <alignment horizontal="right" vertical="top" wrapText="1" readingOrder="1"/>
    </xf>
    <xf numFmtId="169" fontId="3" fillId="0" borderId="4" xfId="0" applyNumberFormat="1" applyFont="1" applyFill="1" applyBorder="1" applyAlignment="1">
      <alignment horizontal="right" vertical="center" wrapText="1" readingOrder="1"/>
    </xf>
    <xf numFmtId="0" fontId="3" fillId="0" borderId="0" xfId="0" applyFont="1" applyFill="1" applyAlignment="1">
      <alignment horizontal="left" vertical="center" wrapText="1" readingOrder="1"/>
    </xf>
    <xf numFmtId="0" fontId="3" fillId="0" borderId="0" xfId="0" applyFont="1" applyFill="1" applyAlignment="1">
      <alignment horizontal="right" vertical="center" wrapText="1" readingOrder="1"/>
    </xf>
    <xf numFmtId="0" fontId="11" fillId="0" borderId="5" xfId="0" applyFont="1" applyFill="1" applyBorder="1" applyAlignment="1">
      <alignment horizontal="left" vertical="center" wrapText="1" readingOrder="1"/>
    </xf>
    <xf numFmtId="0" fontId="12" fillId="0" borderId="5" xfId="0" applyFont="1" applyFill="1" applyBorder="1" applyAlignment="1">
      <alignment horizontal="left" vertical="center" wrapText="1" readingOrder="1"/>
    </xf>
    <xf numFmtId="0" fontId="11" fillId="0" borderId="0" xfId="0" applyFont="1" applyFill="1" applyAlignment="1">
      <alignment horizontal="left" vertical="center" wrapText="1" readingOrder="1"/>
    </xf>
    <xf numFmtId="0" fontId="11" fillId="0" borderId="0" xfId="0" applyFont="1" applyFill="1" applyAlignment="1">
      <alignment horizontal="right" vertical="center" wrapText="1" readingOrder="1"/>
    </xf>
    <xf numFmtId="0" fontId="11" fillId="0" borderId="6" xfId="0" applyFont="1" applyFill="1" applyBorder="1" applyAlignment="1">
      <alignment horizontal="right" vertical="top" wrapText="1" readingOrder="1"/>
    </xf>
    <xf numFmtId="170" fontId="12" fillId="0" borderId="4" xfId="0" applyNumberFormat="1" applyFont="1" applyFill="1" applyBorder="1" applyAlignment="1">
      <alignment horizontal="left" vertical="center" wrapText="1" readingOrder="1"/>
    </xf>
    <xf numFmtId="0" fontId="16" fillId="0" borderId="0" xfId="0" applyFont="1" applyFill="1" applyAlignment="1">
      <alignment horizontal="left" vertical="top" wrapText="1"/>
    </xf>
    <xf numFmtId="0" fontId="16" fillId="0" borderId="0" xfId="0" applyFont="1" applyFill="1" applyAlignment="1"/>
    <xf numFmtId="0" fontId="0" fillId="0" borderId="0" xfId="0" applyFill="1" applyAlignment="1"/>
    <xf numFmtId="0" fontId="27" fillId="0" borderId="0" xfId="13" applyFont="1" applyFill="1"/>
    <xf numFmtId="0" fontId="22" fillId="0" borderId="0" xfId="13" applyFont="1" applyFill="1"/>
    <xf numFmtId="0" fontId="22" fillId="0" borderId="0" xfId="13" applyFont="1" applyFill="1" applyAlignment="1">
      <alignment horizontal="center"/>
    </xf>
    <xf numFmtId="0" fontId="22" fillId="0" borderId="19" xfId="13" applyFont="1" applyFill="1" applyBorder="1" applyAlignment="1">
      <alignment horizontal="center" vertical="center"/>
    </xf>
    <xf numFmtId="0" fontId="22" fillId="0" borderId="19" xfId="13" applyFont="1" applyFill="1" applyBorder="1" applyAlignment="1">
      <alignment horizontal="center" vertical="center" wrapText="1"/>
    </xf>
    <xf numFmtId="0" fontId="27" fillId="0" borderId="19" xfId="13" applyFont="1" applyFill="1" applyBorder="1" applyAlignment="1">
      <alignment horizontal="left" vertical="top"/>
    </xf>
    <xf numFmtId="0" fontId="27" fillId="0" borderId="19" xfId="13" applyFont="1" applyFill="1" applyBorder="1" applyAlignment="1">
      <alignment horizontal="center" vertical="top"/>
    </xf>
    <xf numFmtId="174" fontId="29" fillId="0" borderId="4" xfId="14" applyNumberFormat="1" applyFont="1" applyFill="1" applyBorder="1" applyAlignment="1">
      <alignment horizontal="center" vertical="center" wrapText="1" readingOrder="1"/>
    </xf>
    <xf numFmtId="2" fontId="29" fillId="0" borderId="4" xfId="14" applyNumberFormat="1" applyFont="1" applyFill="1" applyBorder="1" applyAlignment="1">
      <alignment horizontal="center" vertical="center" wrapText="1" readingOrder="1"/>
    </xf>
    <xf numFmtId="2" fontId="27" fillId="0" borderId="19" xfId="13" applyNumberFormat="1" applyFont="1" applyFill="1" applyBorder="1" applyAlignment="1">
      <alignment horizontal="center" vertical="top" wrapText="1"/>
    </xf>
    <xf numFmtId="2" fontId="27" fillId="0" borderId="0" xfId="13" applyNumberFormat="1" applyFont="1" applyFill="1"/>
    <xf numFmtId="174" fontId="27" fillId="0" borderId="0" xfId="13" applyNumberFormat="1" applyFont="1" applyFill="1"/>
    <xf numFmtId="0" fontId="22" fillId="0" borderId="19" xfId="13" applyFont="1" applyFill="1" applyBorder="1" applyAlignment="1">
      <alignment horizontal="center"/>
    </xf>
    <xf numFmtId="2" fontId="27" fillId="0" borderId="19" xfId="13" applyNumberFormat="1" applyFont="1" applyFill="1" applyBorder="1" applyAlignment="1">
      <alignment horizontal="center"/>
    </xf>
    <xf numFmtId="0" fontId="27" fillId="0" borderId="19" xfId="13" applyFont="1" applyFill="1" applyBorder="1"/>
    <xf numFmtId="173" fontId="27" fillId="0" borderId="0" xfId="13" applyNumberFormat="1" applyFont="1" applyFill="1"/>
    <xf numFmtId="4" fontId="27" fillId="0" borderId="0" xfId="13" applyNumberFormat="1" applyFont="1" applyFill="1"/>
    <xf numFmtId="0" fontId="27" fillId="0" borderId="10" xfId="13" applyFont="1" applyFill="1" applyBorder="1" applyAlignment="1">
      <alignment horizontal="left" vertical="top"/>
    </xf>
    <xf numFmtId="0" fontId="27" fillId="0" borderId="0" xfId="13" applyFont="1" applyFill="1" applyAlignment="1">
      <alignment horizontal="left" vertical="top"/>
    </xf>
    <xf numFmtId="174" fontId="29" fillId="0" borderId="0" xfId="13" applyNumberFormat="1" applyFont="1" applyFill="1" applyAlignment="1">
      <alignment horizontal="center" vertical="center" wrapText="1" readingOrder="1"/>
    </xf>
    <xf numFmtId="39" fontId="27" fillId="0" borderId="0" xfId="13" applyNumberFormat="1" applyFont="1" applyFill="1"/>
    <xf numFmtId="0" fontId="22" fillId="0" borderId="10" xfId="13" applyFont="1" applyFill="1" applyBorder="1" applyAlignment="1">
      <alignment horizontal="center" vertical="center"/>
    </xf>
    <xf numFmtId="0" fontId="22" fillId="0" borderId="10" xfId="13" applyFont="1" applyFill="1" applyBorder="1" applyAlignment="1">
      <alignment horizontal="center" vertical="center" wrapText="1"/>
    </xf>
    <xf numFmtId="0" fontId="27" fillId="0" borderId="10" xfId="13" applyFont="1" applyFill="1" applyBorder="1" applyAlignment="1">
      <alignment horizontal="center" vertical="top"/>
    </xf>
    <xf numFmtId="174" fontId="29" fillId="0" borderId="20" xfId="14" applyNumberFormat="1" applyFont="1" applyFill="1" applyBorder="1" applyAlignment="1">
      <alignment horizontal="center" vertical="center" wrapText="1" readingOrder="1"/>
    </xf>
    <xf numFmtId="2" fontId="29" fillId="0" borderId="20" xfId="14" applyNumberFormat="1" applyFont="1" applyFill="1" applyBorder="1" applyAlignment="1">
      <alignment horizontal="center" vertical="center" wrapText="1" readingOrder="1"/>
    </xf>
    <xf numFmtId="2" fontId="27" fillId="0" borderId="10" xfId="13" applyNumberFormat="1" applyFont="1" applyFill="1" applyBorder="1" applyAlignment="1">
      <alignment horizontal="center" vertical="top" wrapText="1"/>
    </xf>
    <xf numFmtId="0" fontId="22" fillId="0" borderId="10" xfId="13" applyFont="1" applyFill="1" applyBorder="1" applyAlignment="1">
      <alignment horizontal="center"/>
    </xf>
    <xf numFmtId="0" fontId="27" fillId="0" borderId="10" xfId="13" applyFont="1" applyFill="1" applyBorder="1"/>
    <xf numFmtId="2" fontId="27" fillId="0" borderId="10" xfId="13" applyNumberFormat="1" applyFont="1" applyFill="1" applyBorder="1" applyAlignment="1">
      <alignment horizontal="center"/>
    </xf>
    <xf numFmtId="0" fontId="27" fillId="0" borderId="10" xfId="13" applyFont="1" applyFill="1" applyBorder="1" applyAlignment="1">
      <alignment horizontal="center" vertical="top" wrapText="1"/>
    </xf>
    <xf numFmtId="37" fontId="27" fillId="0" borderId="0" xfId="13" applyNumberFormat="1" applyFont="1" applyFill="1"/>
    <xf numFmtId="0" fontId="22" fillId="0" borderId="0" xfId="13" applyFont="1" applyFill="1" applyAlignment="1">
      <alignment vertical="top" wrapText="1"/>
    </xf>
    <xf numFmtId="0" fontId="27" fillId="0" borderId="0" xfId="13" applyFont="1" applyFill="1" applyAlignment="1">
      <alignment horizontal="center"/>
    </xf>
    <xf numFmtId="2" fontId="27" fillId="0" borderId="0" xfId="13" applyNumberFormat="1" applyFont="1" applyFill="1" applyAlignment="1">
      <alignment horizontal="right"/>
    </xf>
    <xf numFmtId="0" fontId="27" fillId="0" borderId="0" xfId="13" applyFont="1" applyFill="1" applyAlignment="1">
      <alignment horizontal="right" vertical="top" wrapText="1"/>
    </xf>
    <xf numFmtId="0" fontId="22" fillId="0" borderId="10" xfId="13" applyFont="1" applyFill="1" applyBorder="1" applyAlignment="1">
      <alignment horizontal="center" vertical="top" wrapText="1"/>
    </xf>
    <xf numFmtId="176" fontId="27" fillId="0" borderId="0" xfId="13" applyNumberFormat="1" applyFont="1" applyFill="1" applyAlignment="1">
      <alignment horizontal="right" vertical="top" wrapText="1"/>
    </xf>
    <xf numFmtId="2" fontId="27" fillId="0" borderId="0" xfId="13" applyNumberFormat="1" applyFont="1" applyFill="1" applyAlignment="1">
      <alignment horizontal="center"/>
    </xf>
    <xf numFmtId="10" fontId="27" fillId="0" borderId="0" xfId="13" applyNumberFormat="1" applyFont="1" applyFill="1" applyAlignment="1">
      <alignment horizontal="center"/>
    </xf>
    <xf numFmtId="0" fontId="22" fillId="0" borderId="10" xfId="13" applyFont="1" applyFill="1" applyBorder="1" applyAlignment="1">
      <alignment horizontal="center" vertical="top"/>
    </xf>
    <xf numFmtId="0" fontId="27" fillId="0" borderId="10" xfId="13" applyFont="1" applyFill="1" applyBorder="1" applyAlignment="1">
      <alignment horizontal="left"/>
    </xf>
    <xf numFmtId="0" fontId="27" fillId="0" borderId="0" xfId="13" applyFont="1" applyFill="1" applyAlignment="1">
      <alignment horizontal="left"/>
    </xf>
    <xf numFmtId="0" fontId="27" fillId="0" borderId="0" xfId="13" applyFont="1" applyFill="1" applyAlignment="1">
      <alignment horizontal="right" vertical="top"/>
    </xf>
    <xf numFmtId="2" fontId="27" fillId="0" borderId="0" xfId="13" applyNumberFormat="1" applyFont="1" applyFill="1" applyAlignment="1">
      <alignment horizontal="right" vertical="top"/>
    </xf>
    <xf numFmtId="0" fontId="27" fillId="0" borderId="0" xfId="13" applyFont="1" applyFill="1" applyAlignment="1" applyProtection="1">
      <alignment horizontal="left"/>
      <protection locked="0"/>
    </xf>
    <xf numFmtId="0" fontId="27" fillId="0" borderId="0" xfId="13" applyFont="1" applyFill="1" applyAlignment="1">
      <alignment horizontal="left" vertical="top" wrapText="1"/>
    </xf>
    <xf numFmtId="0" fontId="19" fillId="0" borderId="10" xfId="13" applyFont="1" applyFill="1" applyBorder="1"/>
    <xf numFmtId="0" fontId="19" fillId="0" borderId="10" xfId="13" applyFont="1" applyFill="1" applyBorder="1" applyAlignment="1">
      <alignment horizontal="left" wrapText="1"/>
    </xf>
    <xf numFmtId="0" fontId="30" fillId="0" borderId="10" xfId="13" applyFont="1" applyFill="1" applyBorder="1" applyAlignment="1">
      <alignment horizontal="left" wrapText="1"/>
    </xf>
    <xf numFmtId="0" fontId="27" fillId="0" borderId="10" xfId="13" applyFont="1" applyFill="1" applyBorder="1" applyAlignment="1">
      <alignment horizontal="center"/>
    </xf>
    <xf numFmtId="4" fontId="27" fillId="0" borderId="10" xfId="13" applyNumberFormat="1" applyFont="1" applyFill="1" applyBorder="1" applyAlignment="1">
      <alignment horizontal="center"/>
    </xf>
    <xf numFmtId="4" fontId="22" fillId="0" borderId="10" xfId="13" applyNumberFormat="1" applyFont="1" applyFill="1" applyBorder="1" applyAlignment="1">
      <alignment horizontal="center" vertical="top" wrapText="1"/>
    </xf>
    <xf numFmtId="4" fontId="27" fillId="0" borderId="10" xfId="13" applyNumberFormat="1" applyFont="1" applyFill="1" applyBorder="1" applyAlignment="1">
      <alignment horizontal="center" vertical="top" wrapText="1"/>
    </xf>
    <xf numFmtId="0" fontId="8" fillId="0" borderId="8" xfId="0" applyFont="1" applyFill="1" applyBorder="1" applyAlignment="1">
      <alignment horizontal="center" vertical="center" wrapText="1" readingOrder="1"/>
    </xf>
    <xf numFmtId="0" fontId="0" fillId="0" borderId="0" xfId="0" applyFill="1" applyAlignment="1">
      <alignment horizontal="center" vertical="top" readingOrder="1"/>
    </xf>
    <xf numFmtId="0" fontId="15" fillId="0" borderId="4" xfId="0" applyFont="1" applyFill="1" applyBorder="1" applyAlignment="1">
      <alignment horizontal="left" vertical="center" wrapText="1" readingOrder="1"/>
    </xf>
    <xf numFmtId="171" fontId="3" fillId="0" borderId="4" xfId="0" applyNumberFormat="1" applyFont="1" applyFill="1" applyBorder="1" applyAlignment="1">
      <alignment horizontal="right" vertical="center" wrapText="1" readingOrder="1"/>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11" fillId="0" borderId="10" xfId="0" applyFont="1" applyFill="1" applyBorder="1" applyAlignment="1">
      <alignment horizontal="left" vertical="center" wrapText="1" readingOrder="1"/>
    </xf>
    <xf numFmtId="0" fontId="17" fillId="0" borderId="10" xfId="0" applyFont="1" applyFill="1" applyBorder="1" applyAlignment="1">
      <alignment horizontal="center" vertical="center" wrapText="1"/>
    </xf>
    <xf numFmtId="0" fontId="17" fillId="0" borderId="10" xfId="0" applyFont="1" applyFill="1" applyBorder="1">
      <alignment wrapText="1"/>
    </xf>
    <xf numFmtId="0" fontId="11" fillId="0" borderId="12" xfId="0" applyFont="1" applyFill="1" applyBorder="1" applyAlignment="1">
      <alignment horizontal="left" vertical="center" wrapText="1" readingOrder="1"/>
    </xf>
    <xf numFmtId="0" fontId="11" fillId="0" borderId="14" xfId="0" applyFont="1" applyFill="1" applyBorder="1" applyAlignment="1">
      <alignment horizontal="left" vertical="center" wrapText="1" readingOrder="1"/>
    </xf>
    <xf numFmtId="0" fontId="17" fillId="0" borderId="10" xfId="0" applyFont="1" applyFill="1" applyBorder="1" applyAlignment="1">
      <alignment horizontal="justify" vertical="center" wrapText="1"/>
    </xf>
    <xf numFmtId="174" fontId="12" fillId="0" borderId="4" xfId="0" applyNumberFormat="1" applyFont="1" applyFill="1" applyBorder="1" applyAlignment="1">
      <alignment horizontal="left" vertical="center" wrapText="1" readingOrder="1"/>
    </xf>
    <xf numFmtId="14" fontId="17" fillId="0" borderId="10" xfId="0" quotePrefix="1" applyNumberFormat="1" applyFont="1" applyFill="1" applyBorder="1" applyAlignment="1">
      <alignment horizontal="justify" vertical="center" wrapText="1"/>
    </xf>
    <xf numFmtId="0" fontId="11" fillId="0" borderId="13" xfId="0" applyFont="1" applyFill="1" applyBorder="1" applyAlignment="1">
      <alignment horizontal="left" vertical="center" wrapText="1" readingOrder="1"/>
    </xf>
    <xf numFmtId="0" fontId="3" fillId="0" borderId="1" xfId="0" applyFont="1" applyFill="1" applyBorder="1" applyAlignment="1">
      <alignment horizontal="left" vertical="center" wrapText="1" readingOrder="1"/>
    </xf>
    <xf numFmtId="0" fontId="3" fillId="0" borderId="3" xfId="0" applyFont="1" applyFill="1" applyBorder="1" applyAlignment="1">
      <alignment horizontal="left" vertical="center" wrapText="1" readingOrder="1"/>
    </xf>
    <xf numFmtId="0" fontId="3" fillId="0" borderId="6" xfId="0" applyFont="1" applyFill="1" applyBorder="1" applyAlignment="1">
      <alignment horizontal="right" vertical="top" wrapText="1" readingOrder="1"/>
    </xf>
    <xf numFmtId="170" fontId="4" fillId="0" borderId="4" xfId="0" applyNumberFormat="1" applyFont="1" applyFill="1" applyBorder="1" applyAlignment="1">
      <alignment horizontal="left" vertical="center" wrapText="1" readingOrder="1"/>
    </xf>
    <xf numFmtId="0" fontId="3" fillId="0" borderId="5"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166" fontId="12" fillId="0" borderId="4" xfId="0" applyNumberFormat="1" applyFont="1" applyFill="1" applyBorder="1" applyAlignment="1">
      <alignment horizontal="left" vertical="center" wrapText="1" readingOrder="1"/>
    </xf>
    <xf numFmtId="0" fontId="14" fillId="0" borderId="0" xfId="0" applyFont="1" applyFill="1" applyAlignment="1"/>
    <xf numFmtId="0" fontId="17" fillId="0" borderId="0" xfId="0" applyFont="1" applyFill="1" applyAlignment="1"/>
    <xf numFmtId="0" fontId="20" fillId="0" borderId="0" xfId="0" applyFont="1" applyFill="1" applyAlignment="1"/>
    <xf numFmtId="0" fontId="19" fillId="0" borderId="8" xfId="0" applyFont="1" applyFill="1" applyBorder="1" applyAlignment="1">
      <alignment horizontal="center" wrapText="1"/>
    </xf>
    <xf numFmtId="0" fontId="27" fillId="0" borderId="8" xfId="0" applyFont="1" applyFill="1" applyBorder="1" applyAlignment="1">
      <alignment horizontal="left" vertical="center"/>
    </xf>
    <xf numFmtId="0" fontId="27" fillId="0" borderId="8" xfId="0" applyFont="1" applyFill="1" applyBorder="1" applyAlignment="1">
      <alignment horizontal="center" vertical="center"/>
    </xf>
    <xf numFmtId="4" fontId="27" fillId="0" borderId="8" xfId="0" applyNumberFormat="1" applyFont="1" applyFill="1" applyBorder="1" applyAlignment="1">
      <alignment horizontal="right" vertical="center"/>
    </xf>
    <xf numFmtId="0" fontId="19" fillId="0" borderId="10" xfId="0" applyFont="1" applyFill="1" applyBorder="1" applyAlignment="1">
      <alignment horizontal="center" vertical="center" wrapText="1"/>
    </xf>
    <xf numFmtId="0" fontId="27" fillId="0" borderId="10" xfId="0" applyFont="1" applyFill="1" applyBorder="1" applyAlignment="1">
      <alignment horizontal="left" vertical="center"/>
    </xf>
    <xf numFmtId="0" fontId="27" fillId="0" borderId="10" xfId="0" applyFont="1" applyFill="1" applyBorder="1" applyAlignment="1">
      <alignment horizontal="center" vertical="center"/>
    </xf>
    <xf numFmtId="4" fontId="27" fillId="0" borderId="10" xfId="0" applyNumberFormat="1" applyFont="1" applyFill="1" applyBorder="1" applyAlignment="1">
      <alignment horizontal="center" vertical="center"/>
    </xf>
    <xf numFmtId="0" fontId="17" fillId="0" borderId="10" xfId="0" applyFont="1" applyFill="1" applyBorder="1" applyAlignment="1">
      <alignment horizontal="justify" vertical="center"/>
    </xf>
    <xf numFmtId="167" fontId="17" fillId="0" borderId="4" xfId="0" applyNumberFormat="1" applyFont="1" applyFill="1" applyBorder="1" applyAlignment="1">
      <alignment horizontal="right" vertical="center" wrapText="1" readingOrder="1"/>
    </xf>
    <xf numFmtId="10" fontId="0" fillId="0" borderId="0" xfId="2" applyNumberFormat="1" applyFont="1" applyFill="1" applyAlignment="1">
      <alignment wrapText="1"/>
    </xf>
    <xf numFmtId="167" fontId="4" fillId="0" borderId="4" xfId="2" applyNumberFormat="1" applyFont="1" applyFill="1" applyBorder="1" applyAlignment="1">
      <alignment horizontal="right" vertical="center" wrapText="1" readingOrder="1"/>
    </xf>
    <xf numFmtId="0" fontId="17" fillId="0" borderId="0" xfId="0" applyFont="1" applyFill="1">
      <alignment wrapText="1"/>
    </xf>
    <xf numFmtId="0" fontId="18" fillId="0" borderId="0" xfId="0" applyFont="1" applyFill="1" applyAlignment="1"/>
    <xf numFmtId="0" fontId="23" fillId="0" borderId="10" xfId="0" applyFont="1" applyFill="1" applyBorder="1" applyAlignment="1">
      <alignment horizontal="left" wrapText="1"/>
    </xf>
    <xf numFmtId="0" fontId="23" fillId="0" borderId="10" xfId="0" applyFont="1" applyFill="1" applyBorder="1" applyAlignment="1">
      <alignment horizontal="center" wrapText="1"/>
    </xf>
    <xf numFmtId="0" fontId="17" fillId="0" borderId="10" xfId="0" applyFont="1" applyFill="1" applyBorder="1" applyAlignment="1">
      <alignment horizontal="left" vertical="center" wrapText="1"/>
    </xf>
    <xf numFmtId="0" fontId="17" fillId="0" borderId="10" xfId="0" applyFont="1" applyFill="1" applyBorder="1" applyAlignment="1">
      <alignment horizontal="center" vertical="center"/>
    </xf>
    <xf numFmtId="4" fontId="17" fillId="0" borderId="10" xfId="0" applyNumberFormat="1" applyFont="1" applyFill="1" applyBorder="1" applyAlignment="1">
      <alignment horizontal="center" vertical="center"/>
    </xf>
    <xf numFmtId="0" fontId="6" fillId="0" borderId="4" xfId="0" applyFont="1" applyFill="1" applyBorder="1" applyAlignment="1">
      <alignment horizontal="left" vertical="center" wrapText="1" readingOrder="1"/>
    </xf>
    <xf numFmtId="0" fontId="6" fillId="0" borderId="4" xfId="0" applyFont="1" applyFill="1" applyBorder="1" applyAlignment="1">
      <alignment horizontal="right" vertical="center" wrapText="1" readingOrder="1"/>
    </xf>
    <xf numFmtId="172" fontId="3" fillId="0" borderId="4" xfId="0" applyNumberFormat="1" applyFont="1" applyFill="1" applyBorder="1" applyAlignment="1">
      <alignment horizontal="right" vertical="center" wrapText="1" readingOrder="1"/>
    </xf>
    <xf numFmtId="0" fontId="11" fillId="0" borderId="0" xfId="0" quotePrefix="1" applyFont="1" applyFill="1" applyAlignment="1">
      <alignment horizontal="left" vertical="center" wrapText="1" readingOrder="1"/>
    </xf>
    <xf numFmtId="0" fontId="12" fillId="0" borderId="4" xfId="11" applyFont="1" applyFill="1" applyBorder="1" applyAlignment="1">
      <alignment horizontal="left" vertical="center" wrapText="1" readingOrder="1"/>
    </xf>
    <xf numFmtId="0" fontId="0" fillId="0" borderId="0" xfId="0" applyFill="1" applyAlignment="1">
      <alignment vertical="center" wrapText="1"/>
    </xf>
    <xf numFmtId="0" fontId="19" fillId="0" borderId="11" xfId="6" applyFont="1" applyFill="1" applyBorder="1" applyAlignment="1">
      <alignment horizontal="center" vertical="center"/>
    </xf>
    <xf numFmtId="0" fontId="19" fillId="0" borderId="12" xfId="6" applyFont="1" applyFill="1" applyBorder="1" applyAlignment="1">
      <alignment horizontal="center" vertical="center"/>
    </xf>
    <xf numFmtId="0" fontId="19" fillId="0" borderId="13" xfId="6" applyFont="1" applyFill="1" applyBorder="1" applyAlignment="1">
      <alignment horizontal="center" vertical="center"/>
    </xf>
    <xf numFmtId="0" fontId="19" fillId="0" borderId="14" xfId="6" applyFont="1" applyFill="1" applyBorder="1" applyAlignment="1">
      <alignment horizontal="center" vertical="center"/>
    </xf>
    <xf numFmtId="0" fontId="19" fillId="0" borderId="12" xfId="6" applyFont="1" applyFill="1" applyBorder="1" applyAlignment="1">
      <alignment horizontal="center" vertical="center" wrapText="1"/>
    </xf>
    <xf numFmtId="0" fontId="19" fillId="0" borderId="13" xfId="6" applyFont="1" applyFill="1" applyBorder="1" applyAlignment="1">
      <alignment horizontal="center" vertical="center" wrapText="1"/>
    </xf>
    <xf numFmtId="0" fontId="19" fillId="0" borderId="14" xfId="6" applyFont="1" applyFill="1" applyBorder="1" applyAlignment="1">
      <alignment horizontal="center" vertical="center" wrapText="1"/>
    </xf>
    <xf numFmtId="0" fontId="14" fillId="0" borderId="0" xfId="7" applyFill="1">
      <alignment wrapText="1"/>
    </xf>
    <xf numFmtId="0" fontId="19" fillId="0" borderId="15" xfId="6" applyFont="1" applyFill="1" applyBorder="1" applyAlignment="1">
      <alignment horizontal="center" vertical="center"/>
    </xf>
    <xf numFmtId="0" fontId="19" fillId="0" borderId="11" xfId="6" applyFont="1" applyFill="1" applyBorder="1" applyAlignment="1">
      <alignment horizontal="center" vertical="center" wrapText="1"/>
    </xf>
    <xf numFmtId="0" fontId="19" fillId="0" borderId="16" xfId="6" applyFont="1" applyFill="1" applyBorder="1" applyAlignment="1">
      <alignment horizontal="center" vertical="center" wrapText="1"/>
    </xf>
    <xf numFmtId="0" fontId="19" fillId="0" borderId="17" xfId="6" applyFont="1" applyFill="1" applyBorder="1" applyAlignment="1">
      <alignment horizontal="center" vertical="center" wrapText="1"/>
    </xf>
    <xf numFmtId="0" fontId="19" fillId="0" borderId="7" xfId="6" applyFont="1" applyFill="1" applyBorder="1" applyAlignment="1">
      <alignment horizontal="center" vertical="center"/>
    </xf>
    <xf numFmtId="0" fontId="19" fillId="0" borderId="7" xfId="6" applyFont="1" applyFill="1" applyBorder="1" applyAlignment="1">
      <alignment horizontal="center" vertical="center" wrapText="1"/>
    </xf>
    <xf numFmtId="0" fontId="19" fillId="0" borderId="10" xfId="6" applyFont="1" applyFill="1" applyBorder="1" applyAlignment="1">
      <alignment horizontal="center" vertical="center" wrapText="1"/>
    </xf>
    <xf numFmtId="0" fontId="20" fillId="0" borderId="10" xfId="6" applyFont="1" applyFill="1" applyBorder="1"/>
    <xf numFmtId="0" fontId="20" fillId="0" borderId="10" xfId="6" applyFont="1" applyFill="1" applyBorder="1" applyAlignment="1">
      <alignment wrapText="1"/>
    </xf>
    <xf numFmtId="4" fontId="17" fillId="0" borderId="10" xfId="0" applyNumberFormat="1" applyFont="1" applyFill="1" applyBorder="1" applyAlignment="1">
      <alignment vertical="center"/>
    </xf>
    <xf numFmtId="173" fontId="20" fillId="0" borderId="10" xfId="6" applyNumberFormat="1" applyFont="1" applyFill="1" applyBorder="1"/>
    <xf numFmtId="0" fontId="17" fillId="0" borderId="0" xfId="0" applyFont="1" applyFill="1" applyAlignment="1">
      <alignment vertical="center" wrapText="1"/>
    </xf>
    <xf numFmtId="0" fontId="17" fillId="0" borderId="0" xfId="0" applyFont="1" applyFill="1" applyAlignment="1">
      <alignment vertical="center"/>
    </xf>
    <xf numFmtId="2" fontId="17" fillId="0" borderId="0" xfId="0" applyNumberFormat="1" applyFont="1" applyFill="1" applyAlignment="1">
      <alignment vertical="center"/>
    </xf>
    <xf numFmtId="4" fontId="17" fillId="0" borderId="0" xfId="0" applyNumberFormat="1" applyFont="1" applyFill="1" applyAlignment="1">
      <alignment vertical="center"/>
    </xf>
    <xf numFmtId="0" fontId="20" fillId="0" borderId="0" xfId="6" applyFont="1" applyFill="1" applyAlignment="1">
      <alignment horizontal="justify" vertical="center" wrapText="1"/>
    </xf>
    <xf numFmtId="0" fontId="20" fillId="0" borderId="0" xfId="6" applyFont="1" applyFill="1" applyAlignment="1">
      <alignment vertical="center" wrapText="1"/>
    </xf>
    <xf numFmtId="0" fontId="22" fillId="0" borderId="0" xfId="0" applyFont="1" applyFill="1" applyAlignment="1"/>
    <xf numFmtId="0" fontId="8" fillId="0" borderId="10" xfId="0" applyFont="1" applyFill="1" applyBorder="1" applyAlignment="1">
      <alignment horizontal="center" vertical="center" wrapText="1" readingOrder="1"/>
    </xf>
    <xf numFmtId="0" fontId="11" fillId="0" borderId="9" xfId="0" applyFont="1" applyFill="1" applyBorder="1" applyAlignment="1">
      <alignment horizontal="right" vertical="top" wrapText="1" readingOrder="1"/>
    </xf>
    <xf numFmtId="0" fontId="12" fillId="0" borderId="9" xfId="0" applyFont="1" applyFill="1" applyBorder="1" applyAlignment="1">
      <alignment horizontal="left" vertical="center" wrapText="1" readingOrder="1"/>
    </xf>
    <xf numFmtId="166" fontId="11" fillId="0" borderId="7" xfId="0" applyNumberFormat="1" applyFont="1" applyFill="1" applyBorder="1" applyAlignment="1">
      <alignment horizontal="right" vertical="center" wrapText="1" readingOrder="1"/>
    </xf>
    <xf numFmtId="0" fontId="18" fillId="0" borderId="0" xfId="0" applyFont="1" applyFill="1" applyAlignment="1">
      <alignment vertical="center"/>
    </xf>
    <xf numFmtId="0" fontId="19" fillId="0" borderId="18" xfId="6" applyFont="1" applyFill="1" applyBorder="1" applyAlignment="1">
      <alignment horizontal="center" vertical="center" wrapText="1"/>
    </xf>
    <xf numFmtId="0" fontId="19" fillId="0" borderId="7" xfId="6" applyFont="1" applyFill="1" applyBorder="1" applyAlignment="1">
      <alignment horizontal="center" vertical="center" wrapText="1"/>
    </xf>
    <xf numFmtId="0" fontId="23" fillId="0" borderId="10" xfId="5" applyFont="1" applyFill="1" applyBorder="1" applyAlignment="1">
      <alignment horizontal="center" vertical="center"/>
    </xf>
    <xf numFmtId="0" fontId="23" fillId="0" borderId="12" xfId="5" applyFont="1" applyFill="1" applyBorder="1" applyAlignment="1">
      <alignment horizontal="center" vertical="center" wrapText="1"/>
    </xf>
    <xf numFmtId="0" fontId="23" fillId="0" borderId="14" xfId="5" applyFont="1" applyFill="1" applyBorder="1" applyAlignment="1">
      <alignment horizontal="center" vertical="center" wrapText="1"/>
    </xf>
    <xf numFmtId="0" fontId="23" fillId="0" borderId="10" xfId="5" applyFont="1" applyFill="1" applyBorder="1" applyAlignment="1">
      <alignment horizontal="center" vertical="center"/>
    </xf>
    <xf numFmtId="0" fontId="18" fillId="0" borderId="10" xfId="5" applyFont="1" applyFill="1" applyBorder="1" applyAlignment="1">
      <alignment vertical="center"/>
    </xf>
    <xf numFmtId="0" fontId="18" fillId="0" borderId="10" xfId="5" applyFont="1" applyFill="1" applyBorder="1" applyAlignment="1">
      <alignment vertical="center" wrapText="1"/>
    </xf>
    <xf numFmtId="0" fontId="23" fillId="0" borderId="12" xfId="5" applyFont="1" applyFill="1" applyBorder="1" applyAlignment="1">
      <alignment horizontal="center" vertical="center"/>
    </xf>
    <xf numFmtId="0" fontId="23" fillId="0" borderId="13" xfId="5" applyFont="1" applyFill="1" applyBorder="1" applyAlignment="1">
      <alignment horizontal="center" vertical="center"/>
    </xf>
    <xf numFmtId="0" fontId="23" fillId="0" borderId="14" xfId="5" applyFont="1" applyFill="1" applyBorder="1" applyAlignment="1">
      <alignment horizontal="center" vertical="center"/>
    </xf>
    <xf numFmtId="0" fontId="23" fillId="0" borderId="10" xfId="5" applyFont="1" applyFill="1" applyBorder="1" applyAlignment="1">
      <alignment horizontal="center" vertical="center" wrapText="1"/>
    </xf>
    <xf numFmtId="0" fontId="24" fillId="0" borderId="0" xfId="10" applyFont="1" applyFill="1" applyAlignment="1">
      <alignment horizontal="center" vertical="center"/>
    </xf>
    <xf numFmtId="0" fontId="18" fillId="0" borderId="10" xfId="5" applyFont="1" applyFill="1" applyBorder="1" applyAlignment="1">
      <alignment horizontal="left" vertical="center"/>
    </xf>
    <xf numFmtId="2" fontId="18" fillId="0" borderId="10" xfId="5" applyNumberFormat="1" applyFont="1" applyFill="1" applyBorder="1" applyAlignment="1">
      <alignment horizontal="right" vertical="center" wrapText="1"/>
    </xf>
    <xf numFmtId="4" fontId="18" fillId="0" borderId="10" xfId="5" applyNumberFormat="1" applyFont="1" applyFill="1" applyBorder="1" applyAlignment="1">
      <alignment horizontal="right" vertical="center"/>
    </xf>
    <xf numFmtId="10" fontId="18" fillId="0" borderId="10" xfId="2" applyNumberFormat="1" applyFont="1" applyFill="1" applyBorder="1" applyAlignment="1">
      <alignment vertical="center" wrapText="1"/>
    </xf>
    <xf numFmtId="4" fontId="25" fillId="0" borderId="0" xfId="5" applyNumberFormat="1" applyFont="1" applyFill="1" applyAlignment="1">
      <alignment vertical="center"/>
    </xf>
    <xf numFmtId="0" fontId="18" fillId="0" borderId="12" xfId="5" applyFont="1" applyFill="1" applyBorder="1" applyAlignment="1">
      <alignment horizontal="left" vertical="center" wrapText="1"/>
    </xf>
    <xf numFmtId="0" fontId="18" fillId="0" borderId="13" xfId="5" applyFont="1" applyFill="1" applyBorder="1" applyAlignment="1">
      <alignment horizontal="left" vertical="center" wrapText="1"/>
    </xf>
    <xf numFmtId="0" fontId="18" fillId="0" borderId="14" xfId="5" applyFont="1" applyFill="1" applyBorder="1" applyAlignment="1">
      <alignment horizontal="left" vertical="center" wrapText="1"/>
    </xf>
    <xf numFmtId="0" fontId="26" fillId="0" borderId="10" xfId="0" applyFont="1" applyFill="1" applyBorder="1" applyAlignment="1">
      <alignment horizontal="justify" vertical="center" wrapText="1"/>
    </xf>
    <xf numFmtId="0" fontId="14" fillId="0" borderId="0" xfId="10" applyFill="1">
      <alignment wrapText="1"/>
    </xf>
    <xf numFmtId="0" fontId="24" fillId="0" borderId="8" xfId="12" applyFont="1" applyFill="1" applyBorder="1" applyAlignment="1">
      <alignment horizontal="center" vertical="center"/>
    </xf>
    <xf numFmtId="0" fontId="25" fillId="0" borderId="0" xfId="10" applyFont="1" applyFill="1">
      <alignment wrapText="1"/>
    </xf>
    <xf numFmtId="0" fontId="25" fillId="0" borderId="8" xfId="10" applyFont="1" applyFill="1" applyBorder="1" applyAlignment="1">
      <alignment horizontal="center" wrapText="1"/>
    </xf>
    <xf numFmtId="0" fontId="28" fillId="0" borderId="8" xfId="3" applyFont="1" applyFill="1" applyBorder="1" applyAlignment="1"/>
    <xf numFmtId="0" fontId="25" fillId="0" borderId="8" xfId="10" applyFont="1" applyFill="1" applyBorder="1" applyAlignment="1"/>
    <xf numFmtId="0" fontId="9" fillId="0" borderId="8" xfId="3" applyFill="1" applyBorder="1" applyAlignment="1"/>
    <xf numFmtId="0" fontId="13" fillId="0" borderId="8" xfId="4" applyFill="1" applyBorder="1" applyAlignment="1"/>
  </cellXfs>
  <cellStyles count="16">
    <cellStyle name="Comma" xfId="1" builtinId="3"/>
    <cellStyle name="Comma 2" xfId="8" xr:uid="{1094383F-59B3-4C0D-9026-E32CA8F8103F}"/>
    <cellStyle name="Comma 3" xfId="15" xr:uid="{3239A05F-81A0-4B75-9408-D11E3923C342}"/>
    <cellStyle name="Hyperlink" xfId="4" builtinId="8"/>
    <cellStyle name="Hyperlink 2" xfId="3" xr:uid="{0AC1EB44-8DDF-4C1B-A0F9-90C5DE81902D}"/>
    <cellStyle name="Normal" xfId="0" builtinId="0"/>
    <cellStyle name="Normal 2" xfId="10" xr:uid="{0CA6C313-D9AF-42CC-88A3-9B3A198BE254}"/>
    <cellStyle name="Normal 2 2" xfId="11" xr:uid="{2937CC48-59C5-4269-85DD-CC747E84CDDA}"/>
    <cellStyle name="Normal 2 2 2" xfId="6" xr:uid="{5AB6DC84-7E59-4726-AF9E-CF0173620861}"/>
    <cellStyle name="Normal 2 2 3 2 2 3 2 2 2" xfId="5" xr:uid="{36F595D6-7C4E-481B-9AA1-1739FB67F0FF}"/>
    <cellStyle name="Normal 2 2 3 2 2 3 2 2 2 2" xfId="12" xr:uid="{B88E05EA-1EAE-442D-8984-AEBC666C9F5E}"/>
    <cellStyle name="Normal 2 3" xfId="14" xr:uid="{31F1B9FD-65F4-4528-8B08-B8FBE51EF551}"/>
    <cellStyle name="Normal 3" xfId="7" xr:uid="{28D92E19-7A9B-4569-8C37-2A7E9247BAA8}"/>
    <cellStyle name="Normal 4" xfId="13" xr:uid="{A618BEEF-47E1-4C2D-99C0-55CC18240E7B}"/>
    <cellStyle name="Percent" xfId="2" builtinId="5"/>
    <cellStyle name="Percent 2" xfId="9" xr:uid="{3F5874C6-BE93-4B36-8F7B-EF1370EAB7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148</xdr:row>
      <xdr:rowOff>0</xdr:rowOff>
    </xdr:from>
    <xdr:to>
      <xdr:col>2</xdr:col>
      <xdr:colOff>2285549</xdr:colOff>
      <xdr:row>149</xdr:row>
      <xdr:rowOff>27375</xdr:rowOff>
    </xdr:to>
    <xdr:pic>
      <xdr:nvPicPr>
        <xdr:cNvPr id="2" name="Picture 1">
          <a:extLst>
            <a:ext uri="{FF2B5EF4-FFF2-40B4-BE49-F238E27FC236}">
              <a16:creationId xmlns:a16="http://schemas.microsoft.com/office/drawing/2014/main" id="{5645FF3F-9BAB-4D42-BE58-3710D26AE01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2794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153</xdr:row>
      <xdr:rowOff>0</xdr:rowOff>
    </xdr:from>
    <xdr:to>
      <xdr:col>2</xdr:col>
      <xdr:colOff>2285549</xdr:colOff>
      <xdr:row>153</xdr:row>
      <xdr:rowOff>1980000</xdr:rowOff>
    </xdr:to>
    <xdr:pic>
      <xdr:nvPicPr>
        <xdr:cNvPr id="3" name="Picture 2">
          <a:extLst>
            <a:ext uri="{FF2B5EF4-FFF2-40B4-BE49-F238E27FC236}">
              <a16:creationId xmlns:a16="http://schemas.microsoft.com/office/drawing/2014/main" id="{56EE94F2-C57F-46D3-8D29-3D391B52E2E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8798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8274DA36-2A65-478B-B01A-38BEF23E074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3363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510589C4-1015-48C4-9126-833E6A83EF0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936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114EB117-0630-4A60-AC75-F4E2E09C5BC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D229781D-0750-4EB5-A081-ACAD01151BA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390524</xdr:colOff>
      <xdr:row>162</xdr:row>
      <xdr:rowOff>0</xdr:rowOff>
    </xdr:from>
    <xdr:to>
      <xdr:col>2</xdr:col>
      <xdr:colOff>2285549</xdr:colOff>
      <xdr:row>163</xdr:row>
      <xdr:rowOff>27375</xdr:rowOff>
    </xdr:to>
    <xdr:pic>
      <xdr:nvPicPr>
        <xdr:cNvPr id="2" name="Picture 1">
          <a:extLst>
            <a:ext uri="{FF2B5EF4-FFF2-40B4-BE49-F238E27FC236}">
              <a16:creationId xmlns:a16="http://schemas.microsoft.com/office/drawing/2014/main" id="{7947ED43-4B8E-4207-9255-9F4C49CB5D8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8418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167</xdr:row>
      <xdr:rowOff>0</xdr:rowOff>
    </xdr:from>
    <xdr:to>
      <xdr:col>2</xdr:col>
      <xdr:colOff>2285549</xdr:colOff>
      <xdr:row>167</xdr:row>
      <xdr:rowOff>1980000</xdr:rowOff>
    </xdr:to>
    <xdr:pic>
      <xdr:nvPicPr>
        <xdr:cNvPr id="3" name="Picture 2">
          <a:extLst>
            <a:ext uri="{FF2B5EF4-FFF2-40B4-BE49-F238E27FC236}">
              <a16:creationId xmlns:a16="http://schemas.microsoft.com/office/drawing/2014/main" id="{FCDECBD4-0AC8-4379-B8A4-B9645AEA0DA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442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38098</xdr:colOff>
      <xdr:row>166</xdr:row>
      <xdr:rowOff>152401</xdr:rowOff>
    </xdr:from>
    <xdr:to>
      <xdr:col>6</xdr:col>
      <xdr:colOff>875848</xdr:colOff>
      <xdr:row>167</xdr:row>
      <xdr:rowOff>1970476</xdr:rowOff>
    </xdr:to>
    <xdr:pic>
      <xdr:nvPicPr>
        <xdr:cNvPr id="4" name="Picture 3">
          <a:extLst>
            <a:ext uri="{FF2B5EF4-FFF2-40B4-BE49-F238E27FC236}">
              <a16:creationId xmlns:a16="http://schemas.microsoft.com/office/drawing/2014/main" id="{B36D8D20-8148-4C4A-9E3D-B582168CF9C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67273" y="32432626"/>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250</xdr:row>
      <xdr:rowOff>0</xdr:rowOff>
    </xdr:from>
    <xdr:to>
      <xdr:col>2</xdr:col>
      <xdr:colOff>1704525</xdr:colOff>
      <xdr:row>251</xdr:row>
      <xdr:rowOff>27375</xdr:rowOff>
    </xdr:to>
    <xdr:pic>
      <xdr:nvPicPr>
        <xdr:cNvPr id="2" name="Picture 1">
          <a:extLst>
            <a:ext uri="{FF2B5EF4-FFF2-40B4-BE49-F238E27FC236}">
              <a16:creationId xmlns:a16="http://schemas.microsoft.com/office/drawing/2014/main" id="{0C176DC0-19C4-49AE-86F3-5029BAEDB90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83584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255</xdr:row>
      <xdr:rowOff>171450</xdr:rowOff>
    </xdr:from>
    <xdr:to>
      <xdr:col>2</xdr:col>
      <xdr:colOff>1695000</xdr:colOff>
      <xdr:row>256</xdr:row>
      <xdr:rowOff>55950</xdr:rowOff>
    </xdr:to>
    <xdr:pic>
      <xdr:nvPicPr>
        <xdr:cNvPr id="3" name="Picture 2">
          <a:extLst>
            <a:ext uri="{FF2B5EF4-FFF2-40B4-BE49-F238E27FC236}">
              <a16:creationId xmlns:a16="http://schemas.microsoft.com/office/drawing/2014/main" id="{E79F5890-B85A-4A77-83B1-245FAE6E709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51130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195</xdr:row>
      <xdr:rowOff>0</xdr:rowOff>
    </xdr:from>
    <xdr:to>
      <xdr:col>2</xdr:col>
      <xdr:colOff>2285550</xdr:colOff>
      <xdr:row>195</xdr:row>
      <xdr:rowOff>1980000</xdr:rowOff>
    </xdr:to>
    <xdr:pic>
      <xdr:nvPicPr>
        <xdr:cNvPr id="2" name="Picture 1">
          <a:extLst>
            <a:ext uri="{FF2B5EF4-FFF2-40B4-BE49-F238E27FC236}">
              <a16:creationId xmlns:a16="http://schemas.microsoft.com/office/drawing/2014/main" id="{48CF3428-8348-4DE8-8740-F820BD846B9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8766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190</xdr:row>
      <xdr:rowOff>0</xdr:rowOff>
    </xdr:from>
    <xdr:to>
      <xdr:col>2</xdr:col>
      <xdr:colOff>2285550</xdr:colOff>
      <xdr:row>191</xdr:row>
      <xdr:rowOff>27375</xdr:rowOff>
    </xdr:to>
    <xdr:pic>
      <xdr:nvPicPr>
        <xdr:cNvPr id="3" name="Picture 2">
          <a:extLst>
            <a:ext uri="{FF2B5EF4-FFF2-40B4-BE49-F238E27FC236}">
              <a16:creationId xmlns:a16="http://schemas.microsoft.com/office/drawing/2014/main" id="{0930D9A7-4E2B-498F-82C9-235863B0788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61664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390524</xdr:colOff>
      <xdr:row>206</xdr:row>
      <xdr:rowOff>133350</xdr:rowOff>
    </xdr:from>
    <xdr:to>
      <xdr:col>2</xdr:col>
      <xdr:colOff>1971224</xdr:colOff>
      <xdr:row>207</xdr:row>
      <xdr:rowOff>17850</xdr:rowOff>
    </xdr:to>
    <xdr:pic>
      <xdr:nvPicPr>
        <xdr:cNvPr id="2" name="Picture 1">
          <a:extLst>
            <a:ext uri="{FF2B5EF4-FFF2-40B4-BE49-F238E27FC236}">
              <a16:creationId xmlns:a16="http://schemas.microsoft.com/office/drawing/2014/main" id="{F8F14BE5-51FC-41A5-A07E-954C473694F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9347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9523</xdr:colOff>
      <xdr:row>200</xdr:row>
      <xdr:rowOff>152400</xdr:rowOff>
    </xdr:from>
    <xdr:to>
      <xdr:col>2</xdr:col>
      <xdr:colOff>2247899</xdr:colOff>
      <xdr:row>201</xdr:row>
      <xdr:rowOff>1914525</xdr:rowOff>
    </xdr:to>
    <xdr:pic>
      <xdr:nvPicPr>
        <xdr:cNvPr id="4" name="Picture 3">
          <a:extLst>
            <a:ext uri="{FF2B5EF4-FFF2-40B4-BE49-F238E27FC236}">
              <a16:creationId xmlns:a16="http://schemas.microsoft.com/office/drawing/2014/main" id="{5377D8B4-B457-41EA-9E45-50E6B6702C0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8" y="37109400"/>
          <a:ext cx="3657601"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159</xdr:row>
      <xdr:rowOff>0</xdr:rowOff>
    </xdr:from>
    <xdr:to>
      <xdr:col>2</xdr:col>
      <xdr:colOff>2295075</xdr:colOff>
      <xdr:row>160</xdr:row>
      <xdr:rowOff>27375</xdr:rowOff>
    </xdr:to>
    <xdr:pic>
      <xdr:nvPicPr>
        <xdr:cNvPr id="2" name="Picture 1">
          <a:extLst>
            <a:ext uri="{FF2B5EF4-FFF2-40B4-BE49-F238E27FC236}">
              <a16:creationId xmlns:a16="http://schemas.microsoft.com/office/drawing/2014/main" id="{AC23A72E-8336-4BE3-9133-8F1C6FC9F64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9937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164</xdr:row>
      <xdr:rowOff>76200</xdr:rowOff>
    </xdr:from>
    <xdr:to>
      <xdr:col>2</xdr:col>
      <xdr:colOff>2285550</xdr:colOff>
      <xdr:row>164</xdr:row>
      <xdr:rowOff>2056200</xdr:rowOff>
    </xdr:to>
    <xdr:pic>
      <xdr:nvPicPr>
        <xdr:cNvPr id="3" name="Picture 2">
          <a:extLst>
            <a:ext uri="{FF2B5EF4-FFF2-40B4-BE49-F238E27FC236}">
              <a16:creationId xmlns:a16="http://schemas.microsoft.com/office/drawing/2014/main" id="{E315A666-4760-464B-87DC-238FFC4EA69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1775400"/>
          <a:ext cx="3619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3124198</xdr:colOff>
      <xdr:row>164</xdr:row>
      <xdr:rowOff>114300</xdr:rowOff>
    </xdr:from>
    <xdr:to>
      <xdr:col>6</xdr:col>
      <xdr:colOff>494848</xdr:colOff>
      <xdr:row>164</xdr:row>
      <xdr:rowOff>2094300</xdr:rowOff>
    </xdr:to>
    <xdr:pic>
      <xdr:nvPicPr>
        <xdr:cNvPr id="4" name="Picture 3">
          <a:extLst>
            <a:ext uri="{FF2B5EF4-FFF2-40B4-BE49-F238E27FC236}">
              <a16:creationId xmlns:a16="http://schemas.microsoft.com/office/drawing/2014/main" id="{FBAA94BD-E2E7-44C0-A97A-39F061AB0FA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38698" y="31813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198</xdr:row>
      <xdr:rowOff>0</xdr:rowOff>
    </xdr:from>
    <xdr:to>
      <xdr:col>2</xdr:col>
      <xdr:colOff>1799775</xdr:colOff>
      <xdr:row>199</xdr:row>
      <xdr:rowOff>27375</xdr:rowOff>
    </xdr:to>
    <xdr:pic>
      <xdr:nvPicPr>
        <xdr:cNvPr id="2" name="Picture 1">
          <a:extLst>
            <a:ext uri="{FF2B5EF4-FFF2-40B4-BE49-F238E27FC236}">
              <a16:creationId xmlns:a16="http://schemas.microsoft.com/office/drawing/2014/main" id="{4D83D3DB-A1E4-4C95-8C69-152431D4A2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42995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203</xdr:row>
      <xdr:rowOff>123825</xdr:rowOff>
    </xdr:from>
    <xdr:to>
      <xdr:col>2</xdr:col>
      <xdr:colOff>1809300</xdr:colOff>
      <xdr:row>204</xdr:row>
      <xdr:rowOff>8325</xdr:rowOff>
    </xdr:to>
    <xdr:pic>
      <xdr:nvPicPr>
        <xdr:cNvPr id="3" name="Picture 2">
          <a:extLst>
            <a:ext uri="{FF2B5EF4-FFF2-40B4-BE49-F238E27FC236}">
              <a16:creationId xmlns:a16="http://schemas.microsoft.com/office/drawing/2014/main" id="{EAB93928-CE4D-4352-9814-D43A27C589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37023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128</xdr:row>
      <xdr:rowOff>0</xdr:rowOff>
    </xdr:from>
    <xdr:to>
      <xdr:col>2</xdr:col>
      <xdr:colOff>1695000</xdr:colOff>
      <xdr:row>129</xdr:row>
      <xdr:rowOff>27375</xdr:rowOff>
    </xdr:to>
    <xdr:pic>
      <xdr:nvPicPr>
        <xdr:cNvPr id="2" name="Picture 1">
          <a:extLst>
            <a:ext uri="{FF2B5EF4-FFF2-40B4-BE49-F238E27FC236}">
              <a16:creationId xmlns:a16="http://schemas.microsoft.com/office/drawing/2014/main" id="{4194CC41-8BE0-49F3-9E79-0A820F300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0599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133</xdr:row>
      <xdr:rowOff>0</xdr:rowOff>
    </xdr:from>
    <xdr:to>
      <xdr:col>2</xdr:col>
      <xdr:colOff>1695000</xdr:colOff>
      <xdr:row>133</xdr:row>
      <xdr:rowOff>1980000</xdr:rowOff>
    </xdr:to>
    <xdr:pic>
      <xdr:nvPicPr>
        <xdr:cNvPr id="3" name="Picture 2">
          <a:extLst>
            <a:ext uri="{FF2B5EF4-FFF2-40B4-BE49-F238E27FC236}">
              <a16:creationId xmlns:a16="http://schemas.microsoft.com/office/drawing/2014/main" id="{5A6FD93F-BF9B-40FC-8ED4-8FD0CD8AD8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4660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3124198</xdr:colOff>
      <xdr:row>133</xdr:row>
      <xdr:rowOff>0</xdr:rowOff>
    </xdr:from>
    <xdr:to>
      <xdr:col>6</xdr:col>
      <xdr:colOff>713923</xdr:colOff>
      <xdr:row>133</xdr:row>
      <xdr:rowOff>1980000</xdr:rowOff>
    </xdr:to>
    <xdr:pic>
      <xdr:nvPicPr>
        <xdr:cNvPr id="4" name="Picture 3">
          <a:extLst>
            <a:ext uri="{FF2B5EF4-FFF2-40B4-BE49-F238E27FC236}">
              <a16:creationId xmlns:a16="http://schemas.microsoft.com/office/drawing/2014/main" id="{27DC607F-6E31-417A-A643-63519D1222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9723" y="24660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371475</xdr:colOff>
      <xdr:row>169</xdr:row>
      <xdr:rowOff>66675</xdr:rowOff>
    </xdr:from>
    <xdr:to>
      <xdr:col>2</xdr:col>
      <xdr:colOff>1675950</xdr:colOff>
      <xdr:row>170</xdr:row>
      <xdr:rowOff>1884750</xdr:rowOff>
    </xdr:to>
    <xdr:pic>
      <xdr:nvPicPr>
        <xdr:cNvPr id="2" name="Picture 1">
          <a:extLst>
            <a:ext uri="{FF2B5EF4-FFF2-40B4-BE49-F238E27FC236}">
              <a16:creationId xmlns:a16="http://schemas.microsoft.com/office/drawing/2014/main" id="{233F664B-796C-4A8D-9E42-4074A63CA4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0165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175</xdr:row>
      <xdr:rowOff>76200</xdr:rowOff>
    </xdr:from>
    <xdr:to>
      <xdr:col>2</xdr:col>
      <xdr:colOff>1675950</xdr:colOff>
      <xdr:row>175</xdr:row>
      <xdr:rowOff>2056200</xdr:rowOff>
    </xdr:to>
    <xdr:pic>
      <xdr:nvPicPr>
        <xdr:cNvPr id="3" name="Picture 2">
          <a:extLst>
            <a:ext uri="{FF2B5EF4-FFF2-40B4-BE49-F238E27FC236}">
              <a16:creationId xmlns:a16="http://schemas.microsoft.com/office/drawing/2014/main" id="{B8D9F42C-C9F6-4BF5-BCC1-65BEFBEC35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2937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390523</xdr:colOff>
      <xdr:row>97</xdr:row>
      <xdr:rowOff>0</xdr:rowOff>
    </xdr:from>
    <xdr:to>
      <xdr:col>2</xdr:col>
      <xdr:colOff>2161723</xdr:colOff>
      <xdr:row>98</xdr:row>
      <xdr:rowOff>27375</xdr:rowOff>
    </xdr:to>
    <xdr:pic>
      <xdr:nvPicPr>
        <xdr:cNvPr id="2" name="Picture 1">
          <a:extLst>
            <a:ext uri="{FF2B5EF4-FFF2-40B4-BE49-F238E27FC236}">
              <a16:creationId xmlns:a16="http://schemas.microsoft.com/office/drawing/2014/main" id="{3FDEB128-D4E5-47A7-A3D4-546434B9B01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16649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102</xdr:row>
      <xdr:rowOff>0</xdr:rowOff>
    </xdr:from>
    <xdr:to>
      <xdr:col>2</xdr:col>
      <xdr:colOff>2161723</xdr:colOff>
      <xdr:row>102</xdr:row>
      <xdr:rowOff>1980000</xdr:rowOff>
    </xdr:to>
    <xdr:pic>
      <xdr:nvPicPr>
        <xdr:cNvPr id="3" name="Picture 2">
          <a:extLst>
            <a:ext uri="{FF2B5EF4-FFF2-40B4-BE49-F238E27FC236}">
              <a16:creationId xmlns:a16="http://schemas.microsoft.com/office/drawing/2014/main" id="{74FAF0DB-CBF4-4E22-9600-3C6E8E9A28B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192500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390524</xdr:colOff>
      <xdr:row>204</xdr:row>
      <xdr:rowOff>57150</xdr:rowOff>
    </xdr:from>
    <xdr:to>
      <xdr:col>2</xdr:col>
      <xdr:colOff>2285549</xdr:colOff>
      <xdr:row>204</xdr:row>
      <xdr:rowOff>2037150</xdr:rowOff>
    </xdr:to>
    <xdr:pic>
      <xdr:nvPicPr>
        <xdr:cNvPr id="2" name="Picture 1">
          <a:extLst>
            <a:ext uri="{FF2B5EF4-FFF2-40B4-BE49-F238E27FC236}">
              <a16:creationId xmlns:a16="http://schemas.microsoft.com/office/drawing/2014/main" id="{EDD44E5A-2CF3-45FA-81B4-A53AAAA3E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5880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199</xdr:row>
      <xdr:rowOff>85725</xdr:rowOff>
    </xdr:from>
    <xdr:to>
      <xdr:col>2</xdr:col>
      <xdr:colOff>2314125</xdr:colOff>
      <xdr:row>200</xdr:row>
      <xdr:rowOff>1903800</xdr:rowOff>
    </xdr:to>
    <xdr:pic>
      <xdr:nvPicPr>
        <xdr:cNvPr id="3" name="Picture 2">
          <a:extLst>
            <a:ext uri="{FF2B5EF4-FFF2-40B4-BE49-F238E27FC236}">
              <a16:creationId xmlns:a16="http://schemas.microsoft.com/office/drawing/2014/main" id="{8DF4E0DC-A7A3-4846-9324-070D091D9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65664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155</xdr:row>
      <xdr:rowOff>0</xdr:rowOff>
    </xdr:from>
    <xdr:to>
      <xdr:col>2</xdr:col>
      <xdr:colOff>1771200</xdr:colOff>
      <xdr:row>156</xdr:row>
      <xdr:rowOff>27375</xdr:rowOff>
    </xdr:to>
    <xdr:pic>
      <xdr:nvPicPr>
        <xdr:cNvPr id="2" name="Picture 1">
          <a:extLst>
            <a:ext uri="{FF2B5EF4-FFF2-40B4-BE49-F238E27FC236}">
              <a16:creationId xmlns:a16="http://schemas.microsoft.com/office/drawing/2014/main" id="{16181E2B-9B4A-4E01-B0AE-EEE595610B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7270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160</xdr:row>
      <xdr:rowOff>161925</xdr:rowOff>
    </xdr:from>
    <xdr:to>
      <xdr:col>2</xdr:col>
      <xdr:colOff>1695000</xdr:colOff>
      <xdr:row>161</xdr:row>
      <xdr:rowOff>46425</xdr:rowOff>
    </xdr:to>
    <xdr:pic>
      <xdr:nvPicPr>
        <xdr:cNvPr id="3" name="Picture 2">
          <a:extLst>
            <a:ext uri="{FF2B5EF4-FFF2-40B4-BE49-F238E27FC236}">
              <a16:creationId xmlns:a16="http://schemas.microsoft.com/office/drawing/2014/main" id="{3A3385E6-15FB-42D7-9E00-123450EA58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0032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390524</xdr:colOff>
      <xdr:row>132</xdr:row>
      <xdr:rowOff>0</xdr:rowOff>
    </xdr:from>
    <xdr:to>
      <xdr:col>2</xdr:col>
      <xdr:colOff>2285549</xdr:colOff>
      <xdr:row>133</xdr:row>
      <xdr:rowOff>27375</xdr:rowOff>
    </xdr:to>
    <xdr:pic>
      <xdr:nvPicPr>
        <xdr:cNvPr id="2" name="Picture 1">
          <a:extLst>
            <a:ext uri="{FF2B5EF4-FFF2-40B4-BE49-F238E27FC236}">
              <a16:creationId xmlns:a16="http://schemas.microsoft.com/office/drawing/2014/main" id="{456A1067-F795-4AD0-B92B-8FA67C207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974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137</xdr:row>
      <xdr:rowOff>0</xdr:rowOff>
    </xdr:from>
    <xdr:to>
      <xdr:col>2</xdr:col>
      <xdr:colOff>2285549</xdr:colOff>
      <xdr:row>137</xdr:row>
      <xdr:rowOff>1980000</xdr:rowOff>
    </xdr:to>
    <xdr:pic>
      <xdr:nvPicPr>
        <xdr:cNvPr id="3" name="Picture 2">
          <a:extLst>
            <a:ext uri="{FF2B5EF4-FFF2-40B4-BE49-F238E27FC236}">
              <a16:creationId xmlns:a16="http://schemas.microsoft.com/office/drawing/2014/main" id="{AFFE9AF0-0337-4972-BA91-39AAA6FAD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574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390524</xdr:colOff>
      <xdr:row>152</xdr:row>
      <xdr:rowOff>0</xdr:rowOff>
    </xdr:from>
    <xdr:to>
      <xdr:col>2</xdr:col>
      <xdr:colOff>2285549</xdr:colOff>
      <xdr:row>153</xdr:row>
      <xdr:rowOff>27375</xdr:rowOff>
    </xdr:to>
    <xdr:pic>
      <xdr:nvPicPr>
        <xdr:cNvPr id="2" name="Picture 1">
          <a:extLst>
            <a:ext uri="{FF2B5EF4-FFF2-40B4-BE49-F238E27FC236}">
              <a16:creationId xmlns:a16="http://schemas.microsoft.com/office/drawing/2014/main" id="{A8B3A56F-1525-462F-93ED-6D44223EA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117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158</xdr:row>
      <xdr:rowOff>0</xdr:rowOff>
    </xdr:from>
    <xdr:to>
      <xdr:col>2</xdr:col>
      <xdr:colOff>2285549</xdr:colOff>
      <xdr:row>158</xdr:row>
      <xdr:rowOff>1980000</xdr:rowOff>
    </xdr:to>
    <xdr:pic>
      <xdr:nvPicPr>
        <xdr:cNvPr id="3" name="Picture 2">
          <a:extLst>
            <a:ext uri="{FF2B5EF4-FFF2-40B4-BE49-F238E27FC236}">
              <a16:creationId xmlns:a16="http://schemas.microsoft.com/office/drawing/2014/main" id="{CBF36D3B-AAC4-4314-A9BA-9F33F58808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8798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2838448</xdr:colOff>
      <xdr:row>158</xdr:row>
      <xdr:rowOff>0</xdr:rowOff>
    </xdr:from>
    <xdr:to>
      <xdr:col>6</xdr:col>
      <xdr:colOff>313873</xdr:colOff>
      <xdr:row>158</xdr:row>
      <xdr:rowOff>1980000</xdr:rowOff>
    </xdr:to>
    <xdr:pic>
      <xdr:nvPicPr>
        <xdr:cNvPr id="4" name="Picture 3">
          <a:extLst>
            <a:ext uri="{FF2B5EF4-FFF2-40B4-BE49-F238E27FC236}">
              <a16:creationId xmlns:a16="http://schemas.microsoft.com/office/drawing/2014/main" id="{082FEBA6-4FBD-4013-8A83-3882FF3BBD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43423" y="28355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390524</xdr:colOff>
      <xdr:row>154</xdr:row>
      <xdr:rowOff>0</xdr:rowOff>
    </xdr:from>
    <xdr:to>
      <xdr:col>2</xdr:col>
      <xdr:colOff>2285549</xdr:colOff>
      <xdr:row>154</xdr:row>
      <xdr:rowOff>1980000</xdr:rowOff>
    </xdr:to>
    <xdr:pic>
      <xdr:nvPicPr>
        <xdr:cNvPr id="2" name="Picture 1">
          <a:extLst>
            <a:ext uri="{FF2B5EF4-FFF2-40B4-BE49-F238E27FC236}">
              <a16:creationId xmlns:a16="http://schemas.microsoft.com/office/drawing/2014/main" id="{41FD8AD6-35CD-498C-AEF8-D2BBA41951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0132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149</xdr:row>
      <xdr:rowOff>0</xdr:rowOff>
    </xdr:from>
    <xdr:to>
      <xdr:col>2</xdr:col>
      <xdr:colOff>2285549</xdr:colOff>
      <xdr:row>150</xdr:row>
      <xdr:rowOff>27375</xdr:rowOff>
    </xdr:to>
    <xdr:pic>
      <xdr:nvPicPr>
        <xdr:cNvPr id="3" name="Picture 2">
          <a:extLst>
            <a:ext uri="{FF2B5EF4-FFF2-40B4-BE49-F238E27FC236}">
              <a16:creationId xmlns:a16="http://schemas.microsoft.com/office/drawing/2014/main" id="{CEEE3F12-697B-4320-A619-32CE42629D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4129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390524</xdr:colOff>
      <xdr:row>134</xdr:row>
      <xdr:rowOff>0</xdr:rowOff>
    </xdr:from>
    <xdr:to>
      <xdr:col>2</xdr:col>
      <xdr:colOff>2285549</xdr:colOff>
      <xdr:row>135</xdr:row>
      <xdr:rowOff>27375</xdr:rowOff>
    </xdr:to>
    <xdr:pic>
      <xdr:nvPicPr>
        <xdr:cNvPr id="2" name="Picture 1">
          <a:extLst>
            <a:ext uri="{FF2B5EF4-FFF2-40B4-BE49-F238E27FC236}">
              <a16:creationId xmlns:a16="http://schemas.microsoft.com/office/drawing/2014/main" id="{998034C3-9053-4785-A88D-7FA4645B1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0125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139</xdr:row>
      <xdr:rowOff>152400</xdr:rowOff>
    </xdr:from>
    <xdr:to>
      <xdr:col>2</xdr:col>
      <xdr:colOff>2285549</xdr:colOff>
      <xdr:row>140</xdr:row>
      <xdr:rowOff>36900</xdr:rowOff>
    </xdr:to>
    <xdr:pic>
      <xdr:nvPicPr>
        <xdr:cNvPr id="3" name="Picture 2">
          <a:extLst>
            <a:ext uri="{FF2B5EF4-FFF2-40B4-BE49-F238E27FC236}">
              <a16:creationId xmlns:a16="http://schemas.microsoft.com/office/drawing/2014/main" id="{93E9CB0D-D296-4845-9B85-43F4A47D8D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060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28574</xdr:colOff>
      <xdr:row>140</xdr:row>
      <xdr:rowOff>0</xdr:rowOff>
    </xdr:from>
    <xdr:to>
      <xdr:col>2</xdr:col>
      <xdr:colOff>2314124</xdr:colOff>
      <xdr:row>141</xdr:row>
      <xdr:rowOff>27375</xdr:rowOff>
    </xdr:to>
    <xdr:pic>
      <xdr:nvPicPr>
        <xdr:cNvPr id="2" name="Picture 1">
          <a:extLst>
            <a:ext uri="{FF2B5EF4-FFF2-40B4-BE49-F238E27FC236}">
              <a16:creationId xmlns:a16="http://schemas.microsoft.com/office/drawing/2014/main" id="{4ABDE44A-AF86-4CBD-84B8-D7EEA6D18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4822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145</xdr:row>
      <xdr:rowOff>0</xdr:rowOff>
    </xdr:from>
    <xdr:to>
      <xdr:col>2</xdr:col>
      <xdr:colOff>2285549</xdr:colOff>
      <xdr:row>145</xdr:row>
      <xdr:rowOff>1980000</xdr:rowOff>
    </xdr:to>
    <xdr:pic>
      <xdr:nvPicPr>
        <xdr:cNvPr id="3" name="Picture 2">
          <a:extLst>
            <a:ext uri="{FF2B5EF4-FFF2-40B4-BE49-F238E27FC236}">
              <a16:creationId xmlns:a16="http://schemas.microsoft.com/office/drawing/2014/main" id="{14C03E94-34A3-472F-AB3F-196E68ED8D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4224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390524</xdr:colOff>
      <xdr:row>149</xdr:row>
      <xdr:rowOff>0</xdr:rowOff>
    </xdr:from>
    <xdr:to>
      <xdr:col>2</xdr:col>
      <xdr:colOff>2285549</xdr:colOff>
      <xdr:row>150</xdr:row>
      <xdr:rowOff>27375</xdr:rowOff>
    </xdr:to>
    <xdr:pic>
      <xdr:nvPicPr>
        <xdr:cNvPr id="2" name="Picture 1">
          <a:extLst>
            <a:ext uri="{FF2B5EF4-FFF2-40B4-BE49-F238E27FC236}">
              <a16:creationId xmlns:a16="http://schemas.microsoft.com/office/drawing/2014/main" id="{D6658EE7-6E54-429D-85B4-DEF1F30B2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7089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154</xdr:row>
      <xdr:rowOff>0</xdr:rowOff>
    </xdr:from>
    <xdr:to>
      <xdr:col>2</xdr:col>
      <xdr:colOff>2285549</xdr:colOff>
      <xdr:row>154</xdr:row>
      <xdr:rowOff>1980000</xdr:rowOff>
    </xdr:to>
    <xdr:pic>
      <xdr:nvPicPr>
        <xdr:cNvPr id="3" name="Picture 2">
          <a:extLst>
            <a:ext uri="{FF2B5EF4-FFF2-40B4-BE49-F238E27FC236}">
              <a16:creationId xmlns:a16="http://schemas.microsoft.com/office/drawing/2014/main" id="{6B2816C8-8EEF-4015-8CFD-BB7CC6A2D0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6894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390524</xdr:colOff>
      <xdr:row>125</xdr:row>
      <xdr:rowOff>0</xdr:rowOff>
    </xdr:from>
    <xdr:to>
      <xdr:col>2</xdr:col>
      <xdr:colOff>2285549</xdr:colOff>
      <xdr:row>126</xdr:row>
      <xdr:rowOff>27375</xdr:rowOff>
    </xdr:to>
    <xdr:pic>
      <xdr:nvPicPr>
        <xdr:cNvPr id="2" name="Picture 1">
          <a:extLst>
            <a:ext uri="{FF2B5EF4-FFF2-40B4-BE49-F238E27FC236}">
              <a16:creationId xmlns:a16="http://schemas.microsoft.com/office/drawing/2014/main" id="{11432479-A7FD-4859-AD18-193A42D7AE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907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130</xdr:row>
      <xdr:rowOff>85725</xdr:rowOff>
    </xdr:from>
    <xdr:to>
      <xdr:col>2</xdr:col>
      <xdr:colOff>2276024</xdr:colOff>
      <xdr:row>130</xdr:row>
      <xdr:rowOff>2065725</xdr:rowOff>
    </xdr:to>
    <xdr:pic>
      <xdr:nvPicPr>
        <xdr:cNvPr id="3" name="Picture 2">
          <a:extLst>
            <a:ext uri="{FF2B5EF4-FFF2-40B4-BE49-F238E27FC236}">
              <a16:creationId xmlns:a16="http://schemas.microsoft.com/office/drawing/2014/main" id="{0C51DA52-C751-47B1-8ADD-085FB667FB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9" y="23907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38099</xdr:colOff>
      <xdr:row>106</xdr:row>
      <xdr:rowOff>123825</xdr:rowOff>
    </xdr:from>
    <xdr:to>
      <xdr:col>2</xdr:col>
      <xdr:colOff>2323649</xdr:colOff>
      <xdr:row>107</xdr:row>
      <xdr:rowOff>1941900</xdr:rowOff>
    </xdr:to>
    <xdr:pic>
      <xdr:nvPicPr>
        <xdr:cNvPr id="2" name="Picture 1">
          <a:extLst>
            <a:ext uri="{FF2B5EF4-FFF2-40B4-BE49-F238E27FC236}">
              <a16:creationId xmlns:a16="http://schemas.microsoft.com/office/drawing/2014/main" id="{36A6C82F-EC5A-4B1D-9D8D-ED950597C7C1}"/>
            </a:ext>
          </a:extLst>
        </xdr:cNvPr>
        <xdr:cNvPicPr>
          <a:picLocks noChangeAspect="1"/>
        </xdr:cNvPicPr>
      </xdr:nvPicPr>
      <xdr:blipFill>
        <a:blip xmlns:r="http://schemas.openxmlformats.org/officeDocument/2006/relationships" r:embed="rId1"/>
        <a:stretch>
          <a:fillRect/>
        </a:stretch>
      </xdr:blipFill>
      <xdr:spPr>
        <a:xfrm>
          <a:off x="428624" y="18468975"/>
          <a:ext cx="3600000" cy="1980000"/>
        </a:xfrm>
        <a:prstGeom prst="rect">
          <a:avLst/>
        </a:prstGeom>
      </xdr:spPr>
    </xdr:pic>
    <xdr:clientData/>
  </xdr:twoCellAnchor>
  <xdr:twoCellAnchor editAs="oneCell">
    <xdr:from>
      <xdr:col>1</xdr:col>
      <xdr:colOff>28574</xdr:colOff>
      <xdr:row>112</xdr:row>
      <xdr:rowOff>161925</xdr:rowOff>
    </xdr:from>
    <xdr:to>
      <xdr:col>2</xdr:col>
      <xdr:colOff>2314124</xdr:colOff>
      <xdr:row>113</xdr:row>
      <xdr:rowOff>46425</xdr:rowOff>
    </xdr:to>
    <xdr:pic>
      <xdr:nvPicPr>
        <xdr:cNvPr id="3" name="Picture 2">
          <a:extLst>
            <a:ext uri="{FF2B5EF4-FFF2-40B4-BE49-F238E27FC236}">
              <a16:creationId xmlns:a16="http://schemas.microsoft.com/office/drawing/2014/main" id="{24C332FA-EE0A-4715-AEAB-136683996B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099" y="21269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184</xdr:row>
      <xdr:rowOff>0</xdr:rowOff>
    </xdr:from>
    <xdr:to>
      <xdr:col>2</xdr:col>
      <xdr:colOff>2285549</xdr:colOff>
      <xdr:row>196</xdr:row>
      <xdr:rowOff>36900</xdr:rowOff>
    </xdr:to>
    <xdr:pic>
      <xdr:nvPicPr>
        <xdr:cNvPr id="2" name="Picture 1">
          <a:extLst>
            <a:ext uri="{FF2B5EF4-FFF2-40B4-BE49-F238E27FC236}">
              <a16:creationId xmlns:a16="http://schemas.microsoft.com/office/drawing/2014/main" id="{CF0D779D-0B04-4884-924C-F5538385F1D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4404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200024</xdr:colOff>
      <xdr:row>184</xdr:row>
      <xdr:rowOff>0</xdr:rowOff>
    </xdr:from>
    <xdr:to>
      <xdr:col>6</xdr:col>
      <xdr:colOff>390074</xdr:colOff>
      <xdr:row>196</xdr:row>
      <xdr:rowOff>36900</xdr:rowOff>
    </xdr:to>
    <xdr:pic>
      <xdr:nvPicPr>
        <xdr:cNvPr id="3" name="Picture 2">
          <a:extLst>
            <a:ext uri="{FF2B5EF4-FFF2-40B4-BE49-F238E27FC236}">
              <a16:creationId xmlns:a16="http://schemas.microsoft.com/office/drawing/2014/main" id="{3F447449-53F9-43D4-8786-36494F87A4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7724" y="332708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179</xdr:row>
      <xdr:rowOff>0</xdr:rowOff>
    </xdr:from>
    <xdr:to>
      <xdr:col>2</xdr:col>
      <xdr:colOff>2285549</xdr:colOff>
      <xdr:row>180</xdr:row>
      <xdr:rowOff>27375</xdr:rowOff>
    </xdr:to>
    <xdr:pic>
      <xdr:nvPicPr>
        <xdr:cNvPr id="4" name="Picture 3">
          <a:extLst>
            <a:ext uri="{FF2B5EF4-FFF2-40B4-BE49-F238E27FC236}">
              <a16:creationId xmlns:a16="http://schemas.microsoft.com/office/drawing/2014/main" id="{E79A79F4-5E21-4AAF-9BBC-A69196B074B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8039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390524</xdr:colOff>
      <xdr:row>183</xdr:row>
      <xdr:rowOff>0</xdr:rowOff>
    </xdr:from>
    <xdr:to>
      <xdr:col>2</xdr:col>
      <xdr:colOff>2285549</xdr:colOff>
      <xdr:row>184</xdr:row>
      <xdr:rowOff>27375</xdr:rowOff>
    </xdr:to>
    <xdr:pic>
      <xdr:nvPicPr>
        <xdr:cNvPr id="3" name="Picture 2">
          <a:extLst>
            <a:ext uri="{FF2B5EF4-FFF2-40B4-BE49-F238E27FC236}">
              <a16:creationId xmlns:a16="http://schemas.microsoft.com/office/drawing/2014/main" id="{6ABCEAB1-18B9-4D94-949A-A8393BAEC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3404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188</xdr:row>
      <xdr:rowOff>190500</xdr:rowOff>
    </xdr:from>
    <xdr:to>
      <xdr:col>2</xdr:col>
      <xdr:colOff>2323649</xdr:colOff>
      <xdr:row>189</xdr:row>
      <xdr:rowOff>75000</xdr:rowOff>
    </xdr:to>
    <xdr:pic>
      <xdr:nvPicPr>
        <xdr:cNvPr id="4" name="Picture 3">
          <a:extLst>
            <a:ext uri="{FF2B5EF4-FFF2-40B4-BE49-F238E27FC236}">
              <a16:creationId xmlns:a16="http://schemas.microsoft.com/office/drawing/2014/main" id="{D80671D7-C17D-4D29-BC07-00064130B4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4" y="34137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390524</xdr:colOff>
      <xdr:row>163</xdr:row>
      <xdr:rowOff>123825</xdr:rowOff>
    </xdr:from>
    <xdr:to>
      <xdr:col>2</xdr:col>
      <xdr:colOff>2285549</xdr:colOff>
      <xdr:row>164</xdr:row>
      <xdr:rowOff>8325</xdr:rowOff>
    </xdr:to>
    <xdr:pic>
      <xdr:nvPicPr>
        <xdr:cNvPr id="2" name="Picture 1">
          <a:extLst>
            <a:ext uri="{FF2B5EF4-FFF2-40B4-BE49-F238E27FC236}">
              <a16:creationId xmlns:a16="http://schemas.microsoft.com/office/drawing/2014/main" id="{998CEBD3-249D-4CB2-9540-3EDAB3CE1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4608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158</xdr:row>
      <xdr:rowOff>0</xdr:rowOff>
    </xdr:from>
    <xdr:to>
      <xdr:col>2</xdr:col>
      <xdr:colOff>2285549</xdr:colOff>
      <xdr:row>159</xdr:row>
      <xdr:rowOff>27375</xdr:rowOff>
    </xdr:to>
    <xdr:pic>
      <xdr:nvPicPr>
        <xdr:cNvPr id="3" name="Picture 2">
          <a:extLst>
            <a:ext uri="{FF2B5EF4-FFF2-40B4-BE49-F238E27FC236}">
              <a16:creationId xmlns:a16="http://schemas.microsoft.com/office/drawing/2014/main" id="{F814ABA1-B648-42ED-B6F5-F44742D5EE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299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180</xdr:row>
      <xdr:rowOff>85725</xdr:rowOff>
    </xdr:from>
    <xdr:to>
      <xdr:col>2</xdr:col>
      <xdr:colOff>2152200</xdr:colOff>
      <xdr:row>192</xdr:row>
      <xdr:rowOff>122625</xdr:rowOff>
    </xdr:to>
    <xdr:pic>
      <xdr:nvPicPr>
        <xdr:cNvPr id="2" name="Picture 1">
          <a:extLst>
            <a:ext uri="{FF2B5EF4-FFF2-40B4-BE49-F238E27FC236}">
              <a16:creationId xmlns:a16="http://schemas.microsoft.com/office/drawing/2014/main" id="{9CBD7887-114A-4756-B09F-7554152ABDE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2842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165</xdr:row>
      <xdr:rowOff>0</xdr:rowOff>
    </xdr:from>
    <xdr:to>
      <xdr:col>2</xdr:col>
      <xdr:colOff>2285549</xdr:colOff>
      <xdr:row>177</xdr:row>
      <xdr:rowOff>36900</xdr:rowOff>
    </xdr:to>
    <xdr:pic>
      <xdr:nvPicPr>
        <xdr:cNvPr id="3" name="Picture 2">
          <a:extLst>
            <a:ext uri="{FF2B5EF4-FFF2-40B4-BE49-F238E27FC236}">
              <a16:creationId xmlns:a16="http://schemas.microsoft.com/office/drawing/2014/main" id="{5498BAB7-AE90-4979-80D8-9B799404F01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327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4" name="Picture 3">
          <a:extLst>
            <a:ext uri="{FF2B5EF4-FFF2-40B4-BE49-F238E27FC236}">
              <a16:creationId xmlns:a16="http://schemas.microsoft.com/office/drawing/2014/main" id="{64F108AC-7A26-4AFA-B121-8FA602A7BCE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98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5" name="Picture 4">
          <a:extLst>
            <a:ext uri="{FF2B5EF4-FFF2-40B4-BE49-F238E27FC236}">
              <a16:creationId xmlns:a16="http://schemas.microsoft.com/office/drawing/2014/main" id="{F988F3F0-9B3C-447D-9CFE-652EF993B1C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2285549</xdr:colOff>
      <xdr:row>139</xdr:row>
      <xdr:rowOff>27375</xdr:rowOff>
    </xdr:to>
    <xdr:pic>
      <xdr:nvPicPr>
        <xdr:cNvPr id="2" name="Picture 1">
          <a:extLst>
            <a:ext uri="{FF2B5EF4-FFF2-40B4-BE49-F238E27FC236}">
              <a16:creationId xmlns:a16="http://schemas.microsoft.com/office/drawing/2014/main" id="{7D654AE6-14F8-4510-9440-4E240EAE64C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660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2285549</xdr:colOff>
      <xdr:row>143</xdr:row>
      <xdr:rowOff>1980000</xdr:rowOff>
    </xdr:to>
    <xdr:pic>
      <xdr:nvPicPr>
        <xdr:cNvPr id="3" name="Picture 2">
          <a:extLst>
            <a:ext uri="{FF2B5EF4-FFF2-40B4-BE49-F238E27FC236}">
              <a16:creationId xmlns:a16="http://schemas.microsoft.com/office/drawing/2014/main" id="{45F0F437-DEFA-49B5-94B6-569643B7418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260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126</xdr:row>
      <xdr:rowOff>0</xdr:rowOff>
    </xdr:from>
    <xdr:to>
      <xdr:col>2</xdr:col>
      <xdr:colOff>2285549</xdr:colOff>
      <xdr:row>127</xdr:row>
      <xdr:rowOff>27375</xdr:rowOff>
    </xdr:to>
    <xdr:pic>
      <xdr:nvPicPr>
        <xdr:cNvPr id="2" name="Picture 1">
          <a:extLst>
            <a:ext uri="{FF2B5EF4-FFF2-40B4-BE49-F238E27FC236}">
              <a16:creationId xmlns:a16="http://schemas.microsoft.com/office/drawing/2014/main" id="{4E9831E2-2FFE-458A-9011-FE384A3B72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26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131</xdr:row>
      <xdr:rowOff>0</xdr:rowOff>
    </xdr:from>
    <xdr:to>
      <xdr:col>2</xdr:col>
      <xdr:colOff>2285549</xdr:colOff>
      <xdr:row>131</xdr:row>
      <xdr:rowOff>1980000</xdr:rowOff>
    </xdr:to>
    <xdr:pic>
      <xdr:nvPicPr>
        <xdr:cNvPr id="3" name="Picture 2">
          <a:extLst>
            <a:ext uri="{FF2B5EF4-FFF2-40B4-BE49-F238E27FC236}">
              <a16:creationId xmlns:a16="http://schemas.microsoft.com/office/drawing/2014/main" id="{A54BCC8C-56CA-4B0E-B81D-BCDE6F53E18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27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214DC876-9352-486C-89A6-507F385CFAA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6D5BECA3-BBBB-4C91-9390-F03E604B98D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449A280E-6FEE-4738-BF7C-3B15AEB4E7B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AEDA9068-39C9-46CD-BF59-E39E15E159B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C87B-CAC7-4678-AF53-4255B98F9B45}">
  <dimension ref="A1:C32"/>
  <sheetViews>
    <sheetView tabSelected="1" zoomScale="110" zoomScaleNormal="110" workbookViewId="0">
      <pane ySplit="1" topLeftCell="A2" activePane="bottomLeft" state="frozen"/>
      <selection activeCell="H200" sqref="H200"/>
      <selection pane="bottomLeft" activeCell="A2" sqref="A2"/>
    </sheetView>
  </sheetViews>
  <sheetFormatPr defaultColWidth="9.140625" defaultRowHeight="15" x14ac:dyDescent="0.25"/>
  <cols>
    <col min="1" max="1" width="6.140625" style="257" bestFit="1" customWidth="1"/>
    <col min="2" max="2" width="10.42578125" style="257" bestFit="1" customWidth="1"/>
    <col min="3" max="3" width="56.140625" style="257" bestFit="1" customWidth="1"/>
    <col min="4" max="16384" width="9.140625" style="257"/>
  </cols>
  <sheetData>
    <row r="1" spans="1:3" x14ac:dyDescent="0.25">
      <c r="A1" s="256" t="s">
        <v>1113</v>
      </c>
      <c r="B1" s="256" t="s">
        <v>1114</v>
      </c>
      <c r="C1" s="256" t="s">
        <v>1115</v>
      </c>
    </row>
    <row r="2" spans="1:3" x14ac:dyDescent="0.25">
      <c r="A2" s="258">
        <v>1</v>
      </c>
      <c r="B2" s="259" t="s">
        <v>1116</v>
      </c>
      <c r="C2" s="260" t="s">
        <v>1</v>
      </c>
    </row>
    <row r="3" spans="1:3" x14ac:dyDescent="0.25">
      <c r="A3" s="258">
        <v>2</v>
      </c>
      <c r="B3" s="259" t="s">
        <v>1117</v>
      </c>
      <c r="C3" s="260" t="s">
        <v>1108</v>
      </c>
    </row>
    <row r="4" spans="1:3" x14ac:dyDescent="0.25">
      <c r="A4" s="258">
        <v>3</v>
      </c>
      <c r="B4" s="259" t="s">
        <v>1118</v>
      </c>
      <c r="C4" s="260" t="s">
        <v>177</v>
      </c>
    </row>
    <row r="5" spans="1:3" x14ac:dyDescent="0.25">
      <c r="A5" s="258">
        <v>4</v>
      </c>
      <c r="B5" s="259" t="s">
        <v>1119</v>
      </c>
      <c r="C5" s="260" t="s">
        <v>1120</v>
      </c>
    </row>
    <row r="6" spans="1:3" x14ac:dyDescent="0.25">
      <c r="A6" s="258">
        <v>5</v>
      </c>
      <c r="B6" s="259" t="s">
        <v>1121</v>
      </c>
      <c r="C6" s="260" t="s">
        <v>1122</v>
      </c>
    </row>
    <row r="7" spans="1:3" x14ac:dyDescent="0.25">
      <c r="A7" s="258">
        <v>6</v>
      </c>
      <c r="B7" s="259" t="s">
        <v>1123</v>
      </c>
      <c r="C7" s="260" t="s">
        <v>1124</v>
      </c>
    </row>
    <row r="8" spans="1:3" x14ac:dyDescent="0.25">
      <c r="A8" s="258">
        <v>7</v>
      </c>
      <c r="B8" s="259" t="s">
        <v>1125</v>
      </c>
      <c r="C8" s="260" t="s">
        <v>1126</v>
      </c>
    </row>
    <row r="9" spans="1:3" x14ac:dyDescent="0.25">
      <c r="A9" s="258">
        <v>8</v>
      </c>
      <c r="B9" s="259" t="s">
        <v>1127</v>
      </c>
      <c r="C9" s="260" t="s">
        <v>456</v>
      </c>
    </row>
    <row r="10" spans="1:3" x14ac:dyDescent="0.25">
      <c r="A10" s="258">
        <v>9</v>
      </c>
      <c r="B10" s="259" t="s">
        <v>1128</v>
      </c>
      <c r="C10" s="260" t="s">
        <v>457</v>
      </c>
    </row>
    <row r="11" spans="1:3" x14ac:dyDescent="0.25">
      <c r="A11" s="258">
        <v>10</v>
      </c>
      <c r="B11" s="259" t="s">
        <v>1129</v>
      </c>
      <c r="C11" s="260" t="s">
        <v>458</v>
      </c>
    </row>
    <row r="12" spans="1:3" x14ac:dyDescent="0.25">
      <c r="A12" s="258">
        <v>11</v>
      </c>
      <c r="B12" s="259" t="s">
        <v>1130</v>
      </c>
      <c r="C12" s="260" t="s">
        <v>459</v>
      </c>
    </row>
    <row r="13" spans="1:3" x14ac:dyDescent="0.25">
      <c r="A13" s="258">
        <v>12</v>
      </c>
      <c r="B13" s="259" t="s">
        <v>1131</v>
      </c>
      <c r="C13" s="260" t="s">
        <v>460</v>
      </c>
    </row>
    <row r="14" spans="1:3" x14ac:dyDescent="0.25">
      <c r="A14" s="258">
        <v>13</v>
      </c>
      <c r="B14" s="259" t="s">
        <v>1132</v>
      </c>
      <c r="C14" s="260" t="s">
        <v>501</v>
      </c>
    </row>
    <row r="15" spans="1:3" x14ac:dyDescent="0.25">
      <c r="A15" s="258">
        <v>14</v>
      </c>
      <c r="B15" s="259" t="s">
        <v>1133</v>
      </c>
      <c r="C15" s="260" t="s">
        <v>1134</v>
      </c>
    </row>
    <row r="16" spans="1:3" x14ac:dyDescent="0.25">
      <c r="A16" s="258">
        <v>15</v>
      </c>
      <c r="B16" s="259" t="s">
        <v>1135</v>
      </c>
      <c r="C16" s="260" t="s">
        <v>668</v>
      </c>
    </row>
    <row r="17" spans="1:3" x14ac:dyDescent="0.25">
      <c r="A17" s="258">
        <v>16</v>
      </c>
      <c r="B17" s="259" t="s">
        <v>1136</v>
      </c>
      <c r="C17" s="260" t="s">
        <v>679</v>
      </c>
    </row>
    <row r="18" spans="1:3" x14ac:dyDescent="0.25">
      <c r="A18" s="258">
        <v>17</v>
      </c>
      <c r="B18" s="259" t="s">
        <v>1137</v>
      </c>
      <c r="C18" s="260" t="s">
        <v>707</v>
      </c>
    </row>
    <row r="19" spans="1:3" x14ac:dyDescent="0.25">
      <c r="A19" s="258">
        <v>18</v>
      </c>
      <c r="B19" s="259" t="s">
        <v>1138</v>
      </c>
      <c r="C19" s="260" t="s">
        <v>1139</v>
      </c>
    </row>
    <row r="20" spans="1:3" x14ac:dyDescent="0.25">
      <c r="A20" s="258">
        <v>19</v>
      </c>
      <c r="B20" s="259" t="s">
        <v>1140</v>
      </c>
      <c r="C20" s="260" t="s">
        <v>735</v>
      </c>
    </row>
    <row r="21" spans="1:3" x14ac:dyDescent="0.25">
      <c r="A21" s="258">
        <v>20</v>
      </c>
      <c r="B21" s="259" t="s">
        <v>1141</v>
      </c>
      <c r="C21" s="260" t="s">
        <v>1142</v>
      </c>
    </row>
    <row r="22" spans="1:3" x14ac:dyDescent="0.25">
      <c r="A22" s="258">
        <v>21</v>
      </c>
      <c r="B22" s="259" t="s">
        <v>1143</v>
      </c>
      <c r="C22" s="260" t="s">
        <v>819</v>
      </c>
    </row>
    <row r="23" spans="1:3" x14ac:dyDescent="0.25">
      <c r="A23" s="258">
        <v>22</v>
      </c>
      <c r="B23" s="259" t="s">
        <v>1144</v>
      </c>
      <c r="C23" s="260" t="s">
        <v>828</v>
      </c>
    </row>
    <row r="24" spans="1:3" x14ac:dyDescent="0.25">
      <c r="A24" s="258">
        <v>23</v>
      </c>
      <c r="B24" s="259" t="s">
        <v>1145</v>
      </c>
      <c r="C24" s="260" t="s">
        <v>831</v>
      </c>
    </row>
    <row r="25" spans="1:3" x14ac:dyDescent="0.25">
      <c r="A25" s="258">
        <v>24</v>
      </c>
      <c r="B25" s="259" t="s">
        <v>1146</v>
      </c>
      <c r="C25" s="260" t="s">
        <v>839</v>
      </c>
    </row>
    <row r="26" spans="1:3" x14ac:dyDescent="0.25">
      <c r="A26" s="258">
        <v>25</v>
      </c>
      <c r="B26" s="259" t="s">
        <v>1147</v>
      </c>
      <c r="C26" s="260" t="s">
        <v>852</v>
      </c>
    </row>
    <row r="27" spans="1:3" x14ac:dyDescent="0.25">
      <c r="A27" s="258">
        <v>26</v>
      </c>
      <c r="B27" s="259" t="s">
        <v>1148</v>
      </c>
      <c r="C27" s="260" t="s">
        <v>868</v>
      </c>
    </row>
    <row r="28" spans="1:3" x14ac:dyDescent="0.25">
      <c r="A28" s="258">
        <v>27</v>
      </c>
      <c r="B28" s="259" t="s">
        <v>1149</v>
      </c>
      <c r="C28" s="260" t="s">
        <v>869</v>
      </c>
    </row>
    <row r="29" spans="1:3" x14ac:dyDescent="0.25">
      <c r="A29" s="258">
        <v>28</v>
      </c>
      <c r="B29" s="259" t="s">
        <v>1150</v>
      </c>
      <c r="C29" s="260" t="s">
        <v>892</v>
      </c>
    </row>
    <row r="30" spans="1:3" x14ac:dyDescent="0.25">
      <c r="A30" s="258">
        <v>29</v>
      </c>
      <c r="B30" s="261" t="s">
        <v>1151</v>
      </c>
      <c r="C30" s="260" t="s">
        <v>853</v>
      </c>
    </row>
    <row r="31" spans="1:3" x14ac:dyDescent="0.25">
      <c r="A31" s="258">
        <v>30</v>
      </c>
      <c r="B31" s="261" t="s">
        <v>1152</v>
      </c>
      <c r="C31" s="260" t="s">
        <v>905</v>
      </c>
    </row>
    <row r="32" spans="1:3" x14ac:dyDescent="0.25">
      <c r="A32" s="258">
        <v>31</v>
      </c>
      <c r="B32" s="262" t="s">
        <v>1153</v>
      </c>
      <c r="C32" s="260" t="s">
        <v>1103</v>
      </c>
    </row>
  </sheetData>
  <hyperlinks>
    <hyperlink ref="B4" location="MIDCAP!A1" display="MIDCAP" xr:uid="{8A380760-239B-41B3-9612-041C366034FD}"/>
    <hyperlink ref="B5" location="MULTIP!A1" display="MULTIP" xr:uid="{BBB66A17-5FA3-42FB-84F8-7F14D138F8AA}"/>
    <hyperlink ref="B6" location="SLTADV3!A1" display="SLTADV3" xr:uid="{60E57874-85DA-4672-8BA9-06E946F4F0EC}"/>
    <hyperlink ref="B7" location="SLTADV4!A1" display="SLTADV4" xr:uid="{DC304A13-1641-4F40-9849-35317489A786}"/>
    <hyperlink ref="B8" location="SLTAX2!A1" display="SLTAX2" xr:uid="{37B5E7FA-C090-403C-A297-C20CB4FA2B17}"/>
    <hyperlink ref="B9" location="SLTAX3!A1" display="SLTAX3" xr:uid="{61B80187-BA56-4148-807C-998F2BEA4DA4}"/>
    <hyperlink ref="B10" location="SLTAX4!A1" display="SLTAX4" xr:uid="{4BAC2E91-A6B7-4EC1-8967-8928114A189C}"/>
    <hyperlink ref="B11" location="SLTAX5!A1" display="SLTAX5" xr:uid="{CEAC5913-DB0A-435D-9BD5-AE69E4FD6D5E}"/>
    <hyperlink ref="B12" location="SLTAX6!A1" display="SLTAX6" xr:uid="{971DA75A-B8F5-45D3-B954-86C0DD986CB2}"/>
    <hyperlink ref="B13" location="SMILE!A1" display="SMILE" xr:uid="{EFD23DB9-7545-4482-B47D-51EE9AB93360}"/>
    <hyperlink ref="B14" location="SPAHF!A1" display="SPAHF" xr:uid="{DD89F024-5E3A-4BD1-A3C5-C2CCEA41462C}"/>
    <hyperlink ref="B15" location="SPARF!A1" display="SPARF" xr:uid="{7314B29E-3691-4212-98D4-7D3A5350BE17}"/>
    <hyperlink ref="B16" location="SPBAF!A1" display="SPBAF" xr:uid="{46B9D3B9-31C1-4990-96D3-D58D463D62C8}"/>
    <hyperlink ref="B18" location="SPESF!A1" display="SPESF" xr:uid="{D03DC8F8-D532-446F-871F-CFF185A84DFE}"/>
    <hyperlink ref="B19" location="SPFOCUS!A1" display="SPFOCUS" xr:uid="{DE031D4E-BFCF-42F3-B0AC-5BA3A842A9A3}"/>
    <hyperlink ref="B20" location="SPMUCF!A1" display="SPMUCF" xr:uid="{1B8FE52A-D8B5-43A8-8D4F-7DEED89BA7AA}"/>
    <hyperlink ref="B21" location="SPSN100!A1" display="SPSN100" xr:uid="{FE83BCA9-8CDF-4C61-9D7F-53C7A766C181}"/>
    <hyperlink ref="B22" location="SPTAX!A1" display="SPTAX" xr:uid="{35F019BC-9A21-46CE-B161-A6903E977BBF}"/>
    <hyperlink ref="B23" location="SRURAL!A1" display="SRURAL" xr:uid="{2E4CBDEF-11CE-4415-AFA5-97EA27E134D8}"/>
    <hyperlink ref="B24" location="SSFUND!A1" display="SSFUND" xr:uid="{F29ECA4C-8072-4348-9E7D-41BD2AE4BE17}"/>
    <hyperlink ref="B25" location="STAX!A1" display="STAX" xr:uid="{2720E898-C6B5-4A5E-A644-2C80048B4655}"/>
    <hyperlink ref="B26" location="SUNBCF!A1" display="SUNBCF" xr:uid="{E8B6739E-0A42-4C60-A285-4E8D47824ED1}"/>
    <hyperlink ref="B28" location="SUNFOP!A1" display="SUNFOP" xr:uid="{43E39BB2-D445-4547-9EA9-8792A3266D09}"/>
    <hyperlink ref="B3" location="GLOB!A1" display="GLOB" xr:uid="{A1191210-AEF4-4477-9480-3EFD47A62F3C}"/>
    <hyperlink ref="B27" location="SUNFCF!A1" display="SUNFCF" xr:uid="{3B8C00D2-DE41-44D1-883A-06E9D56B9A5E}"/>
    <hyperlink ref="B17" location="SPDYF!A1" display="SPDYF" xr:uid="{A9FD05E6-2122-4F34-B4F4-A8F901F96145}"/>
    <hyperlink ref="B2" location="CAPEXG!A1" display="CAPEXG" xr:uid="{3D422694-3C5C-4E37-9002-6C4D5B44BE1D}"/>
    <hyperlink ref="B30" location="SUNCYF!A1" display="SUNCYF" xr:uid="{9989EF1B-8864-4D4C-8B4C-8FD29DCE6E5C}"/>
    <hyperlink ref="B31" location="SUNMFF!A1" display="SUNMFF" xr:uid="{FC272227-38C1-4C76-9920-439208AF4596}"/>
    <hyperlink ref="B32" location="SUNIPA!A1" display="SUNIPA" xr:uid="{F7A2D1C5-39A6-45C2-8071-048575024AEF}"/>
    <hyperlink ref="B29" location="SUNMAF!A1" display="SUNMAF" xr:uid="{DE15568D-3CDC-4D8F-95F3-E36AE5552F34}"/>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06A8-B947-4389-9C30-87AAE561C40D}">
  <sheetPr>
    <outlinePr summaryBelow="0" summaryRight="0"/>
  </sheetPr>
  <dimension ref="A1:Q15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15.71093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457</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ht="25.5" x14ac:dyDescent="0.2">
      <c r="A7" s="45">
        <v>1</v>
      </c>
      <c r="B7" s="46" t="s">
        <v>363</v>
      </c>
      <c r="C7" s="46" t="s">
        <v>364</v>
      </c>
      <c r="D7" s="46" t="s">
        <v>102</v>
      </c>
      <c r="E7" s="47">
        <v>33900</v>
      </c>
      <c r="F7" s="48">
        <v>221.90940000000001</v>
      </c>
      <c r="G7" s="49">
        <v>6.6150249999999994E-2</v>
      </c>
      <c r="H7" s="39" t="s">
        <v>135</v>
      </c>
    </row>
    <row r="8" spans="1:9" ht="25.5" x14ac:dyDescent="0.2">
      <c r="A8" s="45">
        <v>2</v>
      </c>
      <c r="B8" s="46" t="s">
        <v>371</v>
      </c>
      <c r="C8" s="46" t="s">
        <v>372</v>
      </c>
      <c r="D8" s="46" t="s">
        <v>48</v>
      </c>
      <c r="E8" s="47">
        <v>9824</v>
      </c>
      <c r="F8" s="48">
        <v>176.556928</v>
      </c>
      <c r="G8" s="49">
        <v>5.2630870000000003E-2</v>
      </c>
      <c r="H8" s="39" t="s">
        <v>135</v>
      </c>
    </row>
    <row r="9" spans="1:9" x14ac:dyDescent="0.2">
      <c r="A9" s="45">
        <v>3</v>
      </c>
      <c r="B9" s="46" t="s">
        <v>365</v>
      </c>
      <c r="C9" s="46" t="s">
        <v>366</v>
      </c>
      <c r="D9" s="46" t="s">
        <v>31</v>
      </c>
      <c r="E9" s="47">
        <v>258815</v>
      </c>
      <c r="F9" s="48">
        <v>150.267989</v>
      </c>
      <c r="G9" s="49">
        <v>4.4794250000000001E-2</v>
      </c>
      <c r="H9" s="39" t="s">
        <v>135</v>
      </c>
    </row>
    <row r="10" spans="1:9" x14ac:dyDescent="0.2">
      <c r="A10" s="45">
        <v>4</v>
      </c>
      <c r="B10" s="46" t="s">
        <v>381</v>
      </c>
      <c r="C10" s="46" t="s">
        <v>382</v>
      </c>
      <c r="D10" s="46" t="s">
        <v>199</v>
      </c>
      <c r="E10" s="47">
        <v>63060</v>
      </c>
      <c r="F10" s="48">
        <v>147.05591999999999</v>
      </c>
      <c r="G10" s="49">
        <v>4.3836750000000001E-2</v>
      </c>
      <c r="H10" s="39" t="s">
        <v>135</v>
      </c>
    </row>
    <row r="11" spans="1:9" x14ac:dyDescent="0.2">
      <c r="A11" s="45">
        <v>5</v>
      </c>
      <c r="B11" s="46" t="s">
        <v>367</v>
      </c>
      <c r="C11" s="46" t="s">
        <v>368</v>
      </c>
      <c r="D11" s="46" t="s">
        <v>31</v>
      </c>
      <c r="E11" s="47">
        <v>36437</v>
      </c>
      <c r="F11" s="48">
        <v>144.80063799999999</v>
      </c>
      <c r="G11" s="49">
        <v>4.3164460000000002E-2</v>
      </c>
      <c r="H11" s="39" t="s">
        <v>135</v>
      </c>
    </row>
    <row r="12" spans="1:9" ht="25.5" x14ac:dyDescent="0.2">
      <c r="A12" s="45">
        <v>6</v>
      </c>
      <c r="B12" s="46" t="s">
        <v>369</v>
      </c>
      <c r="C12" s="46" t="s">
        <v>370</v>
      </c>
      <c r="D12" s="46" t="s">
        <v>28</v>
      </c>
      <c r="E12" s="47">
        <v>3340</v>
      </c>
      <c r="F12" s="48">
        <v>127.14712</v>
      </c>
      <c r="G12" s="49">
        <v>3.7902020000000002E-2</v>
      </c>
      <c r="H12" s="39" t="s">
        <v>135</v>
      </c>
    </row>
    <row r="13" spans="1:9" ht="25.5" x14ac:dyDescent="0.2">
      <c r="A13" s="45">
        <v>7</v>
      </c>
      <c r="B13" s="46" t="s">
        <v>81</v>
      </c>
      <c r="C13" s="46" t="s">
        <v>82</v>
      </c>
      <c r="D13" s="46" t="s">
        <v>53</v>
      </c>
      <c r="E13" s="47">
        <v>16174</v>
      </c>
      <c r="F13" s="48">
        <v>124.580235</v>
      </c>
      <c r="G13" s="49">
        <v>3.7136839999999997E-2</v>
      </c>
      <c r="H13" s="39" t="s">
        <v>135</v>
      </c>
    </row>
    <row r="14" spans="1:9" x14ac:dyDescent="0.2">
      <c r="A14" s="45">
        <v>8</v>
      </c>
      <c r="B14" s="46" t="s">
        <v>346</v>
      </c>
      <c r="C14" s="46" t="s">
        <v>347</v>
      </c>
      <c r="D14" s="46" t="s">
        <v>264</v>
      </c>
      <c r="E14" s="47">
        <v>9043</v>
      </c>
      <c r="F14" s="48">
        <v>124.54019599999999</v>
      </c>
      <c r="G14" s="49">
        <v>3.7124909999999997E-2</v>
      </c>
      <c r="H14" s="39" t="s">
        <v>135</v>
      </c>
    </row>
    <row r="15" spans="1:9" x14ac:dyDescent="0.2">
      <c r="A15" s="45">
        <v>9</v>
      </c>
      <c r="B15" s="46" t="s">
        <v>373</v>
      </c>
      <c r="C15" s="46" t="s">
        <v>374</v>
      </c>
      <c r="D15" s="46" t="s">
        <v>31</v>
      </c>
      <c r="E15" s="47">
        <v>187038</v>
      </c>
      <c r="F15" s="48">
        <v>120.39636059999999</v>
      </c>
      <c r="G15" s="49">
        <v>3.5889650000000002E-2</v>
      </c>
      <c r="H15" s="39" t="s">
        <v>135</v>
      </c>
    </row>
    <row r="16" spans="1:9" x14ac:dyDescent="0.2">
      <c r="A16" s="45">
        <v>10</v>
      </c>
      <c r="B16" s="46" t="s">
        <v>209</v>
      </c>
      <c r="C16" s="46" t="s">
        <v>210</v>
      </c>
      <c r="D16" s="46" t="s">
        <v>180</v>
      </c>
      <c r="E16" s="47">
        <v>692</v>
      </c>
      <c r="F16" s="48">
        <v>104.55428000000001</v>
      </c>
      <c r="G16" s="49">
        <v>3.1167190000000001E-2</v>
      </c>
      <c r="H16" s="39" t="s">
        <v>135</v>
      </c>
    </row>
    <row r="17" spans="1:8" x14ac:dyDescent="0.2">
      <c r="A17" s="45">
        <v>11</v>
      </c>
      <c r="B17" s="46" t="s">
        <v>375</v>
      </c>
      <c r="C17" s="46" t="s">
        <v>376</v>
      </c>
      <c r="D17" s="46" t="s">
        <v>216</v>
      </c>
      <c r="E17" s="47">
        <v>48585</v>
      </c>
      <c r="F17" s="48">
        <v>99.254296499999995</v>
      </c>
      <c r="G17" s="49">
        <v>2.9587289999999999E-2</v>
      </c>
      <c r="H17" s="39" t="s">
        <v>135</v>
      </c>
    </row>
    <row r="18" spans="1:8" ht="25.5" x14ac:dyDescent="0.2">
      <c r="A18" s="45">
        <v>12</v>
      </c>
      <c r="B18" s="46" t="s">
        <v>377</v>
      </c>
      <c r="C18" s="46" t="s">
        <v>378</v>
      </c>
      <c r="D18" s="46" t="s">
        <v>48</v>
      </c>
      <c r="E18" s="47">
        <v>47004</v>
      </c>
      <c r="F18" s="48">
        <v>96.701329200000004</v>
      </c>
      <c r="G18" s="49">
        <v>2.8826259999999999E-2</v>
      </c>
      <c r="H18" s="39" t="s">
        <v>135</v>
      </c>
    </row>
    <row r="19" spans="1:8" x14ac:dyDescent="0.2">
      <c r="A19" s="45">
        <v>13</v>
      </c>
      <c r="B19" s="46" t="s">
        <v>383</v>
      </c>
      <c r="C19" s="46" t="s">
        <v>384</v>
      </c>
      <c r="D19" s="46" t="s">
        <v>180</v>
      </c>
      <c r="E19" s="47">
        <v>10638</v>
      </c>
      <c r="F19" s="48">
        <v>89.720892000000006</v>
      </c>
      <c r="G19" s="49">
        <v>2.6745419999999999E-2</v>
      </c>
      <c r="H19" s="39" t="s">
        <v>135</v>
      </c>
    </row>
    <row r="20" spans="1:8" x14ac:dyDescent="0.2">
      <c r="A20" s="45">
        <v>14</v>
      </c>
      <c r="B20" s="46" t="s">
        <v>49</v>
      </c>
      <c r="C20" s="46" t="s">
        <v>50</v>
      </c>
      <c r="D20" s="46" t="s">
        <v>13</v>
      </c>
      <c r="E20" s="47">
        <v>7151</v>
      </c>
      <c r="F20" s="48">
        <v>88.679551000000004</v>
      </c>
      <c r="G20" s="49">
        <v>2.6435E-2</v>
      </c>
      <c r="H20" s="39" t="s">
        <v>135</v>
      </c>
    </row>
    <row r="21" spans="1:8" ht="25.5" x14ac:dyDescent="0.2">
      <c r="A21" s="45">
        <v>15</v>
      </c>
      <c r="B21" s="46" t="s">
        <v>83</v>
      </c>
      <c r="C21" s="46" t="s">
        <v>84</v>
      </c>
      <c r="D21" s="46" t="s">
        <v>25</v>
      </c>
      <c r="E21" s="47">
        <v>1562</v>
      </c>
      <c r="F21" s="48">
        <v>88.346720000000005</v>
      </c>
      <c r="G21" s="49">
        <v>2.633578E-2</v>
      </c>
      <c r="H21" s="39" t="s">
        <v>135</v>
      </c>
    </row>
    <row r="22" spans="1:8" ht="25.5" x14ac:dyDescent="0.2">
      <c r="A22" s="45">
        <v>16</v>
      </c>
      <c r="B22" s="46" t="s">
        <v>379</v>
      </c>
      <c r="C22" s="46" t="s">
        <v>380</v>
      </c>
      <c r="D22" s="46" t="s">
        <v>206</v>
      </c>
      <c r="E22" s="47">
        <v>1708</v>
      </c>
      <c r="F22" s="48">
        <v>83.700540000000004</v>
      </c>
      <c r="G22" s="49">
        <v>2.4950779999999999E-2</v>
      </c>
      <c r="H22" s="39" t="s">
        <v>135</v>
      </c>
    </row>
    <row r="23" spans="1:8" x14ac:dyDescent="0.2">
      <c r="A23" s="45">
        <v>17</v>
      </c>
      <c r="B23" s="46" t="s">
        <v>385</v>
      </c>
      <c r="C23" s="46" t="s">
        <v>386</v>
      </c>
      <c r="D23" s="46" t="s">
        <v>219</v>
      </c>
      <c r="E23" s="47">
        <v>15581</v>
      </c>
      <c r="F23" s="48">
        <v>82.478023500000006</v>
      </c>
      <c r="G23" s="49">
        <v>2.458635E-2</v>
      </c>
      <c r="H23" s="39" t="s">
        <v>135</v>
      </c>
    </row>
    <row r="24" spans="1:8" ht="25.5" x14ac:dyDescent="0.2">
      <c r="A24" s="45">
        <v>18</v>
      </c>
      <c r="B24" s="46" t="s">
        <v>72</v>
      </c>
      <c r="C24" s="46" t="s">
        <v>73</v>
      </c>
      <c r="D24" s="46" t="s">
        <v>53</v>
      </c>
      <c r="E24" s="47">
        <v>1446</v>
      </c>
      <c r="F24" s="48">
        <v>79.609530000000007</v>
      </c>
      <c r="G24" s="49">
        <v>2.3731260000000001E-2</v>
      </c>
      <c r="H24" s="39" t="s">
        <v>135</v>
      </c>
    </row>
    <row r="25" spans="1:8" x14ac:dyDescent="0.2">
      <c r="A25" s="45">
        <v>19</v>
      </c>
      <c r="B25" s="46" t="s">
        <v>348</v>
      </c>
      <c r="C25" s="46" t="s">
        <v>349</v>
      </c>
      <c r="D25" s="46" t="s">
        <v>290</v>
      </c>
      <c r="E25" s="47">
        <v>31297</v>
      </c>
      <c r="F25" s="48">
        <v>77.084511000000006</v>
      </c>
      <c r="G25" s="49">
        <v>2.297857E-2</v>
      </c>
      <c r="H25" s="39" t="s">
        <v>135</v>
      </c>
    </row>
    <row r="26" spans="1:8" ht="25.5" x14ac:dyDescent="0.2">
      <c r="A26" s="45">
        <v>20</v>
      </c>
      <c r="B26" s="46" t="s">
        <v>291</v>
      </c>
      <c r="C26" s="46" t="s">
        <v>292</v>
      </c>
      <c r="D26" s="46" t="s">
        <v>53</v>
      </c>
      <c r="E26" s="47">
        <v>4465</v>
      </c>
      <c r="F26" s="48">
        <v>74.226159999999993</v>
      </c>
      <c r="G26" s="49">
        <v>2.21265E-2</v>
      </c>
      <c r="H26" s="39" t="s">
        <v>135</v>
      </c>
    </row>
    <row r="27" spans="1:8" x14ac:dyDescent="0.2">
      <c r="A27" s="45">
        <v>21</v>
      </c>
      <c r="B27" s="46" t="s">
        <v>407</v>
      </c>
      <c r="C27" s="46" t="s">
        <v>408</v>
      </c>
      <c r="D27" s="46" t="s">
        <v>219</v>
      </c>
      <c r="E27" s="47">
        <v>18242</v>
      </c>
      <c r="F27" s="48">
        <v>71.162042</v>
      </c>
      <c r="G27" s="49">
        <v>2.1213099999999999E-2</v>
      </c>
      <c r="H27" s="39" t="s">
        <v>135</v>
      </c>
    </row>
    <row r="28" spans="1:8" ht="25.5" x14ac:dyDescent="0.2">
      <c r="A28" s="45">
        <v>22</v>
      </c>
      <c r="B28" s="46" t="s">
        <v>392</v>
      </c>
      <c r="C28" s="46" t="s">
        <v>393</v>
      </c>
      <c r="D28" s="46" t="s">
        <v>394</v>
      </c>
      <c r="E28" s="47">
        <v>22746</v>
      </c>
      <c r="F28" s="48">
        <v>69.443538000000004</v>
      </c>
      <c r="G28" s="49">
        <v>2.0700820000000002E-2</v>
      </c>
      <c r="H28" s="39" t="s">
        <v>135</v>
      </c>
    </row>
    <row r="29" spans="1:8" x14ac:dyDescent="0.2">
      <c r="A29" s="45">
        <v>23</v>
      </c>
      <c r="B29" s="46" t="s">
        <v>395</v>
      </c>
      <c r="C29" s="46" t="s">
        <v>396</v>
      </c>
      <c r="D29" s="46" t="s">
        <v>180</v>
      </c>
      <c r="E29" s="47">
        <v>4021</v>
      </c>
      <c r="F29" s="48">
        <v>65.707160999999999</v>
      </c>
      <c r="G29" s="49">
        <v>1.9587029999999998E-2</v>
      </c>
      <c r="H29" s="39" t="s">
        <v>135</v>
      </c>
    </row>
    <row r="30" spans="1:8" x14ac:dyDescent="0.2">
      <c r="A30" s="45">
        <v>24</v>
      </c>
      <c r="B30" s="46" t="s">
        <v>389</v>
      </c>
      <c r="C30" s="46" t="s">
        <v>390</v>
      </c>
      <c r="D30" s="46" t="s">
        <v>391</v>
      </c>
      <c r="E30" s="47">
        <v>6011</v>
      </c>
      <c r="F30" s="48">
        <v>61.444442000000002</v>
      </c>
      <c r="G30" s="49">
        <v>1.8316329999999999E-2</v>
      </c>
      <c r="H30" s="39" t="s">
        <v>135</v>
      </c>
    </row>
    <row r="31" spans="1:8" ht="25.5" x14ac:dyDescent="0.2">
      <c r="A31" s="45">
        <v>25</v>
      </c>
      <c r="B31" s="46" t="s">
        <v>397</v>
      </c>
      <c r="C31" s="46" t="s">
        <v>398</v>
      </c>
      <c r="D31" s="46" t="s">
        <v>206</v>
      </c>
      <c r="E31" s="47">
        <v>6109</v>
      </c>
      <c r="F31" s="48">
        <v>60.387464999999999</v>
      </c>
      <c r="G31" s="49">
        <v>1.800125E-2</v>
      </c>
      <c r="H31" s="39" t="s">
        <v>135</v>
      </c>
    </row>
    <row r="32" spans="1:8" ht="25.5" x14ac:dyDescent="0.2">
      <c r="A32" s="45">
        <v>26</v>
      </c>
      <c r="B32" s="46" t="s">
        <v>399</v>
      </c>
      <c r="C32" s="46" t="s">
        <v>400</v>
      </c>
      <c r="D32" s="46" t="s">
        <v>53</v>
      </c>
      <c r="E32" s="47">
        <v>13623</v>
      </c>
      <c r="F32" s="48">
        <v>59.212369500000001</v>
      </c>
      <c r="G32" s="49">
        <v>1.765096E-2</v>
      </c>
      <c r="H32" s="39" t="s">
        <v>135</v>
      </c>
    </row>
    <row r="33" spans="1:8" x14ac:dyDescent="0.2">
      <c r="A33" s="45">
        <v>27</v>
      </c>
      <c r="B33" s="46" t="s">
        <v>403</v>
      </c>
      <c r="C33" s="46" t="s">
        <v>404</v>
      </c>
      <c r="D33" s="46" t="s">
        <v>226</v>
      </c>
      <c r="E33" s="47">
        <v>11900</v>
      </c>
      <c r="F33" s="48">
        <v>49.182699999999997</v>
      </c>
      <c r="G33" s="49">
        <v>1.466115E-2</v>
      </c>
      <c r="H33" s="39" t="s">
        <v>135</v>
      </c>
    </row>
    <row r="34" spans="1:8" x14ac:dyDescent="0.2">
      <c r="A34" s="45">
        <v>28</v>
      </c>
      <c r="B34" s="46" t="s">
        <v>129</v>
      </c>
      <c r="C34" s="46" t="s">
        <v>130</v>
      </c>
      <c r="D34" s="46" t="s">
        <v>107</v>
      </c>
      <c r="E34" s="47">
        <v>6875</v>
      </c>
      <c r="F34" s="48">
        <v>47.715937500000003</v>
      </c>
      <c r="G34" s="49">
        <v>1.4223919999999999E-2</v>
      </c>
      <c r="H34" s="39" t="s">
        <v>135</v>
      </c>
    </row>
    <row r="35" spans="1:8" ht="25.5" x14ac:dyDescent="0.2">
      <c r="A35" s="45">
        <v>29</v>
      </c>
      <c r="B35" s="46" t="s">
        <v>405</v>
      </c>
      <c r="C35" s="46" t="s">
        <v>406</v>
      </c>
      <c r="D35" s="46" t="s">
        <v>279</v>
      </c>
      <c r="E35" s="47">
        <v>3242</v>
      </c>
      <c r="F35" s="48">
        <v>47.472605999999999</v>
      </c>
      <c r="G35" s="49">
        <v>1.415138E-2</v>
      </c>
      <c r="H35" s="39" t="s">
        <v>135</v>
      </c>
    </row>
    <row r="36" spans="1:8" x14ac:dyDescent="0.2">
      <c r="A36" s="45">
        <v>30</v>
      </c>
      <c r="B36" s="46" t="s">
        <v>411</v>
      </c>
      <c r="C36" s="46" t="s">
        <v>412</v>
      </c>
      <c r="D36" s="46" t="s">
        <v>216</v>
      </c>
      <c r="E36" s="47">
        <v>9165</v>
      </c>
      <c r="F36" s="48">
        <v>45.353002500000002</v>
      </c>
      <c r="G36" s="49">
        <v>1.351954E-2</v>
      </c>
      <c r="H36" s="39" t="s">
        <v>135</v>
      </c>
    </row>
    <row r="37" spans="1:8" ht="25.5" x14ac:dyDescent="0.2">
      <c r="A37" s="45">
        <v>31</v>
      </c>
      <c r="B37" s="46" t="s">
        <v>46</v>
      </c>
      <c r="C37" s="46" t="s">
        <v>47</v>
      </c>
      <c r="D37" s="46" t="s">
        <v>48</v>
      </c>
      <c r="E37" s="47">
        <v>558</v>
      </c>
      <c r="F37" s="48">
        <v>44.49492</v>
      </c>
      <c r="G37" s="49">
        <v>1.3263749999999999E-2</v>
      </c>
      <c r="H37" s="39" t="s">
        <v>135</v>
      </c>
    </row>
    <row r="38" spans="1:8" ht="25.5" x14ac:dyDescent="0.2">
      <c r="A38" s="45">
        <v>32</v>
      </c>
      <c r="B38" s="46" t="s">
        <v>409</v>
      </c>
      <c r="C38" s="46" t="s">
        <v>410</v>
      </c>
      <c r="D38" s="46" t="s">
        <v>53</v>
      </c>
      <c r="E38" s="47">
        <v>9769</v>
      </c>
      <c r="F38" s="48">
        <v>43.838387500000003</v>
      </c>
      <c r="G38" s="49">
        <v>1.306804E-2</v>
      </c>
      <c r="H38" s="39" t="s">
        <v>135</v>
      </c>
    </row>
    <row r="39" spans="1:8" x14ac:dyDescent="0.2">
      <c r="A39" s="45">
        <v>33</v>
      </c>
      <c r="B39" s="46" t="s">
        <v>415</v>
      </c>
      <c r="C39" s="46" t="s">
        <v>416</v>
      </c>
      <c r="D39" s="46" t="s">
        <v>264</v>
      </c>
      <c r="E39" s="47">
        <v>12245</v>
      </c>
      <c r="F39" s="48">
        <v>35.400295</v>
      </c>
      <c r="G39" s="49">
        <v>1.055268E-2</v>
      </c>
      <c r="H39" s="39" t="s">
        <v>135</v>
      </c>
    </row>
    <row r="40" spans="1:8" x14ac:dyDescent="0.2">
      <c r="A40" s="45">
        <v>34</v>
      </c>
      <c r="B40" s="46" t="s">
        <v>417</v>
      </c>
      <c r="C40" s="46" t="s">
        <v>418</v>
      </c>
      <c r="D40" s="46" t="s">
        <v>180</v>
      </c>
      <c r="E40" s="47">
        <v>2672</v>
      </c>
      <c r="F40" s="48">
        <v>34.351232000000003</v>
      </c>
      <c r="G40" s="49">
        <v>1.0239959999999999E-2</v>
      </c>
      <c r="H40" s="39" t="s">
        <v>135</v>
      </c>
    </row>
    <row r="41" spans="1:8" ht="25.5" x14ac:dyDescent="0.2">
      <c r="A41" s="45">
        <v>35</v>
      </c>
      <c r="B41" s="46" t="s">
        <v>419</v>
      </c>
      <c r="C41" s="46" t="s">
        <v>420</v>
      </c>
      <c r="D41" s="46" t="s">
        <v>53</v>
      </c>
      <c r="E41" s="47">
        <v>3066</v>
      </c>
      <c r="F41" s="48">
        <v>34.06326</v>
      </c>
      <c r="G41" s="49">
        <v>1.0154109999999999E-2</v>
      </c>
      <c r="H41" s="39" t="s">
        <v>135</v>
      </c>
    </row>
    <row r="42" spans="1:8" x14ac:dyDescent="0.2">
      <c r="A42" s="45">
        <v>36</v>
      </c>
      <c r="B42" s="46" t="s">
        <v>421</v>
      </c>
      <c r="C42" s="46" t="s">
        <v>422</v>
      </c>
      <c r="D42" s="46" t="s">
        <v>423</v>
      </c>
      <c r="E42" s="47">
        <v>3504</v>
      </c>
      <c r="F42" s="48">
        <v>30.316607999999999</v>
      </c>
      <c r="G42" s="49">
        <v>9.0372500000000001E-3</v>
      </c>
      <c r="H42" s="39" t="s">
        <v>135</v>
      </c>
    </row>
    <row r="43" spans="1:8" ht="25.5" x14ac:dyDescent="0.2">
      <c r="A43" s="45">
        <v>37</v>
      </c>
      <c r="B43" s="46" t="s">
        <v>426</v>
      </c>
      <c r="C43" s="46" t="s">
        <v>427</v>
      </c>
      <c r="D43" s="46" t="s">
        <v>428</v>
      </c>
      <c r="E43" s="47">
        <v>3317</v>
      </c>
      <c r="F43" s="48">
        <v>25.6453855</v>
      </c>
      <c r="G43" s="49">
        <v>7.6447800000000003E-3</v>
      </c>
      <c r="H43" s="39" t="s">
        <v>135</v>
      </c>
    </row>
    <row r="44" spans="1:8" ht="25.5" x14ac:dyDescent="0.2">
      <c r="A44" s="45">
        <v>38</v>
      </c>
      <c r="B44" s="46" t="s">
        <v>413</v>
      </c>
      <c r="C44" s="46" t="s">
        <v>414</v>
      </c>
      <c r="D44" s="46" t="s">
        <v>48</v>
      </c>
      <c r="E44" s="47">
        <v>3447</v>
      </c>
      <c r="F44" s="48">
        <v>25.337173499999999</v>
      </c>
      <c r="G44" s="49">
        <v>7.5529000000000004E-3</v>
      </c>
      <c r="H44" s="39" t="s">
        <v>135</v>
      </c>
    </row>
    <row r="45" spans="1:8" ht="25.5" x14ac:dyDescent="0.2">
      <c r="A45" s="45">
        <v>39</v>
      </c>
      <c r="B45" s="46" t="s">
        <v>424</v>
      </c>
      <c r="C45" s="46" t="s">
        <v>425</v>
      </c>
      <c r="D45" s="46" t="s">
        <v>48</v>
      </c>
      <c r="E45" s="47">
        <v>3832</v>
      </c>
      <c r="F45" s="48">
        <v>23.057144000000001</v>
      </c>
      <c r="G45" s="49">
        <v>6.8732400000000001E-3</v>
      </c>
      <c r="H45" s="39" t="s">
        <v>135</v>
      </c>
    </row>
    <row r="46" spans="1:8" x14ac:dyDescent="0.2">
      <c r="A46" s="50"/>
      <c r="B46" s="50"/>
      <c r="C46" s="51" t="s">
        <v>134</v>
      </c>
      <c r="D46" s="50"/>
      <c r="E46" s="50" t="s">
        <v>135</v>
      </c>
      <c r="F46" s="52">
        <v>3175.1962887999998</v>
      </c>
      <c r="G46" s="53">
        <v>0.94651258999999999</v>
      </c>
      <c r="H46" s="39" t="s">
        <v>135</v>
      </c>
    </row>
    <row r="47" spans="1:8" x14ac:dyDescent="0.2">
      <c r="A47" s="50"/>
      <c r="B47" s="50"/>
      <c r="C47" s="54"/>
      <c r="D47" s="50"/>
      <c r="E47" s="50"/>
      <c r="F47" s="55"/>
      <c r="G47" s="55"/>
      <c r="H47" s="39" t="s">
        <v>135</v>
      </c>
    </row>
    <row r="48" spans="1:8" x14ac:dyDescent="0.2">
      <c r="A48" s="50"/>
      <c r="B48" s="50"/>
      <c r="C48" s="51" t="s">
        <v>136</v>
      </c>
      <c r="D48" s="50"/>
      <c r="E48" s="50"/>
      <c r="F48" s="50"/>
      <c r="G48" s="50"/>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138</v>
      </c>
      <c r="D51" s="50"/>
      <c r="E51" s="50"/>
      <c r="F51" s="50"/>
      <c r="G51" s="50"/>
      <c r="H51" s="39" t="s">
        <v>135</v>
      </c>
    </row>
    <row r="52" spans="1:8" x14ac:dyDescent="0.2">
      <c r="A52" s="50"/>
      <c r="B52" s="50"/>
      <c r="C52" s="51" t="s">
        <v>134</v>
      </c>
      <c r="D52" s="50"/>
      <c r="E52" s="50" t="s">
        <v>135</v>
      </c>
      <c r="F52" s="56" t="s">
        <v>137</v>
      </c>
      <c r="G52" s="53">
        <v>0</v>
      </c>
      <c r="H52" s="39" t="s">
        <v>135</v>
      </c>
    </row>
    <row r="53" spans="1:8" x14ac:dyDescent="0.2">
      <c r="A53" s="50"/>
      <c r="B53" s="50"/>
      <c r="C53" s="54"/>
      <c r="D53" s="50"/>
      <c r="E53" s="50"/>
      <c r="F53" s="55"/>
      <c r="G53" s="55"/>
      <c r="H53" s="39" t="s">
        <v>135</v>
      </c>
    </row>
    <row r="54" spans="1:8" x14ac:dyDescent="0.2">
      <c r="A54" s="50"/>
      <c r="B54" s="50"/>
      <c r="C54" s="51" t="s">
        <v>139</v>
      </c>
      <c r="D54" s="50"/>
      <c r="E54" s="50"/>
      <c r="F54" s="50"/>
      <c r="G54" s="50"/>
      <c r="H54" s="39" t="s">
        <v>135</v>
      </c>
    </row>
    <row r="55" spans="1:8" x14ac:dyDescent="0.2">
      <c r="A55" s="50"/>
      <c r="B55" s="50"/>
      <c r="C55" s="51" t="s">
        <v>134</v>
      </c>
      <c r="D55" s="50"/>
      <c r="E55" s="50" t="s">
        <v>135</v>
      </c>
      <c r="F55" s="56" t="s">
        <v>137</v>
      </c>
      <c r="G55" s="53">
        <v>0</v>
      </c>
      <c r="H55" s="39" t="s">
        <v>135</v>
      </c>
    </row>
    <row r="56" spans="1:8" x14ac:dyDescent="0.2">
      <c r="A56" s="50"/>
      <c r="B56" s="50"/>
      <c r="C56" s="54"/>
      <c r="D56" s="50"/>
      <c r="E56" s="50"/>
      <c r="F56" s="55"/>
      <c r="G56" s="55"/>
      <c r="H56" s="39" t="s">
        <v>135</v>
      </c>
    </row>
    <row r="57" spans="1:8" x14ac:dyDescent="0.2">
      <c r="A57" s="50"/>
      <c r="B57" s="50"/>
      <c r="C57" s="51" t="s">
        <v>140</v>
      </c>
      <c r="D57" s="50"/>
      <c r="E57" s="50"/>
      <c r="F57" s="55"/>
      <c r="G57" s="55"/>
      <c r="H57" s="39" t="s">
        <v>135</v>
      </c>
    </row>
    <row r="58" spans="1:8" x14ac:dyDescent="0.2">
      <c r="A58" s="50"/>
      <c r="B58" s="50"/>
      <c r="C58" s="51" t="s">
        <v>134</v>
      </c>
      <c r="D58" s="50"/>
      <c r="E58" s="50" t="s">
        <v>135</v>
      </c>
      <c r="F58" s="56" t="s">
        <v>137</v>
      </c>
      <c r="G58" s="53">
        <v>0</v>
      </c>
      <c r="H58" s="39" t="s">
        <v>135</v>
      </c>
    </row>
    <row r="59" spans="1:8" x14ac:dyDescent="0.2">
      <c r="A59" s="50"/>
      <c r="B59" s="50"/>
      <c r="C59" s="54"/>
      <c r="D59" s="50"/>
      <c r="E59" s="50"/>
      <c r="F59" s="55"/>
      <c r="G59" s="55"/>
      <c r="H59" s="39" t="s">
        <v>135</v>
      </c>
    </row>
    <row r="60" spans="1:8" x14ac:dyDescent="0.2">
      <c r="A60" s="50"/>
      <c r="B60" s="50"/>
      <c r="C60" s="51" t="s">
        <v>141</v>
      </c>
      <c r="D60" s="50"/>
      <c r="E60" s="50"/>
      <c r="F60" s="55"/>
      <c r="G60" s="55"/>
      <c r="H60" s="39" t="s">
        <v>135</v>
      </c>
    </row>
    <row r="61" spans="1:8" x14ac:dyDescent="0.2">
      <c r="A61" s="50"/>
      <c r="B61" s="50"/>
      <c r="C61" s="51" t="s">
        <v>134</v>
      </c>
      <c r="D61" s="50"/>
      <c r="E61" s="50" t="s">
        <v>135</v>
      </c>
      <c r="F61" s="56" t="s">
        <v>137</v>
      </c>
      <c r="G61" s="53">
        <v>0</v>
      </c>
      <c r="H61" s="39" t="s">
        <v>135</v>
      </c>
    </row>
    <row r="62" spans="1:8" x14ac:dyDescent="0.2">
      <c r="A62" s="50"/>
      <c r="B62" s="50"/>
      <c r="C62" s="54"/>
      <c r="D62" s="50"/>
      <c r="E62" s="50"/>
      <c r="F62" s="55"/>
      <c r="G62" s="55"/>
      <c r="H62" s="39" t="s">
        <v>135</v>
      </c>
    </row>
    <row r="63" spans="1:8" x14ac:dyDescent="0.2">
      <c r="A63" s="50"/>
      <c r="B63" s="50"/>
      <c r="C63" s="51" t="s">
        <v>142</v>
      </c>
      <c r="D63" s="50"/>
      <c r="E63" s="50"/>
      <c r="F63" s="52">
        <v>3175.1962887999998</v>
      </c>
      <c r="G63" s="53">
        <v>0.94651258999999999</v>
      </c>
      <c r="H63" s="39" t="s">
        <v>135</v>
      </c>
    </row>
    <row r="64" spans="1:8" x14ac:dyDescent="0.2">
      <c r="A64" s="50"/>
      <c r="B64" s="50"/>
      <c r="C64" s="54"/>
      <c r="D64" s="50"/>
      <c r="E64" s="50"/>
      <c r="F64" s="55"/>
      <c r="G64" s="55"/>
      <c r="H64" s="39" t="s">
        <v>135</v>
      </c>
    </row>
    <row r="65" spans="1:8" x14ac:dyDescent="0.2">
      <c r="A65" s="50"/>
      <c r="B65" s="50"/>
      <c r="C65" s="51" t="s">
        <v>143</v>
      </c>
      <c r="D65" s="50"/>
      <c r="E65" s="50"/>
      <c r="F65" s="55"/>
      <c r="G65" s="55"/>
      <c r="H65" s="39" t="s">
        <v>135</v>
      </c>
    </row>
    <row r="66" spans="1:8" x14ac:dyDescent="0.2">
      <c r="A66" s="50"/>
      <c r="B66" s="50"/>
      <c r="C66" s="51" t="s">
        <v>10</v>
      </c>
      <c r="D66" s="50"/>
      <c r="E66" s="50"/>
      <c r="F66" s="55"/>
      <c r="G66" s="55"/>
      <c r="H66" s="39" t="s">
        <v>135</v>
      </c>
    </row>
    <row r="67" spans="1:8" x14ac:dyDescent="0.2">
      <c r="A67" s="50"/>
      <c r="B67" s="50"/>
      <c r="C67" s="51" t="s">
        <v>134</v>
      </c>
      <c r="D67" s="50"/>
      <c r="E67" s="50" t="s">
        <v>135</v>
      </c>
      <c r="F67" s="56" t="s">
        <v>137</v>
      </c>
      <c r="G67" s="53">
        <v>0</v>
      </c>
      <c r="H67" s="39" t="s">
        <v>135</v>
      </c>
    </row>
    <row r="68" spans="1:8" x14ac:dyDescent="0.2">
      <c r="A68" s="50"/>
      <c r="B68" s="50"/>
      <c r="C68" s="54"/>
      <c r="D68" s="50"/>
      <c r="E68" s="50"/>
      <c r="F68" s="55"/>
      <c r="G68" s="55"/>
      <c r="H68" s="39" t="s">
        <v>135</v>
      </c>
    </row>
    <row r="69" spans="1:8" x14ac:dyDescent="0.2">
      <c r="A69" s="50"/>
      <c r="B69" s="50"/>
      <c r="C69" s="51" t="s">
        <v>144</v>
      </c>
      <c r="D69" s="50"/>
      <c r="E69" s="50"/>
      <c r="F69" s="50"/>
      <c r="G69" s="50"/>
      <c r="H69" s="39" t="s">
        <v>135</v>
      </c>
    </row>
    <row r="70" spans="1:8" x14ac:dyDescent="0.2">
      <c r="A70" s="50"/>
      <c r="B70" s="50"/>
      <c r="C70" s="51" t="s">
        <v>134</v>
      </c>
      <c r="D70" s="50"/>
      <c r="E70" s="50" t="s">
        <v>135</v>
      </c>
      <c r="F70" s="56" t="s">
        <v>137</v>
      </c>
      <c r="G70" s="53">
        <v>0</v>
      </c>
      <c r="H70" s="39" t="s">
        <v>135</v>
      </c>
    </row>
    <row r="71" spans="1:8" x14ac:dyDescent="0.2">
      <c r="A71" s="50"/>
      <c r="B71" s="50"/>
      <c r="C71" s="54"/>
      <c r="D71" s="50"/>
      <c r="E71" s="50"/>
      <c r="F71" s="55"/>
      <c r="G71" s="55"/>
      <c r="H71" s="39" t="s">
        <v>135</v>
      </c>
    </row>
    <row r="72" spans="1:8" x14ac:dyDescent="0.2">
      <c r="A72" s="50"/>
      <c r="B72" s="50"/>
      <c r="C72" s="51" t="s">
        <v>145</v>
      </c>
      <c r="D72" s="50"/>
      <c r="E72" s="50"/>
      <c r="F72" s="50"/>
      <c r="G72" s="50"/>
      <c r="H72" s="39" t="s">
        <v>135</v>
      </c>
    </row>
    <row r="73" spans="1:8" x14ac:dyDescent="0.2">
      <c r="A73" s="50"/>
      <c r="B73" s="50"/>
      <c r="C73" s="51" t="s">
        <v>134</v>
      </c>
      <c r="D73" s="50"/>
      <c r="E73" s="50" t="s">
        <v>135</v>
      </c>
      <c r="F73" s="56" t="s">
        <v>137</v>
      </c>
      <c r="G73" s="53">
        <v>0</v>
      </c>
      <c r="H73" s="39" t="s">
        <v>135</v>
      </c>
    </row>
    <row r="74" spans="1:8" x14ac:dyDescent="0.2">
      <c r="A74" s="50"/>
      <c r="B74" s="50"/>
      <c r="C74" s="54"/>
      <c r="D74" s="50"/>
      <c r="E74" s="50"/>
      <c r="F74" s="55"/>
      <c r="G74" s="55"/>
      <c r="H74" s="39" t="s">
        <v>135</v>
      </c>
    </row>
    <row r="75" spans="1:8" x14ac:dyDescent="0.2">
      <c r="A75" s="50"/>
      <c r="B75" s="50"/>
      <c r="C75" s="51" t="s">
        <v>146</v>
      </c>
      <c r="D75" s="50"/>
      <c r="E75" s="50"/>
      <c r="F75" s="55"/>
      <c r="G75" s="55"/>
      <c r="H75" s="39" t="s">
        <v>135</v>
      </c>
    </row>
    <row r="76" spans="1:8" x14ac:dyDescent="0.2">
      <c r="A76" s="50"/>
      <c r="B76" s="50"/>
      <c r="C76" s="51" t="s">
        <v>134</v>
      </c>
      <c r="D76" s="50"/>
      <c r="E76" s="50" t="s">
        <v>135</v>
      </c>
      <c r="F76" s="56" t="s">
        <v>137</v>
      </c>
      <c r="G76" s="53">
        <v>0</v>
      </c>
      <c r="H76" s="39" t="s">
        <v>135</v>
      </c>
    </row>
    <row r="77" spans="1:8" x14ac:dyDescent="0.2">
      <c r="A77" s="50"/>
      <c r="B77" s="50"/>
      <c r="C77" s="54"/>
      <c r="D77" s="50"/>
      <c r="E77" s="50"/>
      <c r="F77" s="55"/>
      <c r="G77" s="55"/>
      <c r="H77" s="39" t="s">
        <v>135</v>
      </c>
    </row>
    <row r="78" spans="1:8" x14ac:dyDescent="0.2">
      <c r="A78" s="50"/>
      <c r="B78" s="50"/>
      <c r="C78" s="51" t="s">
        <v>147</v>
      </c>
      <c r="D78" s="50"/>
      <c r="E78" s="50"/>
      <c r="F78" s="52">
        <v>0</v>
      </c>
      <c r="G78" s="53">
        <v>0</v>
      </c>
      <c r="H78" s="39" t="s">
        <v>135</v>
      </c>
    </row>
    <row r="79" spans="1:8" x14ac:dyDescent="0.2">
      <c r="A79" s="50"/>
      <c r="B79" s="50"/>
      <c r="C79" s="54"/>
      <c r="D79" s="50"/>
      <c r="E79" s="50"/>
      <c r="F79" s="55"/>
      <c r="G79" s="55"/>
      <c r="H79" s="39" t="s">
        <v>135</v>
      </c>
    </row>
    <row r="80" spans="1:8" x14ac:dyDescent="0.2">
      <c r="A80" s="50"/>
      <c r="B80" s="50"/>
      <c r="C80" s="51" t="s">
        <v>148</v>
      </c>
      <c r="D80" s="50"/>
      <c r="E80" s="50"/>
      <c r="F80" s="55"/>
      <c r="G80" s="55"/>
      <c r="H80" s="39" t="s">
        <v>135</v>
      </c>
    </row>
    <row r="81" spans="1:8" x14ac:dyDescent="0.2">
      <c r="A81" s="50"/>
      <c r="B81" s="50"/>
      <c r="C81" s="51" t="s">
        <v>149</v>
      </c>
      <c r="D81" s="50"/>
      <c r="E81" s="50"/>
      <c r="F81" s="55"/>
      <c r="G81" s="55"/>
      <c r="H81" s="39" t="s">
        <v>135</v>
      </c>
    </row>
    <row r="82" spans="1:8" x14ac:dyDescent="0.2">
      <c r="A82" s="50"/>
      <c r="B82" s="50"/>
      <c r="C82" s="51" t="s">
        <v>134</v>
      </c>
      <c r="D82" s="50"/>
      <c r="E82" s="50" t="s">
        <v>135</v>
      </c>
      <c r="F82" s="56" t="s">
        <v>137</v>
      </c>
      <c r="G82" s="53">
        <v>0</v>
      </c>
      <c r="H82" s="39" t="s">
        <v>135</v>
      </c>
    </row>
    <row r="83" spans="1:8" x14ac:dyDescent="0.2">
      <c r="A83" s="50"/>
      <c r="B83" s="50"/>
      <c r="C83" s="54"/>
      <c r="D83" s="50"/>
      <c r="E83" s="50"/>
      <c r="F83" s="55"/>
      <c r="G83" s="55"/>
      <c r="H83" s="39" t="s">
        <v>135</v>
      </c>
    </row>
    <row r="84" spans="1:8" x14ac:dyDescent="0.2">
      <c r="A84" s="50"/>
      <c r="B84" s="50"/>
      <c r="C84" s="51" t="s">
        <v>150</v>
      </c>
      <c r="D84" s="50"/>
      <c r="E84" s="50"/>
      <c r="F84" s="55"/>
      <c r="G84" s="55"/>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151</v>
      </c>
      <c r="D87" s="50"/>
      <c r="E87" s="50"/>
      <c r="F87" s="55"/>
      <c r="G87" s="55"/>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152</v>
      </c>
      <c r="D90" s="50"/>
      <c r="E90" s="50"/>
      <c r="F90" s="55"/>
      <c r="G90" s="55"/>
      <c r="H90" s="39" t="s">
        <v>135</v>
      </c>
    </row>
    <row r="91" spans="1:8" x14ac:dyDescent="0.2">
      <c r="A91" s="45">
        <v>1</v>
      </c>
      <c r="B91" s="46"/>
      <c r="C91" s="46" t="s">
        <v>153</v>
      </c>
      <c r="D91" s="46"/>
      <c r="E91" s="60"/>
      <c r="F91" s="48">
        <v>136.05036999999999</v>
      </c>
      <c r="G91" s="49">
        <v>4.0556040000000002E-2</v>
      </c>
      <c r="H91" s="39">
        <v>4.92</v>
      </c>
    </row>
    <row r="92" spans="1:8" x14ac:dyDescent="0.2">
      <c r="A92" s="50"/>
      <c r="B92" s="50"/>
      <c r="C92" s="51" t="s">
        <v>134</v>
      </c>
      <c r="D92" s="50"/>
      <c r="E92" s="50" t="s">
        <v>135</v>
      </c>
      <c r="F92" s="52">
        <v>136.05036999999999</v>
      </c>
      <c r="G92" s="53">
        <v>4.0556040000000002E-2</v>
      </c>
      <c r="H92" s="39" t="s">
        <v>135</v>
      </c>
    </row>
    <row r="93" spans="1:8" x14ac:dyDescent="0.2">
      <c r="A93" s="50"/>
      <c r="B93" s="50"/>
      <c r="C93" s="54"/>
      <c r="D93" s="50"/>
      <c r="E93" s="50"/>
      <c r="F93" s="55"/>
      <c r="G93" s="55"/>
      <c r="H93" s="39" t="s">
        <v>135</v>
      </c>
    </row>
    <row r="94" spans="1:8" x14ac:dyDescent="0.2">
      <c r="A94" s="50"/>
      <c r="B94" s="50"/>
      <c r="C94" s="51" t="s">
        <v>154</v>
      </c>
      <c r="D94" s="50"/>
      <c r="E94" s="50"/>
      <c r="F94" s="52">
        <v>136.05036999999999</v>
      </c>
      <c r="G94" s="53">
        <v>4.0556040000000002E-2</v>
      </c>
      <c r="H94" s="39" t="s">
        <v>135</v>
      </c>
    </row>
    <row r="95" spans="1:8" x14ac:dyDescent="0.2">
      <c r="A95" s="50"/>
      <c r="B95" s="50"/>
      <c r="C95" s="55"/>
      <c r="D95" s="50"/>
      <c r="E95" s="50"/>
      <c r="F95" s="50"/>
      <c r="G95" s="50"/>
      <c r="H95" s="39" t="s">
        <v>135</v>
      </c>
    </row>
    <row r="96" spans="1:8" x14ac:dyDescent="0.2">
      <c r="A96" s="50"/>
      <c r="B96" s="50"/>
      <c r="C96" s="51" t="s">
        <v>155</v>
      </c>
      <c r="D96" s="50"/>
      <c r="E96" s="50"/>
      <c r="F96" s="50"/>
      <c r="G96" s="50"/>
      <c r="H96" s="39" t="s">
        <v>135</v>
      </c>
    </row>
    <row r="97" spans="1:10" x14ac:dyDescent="0.2">
      <c r="A97" s="50"/>
      <c r="B97" s="50"/>
      <c r="C97" s="51" t="s">
        <v>156</v>
      </c>
      <c r="D97" s="50"/>
      <c r="E97" s="50"/>
      <c r="F97" s="50"/>
      <c r="G97" s="50"/>
      <c r="H97" s="39" t="s">
        <v>135</v>
      </c>
    </row>
    <row r="98" spans="1:10" x14ac:dyDescent="0.2">
      <c r="A98" s="50"/>
      <c r="B98" s="50"/>
      <c r="C98" s="51" t="s">
        <v>134</v>
      </c>
      <c r="D98" s="50"/>
      <c r="E98" s="50" t="s">
        <v>135</v>
      </c>
      <c r="F98" s="56" t="s">
        <v>137</v>
      </c>
      <c r="G98" s="53">
        <v>0</v>
      </c>
      <c r="H98" s="39" t="s">
        <v>135</v>
      </c>
    </row>
    <row r="99" spans="1:10" x14ac:dyDescent="0.2">
      <c r="A99" s="50"/>
      <c r="B99" s="50"/>
      <c r="C99" s="54"/>
      <c r="D99" s="50"/>
      <c r="E99" s="50"/>
      <c r="F99" s="55"/>
      <c r="G99" s="55"/>
      <c r="H99" s="39" t="s">
        <v>135</v>
      </c>
    </row>
    <row r="100" spans="1:10" x14ac:dyDescent="0.2">
      <c r="A100" s="50"/>
      <c r="B100" s="50"/>
      <c r="C100" s="51" t="s">
        <v>157</v>
      </c>
      <c r="D100" s="50"/>
      <c r="E100" s="50"/>
      <c r="F100" s="50"/>
      <c r="G100" s="50"/>
      <c r="H100" s="39" t="s">
        <v>135</v>
      </c>
    </row>
    <row r="101" spans="1:10" x14ac:dyDescent="0.2">
      <c r="A101" s="50"/>
      <c r="B101" s="50"/>
      <c r="C101" s="51" t="s">
        <v>158</v>
      </c>
      <c r="D101" s="50"/>
      <c r="E101" s="50"/>
      <c r="F101" s="50"/>
      <c r="G101" s="50"/>
      <c r="H101" s="39" t="s">
        <v>135</v>
      </c>
    </row>
    <row r="102" spans="1:10" x14ac:dyDescent="0.2">
      <c r="A102" s="50"/>
      <c r="B102" s="50"/>
      <c r="C102" s="51" t="s">
        <v>134</v>
      </c>
      <c r="D102" s="50"/>
      <c r="E102" s="50" t="s">
        <v>135</v>
      </c>
      <c r="F102" s="56" t="s">
        <v>137</v>
      </c>
      <c r="G102" s="53">
        <v>0</v>
      </c>
      <c r="H102" s="39" t="s">
        <v>135</v>
      </c>
    </row>
    <row r="103" spans="1:10" x14ac:dyDescent="0.2">
      <c r="A103" s="50"/>
      <c r="B103" s="50"/>
      <c r="C103" s="54"/>
      <c r="D103" s="50"/>
      <c r="E103" s="50"/>
      <c r="F103" s="55"/>
      <c r="G103" s="55"/>
      <c r="H103" s="39" t="s">
        <v>135</v>
      </c>
    </row>
    <row r="104" spans="1:10" x14ac:dyDescent="0.2">
      <c r="A104" s="50"/>
      <c r="B104" s="50"/>
      <c r="C104" s="51" t="s">
        <v>159</v>
      </c>
      <c r="D104" s="50"/>
      <c r="E104" s="50"/>
      <c r="F104" s="55"/>
      <c r="G104" s="55"/>
      <c r="H104" s="39" t="s">
        <v>135</v>
      </c>
    </row>
    <row r="105" spans="1:10" x14ac:dyDescent="0.2">
      <c r="A105" s="50"/>
      <c r="B105" s="50"/>
      <c r="C105" s="51" t="s">
        <v>134</v>
      </c>
      <c r="D105" s="50"/>
      <c r="E105" s="50" t="s">
        <v>135</v>
      </c>
      <c r="F105" s="56" t="s">
        <v>137</v>
      </c>
      <c r="G105" s="53">
        <v>0</v>
      </c>
      <c r="H105" s="39" t="s">
        <v>135</v>
      </c>
    </row>
    <row r="106" spans="1:10" x14ac:dyDescent="0.2">
      <c r="A106" s="50"/>
      <c r="B106" s="50"/>
      <c r="C106" s="54"/>
      <c r="D106" s="50"/>
      <c r="E106" s="50"/>
      <c r="F106" s="55"/>
      <c r="G106" s="55"/>
      <c r="H106" s="39" t="s">
        <v>135</v>
      </c>
    </row>
    <row r="107" spans="1:10" x14ac:dyDescent="0.2">
      <c r="A107" s="60"/>
      <c r="B107" s="46"/>
      <c r="C107" s="46" t="s">
        <v>160</v>
      </c>
      <c r="D107" s="46"/>
      <c r="E107" s="60"/>
      <c r="F107" s="48">
        <v>43.380026780000001</v>
      </c>
      <c r="G107" s="49">
        <v>1.2931399999999999E-2</v>
      </c>
      <c r="H107" s="39" t="s">
        <v>135</v>
      </c>
    </row>
    <row r="108" spans="1:10" x14ac:dyDescent="0.2">
      <c r="A108" s="54"/>
      <c r="B108" s="54"/>
      <c r="C108" s="51" t="s">
        <v>161</v>
      </c>
      <c r="D108" s="55"/>
      <c r="E108" s="55"/>
      <c r="F108" s="52">
        <v>3354.62668558</v>
      </c>
      <c r="G108" s="61">
        <v>1.00000003</v>
      </c>
      <c r="H108" s="39" t="s">
        <v>135</v>
      </c>
    </row>
    <row r="109" spans="1:10" x14ac:dyDescent="0.2">
      <c r="A109" s="62"/>
      <c r="B109" s="62"/>
      <c r="C109" s="63"/>
      <c r="D109" s="64"/>
      <c r="E109" s="64"/>
      <c r="F109" s="65"/>
      <c r="G109" s="66"/>
      <c r="H109" s="67"/>
    </row>
    <row r="110" spans="1:10" x14ac:dyDescent="0.2">
      <c r="A110" s="62"/>
      <c r="B110" s="68" t="s">
        <v>937</v>
      </c>
      <c r="C110" s="68"/>
      <c r="D110" s="68"/>
      <c r="E110" s="68"/>
      <c r="F110" s="68"/>
      <c r="G110" s="68"/>
      <c r="H110" s="68"/>
      <c r="J110" s="69"/>
    </row>
    <row r="111" spans="1:10" x14ac:dyDescent="0.2">
      <c r="A111" s="62"/>
      <c r="B111" s="68" t="s">
        <v>938</v>
      </c>
      <c r="C111" s="68"/>
      <c r="D111" s="68"/>
      <c r="E111" s="68"/>
      <c r="F111" s="68"/>
      <c r="G111" s="68"/>
      <c r="H111" s="68"/>
      <c r="J111" s="69"/>
    </row>
    <row r="112" spans="1:10" x14ac:dyDescent="0.2">
      <c r="A112" s="62"/>
      <c r="B112" s="68" t="s">
        <v>939</v>
      </c>
      <c r="C112" s="68"/>
      <c r="D112" s="68"/>
      <c r="E112" s="68"/>
      <c r="F112" s="68"/>
      <c r="G112" s="68"/>
      <c r="H112" s="68"/>
      <c r="J112" s="69"/>
    </row>
    <row r="113" spans="1:17" s="72" customFormat="1" ht="64.5" customHeight="1" x14ac:dyDescent="0.25">
      <c r="A113" s="70"/>
      <c r="B113" s="71" t="s">
        <v>940</v>
      </c>
      <c r="C113" s="71"/>
      <c r="D113" s="71"/>
      <c r="E113" s="71"/>
      <c r="F113" s="71"/>
      <c r="G113" s="71"/>
      <c r="H113" s="71"/>
      <c r="I113" s="33"/>
      <c r="J113" s="69"/>
      <c r="K113" s="33"/>
      <c r="L113" s="33"/>
      <c r="M113" s="33"/>
      <c r="N113" s="33"/>
      <c r="O113" s="33"/>
      <c r="P113" s="33"/>
      <c r="Q113" s="33"/>
    </row>
    <row r="114" spans="1:17" x14ac:dyDescent="0.2">
      <c r="A114" s="62"/>
      <c r="B114" s="68" t="s">
        <v>941</v>
      </c>
      <c r="C114" s="68"/>
      <c r="D114" s="68"/>
      <c r="E114" s="68"/>
      <c r="F114" s="68"/>
      <c r="G114" s="68"/>
      <c r="H114" s="68"/>
      <c r="J114" s="69"/>
    </row>
    <row r="115" spans="1:17" x14ac:dyDescent="0.2">
      <c r="A115" s="62"/>
      <c r="B115" s="62"/>
      <c r="C115" s="62"/>
      <c r="D115" s="64"/>
      <c r="E115" s="64"/>
      <c r="F115" s="64"/>
      <c r="G115" s="64"/>
    </row>
    <row r="116" spans="1:17" x14ac:dyDescent="0.2">
      <c r="A116" s="62"/>
      <c r="B116" s="73" t="s">
        <v>162</v>
      </c>
      <c r="C116" s="74"/>
      <c r="D116" s="75"/>
      <c r="E116" s="76"/>
      <c r="F116" s="64"/>
      <c r="G116" s="64"/>
    </row>
    <row r="117" spans="1:17" ht="27.75" customHeight="1" x14ac:dyDescent="0.2">
      <c r="A117" s="62"/>
      <c r="B117" s="77" t="s">
        <v>163</v>
      </c>
      <c r="C117" s="78"/>
      <c r="D117" s="38" t="s">
        <v>164</v>
      </c>
      <c r="E117" s="76"/>
      <c r="F117" s="64"/>
      <c r="G117" s="64"/>
    </row>
    <row r="118" spans="1:17" x14ac:dyDescent="0.2">
      <c r="A118" s="62"/>
      <c r="B118" s="77" t="s">
        <v>942</v>
      </c>
      <c r="C118" s="78"/>
      <c r="D118" s="38" t="s">
        <v>164</v>
      </c>
      <c r="E118" s="76"/>
      <c r="F118" s="64"/>
      <c r="G118" s="64"/>
    </row>
    <row r="119" spans="1:17" x14ac:dyDescent="0.2">
      <c r="A119" s="62"/>
      <c r="B119" s="77" t="s">
        <v>165</v>
      </c>
      <c r="C119" s="78"/>
      <c r="D119" s="79" t="s">
        <v>135</v>
      </c>
      <c r="E119" s="76"/>
      <c r="F119" s="64"/>
      <c r="G119" s="64"/>
    </row>
    <row r="120" spans="1:17" x14ac:dyDescent="0.2">
      <c r="A120" s="80"/>
      <c r="B120" s="81" t="s">
        <v>135</v>
      </c>
      <c r="C120" s="81" t="s">
        <v>943</v>
      </c>
      <c r="D120" s="81" t="s">
        <v>166</v>
      </c>
      <c r="E120" s="80"/>
      <c r="F120" s="80"/>
      <c r="G120" s="80"/>
      <c r="H120" s="80"/>
      <c r="J120" s="69"/>
    </row>
    <row r="121" spans="1:17" x14ac:dyDescent="0.2">
      <c r="A121" s="80"/>
      <c r="B121" s="82" t="s">
        <v>167</v>
      </c>
      <c r="C121" s="83">
        <v>46053</v>
      </c>
      <c r="D121" s="83">
        <v>46081</v>
      </c>
      <c r="E121" s="80"/>
      <c r="F121" s="80"/>
      <c r="G121" s="80"/>
      <c r="J121" s="69"/>
    </row>
    <row r="122" spans="1:17" x14ac:dyDescent="0.2">
      <c r="A122" s="84"/>
      <c r="B122" s="46" t="s">
        <v>168</v>
      </c>
      <c r="C122" s="85">
        <v>28.656600000000001</v>
      </c>
      <c r="D122" s="85">
        <v>28.440899999999999</v>
      </c>
      <c r="E122" s="84"/>
      <c r="F122" s="86"/>
      <c r="G122" s="87"/>
    </row>
    <row r="123" spans="1:17" x14ac:dyDescent="0.2">
      <c r="A123" s="84"/>
      <c r="B123" s="46" t="s">
        <v>169</v>
      </c>
      <c r="C123" s="85">
        <v>27.275300000000001</v>
      </c>
      <c r="D123" s="85">
        <v>27.069900000000001</v>
      </c>
      <c r="E123" s="84"/>
      <c r="F123" s="86"/>
      <c r="G123" s="87"/>
    </row>
    <row r="124" spans="1:17" x14ac:dyDescent="0.2">
      <c r="A124" s="84"/>
      <c r="B124" s="46" t="s">
        <v>170</v>
      </c>
      <c r="C124" s="85">
        <v>28.008800000000001</v>
      </c>
      <c r="D124" s="85">
        <v>27.7956</v>
      </c>
      <c r="E124" s="84"/>
      <c r="F124" s="86"/>
      <c r="G124" s="87"/>
    </row>
    <row r="125" spans="1:17" x14ac:dyDescent="0.2">
      <c r="A125" s="84"/>
      <c r="B125" s="46" t="s">
        <v>171</v>
      </c>
      <c r="C125" s="85">
        <v>26.630400000000002</v>
      </c>
      <c r="D125" s="85">
        <v>26.427700000000002</v>
      </c>
      <c r="E125" s="84"/>
      <c r="F125" s="86"/>
      <c r="G125" s="87"/>
    </row>
    <row r="126" spans="1:17" x14ac:dyDescent="0.2">
      <c r="A126" s="84"/>
      <c r="B126" s="84"/>
      <c r="C126" s="84"/>
      <c r="D126" s="84"/>
      <c r="E126" s="84"/>
      <c r="F126" s="84"/>
      <c r="G126" s="84"/>
    </row>
    <row r="127" spans="1:17" x14ac:dyDescent="0.2">
      <c r="A127" s="80"/>
      <c r="B127" s="77" t="s">
        <v>944</v>
      </c>
      <c r="C127" s="78"/>
      <c r="D127" s="38" t="s">
        <v>164</v>
      </c>
      <c r="E127" s="80"/>
      <c r="F127" s="80"/>
      <c r="G127" s="80"/>
    </row>
    <row r="128" spans="1:17" x14ac:dyDescent="0.2">
      <c r="A128" s="80"/>
      <c r="B128" s="152"/>
      <c r="C128" s="152"/>
      <c r="D128" s="152"/>
      <c r="E128" s="80"/>
      <c r="F128" s="80"/>
      <c r="G128" s="80"/>
    </row>
    <row r="129" spans="1:10" ht="24" customHeight="1" x14ac:dyDescent="0.2">
      <c r="A129" s="80"/>
      <c r="B129" s="77" t="s">
        <v>173</v>
      </c>
      <c r="C129" s="78"/>
      <c r="D129" s="38" t="s">
        <v>164</v>
      </c>
      <c r="E129" s="92"/>
      <c r="F129" s="80"/>
      <c r="G129" s="80"/>
    </row>
    <row r="130" spans="1:10" ht="25.5" customHeight="1" x14ac:dyDescent="0.2">
      <c r="A130" s="80"/>
      <c r="B130" s="77" t="s">
        <v>174</v>
      </c>
      <c r="C130" s="78"/>
      <c r="D130" s="38" t="s">
        <v>164</v>
      </c>
      <c r="E130" s="92"/>
      <c r="F130" s="80"/>
      <c r="G130" s="80"/>
    </row>
    <row r="131" spans="1:10" x14ac:dyDescent="0.2">
      <c r="A131" s="80"/>
      <c r="B131" s="77" t="s">
        <v>175</v>
      </c>
      <c r="C131" s="78"/>
      <c r="D131" s="38" t="s">
        <v>164</v>
      </c>
      <c r="E131" s="92"/>
      <c r="F131" s="80"/>
      <c r="G131" s="80"/>
    </row>
    <row r="132" spans="1:10" x14ac:dyDescent="0.2">
      <c r="A132" s="80"/>
      <c r="B132" s="77" t="s">
        <v>176</v>
      </c>
      <c r="C132" s="78"/>
      <c r="D132" s="93">
        <v>0.14577879629404983</v>
      </c>
      <c r="E132" s="80"/>
      <c r="F132" s="90"/>
      <c r="G132" s="91"/>
    </row>
    <row r="134" spans="1:10" x14ac:dyDescent="0.2">
      <c r="B134" s="94" t="s">
        <v>945</v>
      </c>
      <c r="C134" s="94"/>
    </row>
    <row r="136" spans="1:10" ht="153.75" customHeight="1" x14ac:dyDescent="0.2"/>
    <row r="139" spans="1:10" x14ac:dyDescent="0.2">
      <c r="B139" s="95" t="s">
        <v>946</v>
      </c>
      <c r="C139" s="96"/>
      <c r="D139" s="95"/>
    </row>
    <row r="140" spans="1:10" x14ac:dyDescent="0.2">
      <c r="B140" s="95" t="s">
        <v>959</v>
      </c>
      <c r="D140" s="95"/>
    </row>
    <row r="141" spans="1:10" ht="165" customHeight="1" x14ac:dyDescent="0.2"/>
    <row r="142" spans="1:10" x14ac:dyDescent="0.2">
      <c r="J142" s="36"/>
    </row>
    <row r="150" s="33" customFormat="1" ht="12.75" customHeight="1" x14ac:dyDescent="0.2"/>
  </sheetData>
  <mergeCells count="18">
    <mergeCell ref="B118:C118"/>
    <mergeCell ref="B119:C119"/>
    <mergeCell ref="B134:C134"/>
    <mergeCell ref="B127:C127"/>
    <mergeCell ref="B131:C131"/>
    <mergeCell ref="B132:C132"/>
    <mergeCell ref="B129:C129"/>
    <mergeCell ref="B130:C130"/>
    <mergeCell ref="B112:H112"/>
    <mergeCell ref="B113:H113"/>
    <mergeCell ref="B114:H114"/>
    <mergeCell ref="B116:D116"/>
    <mergeCell ref="B117:C117"/>
    <mergeCell ref="A1:H1"/>
    <mergeCell ref="A2:H2"/>
    <mergeCell ref="A3:H3"/>
    <mergeCell ref="B110:H110"/>
    <mergeCell ref="B111:H111"/>
  </mergeCells>
  <hyperlinks>
    <hyperlink ref="I1" location="Index!B2" display="Index" xr:uid="{05CAABDE-3E05-44A9-B573-6C81A6566A2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EAAE-9D5E-4CF2-8B0E-837242EF2367}">
  <sheetPr>
    <outlinePr summaryBelow="0" summaryRight="0"/>
  </sheetPr>
  <dimension ref="A1:Q143"/>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2.42578125" style="33" customWidth="1"/>
    <col min="4" max="4" width="17.425781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458</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363</v>
      </c>
      <c r="C7" s="46" t="s">
        <v>364</v>
      </c>
      <c r="D7" s="46" t="s">
        <v>102</v>
      </c>
      <c r="E7" s="47">
        <v>28701</v>
      </c>
      <c r="F7" s="48">
        <v>187.876746</v>
      </c>
      <c r="G7" s="49">
        <v>6.5489279999999997E-2</v>
      </c>
      <c r="H7" s="39" t="s">
        <v>135</v>
      </c>
    </row>
    <row r="8" spans="1:9" x14ac:dyDescent="0.2">
      <c r="A8" s="45">
        <v>2</v>
      </c>
      <c r="B8" s="46" t="s">
        <v>365</v>
      </c>
      <c r="C8" s="46" t="s">
        <v>366</v>
      </c>
      <c r="D8" s="46" t="s">
        <v>31</v>
      </c>
      <c r="E8" s="47">
        <v>214459</v>
      </c>
      <c r="F8" s="48">
        <v>124.5148954</v>
      </c>
      <c r="G8" s="49">
        <v>4.3402870000000003E-2</v>
      </c>
      <c r="H8" s="39" t="s">
        <v>135</v>
      </c>
    </row>
    <row r="9" spans="1:9" x14ac:dyDescent="0.2">
      <c r="A9" s="45">
        <v>3</v>
      </c>
      <c r="B9" s="46" t="s">
        <v>367</v>
      </c>
      <c r="C9" s="46" t="s">
        <v>368</v>
      </c>
      <c r="D9" s="46" t="s">
        <v>31</v>
      </c>
      <c r="E9" s="47">
        <v>31040</v>
      </c>
      <c r="F9" s="48">
        <v>123.35296</v>
      </c>
      <c r="G9" s="49">
        <v>4.2997849999999997E-2</v>
      </c>
      <c r="H9" s="39" t="s">
        <v>135</v>
      </c>
    </row>
    <row r="10" spans="1:9" x14ac:dyDescent="0.2">
      <c r="A10" s="45">
        <v>4</v>
      </c>
      <c r="B10" s="46" t="s">
        <v>346</v>
      </c>
      <c r="C10" s="46" t="s">
        <v>347</v>
      </c>
      <c r="D10" s="46" t="s">
        <v>264</v>
      </c>
      <c r="E10" s="47">
        <v>8793</v>
      </c>
      <c r="F10" s="48">
        <v>121.097196</v>
      </c>
      <c r="G10" s="49">
        <v>4.221155E-2</v>
      </c>
      <c r="H10" s="39" t="s">
        <v>135</v>
      </c>
    </row>
    <row r="11" spans="1:9" x14ac:dyDescent="0.2">
      <c r="A11" s="45">
        <v>5</v>
      </c>
      <c r="B11" s="46" t="s">
        <v>371</v>
      </c>
      <c r="C11" s="46" t="s">
        <v>372</v>
      </c>
      <c r="D11" s="46" t="s">
        <v>48</v>
      </c>
      <c r="E11" s="47">
        <v>6658</v>
      </c>
      <c r="F11" s="48">
        <v>119.65757600000001</v>
      </c>
      <c r="G11" s="49">
        <v>4.170973E-2</v>
      </c>
      <c r="H11" s="39" t="s">
        <v>135</v>
      </c>
    </row>
    <row r="12" spans="1:9" x14ac:dyDescent="0.2">
      <c r="A12" s="45">
        <v>6</v>
      </c>
      <c r="B12" s="46" t="s">
        <v>81</v>
      </c>
      <c r="C12" s="46" t="s">
        <v>82</v>
      </c>
      <c r="D12" s="46" t="s">
        <v>53</v>
      </c>
      <c r="E12" s="47">
        <v>15343</v>
      </c>
      <c r="F12" s="48">
        <v>118.1794575</v>
      </c>
      <c r="G12" s="49">
        <v>4.119449E-2</v>
      </c>
      <c r="H12" s="39" t="s">
        <v>135</v>
      </c>
    </row>
    <row r="13" spans="1:9" ht="25.5" x14ac:dyDescent="0.2">
      <c r="A13" s="45">
        <v>7</v>
      </c>
      <c r="B13" s="46" t="s">
        <v>369</v>
      </c>
      <c r="C13" s="46" t="s">
        <v>370</v>
      </c>
      <c r="D13" s="46" t="s">
        <v>28</v>
      </c>
      <c r="E13" s="47">
        <v>2845</v>
      </c>
      <c r="F13" s="48">
        <v>108.30346</v>
      </c>
      <c r="G13" s="49">
        <v>3.7751960000000001E-2</v>
      </c>
      <c r="H13" s="39" t="s">
        <v>135</v>
      </c>
    </row>
    <row r="14" spans="1:9" x14ac:dyDescent="0.2">
      <c r="A14" s="45">
        <v>8</v>
      </c>
      <c r="B14" s="46" t="s">
        <v>381</v>
      </c>
      <c r="C14" s="46" t="s">
        <v>382</v>
      </c>
      <c r="D14" s="46" t="s">
        <v>199</v>
      </c>
      <c r="E14" s="47">
        <v>44350</v>
      </c>
      <c r="F14" s="48">
        <v>103.4242</v>
      </c>
      <c r="G14" s="49">
        <v>3.605117E-2</v>
      </c>
      <c r="H14" s="39" t="s">
        <v>135</v>
      </c>
    </row>
    <row r="15" spans="1:9" x14ac:dyDescent="0.2">
      <c r="A15" s="45">
        <v>9</v>
      </c>
      <c r="B15" s="46" t="s">
        <v>373</v>
      </c>
      <c r="C15" s="46" t="s">
        <v>374</v>
      </c>
      <c r="D15" s="46" t="s">
        <v>31</v>
      </c>
      <c r="E15" s="47">
        <v>141618</v>
      </c>
      <c r="F15" s="48">
        <v>91.1595066</v>
      </c>
      <c r="G15" s="49">
        <v>3.1775989999999997E-2</v>
      </c>
      <c r="H15" s="39" t="s">
        <v>135</v>
      </c>
    </row>
    <row r="16" spans="1:9" x14ac:dyDescent="0.2">
      <c r="A16" s="45">
        <v>10</v>
      </c>
      <c r="B16" s="46" t="s">
        <v>209</v>
      </c>
      <c r="C16" s="46" t="s">
        <v>210</v>
      </c>
      <c r="D16" s="46" t="s">
        <v>180</v>
      </c>
      <c r="E16" s="47">
        <v>601</v>
      </c>
      <c r="F16" s="48">
        <v>90.805090000000007</v>
      </c>
      <c r="G16" s="49">
        <v>3.1652449999999999E-2</v>
      </c>
      <c r="H16" s="39" t="s">
        <v>135</v>
      </c>
    </row>
    <row r="17" spans="1:8" x14ac:dyDescent="0.2">
      <c r="A17" s="45">
        <v>11</v>
      </c>
      <c r="B17" s="46" t="s">
        <v>383</v>
      </c>
      <c r="C17" s="46" t="s">
        <v>384</v>
      </c>
      <c r="D17" s="46" t="s">
        <v>180</v>
      </c>
      <c r="E17" s="47">
        <v>10672</v>
      </c>
      <c r="F17" s="48">
        <v>90.007648000000003</v>
      </c>
      <c r="G17" s="49">
        <v>3.1374480000000003E-2</v>
      </c>
      <c r="H17" s="39" t="s">
        <v>135</v>
      </c>
    </row>
    <row r="18" spans="1:8" x14ac:dyDescent="0.2">
      <c r="A18" s="45">
        <v>12</v>
      </c>
      <c r="B18" s="46" t="s">
        <v>375</v>
      </c>
      <c r="C18" s="46" t="s">
        <v>376</v>
      </c>
      <c r="D18" s="46" t="s">
        <v>216</v>
      </c>
      <c r="E18" s="47">
        <v>43035</v>
      </c>
      <c r="F18" s="48">
        <v>87.9162015</v>
      </c>
      <c r="G18" s="49">
        <v>3.0645459999999999E-2</v>
      </c>
      <c r="H18" s="39" t="s">
        <v>135</v>
      </c>
    </row>
    <row r="19" spans="1:8" x14ac:dyDescent="0.2">
      <c r="A19" s="45">
        <v>13</v>
      </c>
      <c r="B19" s="46" t="s">
        <v>377</v>
      </c>
      <c r="C19" s="46" t="s">
        <v>378</v>
      </c>
      <c r="D19" s="46" t="s">
        <v>48</v>
      </c>
      <c r="E19" s="47">
        <v>39512</v>
      </c>
      <c r="F19" s="48">
        <v>81.288037599999996</v>
      </c>
      <c r="G19" s="49">
        <v>2.8335039999999999E-2</v>
      </c>
      <c r="H19" s="39" t="s">
        <v>135</v>
      </c>
    </row>
    <row r="20" spans="1:8" ht="25.5" x14ac:dyDescent="0.2">
      <c r="A20" s="45">
        <v>14</v>
      </c>
      <c r="B20" s="46" t="s">
        <v>379</v>
      </c>
      <c r="C20" s="46" t="s">
        <v>380</v>
      </c>
      <c r="D20" s="46" t="s">
        <v>206</v>
      </c>
      <c r="E20" s="47">
        <v>1573</v>
      </c>
      <c r="F20" s="48">
        <v>77.084864999999994</v>
      </c>
      <c r="G20" s="49">
        <v>2.686991E-2</v>
      </c>
      <c r="H20" s="39" t="s">
        <v>135</v>
      </c>
    </row>
    <row r="21" spans="1:8" x14ac:dyDescent="0.2">
      <c r="A21" s="45">
        <v>15</v>
      </c>
      <c r="B21" s="46" t="s">
        <v>49</v>
      </c>
      <c r="C21" s="46" t="s">
        <v>50</v>
      </c>
      <c r="D21" s="46" t="s">
        <v>13</v>
      </c>
      <c r="E21" s="47">
        <v>6049</v>
      </c>
      <c r="F21" s="48">
        <v>75.013649000000001</v>
      </c>
      <c r="G21" s="49">
        <v>2.6147940000000001E-2</v>
      </c>
      <c r="H21" s="39" t="s">
        <v>135</v>
      </c>
    </row>
    <row r="22" spans="1:8" ht="25.5" x14ac:dyDescent="0.2">
      <c r="A22" s="45">
        <v>16</v>
      </c>
      <c r="B22" s="46" t="s">
        <v>83</v>
      </c>
      <c r="C22" s="46" t="s">
        <v>84</v>
      </c>
      <c r="D22" s="46" t="s">
        <v>25</v>
      </c>
      <c r="E22" s="47">
        <v>1255</v>
      </c>
      <c r="F22" s="48">
        <v>70.982799999999997</v>
      </c>
      <c r="G22" s="49">
        <v>2.4742879999999998E-2</v>
      </c>
      <c r="H22" s="39" t="s">
        <v>135</v>
      </c>
    </row>
    <row r="23" spans="1:8" x14ac:dyDescent="0.2">
      <c r="A23" s="45">
        <v>17</v>
      </c>
      <c r="B23" s="46" t="s">
        <v>385</v>
      </c>
      <c r="C23" s="46" t="s">
        <v>386</v>
      </c>
      <c r="D23" s="46" t="s">
        <v>219</v>
      </c>
      <c r="E23" s="47">
        <v>13180</v>
      </c>
      <c r="F23" s="48">
        <v>69.768330000000006</v>
      </c>
      <c r="G23" s="49">
        <v>2.4319549999999999E-2</v>
      </c>
      <c r="H23" s="39" t="s">
        <v>135</v>
      </c>
    </row>
    <row r="24" spans="1:8" x14ac:dyDescent="0.2">
      <c r="A24" s="45">
        <v>18</v>
      </c>
      <c r="B24" s="46" t="s">
        <v>72</v>
      </c>
      <c r="C24" s="46" t="s">
        <v>73</v>
      </c>
      <c r="D24" s="46" t="s">
        <v>53</v>
      </c>
      <c r="E24" s="47">
        <v>1222</v>
      </c>
      <c r="F24" s="48">
        <v>67.277209999999997</v>
      </c>
      <c r="G24" s="49">
        <v>2.3451199999999998E-2</v>
      </c>
      <c r="H24" s="39" t="s">
        <v>135</v>
      </c>
    </row>
    <row r="25" spans="1:8" x14ac:dyDescent="0.2">
      <c r="A25" s="45">
        <v>19</v>
      </c>
      <c r="B25" s="46" t="s">
        <v>348</v>
      </c>
      <c r="C25" s="46" t="s">
        <v>349</v>
      </c>
      <c r="D25" s="46" t="s">
        <v>290</v>
      </c>
      <c r="E25" s="47">
        <v>26891</v>
      </c>
      <c r="F25" s="48">
        <v>66.232533000000004</v>
      </c>
      <c r="G25" s="49">
        <v>2.308706E-2</v>
      </c>
      <c r="H25" s="39" t="s">
        <v>135</v>
      </c>
    </row>
    <row r="26" spans="1:8" x14ac:dyDescent="0.2">
      <c r="A26" s="45">
        <v>20</v>
      </c>
      <c r="B26" s="46" t="s">
        <v>407</v>
      </c>
      <c r="C26" s="46" t="s">
        <v>408</v>
      </c>
      <c r="D26" s="46" t="s">
        <v>219</v>
      </c>
      <c r="E26" s="47">
        <v>15429</v>
      </c>
      <c r="F26" s="48">
        <v>60.188529000000003</v>
      </c>
      <c r="G26" s="49">
        <v>2.0980260000000001E-2</v>
      </c>
      <c r="H26" s="39" t="s">
        <v>135</v>
      </c>
    </row>
    <row r="27" spans="1:8" x14ac:dyDescent="0.2">
      <c r="A27" s="45">
        <v>21</v>
      </c>
      <c r="B27" s="46" t="s">
        <v>389</v>
      </c>
      <c r="C27" s="46" t="s">
        <v>390</v>
      </c>
      <c r="D27" s="46" t="s">
        <v>391</v>
      </c>
      <c r="E27" s="47">
        <v>5857</v>
      </c>
      <c r="F27" s="48">
        <v>59.870254000000003</v>
      </c>
      <c r="G27" s="49">
        <v>2.086932E-2</v>
      </c>
      <c r="H27" s="39" t="s">
        <v>135</v>
      </c>
    </row>
    <row r="28" spans="1:8" ht="25.5" x14ac:dyDescent="0.2">
      <c r="A28" s="45">
        <v>22</v>
      </c>
      <c r="B28" s="46" t="s">
        <v>392</v>
      </c>
      <c r="C28" s="46" t="s">
        <v>393</v>
      </c>
      <c r="D28" s="46" t="s">
        <v>394</v>
      </c>
      <c r="E28" s="47">
        <v>19517</v>
      </c>
      <c r="F28" s="48">
        <v>59.585400999999997</v>
      </c>
      <c r="G28" s="49">
        <v>2.0770029999999998E-2</v>
      </c>
      <c r="H28" s="39" t="s">
        <v>135</v>
      </c>
    </row>
    <row r="29" spans="1:8" x14ac:dyDescent="0.2">
      <c r="A29" s="45">
        <v>23</v>
      </c>
      <c r="B29" s="46" t="s">
        <v>395</v>
      </c>
      <c r="C29" s="46" t="s">
        <v>396</v>
      </c>
      <c r="D29" s="46" t="s">
        <v>180</v>
      </c>
      <c r="E29" s="47">
        <v>3287</v>
      </c>
      <c r="F29" s="48">
        <v>53.712867000000003</v>
      </c>
      <c r="G29" s="49">
        <v>1.8723E-2</v>
      </c>
      <c r="H29" s="39" t="s">
        <v>135</v>
      </c>
    </row>
    <row r="30" spans="1:8" ht="25.5" x14ac:dyDescent="0.2">
      <c r="A30" s="45">
        <v>24</v>
      </c>
      <c r="B30" s="46" t="s">
        <v>397</v>
      </c>
      <c r="C30" s="46" t="s">
        <v>398</v>
      </c>
      <c r="D30" s="46" t="s">
        <v>206</v>
      </c>
      <c r="E30" s="47">
        <v>5139</v>
      </c>
      <c r="F30" s="48">
        <v>50.799014999999997</v>
      </c>
      <c r="G30" s="49">
        <v>1.770731E-2</v>
      </c>
      <c r="H30" s="39" t="s">
        <v>135</v>
      </c>
    </row>
    <row r="31" spans="1:8" x14ac:dyDescent="0.2">
      <c r="A31" s="45">
        <v>25</v>
      </c>
      <c r="B31" s="46" t="s">
        <v>399</v>
      </c>
      <c r="C31" s="46" t="s">
        <v>400</v>
      </c>
      <c r="D31" s="46" t="s">
        <v>53</v>
      </c>
      <c r="E31" s="47">
        <v>11627</v>
      </c>
      <c r="F31" s="48">
        <v>50.536755499999998</v>
      </c>
      <c r="G31" s="49">
        <v>1.7615889999999999E-2</v>
      </c>
      <c r="H31" s="39" t="s">
        <v>135</v>
      </c>
    </row>
    <row r="32" spans="1:8" x14ac:dyDescent="0.2">
      <c r="A32" s="45">
        <v>26</v>
      </c>
      <c r="B32" s="46" t="s">
        <v>291</v>
      </c>
      <c r="C32" s="46" t="s">
        <v>292</v>
      </c>
      <c r="D32" s="46" t="s">
        <v>53</v>
      </c>
      <c r="E32" s="47">
        <v>3026</v>
      </c>
      <c r="F32" s="48">
        <v>50.304223999999998</v>
      </c>
      <c r="G32" s="49">
        <v>1.7534830000000001E-2</v>
      </c>
      <c r="H32" s="39" t="s">
        <v>135</v>
      </c>
    </row>
    <row r="33" spans="1:8" x14ac:dyDescent="0.2">
      <c r="A33" s="45">
        <v>27</v>
      </c>
      <c r="B33" s="46" t="s">
        <v>401</v>
      </c>
      <c r="C33" s="46" t="s">
        <v>402</v>
      </c>
      <c r="D33" s="46" t="s">
        <v>180</v>
      </c>
      <c r="E33" s="47">
        <v>5234</v>
      </c>
      <c r="F33" s="48">
        <v>43.167414999999998</v>
      </c>
      <c r="G33" s="49">
        <v>1.5047110000000001E-2</v>
      </c>
      <c r="H33" s="39" t="s">
        <v>135</v>
      </c>
    </row>
    <row r="34" spans="1:8" x14ac:dyDescent="0.2">
      <c r="A34" s="45">
        <v>28</v>
      </c>
      <c r="B34" s="46" t="s">
        <v>403</v>
      </c>
      <c r="C34" s="46" t="s">
        <v>404</v>
      </c>
      <c r="D34" s="46" t="s">
        <v>226</v>
      </c>
      <c r="E34" s="47">
        <v>10247</v>
      </c>
      <c r="F34" s="48">
        <v>42.350850999999999</v>
      </c>
      <c r="G34" s="49">
        <v>1.476248E-2</v>
      </c>
      <c r="H34" s="39" t="s">
        <v>135</v>
      </c>
    </row>
    <row r="35" spans="1:8" ht="25.5" x14ac:dyDescent="0.2">
      <c r="A35" s="45">
        <v>29</v>
      </c>
      <c r="B35" s="46" t="s">
        <v>405</v>
      </c>
      <c r="C35" s="46" t="s">
        <v>406</v>
      </c>
      <c r="D35" s="46" t="s">
        <v>279</v>
      </c>
      <c r="E35" s="47">
        <v>2792</v>
      </c>
      <c r="F35" s="48">
        <v>40.883256000000003</v>
      </c>
      <c r="G35" s="49">
        <v>1.425091E-2</v>
      </c>
      <c r="H35" s="39" t="s">
        <v>135</v>
      </c>
    </row>
    <row r="36" spans="1:8" x14ac:dyDescent="0.2">
      <c r="A36" s="45">
        <v>30</v>
      </c>
      <c r="B36" s="46" t="s">
        <v>411</v>
      </c>
      <c r="C36" s="46" t="s">
        <v>412</v>
      </c>
      <c r="D36" s="46" t="s">
        <v>216</v>
      </c>
      <c r="E36" s="47">
        <v>8090</v>
      </c>
      <c r="F36" s="48">
        <v>40.033365000000003</v>
      </c>
      <c r="G36" s="49">
        <v>1.3954660000000001E-2</v>
      </c>
      <c r="H36" s="39" t="s">
        <v>135</v>
      </c>
    </row>
    <row r="37" spans="1:8" x14ac:dyDescent="0.2">
      <c r="A37" s="45">
        <v>31</v>
      </c>
      <c r="B37" s="46" t="s">
        <v>129</v>
      </c>
      <c r="C37" s="46" t="s">
        <v>130</v>
      </c>
      <c r="D37" s="46" t="s">
        <v>107</v>
      </c>
      <c r="E37" s="47">
        <v>5587</v>
      </c>
      <c r="F37" s="48">
        <v>38.776573499999998</v>
      </c>
      <c r="G37" s="49">
        <v>1.351657E-2</v>
      </c>
      <c r="H37" s="39" t="s">
        <v>135</v>
      </c>
    </row>
    <row r="38" spans="1:8" x14ac:dyDescent="0.2">
      <c r="A38" s="45">
        <v>32</v>
      </c>
      <c r="B38" s="46" t="s">
        <v>46</v>
      </c>
      <c r="C38" s="46" t="s">
        <v>47</v>
      </c>
      <c r="D38" s="46" t="s">
        <v>48</v>
      </c>
      <c r="E38" s="47">
        <v>482</v>
      </c>
      <c r="F38" s="48">
        <v>38.43468</v>
      </c>
      <c r="G38" s="49">
        <v>1.33974E-2</v>
      </c>
      <c r="H38" s="39" t="s">
        <v>135</v>
      </c>
    </row>
    <row r="39" spans="1:8" x14ac:dyDescent="0.2">
      <c r="A39" s="45">
        <v>33</v>
      </c>
      <c r="B39" s="46" t="s">
        <v>409</v>
      </c>
      <c r="C39" s="46" t="s">
        <v>410</v>
      </c>
      <c r="D39" s="46" t="s">
        <v>53</v>
      </c>
      <c r="E39" s="47">
        <v>8418</v>
      </c>
      <c r="F39" s="48">
        <v>37.775775000000003</v>
      </c>
      <c r="G39" s="49">
        <v>1.3167720000000001E-2</v>
      </c>
      <c r="H39" s="39" t="s">
        <v>135</v>
      </c>
    </row>
    <row r="40" spans="1:8" x14ac:dyDescent="0.2">
      <c r="A40" s="45">
        <v>34</v>
      </c>
      <c r="B40" s="46" t="s">
        <v>415</v>
      </c>
      <c r="C40" s="46" t="s">
        <v>416</v>
      </c>
      <c r="D40" s="46" t="s">
        <v>264</v>
      </c>
      <c r="E40" s="47">
        <v>10471</v>
      </c>
      <c r="F40" s="48">
        <v>30.271661000000002</v>
      </c>
      <c r="G40" s="49">
        <v>1.0551970000000001E-2</v>
      </c>
      <c r="H40" s="39" t="s">
        <v>135</v>
      </c>
    </row>
    <row r="41" spans="1:8" x14ac:dyDescent="0.2">
      <c r="A41" s="45">
        <v>35</v>
      </c>
      <c r="B41" s="46" t="s">
        <v>417</v>
      </c>
      <c r="C41" s="46" t="s">
        <v>418</v>
      </c>
      <c r="D41" s="46" t="s">
        <v>180</v>
      </c>
      <c r="E41" s="47">
        <v>2290</v>
      </c>
      <c r="F41" s="48">
        <v>29.440239999999999</v>
      </c>
      <c r="G41" s="49">
        <v>1.0262149999999999E-2</v>
      </c>
      <c r="H41" s="39" t="s">
        <v>135</v>
      </c>
    </row>
    <row r="42" spans="1:8" x14ac:dyDescent="0.2">
      <c r="A42" s="45">
        <v>36</v>
      </c>
      <c r="B42" s="46" t="s">
        <v>419</v>
      </c>
      <c r="C42" s="46" t="s">
        <v>420</v>
      </c>
      <c r="D42" s="46" t="s">
        <v>53</v>
      </c>
      <c r="E42" s="47">
        <v>2609</v>
      </c>
      <c r="F42" s="48">
        <v>28.985990000000001</v>
      </c>
      <c r="G42" s="49">
        <v>1.010381E-2</v>
      </c>
      <c r="H42" s="39" t="s">
        <v>135</v>
      </c>
    </row>
    <row r="43" spans="1:8" x14ac:dyDescent="0.2">
      <c r="A43" s="45">
        <v>37</v>
      </c>
      <c r="B43" s="46" t="s">
        <v>421</v>
      </c>
      <c r="C43" s="46" t="s">
        <v>422</v>
      </c>
      <c r="D43" s="46" t="s">
        <v>423</v>
      </c>
      <c r="E43" s="47">
        <v>2982</v>
      </c>
      <c r="F43" s="48">
        <v>25.800263999999999</v>
      </c>
      <c r="G43" s="49">
        <v>8.9933500000000006E-3</v>
      </c>
      <c r="H43" s="39" t="s">
        <v>135</v>
      </c>
    </row>
    <row r="44" spans="1:8" x14ac:dyDescent="0.2">
      <c r="A44" s="45">
        <v>38</v>
      </c>
      <c r="B44" s="46" t="s">
        <v>413</v>
      </c>
      <c r="C44" s="46" t="s">
        <v>414</v>
      </c>
      <c r="D44" s="46" t="s">
        <v>48</v>
      </c>
      <c r="E44" s="47">
        <v>3000</v>
      </c>
      <c r="F44" s="48">
        <v>22.051500000000001</v>
      </c>
      <c r="G44" s="49">
        <v>7.6866199999999999E-3</v>
      </c>
      <c r="H44" s="39" t="s">
        <v>135</v>
      </c>
    </row>
    <row r="45" spans="1:8" x14ac:dyDescent="0.2">
      <c r="A45" s="45">
        <v>39</v>
      </c>
      <c r="B45" s="46" t="s">
        <v>426</v>
      </c>
      <c r="C45" s="46" t="s">
        <v>427</v>
      </c>
      <c r="D45" s="46" t="s">
        <v>428</v>
      </c>
      <c r="E45" s="47">
        <v>2774</v>
      </c>
      <c r="F45" s="48">
        <v>21.447181</v>
      </c>
      <c r="G45" s="49">
        <v>7.4759700000000002E-3</v>
      </c>
      <c r="H45" s="39" t="s">
        <v>135</v>
      </c>
    </row>
    <row r="46" spans="1:8" x14ac:dyDescent="0.2">
      <c r="A46" s="45">
        <v>40</v>
      </c>
      <c r="B46" s="46" t="s">
        <v>424</v>
      </c>
      <c r="C46" s="46" t="s">
        <v>425</v>
      </c>
      <c r="D46" s="46" t="s">
        <v>48</v>
      </c>
      <c r="E46" s="47">
        <v>3212</v>
      </c>
      <c r="F46" s="48">
        <v>19.326604</v>
      </c>
      <c r="G46" s="49">
        <v>6.7367900000000003E-3</v>
      </c>
      <c r="H46" s="39" t="s">
        <v>135</v>
      </c>
    </row>
    <row r="47" spans="1:8" x14ac:dyDescent="0.2">
      <c r="A47" s="50"/>
      <c r="B47" s="50"/>
      <c r="C47" s="51" t="s">
        <v>134</v>
      </c>
      <c r="D47" s="50"/>
      <c r="E47" s="50" t="s">
        <v>135</v>
      </c>
      <c r="F47" s="52">
        <v>2717.6847625999999</v>
      </c>
      <c r="G47" s="53">
        <v>0.94731900999999996</v>
      </c>
      <c r="H47" s="39" t="s">
        <v>135</v>
      </c>
    </row>
    <row r="48" spans="1:8" x14ac:dyDescent="0.2">
      <c r="A48" s="50"/>
      <c r="B48" s="50"/>
      <c r="C48" s="54"/>
      <c r="D48" s="50"/>
      <c r="E48" s="50"/>
      <c r="F48" s="55"/>
      <c r="G48" s="55"/>
      <c r="H48" s="39" t="s">
        <v>135</v>
      </c>
    </row>
    <row r="49" spans="1:8" x14ac:dyDescent="0.2">
      <c r="A49" s="50"/>
      <c r="B49" s="50"/>
      <c r="C49" s="51" t="s">
        <v>136</v>
      </c>
      <c r="D49" s="50"/>
      <c r="E49" s="50"/>
      <c r="F49" s="50"/>
      <c r="G49" s="50"/>
      <c r="H49" s="39" t="s">
        <v>135</v>
      </c>
    </row>
    <row r="50" spans="1:8" x14ac:dyDescent="0.2">
      <c r="A50" s="50"/>
      <c r="B50" s="50"/>
      <c r="C50" s="51" t="s">
        <v>134</v>
      </c>
      <c r="D50" s="50"/>
      <c r="E50" s="50" t="s">
        <v>135</v>
      </c>
      <c r="F50" s="56" t="s">
        <v>137</v>
      </c>
      <c r="G50" s="53">
        <v>0</v>
      </c>
      <c r="H50" s="39" t="s">
        <v>135</v>
      </c>
    </row>
    <row r="51" spans="1:8" x14ac:dyDescent="0.2">
      <c r="A51" s="50"/>
      <c r="B51" s="50"/>
      <c r="C51" s="54"/>
      <c r="D51" s="50"/>
      <c r="E51" s="50"/>
      <c r="F51" s="55"/>
      <c r="G51" s="55"/>
      <c r="H51" s="39" t="s">
        <v>135</v>
      </c>
    </row>
    <row r="52" spans="1:8" x14ac:dyDescent="0.2">
      <c r="A52" s="50"/>
      <c r="B52" s="50"/>
      <c r="C52" s="51" t="s">
        <v>138</v>
      </c>
      <c r="D52" s="50"/>
      <c r="E52" s="50"/>
      <c r="F52" s="50"/>
      <c r="G52" s="50"/>
      <c r="H52" s="39" t="s">
        <v>135</v>
      </c>
    </row>
    <row r="53" spans="1:8" x14ac:dyDescent="0.2">
      <c r="A53" s="50"/>
      <c r="B53" s="50"/>
      <c r="C53" s="51" t="s">
        <v>134</v>
      </c>
      <c r="D53" s="50"/>
      <c r="E53" s="50" t="s">
        <v>135</v>
      </c>
      <c r="F53" s="56" t="s">
        <v>137</v>
      </c>
      <c r="G53" s="53">
        <v>0</v>
      </c>
      <c r="H53" s="39" t="s">
        <v>135</v>
      </c>
    </row>
    <row r="54" spans="1:8" x14ac:dyDescent="0.2">
      <c r="A54" s="50"/>
      <c r="B54" s="50"/>
      <c r="C54" s="54"/>
      <c r="D54" s="50"/>
      <c r="E54" s="50"/>
      <c r="F54" s="55"/>
      <c r="G54" s="55"/>
      <c r="H54" s="39" t="s">
        <v>135</v>
      </c>
    </row>
    <row r="55" spans="1:8" x14ac:dyDescent="0.2">
      <c r="A55" s="50"/>
      <c r="B55" s="50"/>
      <c r="C55" s="51" t="s">
        <v>139</v>
      </c>
      <c r="D55" s="50"/>
      <c r="E55" s="50"/>
      <c r="F55" s="50"/>
      <c r="G55" s="50"/>
      <c r="H55" s="39" t="s">
        <v>135</v>
      </c>
    </row>
    <row r="56" spans="1:8" x14ac:dyDescent="0.2">
      <c r="A56" s="50"/>
      <c r="B56" s="50"/>
      <c r="C56" s="51" t="s">
        <v>134</v>
      </c>
      <c r="D56" s="50"/>
      <c r="E56" s="50" t="s">
        <v>135</v>
      </c>
      <c r="F56" s="56" t="s">
        <v>137</v>
      </c>
      <c r="G56" s="53">
        <v>0</v>
      </c>
      <c r="H56" s="39" t="s">
        <v>135</v>
      </c>
    </row>
    <row r="57" spans="1:8" x14ac:dyDescent="0.2">
      <c r="A57" s="50"/>
      <c r="B57" s="50"/>
      <c r="C57" s="54"/>
      <c r="D57" s="50"/>
      <c r="E57" s="50"/>
      <c r="F57" s="55"/>
      <c r="G57" s="55"/>
      <c r="H57" s="39" t="s">
        <v>135</v>
      </c>
    </row>
    <row r="58" spans="1:8" x14ac:dyDescent="0.2">
      <c r="A58" s="50"/>
      <c r="B58" s="50"/>
      <c r="C58" s="51" t="s">
        <v>140</v>
      </c>
      <c r="D58" s="50"/>
      <c r="E58" s="50"/>
      <c r="F58" s="55"/>
      <c r="G58" s="55"/>
      <c r="H58" s="39" t="s">
        <v>135</v>
      </c>
    </row>
    <row r="59" spans="1:8" x14ac:dyDescent="0.2">
      <c r="A59" s="50"/>
      <c r="B59" s="50"/>
      <c r="C59" s="51" t="s">
        <v>134</v>
      </c>
      <c r="D59" s="50"/>
      <c r="E59" s="50" t="s">
        <v>135</v>
      </c>
      <c r="F59" s="56" t="s">
        <v>137</v>
      </c>
      <c r="G59" s="53">
        <v>0</v>
      </c>
      <c r="H59" s="39" t="s">
        <v>135</v>
      </c>
    </row>
    <row r="60" spans="1:8" x14ac:dyDescent="0.2">
      <c r="A60" s="50"/>
      <c r="B60" s="50"/>
      <c r="C60" s="54"/>
      <c r="D60" s="50"/>
      <c r="E60" s="50"/>
      <c r="F60" s="55"/>
      <c r="G60" s="55"/>
      <c r="H60" s="39" t="s">
        <v>135</v>
      </c>
    </row>
    <row r="61" spans="1:8" x14ac:dyDescent="0.2">
      <c r="A61" s="50"/>
      <c r="B61" s="50"/>
      <c r="C61" s="51" t="s">
        <v>141</v>
      </c>
      <c r="D61" s="50"/>
      <c r="E61" s="50"/>
      <c r="F61" s="55"/>
      <c r="G61" s="55"/>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142</v>
      </c>
      <c r="D64" s="50"/>
      <c r="E64" s="50"/>
      <c r="F64" s="52">
        <v>2717.6847625999999</v>
      </c>
      <c r="G64" s="53">
        <v>0.94731900999999996</v>
      </c>
      <c r="H64" s="39" t="s">
        <v>135</v>
      </c>
    </row>
    <row r="65" spans="1:8" x14ac:dyDescent="0.2">
      <c r="A65" s="50"/>
      <c r="B65" s="50"/>
      <c r="C65" s="54"/>
      <c r="D65" s="50"/>
      <c r="E65" s="50"/>
      <c r="F65" s="55"/>
      <c r="G65" s="55"/>
      <c r="H65" s="39" t="s">
        <v>135</v>
      </c>
    </row>
    <row r="66" spans="1:8" x14ac:dyDescent="0.2">
      <c r="A66" s="50"/>
      <c r="B66" s="50"/>
      <c r="C66" s="51" t="s">
        <v>143</v>
      </c>
      <c r="D66" s="50"/>
      <c r="E66" s="50"/>
      <c r="F66" s="55"/>
      <c r="G66" s="55"/>
      <c r="H66" s="39" t="s">
        <v>135</v>
      </c>
    </row>
    <row r="67" spans="1:8" x14ac:dyDescent="0.2">
      <c r="A67" s="50"/>
      <c r="B67" s="50"/>
      <c r="C67" s="51" t="s">
        <v>10</v>
      </c>
      <c r="D67" s="50"/>
      <c r="E67" s="50"/>
      <c r="F67" s="55"/>
      <c r="G67" s="55"/>
      <c r="H67" s="39" t="s">
        <v>135</v>
      </c>
    </row>
    <row r="68" spans="1:8" x14ac:dyDescent="0.2">
      <c r="A68" s="50"/>
      <c r="B68" s="50"/>
      <c r="C68" s="51" t="s">
        <v>134</v>
      </c>
      <c r="D68" s="50"/>
      <c r="E68" s="50" t="s">
        <v>135</v>
      </c>
      <c r="F68" s="56" t="s">
        <v>137</v>
      </c>
      <c r="G68" s="53">
        <v>0</v>
      </c>
      <c r="H68" s="39" t="s">
        <v>135</v>
      </c>
    </row>
    <row r="69" spans="1:8" x14ac:dyDescent="0.2">
      <c r="A69" s="50"/>
      <c r="B69" s="50"/>
      <c r="C69" s="54"/>
      <c r="D69" s="50"/>
      <c r="E69" s="50"/>
      <c r="F69" s="55"/>
      <c r="G69" s="55"/>
      <c r="H69" s="39" t="s">
        <v>135</v>
      </c>
    </row>
    <row r="70" spans="1:8" x14ac:dyDescent="0.2">
      <c r="A70" s="50"/>
      <c r="B70" s="50"/>
      <c r="C70" s="51" t="s">
        <v>144</v>
      </c>
      <c r="D70" s="50"/>
      <c r="E70" s="50"/>
      <c r="F70" s="50"/>
      <c r="G70" s="50"/>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145</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146</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147</v>
      </c>
      <c r="D79" s="50"/>
      <c r="E79" s="50"/>
      <c r="F79" s="52">
        <v>0</v>
      </c>
      <c r="G79" s="53">
        <v>0</v>
      </c>
      <c r="H79" s="39" t="s">
        <v>135</v>
      </c>
    </row>
    <row r="80" spans="1:8" x14ac:dyDescent="0.2">
      <c r="A80" s="50"/>
      <c r="B80" s="50"/>
      <c r="C80" s="54"/>
      <c r="D80" s="50"/>
      <c r="E80" s="50"/>
      <c r="F80" s="55"/>
      <c r="G80" s="55"/>
      <c r="H80" s="39" t="s">
        <v>135</v>
      </c>
    </row>
    <row r="81" spans="1:8" x14ac:dyDescent="0.2">
      <c r="A81" s="50"/>
      <c r="B81" s="50"/>
      <c r="C81" s="51" t="s">
        <v>148</v>
      </c>
      <c r="D81" s="50"/>
      <c r="E81" s="50"/>
      <c r="F81" s="55"/>
      <c r="G81" s="55"/>
      <c r="H81" s="39" t="s">
        <v>135</v>
      </c>
    </row>
    <row r="82" spans="1:8" x14ac:dyDescent="0.2">
      <c r="A82" s="50"/>
      <c r="B82" s="50"/>
      <c r="C82" s="51" t="s">
        <v>149</v>
      </c>
      <c r="D82" s="50"/>
      <c r="E82" s="50"/>
      <c r="F82" s="55"/>
      <c r="G82" s="55"/>
      <c r="H82" s="39" t="s">
        <v>135</v>
      </c>
    </row>
    <row r="83" spans="1:8" x14ac:dyDescent="0.2">
      <c r="A83" s="50"/>
      <c r="B83" s="50"/>
      <c r="C83" s="51" t="s">
        <v>134</v>
      </c>
      <c r="D83" s="50"/>
      <c r="E83" s="50" t="s">
        <v>135</v>
      </c>
      <c r="F83" s="56" t="s">
        <v>137</v>
      </c>
      <c r="G83" s="53">
        <v>0</v>
      </c>
      <c r="H83" s="39" t="s">
        <v>135</v>
      </c>
    </row>
    <row r="84" spans="1:8" x14ac:dyDescent="0.2">
      <c r="A84" s="50"/>
      <c r="B84" s="50"/>
      <c r="C84" s="54"/>
      <c r="D84" s="50"/>
      <c r="E84" s="50"/>
      <c r="F84" s="55"/>
      <c r="G84" s="55"/>
      <c r="H84" s="39" t="s">
        <v>135</v>
      </c>
    </row>
    <row r="85" spans="1:8" x14ac:dyDescent="0.2">
      <c r="A85" s="50"/>
      <c r="B85" s="50"/>
      <c r="C85" s="51" t="s">
        <v>150</v>
      </c>
      <c r="D85" s="50"/>
      <c r="E85" s="50"/>
      <c r="F85" s="55"/>
      <c r="G85" s="55"/>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151</v>
      </c>
      <c r="D88" s="50"/>
      <c r="E88" s="50"/>
      <c r="F88" s="55"/>
      <c r="G88" s="55"/>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152</v>
      </c>
      <c r="D91" s="50"/>
      <c r="E91" s="50"/>
      <c r="F91" s="55"/>
      <c r="G91" s="55"/>
      <c r="H91" s="39" t="s">
        <v>135</v>
      </c>
    </row>
    <row r="92" spans="1:8" x14ac:dyDescent="0.2">
      <c r="A92" s="45">
        <v>1</v>
      </c>
      <c r="B92" s="46"/>
      <c r="C92" s="46" t="s">
        <v>153</v>
      </c>
      <c r="D92" s="46"/>
      <c r="E92" s="60"/>
      <c r="F92" s="48">
        <v>115.405258801</v>
      </c>
      <c r="G92" s="49">
        <v>4.0227470000000001E-2</v>
      </c>
      <c r="H92" s="39">
        <v>4.92</v>
      </c>
    </row>
    <row r="93" spans="1:8" x14ac:dyDescent="0.2">
      <c r="A93" s="50"/>
      <c r="B93" s="50"/>
      <c r="C93" s="51" t="s">
        <v>134</v>
      </c>
      <c r="D93" s="50"/>
      <c r="E93" s="50" t="s">
        <v>135</v>
      </c>
      <c r="F93" s="52">
        <v>115.405258801</v>
      </c>
      <c r="G93" s="53">
        <v>4.0227470000000001E-2</v>
      </c>
      <c r="H93" s="39" t="s">
        <v>135</v>
      </c>
    </row>
    <row r="94" spans="1:8" x14ac:dyDescent="0.2">
      <c r="A94" s="50"/>
      <c r="B94" s="50"/>
      <c r="C94" s="54"/>
      <c r="D94" s="50"/>
      <c r="E94" s="50"/>
      <c r="F94" s="55"/>
      <c r="G94" s="55"/>
      <c r="H94" s="39" t="s">
        <v>135</v>
      </c>
    </row>
    <row r="95" spans="1:8" x14ac:dyDescent="0.2">
      <c r="A95" s="50"/>
      <c r="B95" s="50"/>
      <c r="C95" s="51" t="s">
        <v>154</v>
      </c>
      <c r="D95" s="50"/>
      <c r="E95" s="50"/>
      <c r="F95" s="52">
        <v>115.405258801</v>
      </c>
      <c r="G95" s="53">
        <v>4.0227470000000001E-2</v>
      </c>
      <c r="H95" s="39" t="s">
        <v>135</v>
      </c>
    </row>
    <row r="96" spans="1:8" x14ac:dyDescent="0.2">
      <c r="A96" s="50"/>
      <c r="B96" s="50"/>
      <c r="C96" s="55"/>
      <c r="D96" s="50"/>
      <c r="E96" s="50"/>
      <c r="F96" s="50"/>
      <c r="G96" s="50"/>
      <c r="H96" s="39" t="s">
        <v>135</v>
      </c>
    </row>
    <row r="97" spans="1:10" x14ac:dyDescent="0.2">
      <c r="A97" s="50"/>
      <c r="B97" s="50"/>
      <c r="C97" s="51" t="s">
        <v>155</v>
      </c>
      <c r="D97" s="50"/>
      <c r="E97" s="50"/>
      <c r="F97" s="50"/>
      <c r="G97" s="50"/>
      <c r="H97" s="39" t="s">
        <v>135</v>
      </c>
    </row>
    <row r="98" spans="1:10" x14ac:dyDescent="0.2">
      <c r="A98" s="50"/>
      <c r="B98" s="50"/>
      <c r="C98" s="51" t="s">
        <v>156</v>
      </c>
      <c r="D98" s="50"/>
      <c r="E98" s="50"/>
      <c r="F98" s="50"/>
      <c r="G98" s="50"/>
      <c r="H98" s="39" t="s">
        <v>135</v>
      </c>
    </row>
    <row r="99" spans="1:10" x14ac:dyDescent="0.2">
      <c r="A99" s="50"/>
      <c r="B99" s="50"/>
      <c r="C99" s="51" t="s">
        <v>134</v>
      </c>
      <c r="D99" s="50"/>
      <c r="E99" s="50" t="s">
        <v>135</v>
      </c>
      <c r="F99" s="56" t="s">
        <v>137</v>
      </c>
      <c r="G99" s="53">
        <v>0</v>
      </c>
      <c r="H99" s="39" t="s">
        <v>135</v>
      </c>
    </row>
    <row r="100" spans="1:10" x14ac:dyDescent="0.2">
      <c r="A100" s="50"/>
      <c r="B100" s="50"/>
      <c r="C100" s="54"/>
      <c r="D100" s="50"/>
      <c r="E100" s="50"/>
      <c r="F100" s="55"/>
      <c r="G100" s="55"/>
      <c r="H100" s="39" t="s">
        <v>135</v>
      </c>
    </row>
    <row r="101" spans="1:10" x14ac:dyDescent="0.2">
      <c r="A101" s="50"/>
      <c r="B101" s="50"/>
      <c r="C101" s="51" t="s">
        <v>157</v>
      </c>
      <c r="D101" s="50"/>
      <c r="E101" s="50"/>
      <c r="F101" s="50"/>
      <c r="G101" s="50"/>
      <c r="H101" s="39" t="s">
        <v>135</v>
      </c>
    </row>
    <row r="102" spans="1:10" x14ac:dyDescent="0.2">
      <c r="A102" s="50"/>
      <c r="B102" s="50"/>
      <c r="C102" s="51" t="s">
        <v>158</v>
      </c>
      <c r="D102" s="50"/>
      <c r="E102" s="50"/>
      <c r="F102" s="50"/>
      <c r="G102" s="50"/>
      <c r="H102" s="39" t="s">
        <v>135</v>
      </c>
    </row>
    <row r="103" spans="1:10" x14ac:dyDescent="0.2">
      <c r="A103" s="50"/>
      <c r="B103" s="50"/>
      <c r="C103" s="51" t="s">
        <v>134</v>
      </c>
      <c r="D103" s="50"/>
      <c r="E103" s="50" t="s">
        <v>135</v>
      </c>
      <c r="F103" s="56" t="s">
        <v>137</v>
      </c>
      <c r="G103" s="53">
        <v>0</v>
      </c>
      <c r="H103" s="39" t="s">
        <v>135</v>
      </c>
    </row>
    <row r="104" spans="1:10" x14ac:dyDescent="0.2">
      <c r="A104" s="50"/>
      <c r="B104" s="50"/>
      <c r="C104" s="54"/>
      <c r="D104" s="50"/>
      <c r="E104" s="50"/>
      <c r="F104" s="55"/>
      <c r="G104" s="55"/>
      <c r="H104" s="39" t="s">
        <v>135</v>
      </c>
    </row>
    <row r="105" spans="1:10" x14ac:dyDescent="0.2">
      <c r="A105" s="50"/>
      <c r="B105" s="50"/>
      <c r="C105" s="51" t="s">
        <v>159</v>
      </c>
      <c r="D105" s="50"/>
      <c r="E105" s="50"/>
      <c r="F105" s="55"/>
      <c r="G105" s="55"/>
      <c r="H105" s="39" t="s">
        <v>135</v>
      </c>
    </row>
    <row r="106" spans="1:10" x14ac:dyDescent="0.2">
      <c r="A106" s="50"/>
      <c r="B106" s="50"/>
      <c r="C106" s="51" t="s">
        <v>134</v>
      </c>
      <c r="D106" s="50"/>
      <c r="E106" s="50" t="s">
        <v>135</v>
      </c>
      <c r="F106" s="56" t="s">
        <v>137</v>
      </c>
      <c r="G106" s="53">
        <v>0</v>
      </c>
      <c r="H106" s="39" t="s">
        <v>135</v>
      </c>
    </row>
    <row r="107" spans="1:10" x14ac:dyDescent="0.2">
      <c r="A107" s="50"/>
      <c r="B107" s="50"/>
      <c r="C107" s="54"/>
      <c r="D107" s="50"/>
      <c r="E107" s="50"/>
      <c r="F107" s="55"/>
      <c r="G107" s="55"/>
      <c r="H107" s="39" t="s">
        <v>135</v>
      </c>
    </row>
    <row r="108" spans="1:10" x14ac:dyDescent="0.2">
      <c r="A108" s="60"/>
      <c r="B108" s="46"/>
      <c r="C108" s="46" t="s">
        <v>160</v>
      </c>
      <c r="D108" s="46"/>
      <c r="E108" s="60"/>
      <c r="F108" s="48">
        <v>35.726899099999997</v>
      </c>
      <c r="G108" s="49">
        <v>1.2453530000000001E-2</v>
      </c>
      <c r="H108" s="39" t="s">
        <v>135</v>
      </c>
    </row>
    <row r="109" spans="1:10" x14ac:dyDescent="0.2">
      <c r="A109" s="54"/>
      <c r="B109" s="54"/>
      <c r="C109" s="51" t="s">
        <v>161</v>
      </c>
      <c r="D109" s="55"/>
      <c r="E109" s="55"/>
      <c r="F109" s="52">
        <v>2868.8169205009999</v>
      </c>
      <c r="G109" s="61">
        <v>1.0000000099999999</v>
      </c>
      <c r="H109" s="39" t="s">
        <v>135</v>
      </c>
    </row>
    <row r="110" spans="1:10" x14ac:dyDescent="0.2">
      <c r="A110" s="62"/>
      <c r="B110" s="62"/>
      <c r="C110" s="63"/>
      <c r="D110" s="64"/>
      <c r="E110" s="64"/>
      <c r="F110" s="65"/>
      <c r="G110" s="66"/>
      <c r="H110" s="67"/>
    </row>
    <row r="111" spans="1:10" x14ac:dyDescent="0.2">
      <c r="A111" s="62"/>
      <c r="B111" s="68" t="s">
        <v>937</v>
      </c>
      <c r="C111" s="68"/>
      <c r="D111" s="68"/>
      <c r="E111" s="68"/>
      <c r="F111" s="68"/>
      <c r="G111" s="68"/>
      <c r="H111" s="68"/>
      <c r="J111" s="69"/>
    </row>
    <row r="112" spans="1:10" x14ac:dyDescent="0.2">
      <c r="A112" s="62"/>
      <c r="B112" s="68" t="s">
        <v>938</v>
      </c>
      <c r="C112" s="68"/>
      <c r="D112" s="68"/>
      <c r="E112" s="68"/>
      <c r="F112" s="68"/>
      <c r="G112" s="68"/>
      <c r="H112" s="68"/>
      <c r="J112" s="69"/>
    </row>
    <row r="113" spans="1:17" x14ac:dyDescent="0.2">
      <c r="A113" s="62"/>
      <c r="B113" s="68" t="s">
        <v>939</v>
      </c>
      <c r="C113" s="68"/>
      <c r="D113" s="68"/>
      <c r="E113" s="68"/>
      <c r="F113" s="68"/>
      <c r="G113" s="68"/>
      <c r="H113" s="68"/>
      <c r="J113" s="69"/>
    </row>
    <row r="114" spans="1:17" s="72" customFormat="1" ht="66.75" customHeight="1" x14ac:dyDescent="0.25">
      <c r="A114" s="70"/>
      <c r="B114" s="71" t="s">
        <v>940</v>
      </c>
      <c r="C114" s="71"/>
      <c r="D114" s="71"/>
      <c r="E114" s="71"/>
      <c r="F114" s="71"/>
      <c r="G114" s="71"/>
      <c r="H114" s="71"/>
      <c r="I114" s="33"/>
      <c r="J114" s="69"/>
      <c r="K114" s="33"/>
      <c r="L114" s="33"/>
      <c r="M114" s="33"/>
      <c r="N114" s="33"/>
      <c r="O114" s="33"/>
      <c r="P114" s="33"/>
      <c r="Q114" s="33"/>
    </row>
    <row r="115" spans="1:17" x14ac:dyDescent="0.2">
      <c r="A115" s="62"/>
      <c r="B115" s="68" t="s">
        <v>941</v>
      </c>
      <c r="C115" s="68"/>
      <c r="D115" s="68"/>
      <c r="E115" s="68"/>
      <c r="F115" s="68"/>
      <c r="G115" s="68"/>
      <c r="H115" s="68"/>
      <c r="J115" s="69"/>
    </row>
    <row r="116" spans="1:17" x14ac:dyDescent="0.2">
      <c r="A116" s="62"/>
      <c r="B116" s="62"/>
      <c r="C116" s="62"/>
      <c r="D116" s="64"/>
      <c r="E116" s="64"/>
      <c r="F116" s="64"/>
      <c r="G116" s="64"/>
    </row>
    <row r="117" spans="1:17" x14ac:dyDescent="0.2">
      <c r="A117" s="62"/>
      <c r="B117" s="73" t="s">
        <v>162</v>
      </c>
      <c r="C117" s="74"/>
      <c r="D117" s="75"/>
      <c r="E117" s="76"/>
      <c r="F117" s="64"/>
      <c r="G117" s="64"/>
    </row>
    <row r="118" spans="1:17" ht="25.5" customHeight="1" x14ac:dyDescent="0.2">
      <c r="A118" s="62"/>
      <c r="B118" s="77" t="s">
        <v>163</v>
      </c>
      <c r="C118" s="78"/>
      <c r="D118" s="38" t="s">
        <v>164</v>
      </c>
      <c r="E118" s="76"/>
      <c r="F118" s="64"/>
      <c r="G118" s="64"/>
    </row>
    <row r="119" spans="1:17" x14ac:dyDescent="0.2">
      <c r="A119" s="62"/>
      <c r="B119" s="77" t="s">
        <v>942</v>
      </c>
      <c r="C119" s="78"/>
      <c r="D119" s="38" t="s">
        <v>164</v>
      </c>
      <c r="E119" s="76"/>
      <c r="F119" s="64"/>
      <c r="G119" s="64"/>
    </row>
    <row r="120" spans="1:17" x14ac:dyDescent="0.2">
      <c r="A120" s="62"/>
      <c r="B120" s="77" t="s">
        <v>165</v>
      </c>
      <c r="C120" s="78"/>
      <c r="D120" s="79" t="s">
        <v>135</v>
      </c>
      <c r="E120" s="76"/>
      <c r="F120" s="64"/>
      <c r="G120" s="64"/>
    </row>
    <row r="121" spans="1:17" x14ac:dyDescent="0.2">
      <c r="A121" s="80"/>
      <c r="B121" s="81" t="s">
        <v>135</v>
      </c>
      <c r="C121" s="81" t="s">
        <v>943</v>
      </c>
      <c r="D121" s="81" t="s">
        <v>166</v>
      </c>
      <c r="E121" s="80"/>
      <c r="F121" s="80"/>
      <c r="G121" s="80"/>
      <c r="H121" s="80"/>
      <c r="J121" s="69"/>
    </row>
    <row r="122" spans="1:17" x14ac:dyDescent="0.2">
      <c r="A122" s="80"/>
      <c r="B122" s="82" t="s">
        <v>167</v>
      </c>
      <c r="C122" s="83">
        <v>46053</v>
      </c>
      <c r="D122" s="83">
        <v>46081</v>
      </c>
      <c r="E122" s="80"/>
      <c r="F122" s="80"/>
      <c r="G122" s="80"/>
      <c r="J122" s="69"/>
    </row>
    <row r="123" spans="1:17" x14ac:dyDescent="0.2">
      <c r="A123" s="84"/>
      <c r="B123" s="46" t="s">
        <v>168</v>
      </c>
      <c r="C123" s="85">
        <v>27.942399999999999</v>
      </c>
      <c r="D123" s="85">
        <v>27.7897</v>
      </c>
      <c r="E123" s="84"/>
      <c r="F123" s="86"/>
      <c r="G123" s="87"/>
    </row>
    <row r="124" spans="1:17" x14ac:dyDescent="0.2">
      <c r="A124" s="84"/>
      <c r="B124" s="46" t="s">
        <v>169</v>
      </c>
      <c r="C124" s="85">
        <v>26.602599999999999</v>
      </c>
      <c r="D124" s="85">
        <v>26.4572</v>
      </c>
      <c r="E124" s="84"/>
      <c r="F124" s="86"/>
      <c r="G124" s="87"/>
    </row>
    <row r="125" spans="1:17" x14ac:dyDescent="0.2">
      <c r="A125" s="84"/>
      <c r="B125" s="46" t="s">
        <v>170</v>
      </c>
      <c r="C125" s="85">
        <v>27.136199999999999</v>
      </c>
      <c r="D125" s="85">
        <v>26.9833</v>
      </c>
      <c r="E125" s="84"/>
      <c r="F125" s="86"/>
      <c r="G125" s="87"/>
    </row>
    <row r="126" spans="1:17" x14ac:dyDescent="0.2">
      <c r="A126" s="84"/>
      <c r="B126" s="46" t="s">
        <v>171</v>
      </c>
      <c r="C126" s="85">
        <v>25.802800000000001</v>
      </c>
      <c r="D126" s="85">
        <v>25.657399999999999</v>
      </c>
      <c r="E126" s="84"/>
      <c r="F126" s="86"/>
      <c r="G126" s="87"/>
    </row>
    <row r="127" spans="1:17" x14ac:dyDescent="0.2">
      <c r="A127" s="84"/>
      <c r="B127" s="84"/>
      <c r="C127" s="84"/>
      <c r="D127" s="84"/>
      <c r="E127" s="84"/>
      <c r="F127" s="84"/>
      <c r="G127" s="84"/>
    </row>
    <row r="128" spans="1:17" x14ac:dyDescent="0.2">
      <c r="A128" s="80"/>
      <c r="B128" s="77" t="s">
        <v>944</v>
      </c>
      <c r="C128" s="78"/>
      <c r="D128" s="38" t="s">
        <v>164</v>
      </c>
      <c r="E128" s="80"/>
      <c r="F128" s="80"/>
      <c r="G128" s="80"/>
    </row>
    <row r="129" spans="1:10" x14ac:dyDescent="0.2">
      <c r="A129" s="80"/>
      <c r="B129" s="152"/>
      <c r="C129" s="152"/>
      <c r="D129" s="152"/>
      <c r="E129" s="80"/>
      <c r="F129" s="80"/>
      <c r="G129" s="80"/>
    </row>
    <row r="130" spans="1:10" ht="27" customHeight="1" x14ac:dyDescent="0.2">
      <c r="A130" s="80"/>
      <c r="B130" s="77" t="s">
        <v>173</v>
      </c>
      <c r="C130" s="78"/>
      <c r="D130" s="38" t="s">
        <v>164</v>
      </c>
      <c r="E130" s="92"/>
      <c r="F130" s="80"/>
      <c r="G130" s="80"/>
    </row>
    <row r="131" spans="1:10" x14ac:dyDescent="0.2">
      <c r="A131" s="80"/>
      <c r="B131" s="77" t="s">
        <v>174</v>
      </c>
      <c r="C131" s="78"/>
      <c r="D131" s="38" t="s">
        <v>164</v>
      </c>
      <c r="E131" s="92"/>
      <c r="F131" s="80"/>
      <c r="G131" s="80"/>
    </row>
    <row r="132" spans="1:10" x14ac:dyDescent="0.2">
      <c r="A132" s="80"/>
      <c r="B132" s="77" t="s">
        <v>175</v>
      </c>
      <c r="C132" s="78"/>
      <c r="D132" s="38" t="s">
        <v>164</v>
      </c>
      <c r="E132" s="92"/>
      <c r="F132" s="80"/>
      <c r="G132" s="80"/>
    </row>
    <row r="133" spans="1:10" x14ac:dyDescent="0.2">
      <c r="A133" s="80"/>
      <c r="B133" s="77" t="s">
        <v>176</v>
      </c>
      <c r="C133" s="78"/>
      <c r="D133" s="93">
        <v>0.16340133010380664</v>
      </c>
      <c r="E133" s="80"/>
      <c r="F133" s="90"/>
      <c r="G133" s="91"/>
    </row>
    <row r="135" spans="1:10" x14ac:dyDescent="0.2">
      <c r="B135" s="94" t="s">
        <v>945</v>
      </c>
      <c r="C135" s="94"/>
    </row>
    <row r="137" spans="1:10" ht="153.75" customHeight="1" x14ac:dyDescent="0.2"/>
    <row r="140" spans="1:10" x14ac:dyDescent="0.2">
      <c r="B140" s="95" t="s">
        <v>946</v>
      </c>
      <c r="C140" s="96"/>
      <c r="D140" s="95"/>
    </row>
    <row r="141" spans="1:10" x14ac:dyDescent="0.2">
      <c r="B141" s="95" t="s">
        <v>960</v>
      </c>
      <c r="D141" s="95"/>
    </row>
    <row r="142" spans="1:10" ht="165" customHeight="1" x14ac:dyDescent="0.2"/>
    <row r="143" spans="1:10" x14ac:dyDescent="0.2">
      <c r="J143" s="36"/>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AD7D6E84-F85B-42B7-BB3A-4780667AEB7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9203-101F-436F-9E42-D5EB06B468C1}">
  <sheetPr>
    <outlinePr summaryBelow="0" summaryRight="0"/>
  </sheetPr>
  <dimension ref="A1:Q142"/>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4" style="33" customWidth="1"/>
    <col min="4" max="4" width="15.855468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459</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ht="25.5" x14ac:dyDescent="0.2">
      <c r="A7" s="45">
        <v>1</v>
      </c>
      <c r="B7" s="46" t="s">
        <v>363</v>
      </c>
      <c r="C7" s="46" t="s">
        <v>364</v>
      </c>
      <c r="D7" s="46" t="s">
        <v>102</v>
      </c>
      <c r="E7" s="47">
        <v>35553</v>
      </c>
      <c r="F7" s="48">
        <v>232.729938</v>
      </c>
      <c r="G7" s="49">
        <v>6.8757180000000001E-2</v>
      </c>
      <c r="H7" s="39" t="s">
        <v>135</v>
      </c>
    </row>
    <row r="8" spans="1:9" ht="25.5" x14ac:dyDescent="0.2">
      <c r="A8" s="45">
        <v>2</v>
      </c>
      <c r="B8" s="46" t="s">
        <v>81</v>
      </c>
      <c r="C8" s="46" t="s">
        <v>82</v>
      </c>
      <c r="D8" s="46" t="s">
        <v>53</v>
      </c>
      <c r="E8" s="47">
        <v>22800</v>
      </c>
      <c r="F8" s="48">
        <v>175.61699999999999</v>
      </c>
      <c r="G8" s="49">
        <v>5.1883869999999999E-2</v>
      </c>
      <c r="H8" s="39" t="s">
        <v>135</v>
      </c>
    </row>
    <row r="9" spans="1:9" x14ac:dyDescent="0.2">
      <c r="A9" s="45">
        <v>3</v>
      </c>
      <c r="B9" s="46" t="s">
        <v>367</v>
      </c>
      <c r="C9" s="46" t="s">
        <v>368</v>
      </c>
      <c r="D9" s="46" t="s">
        <v>31</v>
      </c>
      <c r="E9" s="47">
        <v>37549</v>
      </c>
      <c r="F9" s="48">
        <v>149.21972600000001</v>
      </c>
      <c r="G9" s="49">
        <v>4.4085119999999998E-2</v>
      </c>
      <c r="H9" s="39" t="s">
        <v>135</v>
      </c>
    </row>
    <row r="10" spans="1:9" x14ac:dyDescent="0.2">
      <c r="A10" s="45">
        <v>4</v>
      </c>
      <c r="B10" s="46" t="s">
        <v>346</v>
      </c>
      <c r="C10" s="46" t="s">
        <v>347</v>
      </c>
      <c r="D10" s="46" t="s">
        <v>264</v>
      </c>
      <c r="E10" s="47">
        <v>10679</v>
      </c>
      <c r="F10" s="48">
        <v>147.07118800000001</v>
      </c>
      <c r="G10" s="49">
        <v>4.345036E-2</v>
      </c>
      <c r="H10" s="39" t="s">
        <v>135</v>
      </c>
    </row>
    <row r="11" spans="1:9" ht="25.5" x14ac:dyDescent="0.2">
      <c r="A11" s="45">
        <v>5</v>
      </c>
      <c r="B11" s="46" t="s">
        <v>371</v>
      </c>
      <c r="C11" s="46" t="s">
        <v>372</v>
      </c>
      <c r="D11" s="46" t="s">
        <v>48</v>
      </c>
      <c r="E11" s="47">
        <v>8097</v>
      </c>
      <c r="F11" s="48">
        <v>145.519284</v>
      </c>
      <c r="G11" s="49">
        <v>4.2991870000000001E-2</v>
      </c>
      <c r="H11" s="39" t="s">
        <v>135</v>
      </c>
    </row>
    <row r="12" spans="1:9" ht="25.5" x14ac:dyDescent="0.2">
      <c r="A12" s="45">
        <v>6</v>
      </c>
      <c r="B12" s="46" t="s">
        <v>369</v>
      </c>
      <c r="C12" s="46" t="s">
        <v>370</v>
      </c>
      <c r="D12" s="46" t="s">
        <v>28</v>
      </c>
      <c r="E12" s="47">
        <v>3393</v>
      </c>
      <c r="F12" s="48">
        <v>129.16472400000001</v>
      </c>
      <c r="G12" s="49">
        <v>3.8160119999999999E-2</v>
      </c>
      <c r="H12" s="39" t="s">
        <v>135</v>
      </c>
    </row>
    <row r="13" spans="1:9" x14ac:dyDescent="0.2">
      <c r="A13" s="45">
        <v>7</v>
      </c>
      <c r="B13" s="46" t="s">
        <v>381</v>
      </c>
      <c r="C13" s="46" t="s">
        <v>382</v>
      </c>
      <c r="D13" s="46" t="s">
        <v>199</v>
      </c>
      <c r="E13" s="47">
        <v>51810</v>
      </c>
      <c r="F13" s="48">
        <v>120.82092</v>
      </c>
      <c r="G13" s="49">
        <v>3.5695049999999999E-2</v>
      </c>
      <c r="H13" s="39" t="s">
        <v>135</v>
      </c>
    </row>
    <row r="14" spans="1:9" ht="25.5" x14ac:dyDescent="0.2">
      <c r="A14" s="45">
        <v>8</v>
      </c>
      <c r="B14" s="46" t="s">
        <v>83</v>
      </c>
      <c r="C14" s="46" t="s">
        <v>84</v>
      </c>
      <c r="D14" s="46" t="s">
        <v>25</v>
      </c>
      <c r="E14" s="47">
        <v>2090</v>
      </c>
      <c r="F14" s="48">
        <v>118.21040000000001</v>
      </c>
      <c r="G14" s="49">
        <v>3.4923799999999998E-2</v>
      </c>
      <c r="H14" s="39" t="s">
        <v>135</v>
      </c>
    </row>
    <row r="15" spans="1:9" x14ac:dyDescent="0.2">
      <c r="A15" s="45">
        <v>9</v>
      </c>
      <c r="B15" s="46" t="s">
        <v>373</v>
      </c>
      <c r="C15" s="46" t="s">
        <v>374</v>
      </c>
      <c r="D15" s="46" t="s">
        <v>31</v>
      </c>
      <c r="E15" s="47">
        <v>180840</v>
      </c>
      <c r="F15" s="48">
        <v>116.40670799999999</v>
      </c>
      <c r="G15" s="49">
        <v>3.4390919999999998E-2</v>
      </c>
      <c r="H15" s="39" t="s">
        <v>135</v>
      </c>
    </row>
    <row r="16" spans="1:9" x14ac:dyDescent="0.2">
      <c r="A16" s="45">
        <v>10</v>
      </c>
      <c r="B16" s="46" t="s">
        <v>365</v>
      </c>
      <c r="C16" s="46" t="s">
        <v>366</v>
      </c>
      <c r="D16" s="46" t="s">
        <v>31</v>
      </c>
      <c r="E16" s="47">
        <v>198042</v>
      </c>
      <c r="F16" s="48">
        <v>114.98318519999999</v>
      </c>
      <c r="G16" s="49">
        <v>3.3970359999999998E-2</v>
      </c>
      <c r="H16" s="39" t="s">
        <v>135</v>
      </c>
    </row>
    <row r="17" spans="1:8" x14ac:dyDescent="0.2">
      <c r="A17" s="45">
        <v>11</v>
      </c>
      <c r="B17" s="46" t="s">
        <v>375</v>
      </c>
      <c r="C17" s="46" t="s">
        <v>376</v>
      </c>
      <c r="D17" s="46" t="s">
        <v>216</v>
      </c>
      <c r="E17" s="47">
        <v>53380</v>
      </c>
      <c r="F17" s="48">
        <v>109.05000200000001</v>
      </c>
      <c r="G17" s="49">
        <v>3.2217469999999998E-2</v>
      </c>
      <c r="H17" s="39" t="s">
        <v>135</v>
      </c>
    </row>
    <row r="18" spans="1:8" x14ac:dyDescent="0.2">
      <c r="A18" s="45">
        <v>12</v>
      </c>
      <c r="B18" s="46" t="s">
        <v>209</v>
      </c>
      <c r="C18" s="46" t="s">
        <v>210</v>
      </c>
      <c r="D18" s="46" t="s">
        <v>180</v>
      </c>
      <c r="E18" s="47">
        <v>707</v>
      </c>
      <c r="F18" s="48">
        <v>106.82062999999999</v>
      </c>
      <c r="G18" s="49">
        <v>3.1558830000000003E-2</v>
      </c>
      <c r="H18" s="39" t="s">
        <v>135</v>
      </c>
    </row>
    <row r="19" spans="1:8" ht="25.5" x14ac:dyDescent="0.2">
      <c r="A19" s="45">
        <v>13</v>
      </c>
      <c r="B19" s="46" t="s">
        <v>377</v>
      </c>
      <c r="C19" s="46" t="s">
        <v>378</v>
      </c>
      <c r="D19" s="46" t="s">
        <v>48</v>
      </c>
      <c r="E19" s="47">
        <v>46205</v>
      </c>
      <c r="F19" s="48">
        <v>95.057546500000001</v>
      </c>
      <c r="G19" s="49">
        <v>2.808358E-2</v>
      </c>
      <c r="H19" s="39" t="s">
        <v>135</v>
      </c>
    </row>
    <row r="20" spans="1:8" x14ac:dyDescent="0.2">
      <c r="A20" s="45">
        <v>14</v>
      </c>
      <c r="B20" s="46" t="s">
        <v>49</v>
      </c>
      <c r="C20" s="46" t="s">
        <v>50</v>
      </c>
      <c r="D20" s="46" t="s">
        <v>13</v>
      </c>
      <c r="E20" s="47">
        <v>7465</v>
      </c>
      <c r="F20" s="48">
        <v>92.573464999999999</v>
      </c>
      <c r="G20" s="49">
        <v>2.7349680000000001E-2</v>
      </c>
      <c r="H20" s="39" t="s">
        <v>135</v>
      </c>
    </row>
    <row r="21" spans="1:8" ht="25.5" x14ac:dyDescent="0.2">
      <c r="A21" s="45">
        <v>15</v>
      </c>
      <c r="B21" s="46" t="s">
        <v>379</v>
      </c>
      <c r="C21" s="46" t="s">
        <v>380</v>
      </c>
      <c r="D21" s="46" t="s">
        <v>206</v>
      </c>
      <c r="E21" s="47">
        <v>1831</v>
      </c>
      <c r="F21" s="48">
        <v>89.728155000000001</v>
      </c>
      <c r="G21" s="49">
        <v>2.6509069999999999E-2</v>
      </c>
      <c r="H21" s="39" t="s">
        <v>135</v>
      </c>
    </row>
    <row r="22" spans="1:8" x14ac:dyDescent="0.2">
      <c r="A22" s="45">
        <v>16</v>
      </c>
      <c r="B22" s="46" t="s">
        <v>385</v>
      </c>
      <c r="C22" s="46" t="s">
        <v>386</v>
      </c>
      <c r="D22" s="46" t="s">
        <v>219</v>
      </c>
      <c r="E22" s="47">
        <v>16328</v>
      </c>
      <c r="F22" s="48">
        <v>86.432267999999993</v>
      </c>
      <c r="G22" s="49">
        <v>2.553534E-2</v>
      </c>
      <c r="H22" s="39" t="s">
        <v>135</v>
      </c>
    </row>
    <row r="23" spans="1:8" ht="25.5" x14ac:dyDescent="0.2">
      <c r="A23" s="45">
        <v>17</v>
      </c>
      <c r="B23" s="46" t="s">
        <v>72</v>
      </c>
      <c r="C23" s="46" t="s">
        <v>73</v>
      </c>
      <c r="D23" s="46" t="s">
        <v>53</v>
      </c>
      <c r="E23" s="47">
        <v>1517</v>
      </c>
      <c r="F23" s="48">
        <v>83.518434999999997</v>
      </c>
      <c r="G23" s="49">
        <v>2.467449E-2</v>
      </c>
      <c r="H23" s="39" t="s">
        <v>135</v>
      </c>
    </row>
    <row r="24" spans="1:8" x14ac:dyDescent="0.2">
      <c r="A24" s="45">
        <v>18</v>
      </c>
      <c r="B24" s="46" t="s">
        <v>348</v>
      </c>
      <c r="C24" s="46" t="s">
        <v>349</v>
      </c>
      <c r="D24" s="46" t="s">
        <v>290</v>
      </c>
      <c r="E24" s="47">
        <v>31707</v>
      </c>
      <c r="F24" s="48">
        <v>78.094341</v>
      </c>
      <c r="G24" s="49">
        <v>2.307201E-2</v>
      </c>
      <c r="H24" s="39" t="s">
        <v>135</v>
      </c>
    </row>
    <row r="25" spans="1:8" x14ac:dyDescent="0.2">
      <c r="A25" s="45">
        <v>19</v>
      </c>
      <c r="B25" s="46" t="s">
        <v>383</v>
      </c>
      <c r="C25" s="46" t="s">
        <v>384</v>
      </c>
      <c r="D25" s="46" t="s">
        <v>180</v>
      </c>
      <c r="E25" s="47">
        <v>9140</v>
      </c>
      <c r="F25" s="48">
        <v>77.086759999999998</v>
      </c>
      <c r="G25" s="49">
        <v>2.2774329999999999E-2</v>
      </c>
      <c r="H25" s="39" t="s">
        <v>135</v>
      </c>
    </row>
    <row r="26" spans="1:8" x14ac:dyDescent="0.2">
      <c r="A26" s="45">
        <v>20</v>
      </c>
      <c r="B26" s="46" t="s">
        <v>389</v>
      </c>
      <c r="C26" s="46" t="s">
        <v>390</v>
      </c>
      <c r="D26" s="46" t="s">
        <v>391</v>
      </c>
      <c r="E26" s="47">
        <v>7495</v>
      </c>
      <c r="F26" s="48">
        <v>76.613889999999998</v>
      </c>
      <c r="G26" s="49">
        <v>2.2634629999999999E-2</v>
      </c>
      <c r="H26" s="39" t="s">
        <v>135</v>
      </c>
    </row>
    <row r="27" spans="1:8" ht="25.5" x14ac:dyDescent="0.2">
      <c r="A27" s="45">
        <v>21</v>
      </c>
      <c r="B27" s="46" t="s">
        <v>392</v>
      </c>
      <c r="C27" s="46" t="s">
        <v>393</v>
      </c>
      <c r="D27" s="46" t="s">
        <v>394</v>
      </c>
      <c r="E27" s="47">
        <v>23998</v>
      </c>
      <c r="F27" s="48">
        <v>73.265894000000003</v>
      </c>
      <c r="G27" s="49">
        <v>2.1645500000000002E-2</v>
      </c>
      <c r="H27" s="39" t="s">
        <v>135</v>
      </c>
    </row>
    <row r="28" spans="1:8" x14ac:dyDescent="0.2">
      <c r="A28" s="45">
        <v>22</v>
      </c>
      <c r="B28" s="46" t="s">
        <v>395</v>
      </c>
      <c r="C28" s="46" t="s">
        <v>396</v>
      </c>
      <c r="D28" s="46" t="s">
        <v>180</v>
      </c>
      <c r="E28" s="47">
        <v>4105</v>
      </c>
      <c r="F28" s="48">
        <v>67.079804999999993</v>
      </c>
      <c r="G28" s="49">
        <v>1.9817899999999999E-2</v>
      </c>
      <c r="H28" s="39" t="s">
        <v>135</v>
      </c>
    </row>
    <row r="29" spans="1:8" x14ac:dyDescent="0.2">
      <c r="A29" s="45">
        <v>23</v>
      </c>
      <c r="B29" s="46" t="s">
        <v>407</v>
      </c>
      <c r="C29" s="46" t="s">
        <v>408</v>
      </c>
      <c r="D29" s="46" t="s">
        <v>219</v>
      </c>
      <c r="E29" s="47">
        <v>16841</v>
      </c>
      <c r="F29" s="48">
        <v>65.696741000000003</v>
      </c>
      <c r="G29" s="49">
        <v>1.9409289999999999E-2</v>
      </c>
      <c r="H29" s="39" t="s">
        <v>135</v>
      </c>
    </row>
    <row r="30" spans="1:8" ht="25.5" x14ac:dyDescent="0.2">
      <c r="A30" s="45">
        <v>24</v>
      </c>
      <c r="B30" s="46" t="s">
        <v>399</v>
      </c>
      <c r="C30" s="46" t="s">
        <v>400</v>
      </c>
      <c r="D30" s="46" t="s">
        <v>53</v>
      </c>
      <c r="E30" s="47">
        <v>14157</v>
      </c>
      <c r="F30" s="48">
        <v>61.533400499999999</v>
      </c>
      <c r="G30" s="49">
        <v>1.8179279999999999E-2</v>
      </c>
      <c r="H30" s="39" t="s">
        <v>135</v>
      </c>
    </row>
    <row r="31" spans="1:8" ht="25.5" x14ac:dyDescent="0.2">
      <c r="A31" s="45">
        <v>25</v>
      </c>
      <c r="B31" s="46" t="s">
        <v>397</v>
      </c>
      <c r="C31" s="46" t="s">
        <v>398</v>
      </c>
      <c r="D31" s="46" t="s">
        <v>206</v>
      </c>
      <c r="E31" s="47">
        <v>6182</v>
      </c>
      <c r="F31" s="48">
        <v>61.109070000000003</v>
      </c>
      <c r="G31" s="49">
        <v>1.8053920000000001E-2</v>
      </c>
      <c r="H31" s="39" t="s">
        <v>135</v>
      </c>
    </row>
    <row r="32" spans="1:8" x14ac:dyDescent="0.2">
      <c r="A32" s="45">
        <v>26</v>
      </c>
      <c r="B32" s="46" t="s">
        <v>129</v>
      </c>
      <c r="C32" s="46" t="s">
        <v>130</v>
      </c>
      <c r="D32" s="46" t="s">
        <v>107</v>
      </c>
      <c r="E32" s="47">
        <v>7562</v>
      </c>
      <c r="F32" s="48">
        <v>52.484060999999997</v>
      </c>
      <c r="G32" s="49">
        <v>1.550577E-2</v>
      </c>
      <c r="H32" s="39" t="s">
        <v>135</v>
      </c>
    </row>
    <row r="33" spans="1:8" x14ac:dyDescent="0.2">
      <c r="A33" s="45">
        <v>27</v>
      </c>
      <c r="B33" s="46" t="s">
        <v>401</v>
      </c>
      <c r="C33" s="46" t="s">
        <v>402</v>
      </c>
      <c r="D33" s="46" t="s">
        <v>180</v>
      </c>
      <c r="E33" s="47">
        <v>6319</v>
      </c>
      <c r="F33" s="48">
        <v>52.115952499999999</v>
      </c>
      <c r="G33" s="49">
        <v>1.5397009999999999E-2</v>
      </c>
      <c r="H33" s="39" t="s">
        <v>135</v>
      </c>
    </row>
    <row r="34" spans="1:8" x14ac:dyDescent="0.2">
      <c r="A34" s="45">
        <v>28</v>
      </c>
      <c r="B34" s="46" t="s">
        <v>403</v>
      </c>
      <c r="C34" s="46" t="s">
        <v>404</v>
      </c>
      <c r="D34" s="46" t="s">
        <v>226</v>
      </c>
      <c r="E34" s="47">
        <v>12077</v>
      </c>
      <c r="F34" s="48">
        <v>49.914240999999997</v>
      </c>
      <c r="G34" s="49">
        <v>1.4746550000000001E-2</v>
      </c>
      <c r="H34" s="39" t="s">
        <v>135</v>
      </c>
    </row>
    <row r="35" spans="1:8" ht="25.5" x14ac:dyDescent="0.2">
      <c r="A35" s="45">
        <v>29</v>
      </c>
      <c r="B35" s="46" t="s">
        <v>405</v>
      </c>
      <c r="C35" s="46" t="s">
        <v>406</v>
      </c>
      <c r="D35" s="46" t="s">
        <v>279</v>
      </c>
      <c r="E35" s="47">
        <v>3285</v>
      </c>
      <c r="F35" s="48">
        <v>48.102255</v>
      </c>
      <c r="G35" s="49">
        <v>1.421122E-2</v>
      </c>
      <c r="H35" s="39" t="s">
        <v>135</v>
      </c>
    </row>
    <row r="36" spans="1:8" x14ac:dyDescent="0.2">
      <c r="A36" s="45">
        <v>30</v>
      </c>
      <c r="B36" s="46" t="s">
        <v>411</v>
      </c>
      <c r="C36" s="46" t="s">
        <v>412</v>
      </c>
      <c r="D36" s="46" t="s">
        <v>216</v>
      </c>
      <c r="E36" s="47">
        <v>9506</v>
      </c>
      <c r="F36" s="48">
        <v>47.040441000000001</v>
      </c>
      <c r="G36" s="49">
        <v>1.389752E-2</v>
      </c>
      <c r="H36" s="39" t="s">
        <v>135</v>
      </c>
    </row>
    <row r="37" spans="1:8" ht="25.5" x14ac:dyDescent="0.2">
      <c r="A37" s="45">
        <v>31</v>
      </c>
      <c r="B37" s="46" t="s">
        <v>409</v>
      </c>
      <c r="C37" s="46" t="s">
        <v>410</v>
      </c>
      <c r="D37" s="46" t="s">
        <v>53</v>
      </c>
      <c r="E37" s="47">
        <v>10251</v>
      </c>
      <c r="F37" s="48">
        <v>46.001362499999999</v>
      </c>
      <c r="G37" s="49">
        <v>1.359053E-2</v>
      </c>
      <c r="H37" s="39" t="s">
        <v>135</v>
      </c>
    </row>
    <row r="38" spans="1:8" ht="25.5" x14ac:dyDescent="0.2">
      <c r="A38" s="45">
        <v>32</v>
      </c>
      <c r="B38" s="46" t="s">
        <v>46</v>
      </c>
      <c r="C38" s="46" t="s">
        <v>47</v>
      </c>
      <c r="D38" s="46" t="s">
        <v>48</v>
      </c>
      <c r="E38" s="47">
        <v>568</v>
      </c>
      <c r="F38" s="48">
        <v>45.292319999999997</v>
      </c>
      <c r="G38" s="49">
        <v>1.338106E-2</v>
      </c>
      <c r="H38" s="39" t="s">
        <v>135</v>
      </c>
    </row>
    <row r="39" spans="1:8" x14ac:dyDescent="0.2">
      <c r="A39" s="45">
        <v>33</v>
      </c>
      <c r="B39" s="46" t="s">
        <v>415</v>
      </c>
      <c r="C39" s="46" t="s">
        <v>416</v>
      </c>
      <c r="D39" s="46" t="s">
        <v>264</v>
      </c>
      <c r="E39" s="47">
        <v>12789</v>
      </c>
      <c r="F39" s="48">
        <v>36.972999000000002</v>
      </c>
      <c r="G39" s="49">
        <v>1.0923220000000001E-2</v>
      </c>
      <c r="H39" s="39" t="s">
        <v>135</v>
      </c>
    </row>
    <row r="40" spans="1:8" x14ac:dyDescent="0.2">
      <c r="A40" s="45">
        <v>34</v>
      </c>
      <c r="B40" s="46" t="s">
        <v>417</v>
      </c>
      <c r="C40" s="46" t="s">
        <v>418</v>
      </c>
      <c r="D40" s="46" t="s">
        <v>180</v>
      </c>
      <c r="E40" s="47">
        <v>2700</v>
      </c>
      <c r="F40" s="48">
        <v>34.711199999999998</v>
      </c>
      <c r="G40" s="49">
        <v>1.025499E-2</v>
      </c>
      <c r="H40" s="39" t="s">
        <v>135</v>
      </c>
    </row>
    <row r="41" spans="1:8" ht="25.5" x14ac:dyDescent="0.2">
      <c r="A41" s="45">
        <v>35</v>
      </c>
      <c r="B41" s="46" t="s">
        <v>419</v>
      </c>
      <c r="C41" s="46" t="s">
        <v>420</v>
      </c>
      <c r="D41" s="46" t="s">
        <v>53</v>
      </c>
      <c r="E41" s="47">
        <v>3083</v>
      </c>
      <c r="F41" s="48">
        <v>34.252130000000001</v>
      </c>
      <c r="G41" s="49">
        <v>1.0119370000000001E-2</v>
      </c>
      <c r="H41" s="39" t="s">
        <v>135</v>
      </c>
    </row>
    <row r="42" spans="1:8" x14ac:dyDescent="0.2">
      <c r="A42" s="45">
        <v>36</v>
      </c>
      <c r="B42" s="46" t="s">
        <v>421</v>
      </c>
      <c r="C42" s="46" t="s">
        <v>422</v>
      </c>
      <c r="D42" s="46" t="s">
        <v>423</v>
      </c>
      <c r="E42" s="47">
        <v>3522</v>
      </c>
      <c r="F42" s="48">
        <v>30.472344</v>
      </c>
      <c r="G42" s="49">
        <v>9.0026800000000008E-3</v>
      </c>
      <c r="H42" s="39" t="s">
        <v>135</v>
      </c>
    </row>
    <row r="43" spans="1:8" ht="25.5" x14ac:dyDescent="0.2">
      <c r="A43" s="45">
        <v>37</v>
      </c>
      <c r="B43" s="46" t="s">
        <v>426</v>
      </c>
      <c r="C43" s="46" t="s">
        <v>427</v>
      </c>
      <c r="D43" s="46" t="s">
        <v>428</v>
      </c>
      <c r="E43" s="47">
        <v>3350</v>
      </c>
      <c r="F43" s="48">
        <v>25.900524999999998</v>
      </c>
      <c r="G43" s="49">
        <v>7.65199E-3</v>
      </c>
      <c r="H43" s="39" t="s">
        <v>135</v>
      </c>
    </row>
    <row r="44" spans="1:8" ht="25.5" x14ac:dyDescent="0.2">
      <c r="A44" s="45">
        <v>38</v>
      </c>
      <c r="B44" s="46" t="s">
        <v>413</v>
      </c>
      <c r="C44" s="46" t="s">
        <v>414</v>
      </c>
      <c r="D44" s="46" t="s">
        <v>48</v>
      </c>
      <c r="E44" s="47">
        <v>3365</v>
      </c>
      <c r="F44" s="48">
        <v>24.7344325</v>
      </c>
      <c r="G44" s="49">
        <v>7.3074799999999999E-3</v>
      </c>
      <c r="H44" s="39" t="s">
        <v>135</v>
      </c>
    </row>
    <row r="45" spans="1:8" ht="25.5" x14ac:dyDescent="0.2">
      <c r="A45" s="45">
        <v>39</v>
      </c>
      <c r="B45" s="46" t="s">
        <v>424</v>
      </c>
      <c r="C45" s="46" t="s">
        <v>425</v>
      </c>
      <c r="D45" s="46" t="s">
        <v>48</v>
      </c>
      <c r="E45" s="47">
        <v>3782</v>
      </c>
      <c r="F45" s="48">
        <v>22.756294</v>
      </c>
      <c r="G45" s="49">
        <v>6.7230700000000003E-3</v>
      </c>
      <c r="H45" s="39" t="s">
        <v>135</v>
      </c>
    </row>
    <row r="46" spans="1:8" x14ac:dyDescent="0.2">
      <c r="A46" s="50"/>
      <c r="B46" s="50"/>
      <c r="C46" s="51" t="s">
        <v>134</v>
      </c>
      <c r="D46" s="50"/>
      <c r="E46" s="50" t="s">
        <v>135</v>
      </c>
      <c r="F46" s="52">
        <v>3224.1540337000001</v>
      </c>
      <c r="G46" s="53">
        <v>0.95253642999999999</v>
      </c>
      <c r="H46" s="39" t="s">
        <v>135</v>
      </c>
    </row>
    <row r="47" spans="1:8" x14ac:dyDescent="0.2">
      <c r="A47" s="50"/>
      <c r="B47" s="50"/>
      <c r="C47" s="54"/>
      <c r="D47" s="50"/>
      <c r="E47" s="50"/>
      <c r="F47" s="55"/>
      <c r="G47" s="55"/>
      <c r="H47" s="39" t="s">
        <v>135</v>
      </c>
    </row>
    <row r="48" spans="1:8" x14ac:dyDescent="0.2">
      <c r="A48" s="50"/>
      <c r="B48" s="50"/>
      <c r="C48" s="51" t="s">
        <v>136</v>
      </c>
      <c r="D48" s="50"/>
      <c r="E48" s="50"/>
      <c r="F48" s="50"/>
      <c r="G48" s="50"/>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138</v>
      </c>
      <c r="D51" s="50"/>
      <c r="E51" s="50"/>
      <c r="F51" s="50"/>
      <c r="G51" s="50"/>
      <c r="H51" s="39" t="s">
        <v>135</v>
      </c>
    </row>
    <row r="52" spans="1:8" x14ac:dyDescent="0.2">
      <c r="A52" s="50"/>
      <c r="B52" s="50"/>
      <c r="C52" s="51" t="s">
        <v>134</v>
      </c>
      <c r="D52" s="50"/>
      <c r="E52" s="50" t="s">
        <v>135</v>
      </c>
      <c r="F52" s="56" t="s">
        <v>137</v>
      </c>
      <c r="G52" s="53">
        <v>0</v>
      </c>
      <c r="H52" s="39" t="s">
        <v>135</v>
      </c>
    </row>
    <row r="53" spans="1:8" x14ac:dyDescent="0.2">
      <c r="A53" s="50"/>
      <c r="B53" s="50"/>
      <c r="C53" s="54"/>
      <c r="D53" s="50"/>
      <c r="E53" s="50"/>
      <c r="F53" s="55"/>
      <c r="G53" s="55"/>
      <c r="H53" s="39" t="s">
        <v>135</v>
      </c>
    </row>
    <row r="54" spans="1:8" x14ac:dyDescent="0.2">
      <c r="A54" s="50"/>
      <c r="B54" s="50"/>
      <c r="C54" s="51" t="s">
        <v>139</v>
      </c>
      <c r="D54" s="50"/>
      <c r="E54" s="50"/>
      <c r="F54" s="50"/>
      <c r="G54" s="50"/>
      <c r="H54" s="39" t="s">
        <v>135</v>
      </c>
    </row>
    <row r="55" spans="1:8" x14ac:dyDescent="0.2">
      <c r="A55" s="50"/>
      <c r="B55" s="50"/>
      <c r="C55" s="51" t="s">
        <v>134</v>
      </c>
      <c r="D55" s="50"/>
      <c r="E55" s="50" t="s">
        <v>135</v>
      </c>
      <c r="F55" s="56" t="s">
        <v>137</v>
      </c>
      <c r="G55" s="53">
        <v>0</v>
      </c>
      <c r="H55" s="39" t="s">
        <v>135</v>
      </c>
    </row>
    <row r="56" spans="1:8" x14ac:dyDescent="0.2">
      <c r="A56" s="50"/>
      <c r="B56" s="50"/>
      <c r="C56" s="54"/>
      <c r="D56" s="50"/>
      <c r="E56" s="50"/>
      <c r="F56" s="55"/>
      <c r="G56" s="55"/>
      <c r="H56" s="39" t="s">
        <v>135</v>
      </c>
    </row>
    <row r="57" spans="1:8" x14ac:dyDescent="0.2">
      <c r="A57" s="50"/>
      <c r="B57" s="50"/>
      <c r="C57" s="51" t="s">
        <v>140</v>
      </c>
      <c r="D57" s="50"/>
      <c r="E57" s="50"/>
      <c r="F57" s="55"/>
      <c r="G57" s="55"/>
      <c r="H57" s="39" t="s">
        <v>135</v>
      </c>
    </row>
    <row r="58" spans="1:8" x14ac:dyDescent="0.2">
      <c r="A58" s="50"/>
      <c r="B58" s="50"/>
      <c r="C58" s="51" t="s">
        <v>134</v>
      </c>
      <c r="D58" s="50"/>
      <c r="E58" s="50" t="s">
        <v>135</v>
      </c>
      <c r="F58" s="56" t="s">
        <v>137</v>
      </c>
      <c r="G58" s="53">
        <v>0</v>
      </c>
      <c r="H58" s="39" t="s">
        <v>135</v>
      </c>
    </row>
    <row r="59" spans="1:8" x14ac:dyDescent="0.2">
      <c r="A59" s="50"/>
      <c r="B59" s="50"/>
      <c r="C59" s="54"/>
      <c r="D59" s="50"/>
      <c r="E59" s="50"/>
      <c r="F59" s="55"/>
      <c r="G59" s="55"/>
      <c r="H59" s="39" t="s">
        <v>135</v>
      </c>
    </row>
    <row r="60" spans="1:8" x14ac:dyDescent="0.2">
      <c r="A60" s="50"/>
      <c r="B60" s="50"/>
      <c r="C60" s="51" t="s">
        <v>141</v>
      </c>
      <c r="D60" s="50"/>
      <c r="E60" s="50"/>
      <c r="F60" s="55"/>
      <c r="G60" s="55"/>
      <c r="H60" s="39" t="s">
        <v>135</v>
      </c>
    </row>
    <row r="61" spans="1:8" x14ac:dyDescent="0.2">
      <c r="A61" s="50"/>
      <c r="B61" s="50"/>
      <c r="C61" s="51" t="s">
        <v>134</v>
      </c>
      <c r="D61" s="50"/>
      <c r="E61" s="50" t="s">
        <v>135</v>
      </c>
      <c r="F61" s="56" t="s">
        <v>137</v>
      </c>
      <c r="G61" s="53">
        <v>0</v>
      </c>
      <c r="H61" s="39" t="s">
        <v>135</v>
      </c>
    </row>
    <row r="62" spans="1:8" x14ac:dyDescent="0.2">
      <c r="A62" s="50"/>
      <c r="B62" s="50"/>
      <c r="C62" s="54"/>
      <c r="D62" s="50"/>
      <c r="E62" s="50"/>
      <c r="F62" s="55"/>
      <c r="G62" s="55"/>
      <c r="H62" s="39" t="s">
        <v>135</v>
      </c>
    </row>
    <row r="63" spans="1:8" x14ac:dyDescent="0.2">
      <c r="A63" s="50"/>
      <c r="B63" s="50"/>
      <c r="C63" s="51" t="s">
        <v>142</v>
      </c>
      <c r="D63" s="50"/>
      <c r="E63" s="50"/>
      <c r="F63" s="52">
        <v>3224.1540337000001</v>
      </c>
      <c r="G63" s="53">
        <v>0.95253642999999999</v>
      </c>
      <c r="H63" s="39" t="s">
        <v>135</v>
      </c>
    </row>
    <row r="64" spans="1:8" x14ac:dyDescent="0.2">
      <c r="A64" s="50"/>
      <c r="B64" s="50"/>
      <c r="C64" s="54"/>
      <c r="D64" s="50"/>
      <c r="E64" s="50"/>
      <c r="F64" s="55"/>
      <c r="G64" s="55"/>
      <c r="H64" s="39" t="s">
        <v>135</v>
      </c>
    </row>
    <row r="65" spans="1:8" x14ac:dyDescent="0.2">
      <c r="A65" s="50"/>
      <c r="B65" s="50"/>
      <c r="C65" s="51" t="s">
        <v>143</v>
      </c>
      <c r="D65" s="50"/>
      <c r="E65" s="50"/>
      <c r="F65" s="55"/>
      <c r="G65" s="55"/>
      <c r="H65" s="39" t="s">
        <v>135</v>
      </c>
    </row>
    <row r="66" spans="1:8" x14ac:dyDescent="0.2">
      <c r="A66" s="50"/>
      <c r="B66" s="50"/>
      <c r="C66" s="51" t="s">
        <v>10</v>
      </c>
      <c r="D66" s="50"/>
      <c r="E66" s="50"/>
      <c r="F66" s="55"/>
      <c r="G66" s="55"/>
      <c r="H66" s="39" t="s">
        <v>135</v>
      </c>
    </row>
    <row r="67" spans="1:8" x14ac:dyDescent="0.2">
      <c r="A67" s="50"/>
      <c r="B67" s="50"/>
      <c r="C67" s="51" t="s">
        <v>134</v>
      </c>
      <c r="D67" s="50"/>
      <c r="E67" s="50" t="s">
        <v>135</v>
      </c>
      <c r="F67" s="56" t="s">
        <v>137</v>
      </c>
      <c r="G67" s="53">
        <v>0</v>
      </c>
      <c r="H67" s="39" t="s">
        <v>135</v>
      </c>
    </row>
    <row r="68" spans="1:8" x14ac:dyDescent="0.2">
      <c r="A68" s="50"/>
      <c r="B68" s="50"/>
      <c r="C68" s="54"/>
      <c r="D68" s="50"/>
      <c r="E68" s="50"/>
      <c r="F68" s="55"/>
      <c r="G68" s="55"/>
      <c r="H68" s="39" t="s">
        <v>135</v>
      </c>
    </row>
    <row r="69" spans="1:8" x14ac:dyDescent="0.2">
      <c r="A69" s="50"/>
      <c r="B69" s="50"/>
      <c r="C69" s="51" t="s">
        <v>144</v>
      </c>
      <c r="D69" s="50"/>
      <c r="E69" s="50"/>
      <c r="F69" s="50"/>
      <c r="G69" s="50"/>
      <c r="H69" s="39" t="s">
        <v>135</v>
      </c>
    </row>
    <row r="70" spans="1:8" x14ac:dyDescent="0.2">
      <c r="A70" s="50"/>
      <c r="B70" s="50"/>
      <c r="C70" s="51" t="s">
        <v>134</v>
      </c>
      <c r="D70" s="50"/>
      <c r="E70" s="50" t="s">
        <v>135</v>
      </c>
      <c r="F70" s="56" t="s">
        <v>137</v>
      </c>
      <c r="G70" s="53">
        <v>0</v>
      </c>
      <c r="H70" s="39" t="s">
        <v>135</v>
      </c>
    </row>
    <row r="71" spans="1:8" x14ac:dyDescent="0.2">
      <c r="A71" s="50"/>
      <c r="B71" s="50"/>
      <c r="C71" s="54"/>
      <c r="D71" s="50"/>
      <c r="E71" s="50"/>
      <c r="F71" s="55"/>
      <c r="G71" s="55"/>
      <c r="H71" s="39" t="s">
        <v>135</v>
      </c>
    </row>
    <row r="72" spans="1:8" x14ac:dyDescent="0.2">
      <c r="A72" s="50"/>
      <c r="B72" s="50"/>
      <c r="C72" s="51" t="s">
        <v>145</v>
      </c>
      <c r="D72" s="50"/>
      <c r="E72" s="50"/>
      <c r="F72" s="50"/>
      <c r="G72" s="50"/>
      <c r="H72" s="39" t="s">
        <v>135</v>
      </c>
    </row>
    <row r="73" spans="1:8" x14ac:dyDescent="0.2">
      <c r="A73" s="50"/>
      <c r="B73" s="50"/>
      <c r="C73" s="51" t="s">
        <v>134</v>
      </c>
      <c r="D73" s="50"/>
      <c r="E73" s="50" t="s">
        <v>135</v>
      </c>
      <c r="F73" s="56" t="s">
        <v>137</v>
      </c>
      <c r="G73" s="53">
        <v>0</v>
      </c>
      <c r="H73" s="39" t="s">
        <v>135</v>
      </c>
    </row>
    <row r="74" spans="1:8" x14ac:dyDescent="0.2">
      <c r="A74" s="50"/>
      <c r="B74" s="50"/>
      <c r="C74" s="54"/>
      <c r="D74" s="50"/>
      <c r="E74" s="50"/>
      <c r="F74" s="55"/>
      <c r="G74" s="55"/>
      <c r="H74" s="39" t="s">
        <v>135</v>
      </c>
    </row>
    <row r="75" spans="1:8" x14ac:dyDescent="0.2">
      <c r="A75" s="50"/>
      <c r="B75" s="50"/>
      <c r="C75" s="51" t="s">
        <v>146</v>
      </c>
      <c r="D75" s="50"/>
      <c r="E75" s="50"/>
      <c r="F75" s="55"/>
      <c r="G75" s="55"/>
      <c r="H75" s="39" t="s">
        <v>135</v>
      </c>
    </row>
    <row r="76" spans="1:8" x14ac:dyDescent="0.2">
      <c r="A76" s="50"/>
      <c r="B76" s="50"/>
      <c r="C76" s="51" t="s">
        <v>134</v>
      </c>
      <c r="D76" s="50"/>
      <c r="E76" s="50" t="s">
        <v>135</v>
      </c>
      <c r="F76" s="56" t="s">
        <v>137</v>
      </c>
      <c r="G76" s="53">
        <v>0</v>
      </c>
      <c r="H76" s="39" t="s">
        <v>135</v>
      </c>
    </row>
    <row r="77" spans="1:8" x14ac:dyDescent="0.2">
      <c r="A77" s="50"/>
      <c r="B77" s="50"/>
      <c r="C77" s="54"/>
      <c r="D77" s="50"/>
      <c r="E77" s="50"/>
      <c r="F77" s="55"/>
      <c r="G77" s="55"/>
      <c r="H77" s="39" t="s">
        <v>135</v>
      </c>
    </row>
    <row r="78" spans="1:8" x14ac:dyDescent="0.2">
      <c r="A78" s="50"/>
      <c r="B78" s="50"/>
      <c r="C78" s="51" t="s">
        <v>147</v>
      </c>
      <c r="D78" s="50"/>
      <c r="E78" s="50"/>
      <c r="F78" s="52">
        <v>0</v>
      </c>
      <c r="G78" s="53">
        <v>0</v>
      </c>
      <c r="H78" s="39" t="s">
        <v>135</v>
      </c>
    </row>
    <row r="79" spans="1:8" x14ac:dyDescent="0.2">
      <c r="A79" s="50"/>
      <c r="B79" s="50"/>
      <c r="C79" s="54"/>
      <c r="D79" s="50"/>
      <c r="E79" s="50"/>
      <c r="F79" s="55"/>
      <c r="G79" s="55"/>
      <c r="H79" s="39" t="s">
        <v>135</v>
      </c>
    </row>
    <row r="80" spans="1:8" x14ac:dyDescent="0.2">
      <c r="A80" s="50"/>
      <c r="B80" s="50"/>
      <c r="C80" s="51" t="s">
        <v>148</v>
      </c>
      <c r="D80" s="50"/>
      <c r="E80" s="50"/>
      <c r="F80" s="55"/>
      <c r="G80" s="55"/>
      <c r="H80" s="39" t="s">
        <v>135</v>
      </c>
    </row>
    <row r="81" spans="1:8" x14ac:dyDescent="0.2">
      <c r="A81" s="50"/>
      <c r="B81" s="50"/>
      <c r="C81" s="51" t="s">
        <v>149</v>
      </c>
      <c r="D81" s="50"/>
      <c r="E81" s="50"/>
      <c r="F81" s="55"/>
      <c r="G81" s="55"/>
      <c r="H81" s="39" t="s">
        <v>135</v>
      </c>
    </row>
    <row r="82" spans="1:8" x14ac:dyDescent="0.2">
      <c r="A82" s="50"/>
      <c r="B82" s="50"/>
      <c r="C82" s="51" t="s">
        <v>134</v>
      </c>
      <c r="D82" s="50"/>
      <c r="E82" s="50" t="s">
        <v>135</v>
      </c>
      <c r="F82" s="56" t="s">
        <v>137</v>
      </c>
      <c r="G82" s="53">
        <v>0</v>
      </c>
      <c r="H82" s="39" t="s">
        <v>135</v>
      </c>
    </row>
    <row r="83" spans="1:8" x14ac:dyDescent="0.2">
      <c r="A83" s="50"/>
      <c r="B83" s="50"/>
      <c r="C83" s="54"/>
      <c r="D83" s="50"/>
      <c r="E83" s="50"/>
      <c r="F83" s="55"/>
      <c r="G83" s="55"/>
      <c r="H83" s="39" t="s">
        <v>135</v>
      </c>
    </row>
    <row r="84" spans="1:8" x14ac:dyDescent="0.2">
      <c r="A84" s="50"/>
      <c r="B84" s="50"/>
      <c r="C84" s="51" t="s">
        <v>150</v>
      </c>
      <c r="D84" s="50"/>
      <c r="E84" s="50"/>
      <c r="F84" s="55"/>
      <c r="G84" s="55"/>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151</v>
      </c>
      <c r="D87" s="50"/>
      <c r="E87" s="50"/>
      <c r="F87" s="55"/>
      <c r="G87" s="55"/>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152</v>
      </c>
      <c r="D90" s="50"/>
      <c r="E90" s="50"/>
      <c r="F90" s="55"/>
      <c r="G90" s="55"/>
      <c r="H90" s="39" t="s">
        <v>135</v>
      </c>
    </row>
    <row r="91" spans="1:8" x14ac:dyDescent="0.2">
      <c r="A91" s="45">
        <v>1</v>
      </c>
      <c r="B91" s="46"/>
      <c r="C91" s="46" t="s">
        <v>153</v>
      </c>
      <c r="D91" s="46"/>
      <c r="E91" s="60"/>
      <c r="F91" s="48">
        <v>137.88977929999999</v>
      </c>
      <c r="G91" s="49">
        <v>4.0737830000000003E-2</v>
      </c>
      <c r="H91" s="39">
        <v>4.92</v>
      </c>
    </row>
    <row r="92" spans="1:8" x14ac:dyDescent="0.2">
      <c r="A92" s="50"/>
      <c r="B92" s="50"/>
      <c r="C92" s="51" t="s">
        <v>134</v>
      </c>
      <c r="D92" s="50"/>
      <c r="E92" s="50" t="s">
        <v>135</v>
      </c>
      <c r="F92" s="52">
        <v>137.88977929999999</v>
      </c>
      <c r="G92" s="53">
        <v>4.0737830000000003E-2</v>
      </c>
      <c r="H92" s="39" t="s">
        <v>135</v>
      </c>
    </row>
    <row r="93" spans="1:8" x14ac:dyDescent="0.2">
      <c r="A93" s="50"/>
      <c r="B93" s="50"/>
      <c r="C93" s="54"/>
      <c r="D93" s="50"/>
      <c r="E93" s="50"/>
      <c r="F93" s="55"/>
      <c r="G93" s="55"/>
      <c r="H93" s="39" t="s">
        <v>135</v>
      </c>
    </row>
    <row r="94" spans="1:8" x14ac:dyDescent="0.2">
      <c r="A94" s="50"/>
      <c r="B94" s="50"/>
      <c r="C94" s="51" t="s">
        <v>154</v>
      </c>
      <c r="D94" s="50"/>
      <c r="E94" s="50"/>
      <c r="F94" s="52">
        <v>137.88977929999999</v>
      </c>
      <c r="G94" s="53">
        <v>4.0737830000000003E-2</v>
      </c>
      <c r="H94" s="39" t="s">
        <v>135</v>
      </c>
    </row>
    <row r="95" spans="1:8" x14ac:dyDescent="0.2">
      <c r="A95" s="50"/>
      <c r="B95" s="50"/>
      <c r="C95" s="55"/>
      <c r="D95" s="50"/>
      <c r="E95" s="50"/>
      <c r="F95" s="50"/>
      <c r="G95" s="50"/>
      <c r="H95" s="39" t="s">
        <v>135</v>
      </c>
    </row>
    <row r="96" spans="1:8" x14ac:dyDescent="0.2">
      <c r="A96" s="50"/>
      <c r="B96" s="50"/>
      <c r="C96" s="51" t="s">
        <v>155</v>
      </c>
      <c r="D96" s="50"/>
      <c r="E96" s="50"/>
      <c r="F96" s="50"/>
      <c r="G96" s="50"/>
      <c r="H96" s="39" t="s">
        <v>135</v>
      </c>
    </row>
    <row r="97" spans="1:10" x14ac:dyDescent="0.2">
      <c r="A97" s="50"/>
      <c r="B97" s="50"/>
      <c r="C97" s="51" t="s">
        <v>156</v>
      </c>
      <c r="D97" s="50"/>
      <c r="E97" s="50"/>
      <c r="F97" s="50"/>
      <c r="G97" s="50"/>
      <c r="H97" s="39" t="s">
        <v>135</v>
      </c>
    </row>
    <row r="98" spans="1:10" x14ac:dyDescent="0.2">
      <c r="A98" s="50"/>
      <c r="B98" s="50"/>
      <c r="C98" s="51" t="s">
        <v>134</v>
      </c>
      <c r="D98" s="50"/>
      <c r="E98" s="50" t="s">
        <v>135</v>
      </c>
      <c r="F98" s="56" t="s">
        <v>137</v>
      </c>
      <c r="G98" s="53">
        <v>0</v>
      </c>
      <c r="H98" s="39" t="s">
        <v>135</v>
      </c>
    </row>
    <row r="99" spans="1:10" x14ac:dyDescent="0.2">
      <c r="A99" s="50"/>
      <c r="B99" s="50"/>
      <c r="C99" s="54"/>
      <c r="D99" s="50"/>
      <c r="E99" s="50"/>
      <c r="F99" s="55"/>
      <c r="G99" s="55"/>
      <c r="H99" s="39" t="s">
        <v>135</v>
      </c>
    </row>
    <row r="100" spans="1:10" x14ac:dyDescent="0.2">
      <c r="A100" s="50"/>
      <c r="B100" s="50"/>
      <c r="C100" s="51" t="s">
        <v>157</v>
      </c>
      <c r="D100" s="50"/>
      <c r="E100" s="50"/>
      <c r="F100" s="50"/>
      <c r="G100" s="50"/>
      <c r="H100" s="39" t="s">
        <v>135</v>
      </c>
    </row>
    <row r="101" spans="1:10" x14ac:dyDescent="0.2">
      <c r="A101" s="50"/>
      <c r="B101" s="50"/>
      <c r="C101" s="51" t="s">
        <v>158</v>
      </c>
      <c r="D101" s="50"/>
      <c r="E101" s="50"/>
      <c r="F101" s="50"/>
      <c r="G101" s="50"/>
      <c r="H101" s="39" t="s">
        <v>135</v>
      </c>
    </row>
    <row r="102" spans="1:10" x14ac:dyDescent="0.2">
      <c r="A102" s="50"/>
      <c r="B102" s="50"/>
      <c r="C102" s="51" t="s">
        <v>134</v>
      </c>
      <c r="D102" s="50"/>
      <c r="E102" s="50" t="s">
        <v>135</v>
      </c>
      <c r="F102" s="56" t="s">
        <v>137</v>
      </c>
      <c r="G102" s="53">
        <v>0</v>
      </c>
      <c r="H102" s="39" t="s">
        <v>135</v>
      </c>
    </row>
    <row r="103" spans="1:10" x14ac:dyDescent="0.2">
      <c r="A103" s="50"/>
      <c r="B103" s="50"/>
      <c r="C103" s="54"/>
      <c r="D103" s="50"/>
      <c r="E103" s="50"/>
      <c r="F103" s="55"/>
      <c r="G103" s="55"/>
      <c r="H103" s="39" t="s">
        <v>135</v>
      </c>
    </row>
    <row r="104" spans="1:10" x14ac:dyDescent="0.2">
      <c r="A104" s="50"/>
      <c r="B104" s="50"/>
      <c r="C104" s="51" t="s">
        <v>159</v>
      </c>
      <c r="D104" s="50"/>
      <c r="E104" s="50"/>
      <c r="F104" s="55"/>
      <c r="G104" s="55"/>
      <c r="H104" s="39" t="s">
        <v>135</v>
      </c>
    </row>
    <row r="105" spans="1:10" x14ac:dyDescent="0.2">
      <c r="A105" s="50"/>
      <c r="B105" s="50"/>
      <c r="C105" s="51" t="s">
        <v>134</v>
      </c>
      <c r="D105" s="50"/>
      <c r="E105" s="50" t="s">
        <v>135</v>
      </c>
      <c r="F105" s="56" t="s">
        <v>137</v>
      </c>
      <c r="G105" s="53">
        <v>0</v>
      </c>
      <c r="H105" s="39" t="s">
        <v>135</v>
      </c>
    </row>
    <row r="106" spans="1:10" x14ac:dyDescent="0.2">
      <c r="A106" s="50"/>
      <c r="B106" s="46"/>
      <c r="C106" s="46"/>
      <c r="D106" s="51"/>
      <c r="E106" s="50"/>
      <c r="F106" s="46"/>
      <c r="G106" s="60"/>
      <c r="H106" s="39" t="s">
        <v>135</v>
      </c>
    </row>
    <row r="107" spans="1:10" x14ac:dyDescent="0.2">
      <c r="A107" s="60"/>
      <c r="B107" s="46"/>
      <c r="C107" s="46" t="s">
        <v>160</v>
      </c>
      <c r="D107" s="46"/>
      <c r="E107" s="60"/>
      <c r="F107" s="48">
        <v>22.76546368</v>
      </c>
      <c r="G107" s="49">
        <v>6.7257699999999998E-3</v>
      </c>
      <c r="H107" s="39" t="s">
        <v>135</v>
      </c>
    </row>
    <row r="108" spans="1:10" x14ac:dyDescent="0.2">
      <c r="A108" s="54"/>
      <c r="B108" s="54"/>
      <c r="C108" s="51" t="s">
        <v>161</v>
      </c>
      <c r="D108" s="55"/>
      <c r="E108" s="55"/>
      <c r="F108" s="52">
        <v>3384.80927668</v>
      </c>
      <c r="G108" s="61">
        <v>1.00000003</v>
      </c>
      <c r="H108" s="39" t="s">
        <v>135</v>
      </c>
    </row>
    <row r="109" spans="1:10" x14ac:dyDescent="0.2">
      <c r="A109" s="62"/>
      <c r="B109" s="62"/>
      <c r="C109" s="63"/>
      <c r="D109" s="64"/>
      <c r="E109" s="64"/>
      <c r="F109" s="65"/>
      <c r="G109" s="66"/>
      <c r="H109" s="67"/>
    </row>
    <row r="110" spans="1:10" x14ac:dyDescent="0.2">
      <c r="A110" s="62"/>
      <c r="B110" s="68" t="s">
        <v>937</v>
      </c>
      <c r="C110" s="68"/>
      <c r="D110" s="68"/>
      <c r="E110" s="68"/>
      <c r="F110" s="68"/>
      <c r="G110" s="68"/>
      <c r="H110" s="68"/>
      <c r="J110" s="69"/>
    </row>
    <row r="111" spans="1:10" x14ac:dyDescent="0.2">
      <c r="A111" s="62"/>
      <c r="B111" s="68" t="s">
        <v>938</v>
      </c>
      <c r="C111" s="68"/>
      <c r="D111" s="68"/>
      <c r="E111" s="68"/>
      <c r="F111" s="68"/>
      <c r="G111" s="68"/>
      <c r="H111" s="68"/>
      <c r="J111" s="69"/>
    </row>
    <row r="112" spans="1:10" x14ac:dyDescent="0.2">
      <c r="A112" s="62"/>
      <c r="B112" s="68" t="s">
        <v>939</v>
      </c>
      <c r="C112" s="68"/>
      <c r="D112" s="68"/>
      <c r="E112" s="68"/>
      <c r="F112" s="68"/>
      <c r="G112" s="68"/>
      <c r="H112" s="68"/>
      <c r="J112" s="69"/>
    </row>
    <row r="113" spans="1:17" s="72" customFormat="1" ht="69" customHeight="1" x14ac:dyDescent="0.25">
      <c r="A113" s="70"/>
      <c r="B113" s="71" t="s">
        <v>940</v>
      </c>
      <c r="C113" s="71"/>
      <c r="D113" s="71"/>
      <c r="E113" s="71"/>
      <c r="F113" s="71"/>
      <c r="G113" s="71"/>
      <c r="H113" s="71"/>
      <c r="I113" s="33"/>
      <c r="J113" s="69"/>
      <c r="K113" s="33"/>
      <c r="L113" s="33"/>
      <c r="M113" s="33"/>
      <c r="N113" s="33"/>
      <c r="O113" s="33"/>
      <c r="P113" s="33"/>
      <c r="Q113" s="33"/>
    </row>
    <row r="114" spans="1:17" x14ac:dyDescent="0.2">
      <c r="A114" s="62"/>
      <c r="B114" s="68" t="s">
        <v>941</v>
      </c>
      <c r="C114" s="68"/>
      <c r="D114" s="68"/>
      <c r="E114" s="68"/>
      <c r="F114" s="68"/>
      <c r="G114" s="68"/>
      <c r="H114" s="68"/>
      <c r="J114" s="69"/>
    </row>
    <row r="115" spans="1:17" x14ac:dyDescent="0.2">
      <c r="A115" s="62"/>
      <c r="B115" s="62"/>
      <c r="C115" s="62"/>
      <c r="D115" s="64"/>
      <c r="E115" s="64"/>
      <c r="F115" s="64"/>
      <c r="G115" s="64"/>
    </row>
    <row r="116" spans="1:17" x14ac:dyDescent="0.2">
      <c r="A116" s="62"/>
      <c r="B116" s="73" t="s">
        <v>162</v>
      </c>
      <c r="C116" s="74"/>
      <c r="D116" s="75"/>
      <c r="E116" s="76"/>
      <c r="F116" s="64"/>
      <c r="G116" s="64"/>
    </row>
    <row r="117" spans="1:17" ht="25.5" customHeight="1" x14ac:dyDescent="0.2">
      <c r="A117" s="62"/>
      <c r="B117" s="77" t="s">
        <v>163</v>
      </c>
      <c r="C117" s="78"/>
      <c r="D117" s="38" t="s">
        <v>164</v>
      </c>
      <c r="E117" s="76"/>
      <c r="F117" s="64"/>
      <c r="G117" s="64"/>
    </row>
    <row r="118" spans="1:17" x14ac:dyDescent="0.2">
      <c r="A118" s="62"/>
      <c r="B118" s="77" t="s">
        <v>942</v>
      </c>
      <c r="C118" s="78"/>
      <c r="D118" s="38" t="s">
        <v>164</v>
      </c>
      <c r="E118" s="76"/>
      <c r="F118" s="64"/>
      <c r="G118" s="64"/>
    </row>
    <row r="119" spans="1:17" x14ac:dyDescent="0.2">
      <c r="A119" s="62"/>
      <c r="B119" s="77" t="s">
        <v>165</v>
      </c>
      <c r="C119" s="78"/>
      <c r="D119" s="79" t="s">
        <v>135</v>
      </c>
      <c r="E119" s="76"/>
      <c r="F119" s="64"/>
      <c r="G119" s="64"/>
    </row>
    <row r="120" spans="1:17" x14ac:dyDescent="0.2">
      <c r="A120" s="80"/>
      <c r="B120" s="81" t="s">
        <v>135</v>
      </c>
      <c r="C120" s="81" t="s">
        <v>943</v>
      </c>
      <c r="D120" s="81" t="s">
        <v>166</v>
      </c>
      <c r="E120" s="80"/>
      <c r="F120" s="80"/>
      <c r="G120" s="80"/>
      <c r="H120" s="80"/>
      <c r="J120" s="69"/>
    </row>
    <row r="121" spans="1:17" x14ac:dyDescent="0.2">
      <c r="A121" s="80"/>
      <c r="B121" s="82" t="s">
        <v>167</v>
      </c>
      <c r="C121" s="83">
        <v>46053</v>
      </c>
      <c r="D121" s="83">
        <v>46081</v>
      </c>
      <c r="E121" s="80"/>
      <c r="F121" s="80"/>
      <c r="G121" s="80"/>
      <c r="J121" s="69"/>
    </row>
    <row r="122" spans="1:17" x14ac:dyDescent="0.2">
      <c r="A122" s="84"/>
      <c r="B122" s="46" t="s">
        <v>168</v>
      </c>
      <c r="C122" s="85">
        <v>26.9131</v>
      </c>
      <c r="D122" s="85">
        <v>26.809799999999999</v>
      </c>
      <c r="E122" s="84"/>
      <c r="F122" s="86"/>
      <c r="G122" s="87"/>
    </row>
    <row r="123" spans="1:17" x14ac:dyDescent="0.2">
      <c r="A123" s="84"/>
      <c r="B123" s="46" t="s">
        <v>169</v>
      </c>
      <c r="C123" s="85">
        <v>26.048100000000002</v>
      </c>
      <c r="D123" s="85">
        <v>25.9481</v>
      </c>
      <c r="E123" s="84"/>
      <c r="F123" s="86"/>
      <c r="G123" s="87"/>
    </row>
    <row r="124" spans="1:17" x14ac:dyDescent="0.2">
      <c r="A124" s="84"/>
      <c r="B124" s="46" t="s">
        <v>170</v>
      </c>
      <c r="C124" s="85">
        <v>25.6372</v>
      </c>
      <c r="D124" s="85">
        <v>25.533100000000001</v>
      </c>
      <c r="E124" s="84"/>
      <c r="F124" s="86"/>
      <c r="G124" s="87"/>
    </row>
    <row r="125" spans="1:17" x14ac:dyDescent="0.2">
      <c r="A125" s="84"/>
      <c r="B125" s="46" t="s">
        <v>171</v>
      </c>
      <c r="C125" s="85">
        <v>24.776700000000002</v>
      </c>
      <c r="D125" s="85">
        <v>24.676100000000002</v>
      </c>
      <c r="E125" s="84"/>
      <c r="F125" s="86"/>
      <c r="G125" s="87"/>
    </row>
    <row r="126" spans="1:17" x14ac:dyDescent="0.2">
      <c r="A126" s="84"/>
      <c r="B126" s="84"/>
      <c r="C126" s="84"/>
      <c r="D126" s="84"/>
      <c r="E126" s="84"/>
      <c r="F126" s="84"/>
      <c r="G126" s="84"/>
    </row>
    <row r="127" spans="1:17" x14ac:dyDescent="0.2">
      <c r="A127" s="80"/>
      <c r="B127" s="77" t="s">
        <v>944</v>
      </c>
      <c r="C127" s="78"/>
      <c r="D127" s="38" t="s">
        <v>164</v>
      </c>
      <c r="E127" s="80"/>
      <c r="F127" s="80"/>
      <c r="G127" s="80"/>
    </row>
    <row r="128" spans="1:17" x14ac:dyDescent="0.2">
      <c r="A128" s="80"/>
      <c r="B128" s="152"/>
      <c r="C128" s="152"/>
      <c r="D128" s="152"/>
      <c r="E128" s="80"/>
      <c r="F128" s="80"/>
      <c r="G128" s="80"/>
    </row>
    <row r="129" spans="1:10" x14ac:dyDescent="0.2">
      <c r="A129" s="80"/>
      <c r="B129" s="77" t="s">
        <v>173</v>
      </c>
      <c r="C129" s="78"/>
      <c r="D129" s="38" t="s">
        <v>164</v>
      </c>
      <c r="E129" s="92"/>
      <c r="F129" s="80"/>
      <c r="G129" s="80"/>
    </row>
    <row r="130" spans="1:10" x14ac:dyDescent="0.2">
      <c r="A130" s="80"/>
      <c r="B130" s="77" t="s">
        <v>174</v>
      </c>
      <c r="C130" s="78"/>
      <c r="D130" s="38" t="s">
        <v>164</v>
      </c>
      <c r="E130" s="92"/>
      <c r="F130" s="80"/>
      <c r="G130" s="80"/>
    </row>
    <row r="131" spans="1:10" x14ac:dyDescent="0.2">
      <c r="A131" s="80"/>
      <c r="B131" s="77" t="s">
        <v>175</v>
      </c>
      <c r="C131" s="78"/>
      <c r="D131" s="38" t="s">
        <v>164</v>
      </c>
      <c r="E131" s="92"/>
      <c r="F131" s="80"/>
      <c r="G131" s="80"/>
    </row>
    <row r="132" spans="1:10" x14ac:dyDescent="0.2">
      <c r="A132" s="80"/>
      <c r="B132" s="77" t="s">
        <v>176</v>
      </c>
      <c r="C132" s="78"/>
      <c r="D132" s="93">
        <v>0.1626652032168317</v>
      </c>
      <c r="E132" s="80"/>
      <c r="F132" s="90"/>
      <c r="G132" s="91"/>
    </row>
    <row r="134" spans="1:10" x14ac:dyDescent="0.2">
      <c r="B134" s="94" t="s">
        <v>945</v>
      </c>
      <c r="C134" s="94"/>
    </row>
    <row r="136" spans="1:10" ht="153.75" customHeight="1" x14ac:dyDescent="0.2"/>
    <row r="139" spans="1:10" x14ac:dyDescent="0.2">
      <c r="B139" s="95" t="s">
        <v>946</v>
      </c>
      <c r="C139" s="96"/>
      <c r="D139" s="95"/>
    </row>
    <row r="140" spans="1:10" x14ac:dyDescent="0.2">
      <c r="B140" s="95" t="s">
        <v>961</v>
      </c>
      <c r="D140" s="95"/>
    </row>
    <row r="141" spans="1:10" ht="165" customHeight="1" x14ac:dyDescent="0.2"/>
    <row r="142" spans="1:10" x14ac:dyDescent="0.2">
      <c r="J142" s="36"/>
    </row>
  </sheetData>
  <mergeCells count="18">
    <mergeCell ref="B118:C118"/>
    <mergeCell ref="B119:C119"/>
    <mergeCell ref="B134:C134"/>
    <mergeCell ref="B127:C127"/>
    <mergeCell ref="B131:C131"/>
    <mergeCell ref="B132:C132"/>
    <mergeCell ref="B129:C129"/>
    <mergeCell ref="B130:C130"/>
    <mergeCell ref="B112:H112"/>
    <mergeCell ref="B113:H113"/>
    <mergeCell ref="B114:H114"/>
    <mergeCell ref="B116:D116"/>
    <mergeCell ref="B117:C117"/>
    <mergeCell ref="A1:H1"/>
    <mergeCell ref="A2:H2"/>
    <mergeCell ref="A3:H3"/>
    <mergeCell ref="B110:H110"/>
    <mergeCell ref="B111:H111"/>
  </mergeCells>
  <hyperlinks>
    <hyperlink ref="I1" location="Index!B2" display="Index" xr:uid="{E8F039DB-731C-4F73-9288-5C30291F834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D7AE-BA90-4F36-B2D4-C39D42D88DE3}">
  <sheetPr>
    <outlinePr summaryBelow="0" summaryRight="0"/>
  </sheetPr>
  <dimension ref="A1:Q177"/>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7.7109375" style="33" customWidth="1"/>
    <col min="4" max="4" width="21.7109375" style="33" customWidth="1"/>
    <col min="5" max="5" width="13.570312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460</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369</v>
      </c>
      <c r="C7" s="46" t="s">
        <v>370</v>
      </c>
      <c r="D7" s="46" t="s">
        <v>28</v>
      </c>
      <c r="E7" s="47">
        <v>352589</v>
      </c>
      <c r="F7" s="48">
        <v>13422.358052</v>
      </c>
      <c r="G7" s="49">
        <v>4.0597639999999997E-2</v>
      </c>
      <c r="H7" s="39" t="s">
        <v>135</v>
      </c>
    </row>
    <row r="8" spans="1:9" x14ac:dyDescent="0.2">
      <c r="A8" s="45">
        <v>2</v>
      </c>
      <c r="B8" s="46" t="s">
        <v>363</v>
      </c>
      <c r="C8" s="46" t="s">
        <v>364</v>
      </c>
      <c r="D8" s="46" t="s">
        <v>102</v>
      </c>
      <c r="E8" s="47">
        <v>1681362</v>
      </c>
      <c r="F8" s="48">
        <v>11006.195652</v>
      </c>
      <c r="G8" s="49">
        <v>3.3289649999999997E-2</v>
      </c>
      <c r="H8" s="39" t="s">
        <v>135</v>
      </c>
    </row>
    <row r="9" spans="1:9" x14ac:dyDescent="0.2">
      <c r="A9" s="45">
        <v>3</v>
      </c>
      <c r="B9" s="46" t="s">
        <v>43</v>
      </c>
      <c r="C9" s="46" t="s">
        <v>44</v>
      </c>
      <c r="D9" s="46" t="s">
        <v>45</v>
      </c>
      <c r="E9" s="47">
        <v>577256</v>
      </c>
      <c r="F9" s="48">
        <v>10157.973832</v>
      </c>
      <c r="G9" s="49">
        <v>3.0724089999999999E-2</v>
      </c>
      <c r="H9" s="39" t="s">
        <v>135</v>
      </c>
    </row>
    <row r="10" spans="1:9" x14ac:dyDescent="0.2">
      <c r="A10" s="45">
        <v>4</v>
      </c>
      <c r="B10" s="46" t="s">
        <v>421</v>
      </c>
      <c r="C10" s="46" t="s">
        <v>422</v>
      </c>
      <c r="D10" s="46" t="s">
        <v>423</v>
      </c>
      <c r="E10" s="47">
        <v>1006386</v>
      </c>
      <c r="F10" s="48">
        <v>8707.2516720000003</v>
      </c>
      <c r="G10" s="49">
        <v>2.6336200000000001E-2</v>
      </c>
      <c r="H10" s="39" t="s">
        <v>135</v>
      </c>
    </row>
    <row r="11" spans="1:9" x14ac:dyDescent="0.2">
      <c r="A11" s="45">
        <v>5</v>
      </c>
      <c r="B11" s="46" t="s">
        <v>461</v>
      </c>
      <c r="C11" s="46" t="s">
        <v>462</v>
      </c>
      <c r="D11" s="46" t="s">
        <v>31</v>
      </c>
      <c r="E11" s="47">
        <v>4443809</v>
      </c>
      <c r="F11" s="48">
        <v>8245.9319804000006</v>
      </c>
      <c r="G11" s="49">
        <v>2.4940879999999999E-2</v>
      </c>
      <c r="H11" s="39" t="s">
        <v>135</v>
      </c>
    </row>
    <row r="12" spans="1:9" x14ac:dyDescent="0.2">
      <c r="A12" s="45">
        <v>6</v>
      </c>
      <c r="B12" s="46" t="s">
        <v>401</v>
      </c>
      <c r="C12" s="46" t="s">
        <v>402</v>
      </c>
      <c r="D12" s="46" t="s">
        <v>180</v>
      </c>
      <c r="E12" s="47">
        <v>992680</v>
      </c>
      <c r="F12" s="48">
        <v>8187.1283000000003</v>
      </c>
      <c r="G12" s="49">
        <v>2.476302E-2</v>
      </c>
      <c r="H12" s="39" t="s">
        <v>135</v>
      </c>
    </row>
    <row r="13" spans="1:9" x14ac:dyDescent="0.2">
      <c r="A13" s="45">
        <v>7</v>
      </c>
      <c r="B13" s="46" t="s">
        <v>371</v>
      </c>
      <c r="C13" s="46" t="s">
        <v>372</v>
      </c>
      <c r="D13" s="46" t="s">
        <v>48</v>
      </c>
      <c r="E13" s="47">
        <v>451011</v>
      </c>
      <c r="F13" s="48">
        <v>8105.569692</v>
      </c>
      <c r="G13" s="49">
        <v>2.4516329999999999E-2</v>
      </c>
      <c r="H13" s="39" t="s">
        <v>135</v>
      </c>
    </row>
    <row r="14" spans="1:9" x14ac:dyDescent="0.2">
      <c r="A14" s="45">
        <v>8</v>
      </c>
      <c r="B14" s="46" t="s">
        <v>79</v>
      </c>
      <c r="C14" s="46" t="s">
        <v>80</v>
      </c>
      <c r="D14" s="46" t="s">
        <v>45</v>
      </c>
      <c r="E14" s="47">
        <v>106539</v>
      </c>
      <c r="F14" s="48">
        <v>8018.1251400000001</v>
      </c>
      <c r="G14" s="49">
        <v>2.4251849999999998E-2</v>
      </c>
      <c r="H14" s="39" t="s">
        <v>135</v>
      </c>
    </row>
    <row r="15" spans="1:9" x14ac:dyDescent="0.2">
      <c r="A15" s="45">
        <v>9</v>
      </c>
      <c r="B15" s="46" t="s">
        <v>385</v>
      </c>
      <c r="C15" s="46" t="s">
        <v>386</v>
      </c>
      <c r="D15" s="46" t="s">
        <v>219</v>
      </c>
      <c r="E15" s="47">
        <v>1501698</v>
      </c>
      <c r="F15" s="48">
        <v>7949.2383630000004</v>
      </c>
      <c r="G15" s="49">
        <v>2.4043490000000001E-2</v>
      </c>
      <c r="H15" s="39" t="s">
        <v>135</v>
      </c>
    </row>
    <row r="16" spans="1:9" x14ac:dyDescent="0.2">
      <c r="A16" s="45">
        <v>10</v>
      </c>
      <c r="B16" s="46" t="s">
        <v>346</v>
      </c>
      <c r="C16" s="46" t="s">
        <v>347</v>
      </c>
      <c r="D16" s="46" t="s">
        <v>264</v>
      </c>
      <c r="E16" s="47">
        <v>569645</v>
      </c>
      <c r="F16" s="48">
        <v>7845.1509400000004</v>
      </c>
      <c r="G16" s="49">
        <v>2.3728659999999999E-2</v>
      </c>
      <c r="H16" s="39" t="s">
        <v>135</v>
      </c>
    </row>
    <row r="17" spans="1:8" x14ac:dyDescent="0.2">
      <c r="A17" s="45">
        <v>11</v>
      </c>
      <c r="B17" s="46" t="s">
        <v>325</v>
      </c>
      <c r="C17" s="46" t="s">
        <v>326</v>
      </c>
      <c r="D17" s="46" t="s">
        <v>31</v>
      </c>
      <c r="E17" s="47">
        <v>546776</v>
      </c>
      <c r="F17" s="48">
        <v>7566.8330640000004</v>
      </c>
      <c r="G17" s="49">
        <v>2.2886859999999998E-2</v>
      </c>
      <c r="H17" s="39" t="s">
        <v>135</v>
      </c>
    </row>
    <row r="18" spans="1:8" x14ac:dyDescent="0.2">
      <c r="A18" s="45">
        <v>12</v>
      </c>
      <c r="B18" s="46" t="s">
        <v>348</v>
      </c>
      <c r="C18" s="46" t="s">
        <v>349</v>
      </c>
      <c r="D18" s="46" t="s">
        <v>290</v>
      </c>
      <c r="E18" s="47">
        <v>2842327</v>
      </c>
      <c r="F18" s="48">
        <v>7000.6514010000001</v>
      </c>
      <c r="G18" s="49">
        <v>2.1174370000000001E-2</v>
      </c>
      <c r="H18" s="39" t="s">
        <v>135</v>
      </c>
    </row>
    <row r="19" spans="1:8" x14ac:dyDescent="0.2">
      <c r="A19" s="45">
        <v>13</v>
      </c>
      <c r="B19" s="46" t="s">
        <v>395</v>
      </c>
      <c r="C19" s="46" t="s">
        <v>396</v>
      </c>
      <c r="D19" s="46" t="s">
        <v>180</v>
      </c>
      <c r="E19" s="47">
        <v>395668</v>
      </c>
      <c r="F19" s="48">
        <v>6465.610788</v>
      </c>
      <c r="G19" s="49">
        <v>1.9556069999999998E-2</v>
      </c>
      <c r="H19" s="39" t="s">
        <v>135</v>
      </c>
    </row>
    <row r="20" spans="1:8" x14ac:dyDescent="0.2">
      <c r="A20" s="45">
        <v>14</v>
      </c>
      <c r="B20" s="46" t="s">
        <v>365</v>
      </c>
      <c r="C20" s="46" t="s">
        <v>366</v>
      </c>
      <c r="D20" s="46" t="s">
        <v>31</v>
      </c>
      <c r="E20" s="47">
        <v>10614482</v>
      </c>
      <c r="F20" s="48">
        <v>6162.7682492000004</v>
      </c>
      <c r="G20" s="49">
        <v>1.864008E-2</v>
      </c>
      <c r="H20" s="39" t="s">
        <v>135</v>
      </c>
    </row>
    <row r="21" spans="1:8" ht="25.5" x14ac:dyDescent="0.2">
      <c r="A21" s="45">
        <v>15</v>
      </c>
      <c r="B21" s="46" t="s">
        <v>397</v>
      </c>
      <c r="C21" s="46" t="s">
        <v>398</v>
      </c>
      <c r="D21" s="46" t="s">
        <v>206</v>
      </c>
      <c r="E21" s="47">
        <v>603569</v>
      </c>
      <c r="F21" s="48">
        <v>5966.2795649999998</v>
      </c>
      <c r="G21" s="49">
        <v>1.8045780000000001E-2</v>
      </c>
      <c r="H21" s="39" t="s">
        <v>135</v>
      </c>
    </row>
    <row r="22" spans="1:8" x14ac:dyDescent="0.2">
      <c r="A22" s="45">
        <v>16</v>
      </c>
      <c r="B22" s="46" t="s">
        <v>61</v>
      </c>
      <c r="C22" s="46" t="s">
        <v>62</v>
      </c>
      <c r="D22" s="46" t="s">
        <v>63</v>
      </c>
      <c r="E22" s="47">
        <v>390188</v>
      </c>
      <c r="F22" s="48">
        <v>5934.7594799999997</v>
      </c>
      <c r="G22" s="49">
        <v>1.7950440000000002E-2</v>
      </c>
      <c r="H22" s="39" t="s">
        <v>135</v>
      </c>
    </row>
    <row r="23" spans="1:8" ht="25.5" x14ac:dyDescent="0.2">
      <c r="A23" s="45">
        <v>17</v>
      </c>
      <c r="B23" s="46" t="s">
        <v>463</v>
      </c>
      <c r="C23" s="46" t="s">
        <v>464</v>
      </c>
      <c r="D23" s="46" t="s">
        <v>206</v>
      </c>
      <c r="E23" s="47">
        <v>44855</v>
      </c>
      <c r="F23" s="48">
        <v>5752.6537500000004</v>
      </c>
      <c r="G23" s="49">
        <v>1.7399640000000001E-2</v>
      </c>
      <c r="H23" s="39" t="s">
        <v>135</v>
      </c>
    </row>
    <row r="24" spans="1:8" ht="25.5" x14ac:dyDescent="0.2">
      <c r="A24" s="45">
        <v>18</v>
      </c>
      <c r="B24" s="46" t="s">
        <v>465</v>
      </c>
      <c r="C24" s="46" t="s">
        <v>466</v>
      </c>
      <c r="D24" s="46" t="s">
        <v>196</v>
      </c>
      <c r="E24" s="47">
        <v>1184520</v>
      </c>
      <c r="F24" s="48">
        <v>5574.3511200000003</v>
      </c>
      <c r="G24" s="49">
        <v>1.6860340000000001E-2</v>
      </c>
      <c r="H24" s="39" t="s">
        <v>135</v>
      </c>
    </row>
    <row r="25" spans="1:8" x14ac:dyDescent="0.2">
      <c r="A25" s="45">
        <v>19</v>
      </c>
      <c r="B25" s="46" t="s">
        <v>81</v>
      </c>
      <c r="C25" s="46" t="s">
        <v>82</v>
      </c>
      <c r="D25" s="46" t="s">
        <v>53</v>
      </c>
      <c r="E25" s="47">
        <v>718629</v>
      </c>
      <c r="F25" s="48">
        <v>5535.2398725000003</v>
      </c>
      <c r="G25" s="49">
        <v>1.674204E-2</v>
      </c>
      <c r="H25" s="39" t="s">
        <v>135</v>
      </c>
    </row>
    <row r="26" spans="1:8" x14ac:dyDescent="0.2">
      <c r="A26" s="45">
        <v>20</v>
      </c>
      <c r="B26" s="46" t="s">
        <v>46</v>
      </c>
      <c r="C26" s="46" t="s">
        <v>47</v>
      </c>
      <c r="D26" s="46" t="s">
        <v>48</v>
      </c>
      <c r="E26" s="47">
        <v>69080</v>
      </c>
      <c r="F26" s="48">
        <v>5508.4391999999998</v>
      </c>
      <c r="G26" s="49">
        <v>1.6660979999999999E-2</v>
      </c>
      <c r="H26" s="39" t="s">
        <v>135</v>
      </c>
    </row>
    <row r="27" spans="1:8" x14ac:dyDescent="0.2">
      <c r="A27" s="45">
        <v>21</v>
      </c>
      <c r="B27" s="46" t="s">
        <v>275</v>
      </c>
      <c r="C27" s="46" t="s">
        <v>276</v>
      </c>
      <c r="D27" s="46" t="s">
        <v>216</v>
      </c>
      <c r="E27" s="47">
        <v>669376</v>
      </c>
      <c r="F27" s="48">
        <v>5409.2274559999996</v>
      </c>
      <c r="G27" s="49">
        <v>1.6360900000000001E-2</v>
      </c>
      <c r="H27" s="39" t="s">
        <v>135</v>
      </c>
    </row>
    <row r="28" spans="1:8" ht="25.5" x14ac:dyDescent="0.2">
      <c r="A28" s="45">
        <v>22</v>
      </c>
      <c r="B28" s="46" t="s">
        <v>467</v>
      </c>
      <c r="C28" s="46" t="s">
        <v>468</v>
      </c>
      <c r="D28" s="46" t="s">
        <v>206</v>
      </c>
      <c r="E28" s="47">
        <v>115943</v>
      </c>
      <c r="F28" s="48">
        <v>5205.0290990000003</v>
      </c>
      <c r="G28" s="49">
        <v>1.5743279999999998E-2</v>
      </c>
      <c r="H28" s="39" t="s">
        <v>135</v>
      </c>
    </row>
    <row r="29" spans="1:8" x14ac:dyDescent="0.2">
      <c r="A29" s="45">
        <v>23</v>
      </c>
      <c r="B29" s="46" t="s">
        <v>373</v>
      </c>
      <c r="C29" s="46" t="s">
        <v>374</v>
      </c>
      <c r="D29" s="46" t="s">
        <v>31</v>
      </c>
      <c r="E29" s="47">
        <v>8067261</v>
      </c>
      <c r="F29" s="48">
        <v>5192.8959057000002</v>
      </c>
      <c r="G29" s="49">
        <v>1.5706580000000001E-2</v>
      </c>
      <c r="H29" s="39" t="s">
        <v>135</v>
      </c>
    </row>
    <row r="30" spans="1:8" x14ac:dyDescent="0.2">
      <c r="A30" s="45">
        <v>24</v>
      </c>
      <c r="B30" s="46" t="s">
        <v>11</v>
      </c>
      <c r="C30" s="46" t="s">
        <v>12</v>
      </c>
      <c r="D30" s="46" t="s">
        <v>13</v>
      </c>
      <c r="E30" s="47">
        <v>119155</v>
      </c>
      <c r="F30" s="48">
        <v>5097.8083649999999</v>
      </c>
      <c r="G30" s="49">
        <v>1.5418970000000001E-2</v>
      </c>
      <c r="H30" s="39" t="s">
        <v>135</v>
      </c>
    </row>
    <row r="31" spans="1:8" x14ac:dyDescent="0.2">
      <c r="A31" s="45">
        <v>25</v>
      </c>
      <c r="B31" s="46" t="s">
        <v>381</v>
      </c>
      <c r="C31" s="46" t="s">
        <v>382</v>
      </c>
      <c r="D31" s="46" t="s">
        <v>199</v>
      </c>
      <c r="E31" s="47">
        <v>2109680</v>
      </c>
      <c r="F31" s="48">
        <v>4919.77376</v>
      </c>
      <c r="G31" s="49">
        <v>1.488049E-2</v>
      </c>
      <c r="H31" s="39" t="s">
        <v>135</v>
      </c>
    </row>
    <row r="32" spans="1:8" x14ac:dyDescent="0.2">
      <c r="A32" s="45">
        <v>26</v>
      </c>
      <c r="B32" s="46" t="s">
        <v>68</v>
      </c>
      <c r="C32" s="46" t="s">
        <v>69</v>
      </c>
      <c r="D32" s="46" t="s">
        <v>45</v>
      </c>
      <c r="E32" s="47">
        <v>31615</v>
      </c>
      <c r="F32" s="48">
        <v>4794.0986000000003</v>
      </c>
      <c r="G32" s="49">
        <v>1.450037E-2</v>
      </c>
      <c r="H32" s="39" t="s">
        <v>135</v>
      </c>
    </row>
    <row r="33" spans="1:8" x14ac:dyDescent="0.2">
      <c r="A33" s="45">
        <v>27</v>
      </c>
      <c r="B33" s="46" t="s">
        <v>367</v>
      </c>
      <c r="C33" s="46" t="s">
        <v>368</v>
      </c>
      <c r="D33" s="46" t="s">
        <v>31</v>
      </c>
      <c r="E33" s="47">
        <v>1197993</v>
      </c>
      <c r="F33" s="48">
        <v>4760.8241820000003</v>
      </c>
      <c r="G33" s="49">
        <v>1.439972E-2</v>
      </c>
      <c r="H33" s="39" t="s">
        <v>135</v>
      </c>
    </row>
    <row r="34" spans="1:8" x14ac:dyDescent="0.2">
      <c r="A34" s="45">
        <v>28</v>
      </c>
      <c r="B34" s="46" t="s">
        <v>399</v>
      </c>
      <c r="C34" s="46" t="s">
        <v>400</v>
      </c>
      <c r="D34" s="46" t="s">
        <v>53</v>
      </c>
      <c r="E34" s="47">
        <v>1083376</v>
      </c>
      <c r="F34" s="48">
        <v>4708.8937839999999</v>
      </c>
      <c r="G34" s="49">
        <v>1.4242650000000001E-2</v>
      </c>
      <c r="H34" s="39" t="s">
        <v>135</v>
      </c>
    </row>
    <row r="35" spans="1:8" x14ac:dyDescent="0.2">
      <c r="A35" s="45">
        <v>29</v>
      </c>
      <c r="B35" s="46" t="s">
        <v>417</v>
      </c>
      <c r="C35" s="46" t="s">
        <v>418</v>
      </c>
      <c r="D35" s="46" t="s">
        <v>180</v>
      </c>
      <c r="E35" s="47">
        <v>361196</v>
      </c>
      <c r="F35" s="48">
        <v>4643.5357759999997</v>
      </c>
      <c r="G35" s="49">
        <v>1.404497E-2</v>
      </c>
      <c r="H35" s="39" t="s">
        <v>135</v>
      </c>
    </row>
    <row r="36" spans="1:8" ht="25.5" x14ac:dyDescent="0.2">
      <c r="A36" s="45">
        <v>30</v>
      </c>
      <c r="B36" s="46" t="s">
        <v>405</v>
      </c>
      <c r="C36" s="46" t="s">
        <v>406</v>
      </c>
      <c r="D36" s="46" t="s">
        <v>279</v>
      </c>
      <c r="E36" s="47">
        <v>317000</v>
      </c>
      <c r="F36" s="48">
        <v>4641.8310000000001</v>
      </c>
      <c r="G36" s="49">
        <v>1.403981E-2</v>
      </c>
      <c r="H36" s="39" t="s">
        <v>135</v>
      </c>
    </row>
    <row r="37" spans="1:8" x14ac:dyDescent="0.2">
      <c r="A37" s="45">
        <v>31</v>
      </c>
      <c r="B37" s="46" t="s">
        <v>129</v>
      </c>
      <c r="C37" s="46" t="s">
        <v>130</v>
      </c>
      <c r="D37" s="46" t="s">
        <v>107</v>
      </c>
      <c r="E37" s="47">
        <v>632829</v>
      </c>
      <c r="F37" s="48">
        <v>4392.1496745000004</v>
      </c>
      <c r="G37" s="49">
        <v>1.328462E-2</v>
      </c>
      <c r="H37" s="39" t="s">
        <v>135</v>
      </c>
    </row>
    <row r="38" spans="1:8" x14ac:dyDescent="0.2">
      <c r="A38" s="45">
        <v>32</v>
      </c>
      <c r="B38" s="46" t="s">
        <v>377</v>
      </c>
      <c r="C38" s="46" t="s">
        <v>378</v>
      </c>
      <c r="D38" s="46" t="s">
        <v>48</v>
      </c>
      <c r="E38" s="47">
        <v>2131826</v>
      </c>
      <c r="F38" s="48">
        <v>4385.8056298000001</v>
      </c>
      <c r="G38" s="49">
        <v>1.326543E-2</v>
      </c>
      <c r="H38" s="39" t="s">
        <v>135</v>
      </c>
    </row>
    <row r="39" spans="1:8" x14ac:dyDescent="0.2">
      <c r="A39" s="45">
        <v>33</v>
      </c>
      <c r="B39" s="46" t="s">
        <v>288</v>
      </c>
      <c r="C39" s="46" t="s">
        <v>289</v>
      </c>
      <c r="D39" s="46" t="s">
        <v>290</v>
      </c>
      <c r="E39" s="47">
        <v>410201</v>
      </c>
      <c r="F39" s="48">
        <v>4223.4294959999997</v>
      </c>
      <c r="G39" s="49">
        <v>1.2774300000000001E-2</v>
      </c>
      <c r="H39" s="39" t="s">
        <v>135</v>
      </c>
    </row>
    <row r="40" spans="1:8" x14ac:dyDescent="0.2">
      <c r="A40" s="45">
        <v>34</v>
      </c>
      <c r="B40" s="46" t="s">
        <v>49</v>
      </c>
      <c r="C40" s="46" t="s">
        <v>50</v>
      </c>
      <c r="D40" s="46" t="s">
        <v>13</v>
      </c>
      <c r="E40" s="47">
        <v>337012</v>
      </c>
      <c r="F40" s="48">
        <v>4179.2858120000001</v>
      </c>
      <c r="G40" s="49">
        <v>1.2640790000000001E-2</v>
      </c>
      <c r="H40" s="39" t="s">
        <v>135</v>
      </c>
    </row>
    <row r="41" spans="1:8" x14ac:dyDescent="0.2">
      <c r="A41" s="45">
        <v>35</v>
      </c>
      <c r="B41" s="46" t="s">
        <v>469</v>
      </c>
      <c r="C41" s="46" t="s">
        <v>470</v>
      </c>
      <c r="D41" s="46" t="s">
        <v>471</v>
      </c>
      <c r="E41" s="47">
        <v>221768</v>
      </c>
      <c r="F41" s="48">
        <v>4031.0769359999999</v>
      </c>
      <c r="G41" s="49">
        <v>1.219251E-2</v>
      </c>
      <c r="H41" s="39" t="s">
        <v>135</v>
      </c>
    </row>
    <row r="42" spans="1:8" x14ac:dyDescent="0.2">
      <c r="A42" s="45">
        <v>36</v>
      </c>
      <c r="B42" s="46" t="s">
        <v>472</v>
      </c>
      <c r="C42" s="46" t="s">
        <v>473</v>
      </c>
      <c r="D42" s="46" t="s">
        <v>474</v>
      </c>
      <c r="E42" s="47">
        <v>1099116</v>
      </c>
      <c r="F42" s="48">
        <v>4001.8813559999999</v>
      </c>
      <c r="G42" s="49">
        <v>1.2104200000000001E-2</v>
      </c>
      <c r="H42" s="39" t="s">
        <v>135</v>
      </c>
    </row>
    <row r="43" spans="1:8" x14ac:dyDescent="0.2">
      <c r="A43" s="45">
        <v>37</v>
      </c>
      <c r="B43" s="46" t="s">
        <v>475</v>
      </c>
      <c r="C43" s="46" t="s">
        <v>476</v>
      </c>
      <c r="D43" s="46" t="s">
        <v>102</v>
      </c>
      <c r="E43" s="47">
        <v>75317</v>
      </c>
      <c r="F43" s="48">
        <v>3982.235741</v>
      </c>
      <c r="G43" s="49">
        <v>1.204478E-2</v>
      </c>
      <c r="H43" s="39" t="s">
        <v>135</v>
      </c>
    </row>
    <row r="44" spans="1:8" x14ac:dyDescent="0.2">
      <c r="A44" s="45">
        <v>38</v>
      </c>
      <c r="B44" s="46" t="s">
        <v>284</v>
      </c>
      <c r="C44" s="46" t="s">
        <v>285</v>
      </c>
      <c r="D44" s="46" t="s">
        <v>95</v>
      </c>
      <c r="E44" s="47">
        <v>1234878</v>
      </c>
      <c r="F44" s="48">
        <v>3763.2907049999999</v>
      </c>
      <c r="G44" s="49">
        <v>1.138255E-2</v>
      </c>
      <c r="H44" s="39" t="s">
        <v>135</v>
      </c>
    </row>
    <row r="45" spans="1:8" x14ac:dyDescent="0.2">
      <c r="A45" s="45">
        <v>39</v>
      </c>
      <c r="B45" s="46" t="s">
        <v>477</v>
      </c>
      <c r="C45" s="46" t="s">
        <v>478</v>
      </c>
      <c r="D45" s="46" t="s">
        <v>45</v>
      </c>
      <c r="E45" s="47">
        <v>103292</v>
      </c>
      <c r="F45" s="48">
        <v>3647.6536879999999</v>
      </c>
      <c r="G45" s="49">
        <v>1.1032800000000001E-2</v>
      </c>
      <c r="H45" s="39" t="s">
        <v>135</v>
      </c>
    </row>
    <row r="46" spans="1:8" x14ac:dyDescent="0.2">
      <c r="A46" s="45">
        <v>40</v>
      </c>
      <c r="B46" s="46" t="s">
        <v>479</v>
      </c>
      <c r="C46" s="46" t="s">
        <v>480</v>
      </c>
      <c r="D46" s="46" t="s">
        <v>249</v>
      </c>
      <c r="E46" s="47">
        <v>978092</v>
      </c>
      <c r="F46" s="48">
        <v>3625.7870440000002</v>
      </c>
      <c r="G46" s="49">
        <v>1.096666E-2</v>
      </c>
      <c r="H46" s="39" t="s">
        <v>135</v>
      </c>
    </row>
    <row r="47" spans="1:8" ht="25.5" x14ac:dyDescent="0.2">
      <c r="A47" s="45">
        <v>41</v>
      </c>
      <c r="B47" s="46" t="s">
        <v>277</v>
      </c>
      <c r="C47" s="46" t="s">
        <v>278</v>
      </c>
      <c r="D47" s="46" t="s">
        <v>279</v>
      </c>
      <c r="E47" s="47">
        <v>227105</v>
      </c>
      <c r="F47" s="48">
        <v>3589.848735</v>
      </c>
      <c r="G47" s="49">
        <v>1.085796E-2</v>
      </c>
      <c r="H47" s="39" t="s">
        <v>135</v>
      </c>
    </row>
    <row r="48" spans="1:8" x14ac:dyDescent="0.2">
      <c r="A48" s="45">
        <v>42</v>
      </c>
      <c r="B48" s="46" t="s">
        <v>419</v>
      </c>
      <c r="C48" s="46" t="s">
        <v>420</v>
      </c>
      <c r="D48" s="46" t="s">
        <v>53</v>
      </c>
      <c r="E48" s="47">
        <v>322756</v>
      </c>
      <c r="F48" s="48">
        <v>3585.81916</v>
      </c>
      <c r="G48" s="49">
        <v>1.0845769999999999E-2</v>
      </c>
      <c r="H48" s="39" t="s">
        <v>135</v>
      </c>
    </row>
    <row r="49" spans="1:8" x14ac:dyDescent="0.2">
      <c r="A49" s="45">
        <v>43</v>
      </c>
      <c r="B49" s="46" t="s">
        <v>411</v>
      </c>
      <c r="C49" s="46" t="s">
        <v>412</v>
      </c>
      <c r="D49" s="46" t="s">
        <v>216</v>
      </c>
      <c r="E49" s="47">
        <v>724141</v>
      </c>
      <c r="F49" s="48">
        <v>3583.4117385</v>
      </c>
      <c r="G49" s="49">
        <v>1.0838489999999999E-2</v>
      </c>
      <c r="H49" s="39" t="s">
        <v>135</v>
      </c>
    </row>
    <row r="50" spans="1:8" x14ac:dyDescent="0.2">
      <c r="A50" s="45">
        <v>44</v>
      </c>
      <c r="B50" s="46" t="s">
        <v>481</v>
      </c>
      <c r="C50" s="46" t="s">
        <v>482</v>
      </c>
      <c r="D50" s="46" t="s">
        <v>48</v>
      </c>
      <c r="E50" s="47">
        <v>1125412</v>
      </c>
      <c r="F50" s="48">
        <v>3570.3695699999998</v>
      </c>
      <c r="G50" s="49">
        <v>1.0799039999999999E-2</v>
      </c>
      <c r="H50" s="39" t="s">
        <v>135</v>
      </c>
    </row>
    <row r="51" spans="1:8" x14ac:dyDescent="0.2">
      <c r="A51" s="45">
        <v>45</v>
      </c>
      <c r="B51" s="46" t="s">
        <v>483</v>
      </c>
      <c r="C51" s="46" t="s">
        <v>484</v>
      </c>
      <c r="D51" s="46" t="s">
        <v>199</v>
      </c>
      <c r="E51" s="47">
        <v>142505</v>
      </c>
      <c r="F51" s="48">
        <v>3348.724995</v>
      </c>
      <c r="G51" s="49">
        <v>1.0128649999999999E-2</v>
      </c>
      <c r="H51" s="39" t="s">
        <v>135</v>
      </c>
    </row>
    <row r="52" spans="1:8" x14ac:dyDescent="0.2">
      <c r="A52" s="45">
        <v>46</v>
      </c>
      <c r="B52" s="46" t="s">
        <v>409</v>
      </c>
      <c r="C52" s="46" t="s">
        <v>410</v>
      </c>
      <c r="D52" s="46" t="s">
        <v>53</v>
      </c>
      <c r="E52" s="47">
        <v>735807</v>
      </c>
      <c r="F52" s="48">
        <v>3301.9339125000001</v>
      </c>
      <c r="G52" s="49">
        <v>9.9871200000000004E-3</v>
      </c>
      <c r="H52" s="39" t="s">
        <v>135</v>
      </c>
    </row>
    <row r="53" spans="1:8" ht="25.5" x14ac:dyDescent="0.2">
      <c r="A53" s="45">
        <v>47</v>
      </c>
      <c r="B53" s="46" t="s">
        <v>452</v>
      </c>
      <c r="C53" s="46" t="s">
        <v>453</v>
      </c>
      <c r="D53" s="46" t="s">
        <v>25</v>
      </c>
      <c r="E53" s="47">
        <v>323581</v>
      </c>
      <c r="F53" s="48">
        <v>3237.7514860000001</v>
      </c>
      <c r="G53" s="49">
        <v>9.7929899999999997E-3</v>
      </c>
      <c r="H53" s="39" t="s">
        <v>135</v>
      </c>
    </row>
    <row r="54" spans="1:8" x14ac:dyDescent="0.2">
      <c r="A54" s="45">
        <v>48</v>
      </c>
      <c r="B54" s="46" t="s">
        <v>260</v>
      </c>
      <c r="C54" s="46" t="s">
        <v>261</v>
      </c>
      <c r="D54" s="46" t="s">
        <v>240</v>
      </c>
      <c r="E54" s="47">
        <v>675223</v>
      </c>
      <c r="F54" s="48">
        <v>3123.5815980000002</v>
      </c>
      <c r="G54" s="49">
        <v>9.44767E-3</v>
      </c>
      <c r="H54" s="39" t="s">
        <v>135</v>
      </c>
    </row>
    <row r="55" spans="1:8" ht="25.5" x14ac:dyDescent="0.2">
      <c r="A55" s="45">
        <v>49</v>
      </c>
      <c r="B55" s="46" t="s">
        <v>387</v>
      </c>
      <c r="C55" s="46" t="s">
        <v>388</v>
      </c>
      <c r="D55" s="46" t="s">
        <v>206</v>
      </c>
      <c r="E55" s="47">
        <v>149333</v>
      </c>
      <c r="F55" s="48">
        <v>3066.5531550000001</v>
      </c>
      <c r="G55" s="49">
        <v>9.2751799999999992E-3</v>
      </c>
      <c r="H55" s="39" t="s">
        <v>135</v>
      </c>
    </row>
    <row r="56" spans="1:8" x14ac:dyDescent="0.2">
      <c r="A56" s="45">
        <v>50</v>
      </c>
      <c r="B56" s="46" t="s">
        <v>485</v>
      </c>
      <c r="C56" s="46" t="s">
        <v>486</v>
      </c>
      <c r="D56" s="46" t="s">
        <v>48</v>
      </c>
      <c r="E56" s="47">
        <v>1603225</v>
      </c>
      <c r="F56" s="48">
        <v>2967.7297975000001</v>
      </c>
      <c r="G56" s="49">
        <v>8.9762799999999997E-3</v>
      </c>
      <c r="H56" s="39" t="s">
        <v>135</v>
      </c>
    </row>
    <row r="57" spans="1:8" x14ac:dyDescent="0.2">
      <c r="A57" s="45">
        <v>51</v>
      </c>
      <c r="B57" s="46" t="s">
        <v>487</v>
      </c>
      <c r="C57" s="46" t="s">
        <v>488</v>
      </c>
      <c r="D57" s="46" t="s">
        <v>199</v>
      </c>
      <c r="E57" s="47">
        <v>298340</v>
      </c>
      <c r="F57" s="48">
        <v>2945.51082</v>
      </c>
      <c r="G57" s="49">
        <v>8.9090799999999998E-3</v>
      </c>
      <c r="H57" s="39" t="s">
        <v>135</v>
      </c>
    </row>
    <row r="58" spans="1:8" x14ac:dyDescent="0.2">
      <c r="A58" s="45">
        <v>52</v>
      </c>
      <c r="B58" s="46" t="s">
        <v>489</v>
      </c>
      <c r="C58" s="46" t="s">
        <v>490</v>
      </c>
      <c r="D58" s="46" t="s">
        <v>290</v>
      </c>
      <c r="E58" s="47">
        <v>2899273</v>
      </c>
      <c r="F58" s="48">
        <v>2913.1895104</v>
      </c>
      <c r="G58" s="49">
        <v>8.8113199999999992E-3</v>
      </c>
      <c r="H58" s="39" t="s">
        <v>135</v>
      </c>
    </row>
    <row r="59" spans="1:8" x14ac:dyDescent="0.2">
      <c r="A59" s="45">
        <v>53</v>
      </c>
      <c r="B59" s="46" t="s">
        <v>415</v>
      </c>
      <c r="C59" s="46" t="s">
        <v>416</v>
      </c>
      <c r="D59" s="46" t="s">
        <v>264</v>
      </c>
      <c r="E59" s="47">
        <v>1007525</v>
      </c>
      <c r="F59" s="48">
        <v>2912.7547749999999</v>
      </c>
      <c r="G59" s="49">
        <v>8.8100000000000001E-3</v>
      </c>
      <c r="H59" s="39" t="s">
        <v>135</v>
      </c>
    </row>
    <row r="60" spans="1:8" x14ac:dyDescent="0.2">
      <c r="A60" s="45">
        <v>54</v>
      </c>
      <c r="B60" s="46" t="s">
        <v>491</v>
      </c>
      <c r="C60" s="46" t="s">
        <v>492</v>
      </c>
      <c r="D60" s="46" t="s">
        <v>264</v>
      </c>
      <c r="E60" s="47">
        <v>314897</v>
      </c>
      <c r="F60" s="48">
        <v>2880.3628589999998</v>
      </c>
      <c r="G60" s="49">
        <v>8.7120300000000008E-3</v>
      </c>
      <c r="H60" s="39" t="s">
        <v>135</v>
      </c>
    </row>
    <row r="61" spans="1:8" x14ac:dyDescent="0.2">
      <c r="A61" s="45">
        <v>55</v>
      </c>
      <c r="B61" s="46" t="s">
        <v>72</v>
      </c>
      <c r="C61" s="46" t="s">
        <v>73</v>
      </c>
      <c r="D61" s="46" t="s">
        <v>53</v>
      </c>
      <c r="E61" s="47">
        <v>52052</v>
      </c>
      <c r="F61" s="48">
        <v>2865.7228599999999</v>
      </c>
      <c r="G61" s="49">
        <v>8.6677500000000001E-3</v>
      </c>
      <c r="H61" s="39" t="s">
        <v>135</v>
      </c>
    </row>
    <row r="62" spans="1:8" x14ac:dyDescent="0.2">
      <c r="A62" s="45">
        <v>56</v>
      </c>
      <c r="B62" s="46" t="s">
        <v>493</v>
      </c>
      <c r="C62" s="46" t="s">
        <v>494</v>
      </c>
      <c r="D62" s="46" t="s">
        <v>428</v>
      </c>
      <c r="E62" s="47">
        <v>318890</v>
      </c>
      <c r="F62" s="48">
        <v>2862.99442</v>
      </c>
      <c r="G62" s="49">
        <v>8.6594900000000006E-3</v>
      </c>
      <c r="H62" s="39" t="s">
        <v>135</v>
      </c>
    </row>
    <row r="63" spans="1:8" x14ac:dyDescent="0.2">
      <c r="A63" s="45">
        <v>57</v>
      </c>
      <c r="B63" s="46" t="s">
        <v>389</v>
      </c>
      <c r="C63" s="46" t="s">
        <v>390</v>
      </c>
      <c r="D63" s="46" t="s">
        <v>391</v>
      </c>
      <c r="E63" s="47">
        <v>251030</v>
      </c>
      <c r="F63" s="48">
        <v>2566.0286599999999</v>
      </c>
      <c r="G63" s="49">
        <v>7.7612799999999997E-3</v>
      </c>
      <c r="H63" s="39" t="s">
        <v>135</v>
      </c>
    </row>
    <row r="64" spans="1:8" x14ac:dyDescent="0.2">
      <c r="A64" s="45">
        <v>58</v>
      </c>
      <c r="B64" s="46" t="s">
        <v>105</v>
      </c>
      <c r="C64" s="46" t="s">
        <v>106</v>
      </c>
      <c r="D64" s="46" t="s">
        <v>107</v>
      </c>
      <c r="E64" s="47">
        <v>179724</v>
      </c>
      <c r="F64" s="48">
        <v>2507.3295240000002</v>
      </c>
      <c r="G64" s="49">
        <v>7.5837400000000003E-3</v>
      </c>
      <c r="H64" s="39" t="s">
        <v>135</v>
      </c>
    </row>
    <row r="65" spans="1:8" x14ac:dyDescent="0.2">
      <c r="A65" s="45">
        <v>59</v>
      </c>
      <c r="B65" s="46" t="s">
        <v>429</v>
      </c>
      <c r="C65" s="46" t="s">
        <v>430</v>
      </c>
      <c r="D65" s="46" t="s">
        <v>53</v>
      </c>
      <c r="E65" s="47">
        <v>275772</v>
      </c>
      <c r="F65" s="48">
        <v>2270.2929899999999</v>
      </c>
      <c r="G65" s="49">
        <v>6.8667900000000002E-3</v>
      </c>
      <c r="H65" s="39" t="s">
        <v>135</v>
      </c>
    </row>
    <row r="66" spans="1:8" x14ac:dyDescent="0.2">
      <c r="A66" s="45">
        <v>60</v>
      </c>
      <c r="B66" s="46" t="s">
        <v>495</v>
      </c>
      <c r="C66" s="46" t="s">
        <v>496</v>
      </c>
      <c r="D66" s="46" t="s">
        <v>53</v>
      </c>
      <c r="E66" s="47">
        <v>87107</v>
      </c>
      <c r="F66" s="48">
        <v>2232.1168750000002</v>
      </c>
      <c r="G66" s="49">
        <v>6.7513199999999999E-3</v>
      </c>
      <c r="H66" s="39" t="s">
        <v>135</v>
      </c>
    </row>
    <row r="67" spans="1:8" x14ac:dyDescent="0.2">
      <c r="A67" s="45">
        <v>61</v>
      </c>
      <c r="B67" s="46" t="s">
        <v>426</v>
      </c>
      <c r="C67" s="46" t="s">
        <v>427</v>
      </c>
      <c r="D67" s="46" t="s">
        <v>428</v>
      </c>
      <c r="E67" s="47">
        <v>277133</v>
      </c>
      <c r="F67" s="48">
        <v>2142.6537895000001</v>
      </c>
      <c r="G67" s="49">
        <v>6.4807299999999997E-3</v>
      </c>
      <c r="H67" s="39" t="s">
        <v>135</v>
      </c>
    </row>
    <row r="68" spans="1:8" x14ac:dyDescent="0.2">
      <c r="A68" s="45">
        <v>62</v>
      </c>
      <c r="B68" s="46" t="s">
        <v>66</v>
      </c>
      <c r="C68" s="46" t="s">
        <v>67</v>
      </c>
      <c r="D68" s="46" t="s">
        <v>40</v>
      </c>
      <c r="E68" s="47">
        <v>230437</v>
      </c>
      <c r="F68" s="48">
        <v>2081.537421</v>
      </c>
      <c r="G68" s="49">
        <v>6.2958800000000002E-3</v>
      </c>
      <c r="H68" s="39" t="s">
        <v>135</v>
      </c>
    </row>
    <row r="69" spans="1:8" x14ac:dyDescent="0.2">
      <c r="A69" s="45">
        <v>63</v>
      </c>
      <c r="B69" s="46" t="s">
        <v>407</v>
      </c>
      <c r="C69" s="46" t="s">
        <v>408</v>
      </c>
      <c r="D69" s="46" t="s">
        <v>219</v>
      </c>
      <c r="E69" s="47">
        <v>410447</v>
      </c>
      <c r="F69" s="48">
        <v>1601.1537470000001</v>
      </c>
      <c r="G69" s="49">
        <v>4.8428899999999999E-3</v>
      </c>
      <c r="H69" s="39" t="s">
        <v>135</v>
      </c>
    </row>
    <row r="70" spans="1:8" ht="25.5" x14ac:dyDescent="0.2">
      <c r="A70" s="45">
        <v>64</v>
      </c>
      <c r="B70" s="46" t="s">
        <v>497</v>
      </c>
      <c r="C70" s="46" t="s">
        <v>498</v>
      </c>
      <c r="D70" s="46" t="s">
        <v>279</v>
      </c>
      <c r="E70" s="47">
        <v>18394</v>
      </c>
      <c r="F70" s="48">
        <v>1150.82061</v>
      </c>
      <c r="G70" s="49">
        <v>3.4808E-3</v>
      </c>
      <c r="H70" s="39" t="s">
        <v>135</v>
      </c>
    </row>
    <row r="71" spans="1:8" x14ac:dyDescent="0.2">
      <c r="A71" s="50"/>
      <c r="B71" s="50"/>
      <c r="C71" s="51" t="s">
        <v>134</v>
      </c>
      <c r="D71" s="50"/>
      <c r="E71" s="50" t="s">
        <v>135</v>
      </c>
      <c r="F71" s="52">
        <v>310027.21713901899</v>
      </c>
      <c r="G71" s="53">
        <v>0.93771704</v>
      </c>
      <c r="H71" s="39" t="s">
        <v>135</v>
      </c>
    </row>
    <row r="72" spans="1:8" x14ac:dyDescent="0.2">
      <c r="A72" s="50"/>
      <c r="B72" s="50"/>
      <c r="C72" s="54"/>
      <c r="D72" s="50"/>
      <c r="E72" s="50"/>
      <c r="F72" s="55"/>
      <c r="G72" s="55"/>
      <c r="H72" s="39" t="s">
        <v>135</v>
      </c>
    </row>
    <row r="73" spans="1:8" x14ac:dyDescent="0.2">
      <c r="A73" s="50"/>
      <c r="B73" s="50"/>
      <c r="C73" s="51" t="s">
        <v>136</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138</v>
      </c>
      <c r="D76" s="50"/>
      <c r="E76" s="50"/>
      <c r="F76" s="50"/>
      <c r="G76" s="50"/>
      <c r="H76" s="39" t="s">
        <v>135</v>
      </c>
    </row>
    <row r="77" spans="1:8" x14ac:dyDescent="0.2">
      <c r="A77" s="45">
        <v>1</v>
      </c>
      <c r="B77" s="46" t="s">
        <v>131</v>
      </c>
      <c r="C77" s="41" t="s">
        <v>936</v>
      </c>
      <c r="D77" s="46" t="s">
        <v>132</v>
      </c>
      <c r="E77" s="47">
        <v>375961</v>
      </c>
      <c r="F77" s="48">
        <v>7.5190000000000003E-6</v>
      </c>
      <c r="G77" s="60" t="s">
        <v>133</v>
      </c>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139</v>
      </c>
      <c r="D80" s="50"/>
      <c r="E80" s="50"/>
      <c r="F80" s="50"/>
      <c r="G80" s="50"/>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140</v>
      </c>
      <c r="D83" s="50"/>
      <c r="E83" s="50"/>
      <c r="F83" s="55"/>
      <c r="G83" s="55"/>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141</v>
      </c>
      <c r="D86" s="50"/>
      <c r="E86" s="50"/>
      <c r="F86" s="55"/>
      <c r="G86" s="55"/>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142</v>
      </c>
      <c r="D89" s="50"/>
      <c r="E89" s="50"/>
      <c r="F89" s="52">
        <v>310027.21713901899</v>
      </c>
      <c r="G89" s="53">
        <v>0.93771704</v>
      </c>
      <c r="H89" s="39" t="s">
        <v>135</v>
      </c>
    </row>
    <row r="90" spans="1:8" x14ac:dyDescent="0.2">
      <c r="A90" s="50"/>
      <c r="B90" s="50"/>
      <c r="C90" s="54"/>
      <c r="D90" s="50"/>
      <c r="E90" s="50"/>
      <c r="F90" s="55"/>
      <c r="G90" s="55"/>
      <c r="H90" s="39" t="s">
        <v>135</v>
      </c>
    </row>
    <row r="91" spans="1:8" x14ac:dyDescent="0.2">
      <c r="A91" s="50"/>
      <c r="B91" s="50"/>
      <c r="C91" s="51" t="s">
        <v>143</v>
      </c>
      <c r="D91" s="50"/>
      <c r="E91" s="50"/>
      <c r="F91" s="55"/>
      <c r="G91" s="55"/>
      <c r="H91" s="39" t="s">
        <v>135</v>
      </c>
    </row>
    <row r="92" spans="1:8" x14ac:dyDescent="0.2">
      <c r="A92" s="50"/>
      <c r="B92" s="50"/>
      <c r="C92" s="51" t="s">
        <v>10</v>
      </c>
      <c r="D92" s="50"/>
      <c r="E92" s="50"/>
      <c r="F92" s="55"/>
      <c r="G92" s="55"/>
      <c r="H92" s="39" t="s">
        <v>135</v>
      </c>
    </row>
    <row r="93" spans="1:8" x14ac:dyDescent="0.2">
      <c r="A93" s="50"/>
      <c r="B93" s="50"/>
      <c r="C93" s="51" t="s">
        <v>134</v>
      </c>
      <c r="D93" s="50"/>
      <c r="E93" s="50" t="s">
        <v>135</v>
      </c>
      <c r="F93" s="56" t="s">
        <v>137</v>
      </c>
      <c r="G93" s="53">
        <v>0</v>
      </c>
      <c r="H93" s="39" t="s">
        <v>135</v>
      </c>
    </row>
    <row r="94" spans="1:8" x14ac:dyDescent="0.2">
      <c r="A94" s="50"/>
      <c r="B94" s="50"/>
      <c r="C94" s="54"/>
      <c r="D94" s="50"/>
      <c r="E94" s="50"/>
      <c r="F94" s="55"/>
      <c r="G94" s="55"/>
      <c r="H94" s="39" t="s">
        <v>135</v>
      </c>
    </row>
    <row r="95" spans="1:8" x14ac:dyDescent="0.2">
      <c r="A95" s="50"/>
      <c r="B95" s="50"/>
      <c r="C95" s="51" t="s">
        <v>144</v>
      </c>
      <c r="D95" s="50"/>
      <c r="E95" s="50"/>
      <c r="F95" s="50"/>
      <c r="G95" s="50"/>
      <c r="H95" s="39" t="s">
        <v>135</v>
      </c>
    </row>
    <row r="96" spans="1:8" x14ac:dyDescent="0.2">
      <c r="A96" s="50"/>
      <c r="B96" s="50"/>
      <c r="C96" s="51" t="s">
        <v>134</v>
      </c>
      <c r="D96" s="50"/>
      <c r="E96" s="50" t="s">
        <v>135</v>
      </c>
      <c r="F96" s="56" t="s">
        <v>137</v>
      </c>
      <c r="G96" s="53">
        <v>0</v>
      </c>
      <c r="H96" s="39" t="s">
        <v>135</v>
      </c>
    </row>
    <row r="97" spans="1:8" x14ac:dyDescent="0.2">
      <c r="A97" s="50"/>
      <c r="B97" s="50"/>
      <c r="C97" s="54"/>
      <c r="D97" s="50"/>
      <c r="E97" s="50"/>
      <c r="F97" s="55"/>
      <c r="G97" s="55"/>
      <c r="H97" s="39" t="s">
        <v>135</v>
      </c>
    </row>
    <row r="98" spans="1:8" x14ac:dyDescent="0.2">
      <c r="A98" s="50"/>
      <c r="B98" s="50"/>
      <c r="C98" s="51" t="s">
        <v>145</v>
      </c>
      <c r="D98" s="50"/>
      <c r="E98" s="50"/>
      <c r="F98" s="50"/>
      <c r="G98" s="50"/>
      <c r="H98" s="39" t="s">
        <v>135</v>
      </c>
    </row>
    <row r="99" spans="1:8" x14ac:dyDescent="0.2">
      <c r="A99" s="50"/>
      <c r="B99" s="50"/>
      <c r="C99" s="51" t="s">
        <v>134</v>
      </c>
      <c r="D99" s="50"/>
      <c r="E99" s="50" t="s">
        <v>135</v>
      </c>
      <c r="F99" s="56" t="s">
        <v>137</v>
      </c>
      <c r="G99" s="53">
        <v>0</v>
      </c>
      <c r="H99" s="39" t="s">
        <v>135</v>
      </c>
    </row>
    <row r="100" spans="1:8" x14ac:dyDescent="0.2">
      <c r="A100" s="50"/>
      <c r="B100" s="50"/>
      <c r="C100" s="54"/>
      <c r="D100" s="50"/>
      <c r="E100" s="50"/>
      <c r="F100" s="55"/>
      <c r="G100" s="55"/>
      <c r="H100" s="39" t="s">
        <v>135</v>
      </c>
    </row>
    <row r="101" spans="1:8" x14ac:dyDescent="0.2">
      <c r="A101" s="50"/>
      <c r="B101" s="50"/>
      <c r="C101" s="51" t="s">
        <v>146</v>
      </c>
      <c r="D101" s="50"/>
      <c r="E101" s="50"/>
      <c r="F101" s="55"/>
      <c r="G101" s="55"/>
      <c r="H101" s="39" t="s">
        <v>135</v>
      </c>
    </row>
    <row r="102" spans="1:8" x14ac:dyDescent="0.2">
      <c r="A102" s="50"/>
      <c r="B102" s="50"/>
      <c r="C102" s="51" t="s">
        <v>134</v>
      </c>
      <c r="D102" s="50"/>
      <c r="E102" s="50" t="s">
        <v>135</v>
      </c>
      <c r="F102" s="56" t="s">
        <v>137</v>
      </c>
      <c r="G102" s="53">
        <v>0</v>
      </c>
      <c r="H102" s="39" t="s">
        <v>135</v>
      </c>
    </row>
    <row r="103" spans="1:8" x14ac:dyDescent="0.2">
      <c r="A103" s="50"/>
      <c r="B103" s="50"/>
      <c r="C103" s="54"/>
      <c r="D103" s="50"/>
      <c r="E103" s="50"/>
      <c r="F103" s="55"/>
      <c r="G103" s="55"/>
      <c r="H103" s="39" t="s">
        <v>135</v>
      </c>
    </row>
    <row r="104" spans="1:8" x14ac:dyDescent="0.2">
      <c r="A104" s="50"/>
      <c r="B104" s="50"/>
      <c r="C104" s="51" t="s">
        <v>147</v>
      </c>
      <c r="D104" s="50"/>
      <c r="E104" s="50"/>
      <c r="F104" s="52">
        <v>0</v>
      </c>
      <c r="G104" s="53">
        <v>0</v>
      </c>
      <c r="H104" s="39" t="s">
        <v>135</v>
      </c>
    </row>
    <row r="105" spans="1:8" x14ac:dyDescent="0.2">
      <c r="A105" s="50"/>
      <c r="B105" s="50"/>
      <c r="C105" s="54"/>
      <c r="D105" s="50"/>
      <c r="E105" s="50"/>
      <c r="F105" s="55"/>
      <c r="G105" s="55"/>
      <c r="H105" s="39" t="s">
        <v>135</v>
      </c>
    </row>
    <row r="106" spans="1:8" x14ac:dyDescent="0.2">
      <c r="A106" s="50"/>
      <c r="B106" s="50"/>
      <c r="C106" s="51" t="s">
        <v>148</v>
      </c>
      <c r="D106" s="50"/>
      <c r="E106" s="50"/>
      <c r="F106" s="55"/>
      <c r="G106" s="55"/>
      <c r="H106" s="39" t="s">
        <v>135</v>
      </c>
    </row>
    <row r="107" spans="1:8" x14ac:dyDescent="0.2">
      <c r="A107" s="50"/>
      <c r="B107" s="50"/>
      <c r="C107" s="51" t="s">
        <v>149</v>
      </c>
      <c r="D107" s="50"/>
      <c r="E107" s="50"/>
      <c r="F107" s="55"/>
      <c r="G107" s="55"/>
      <c r="H107" s="39" t="s">
        <v>135</v>
      </c>
    </row>
    <row r="108" spans="1:8" x14ac:dyDescent="0.2">
      <c r="A108" s="50"/>
      <c r="B108" s="50"/>
      <c r="C108" s="51" t="s">
        <v>134</v>
      </c>
      <c r="D108" s="50"/>
      <c r="E108" s="50" t="s">
        <v>135</v>
      </c>
      <c r="F108" s="56" t="s">
        <v>137</v>
      </c>
      <c r="G108" s="53">
        <v>0</v>
      </c>
      <c r="H108" s="39" t="s">
        <v>135</v>
      </c>
    </row>
    <row r="109" spans="1:8" x14ac:dyDescent="0.2">
      <c r="A109" s="50"/>
      <c r="B109" s="50"/>
      <c r="C109" s="54"/>
      <c r="D109" s="50"/>
      <c r="E109" s="50"/>
      <c r="F109" s="55"/>
      <c r="G109" s="55"/>
      <c r="H109" s="39" t="s">
        <v>135</v>
      </c>
    </row>
    <row r="110" spans="1:8" x14ac:dyDescent="0.2">
      <c r="A110" s="50"/>
      <c r="B110" s="50"/>
      <c r="C110" s="51" t="s">
        <v>150</v>
      </c>
      <c r="D110" s="50"/>
      <c r="E110" s="50"/>
      <c r="F110" s="55"/>
      <c r="G110" s="55"/>
      <c r="H110" s="39" t="s">
        <v>135</v>
      </c>
    </row>
    <row r="111" spans="1:8" x14ac:dyDescent="0.2">
      <c r="A111" s="50"/>
      <c r="B111" s="50"/>
      <c r="C111" s="51" t="s">
        <v>134</v>
      </c>
      <c r="D111" s="50"/>
      <c r="E111" s="50" t="s">
        <v>135</v>
      </c>
      <c r="F111" s="56" t="s">
        <v>137</v>
      </c>
      <c r="G111" s="53">
        <v>0</v>
      </c>
      <c r="H111" s="39" t="s">
        <v>135</v>
      </c>
    </row>
    <row r="112" spans="1:8" x14ac:dyDescent="0.2">
      <c r="A112" s="50"/>
      <c r="B112" s="50"/>
      <c r="C112" s="54"/>
      <c r="D112" s="50"/>
      <c r="E112" s="50"/>
      <c r="F112" s="55"/>
      <c r="G112" s="55"/>
      <c r="H112" s="39" t="s">
        <v>135</v>
      </c>
    </row>
    <row r="113" spans="1:8" x14ac:dyDescent="0.2">
      <c r="A113" s="50"/>
      <c r="B113" s="50"/>
      <c r="C113" s="51" t="s">
        <v>151</v>
      </c>
      <c r="D113" s="50"/>
      <c r="E113" s="50"/>
      <c r="F113" s="55"/>
      <c r="G113" s="55"/>
      <c r="H113" s="39" t="s">
        <v>135</v>
      </c>
    </row>
    <row r="114" spans="1:8" x14ac:dyDescent="0.2">
      <c r="A114" s="50"/>
      <c r="B114" s="50"/>
      <c r="C114" s="51" t="s">
        <v>134</v>
      </c>
      <c r="D114" s="50"/>
      <c r="E114" s="50" t="s">
        <v>135</v>
      </c>
      <c r="F114" s="56" t="s">
        <v>137</v>
      </c>
      <c r="G114" s="53">
        <v>0</v>
      </c>
      <c r="H114" s="39" t="s">
        <v>135</v>
      </c>
    </row>
    <row r="115" spans="1:8" x14ac:dyDescent="0.2">
      <c r="A115" s="50"/>
      <c r="B115" s="50"/>
      <c r="C115" s="54"/>
      <c r="D115" s="50"/>
      <c r="E115" s="50"/>
      <c r="F115" s="55"/>
      <c r="G115" s="55"/>
      <c r="H115" s="39" t="s">
        <v>135</v>
      </c>
    </row>
    <row r="116" spans="1:8" x14ac:dyDescent="0.2">
      <c r="A116" s="50"/>
      <c r="B116" s="50"/>
      <c r="C116" s="51" t="s">
        <v>152</v>
      </c>
      <c r="D116" s="50"/>
      <c r="E116" s="50"/>
      <c r="F116" s="55"/>
      <c r="G116" s="55"/>
      <c r="H116" s="39" t="s">
        <v>135</v>
      </c>
    </row>
    <row r="117" spans="1:8" x14ac:dyDescent="0.2">
      <c r="A117" s="45">
        <v>1</v>
      </c>
      <c r="B117" s="46"/>
      <c r="C117" s="46" t="s">
        <v>153</v>
      </c>
      <c r="D117" s="46"/>
      <c r="E117" s="60"/>
      <c r="F117" s="48">
        <v>17965.208989854</v>
      </c>
      <c r="G117" s="49">
        <v>5.4338070000000002E-2</v>
      </c>
      <c r="H117" s="39">
        <v>4.92</v>
      </c>
    </row>
    <row r="118" spans="1:8" x14ac:dyDescent="0.2">
      <c r="A118" s="50"/>
      <c r="B118" s="50"/>
      <c r="C118" s="51" t="s">
        <v>134</v>
      </c>
      <c r="D118" s="50"/>
      <c r="E118" s="50" t="s">
        <v>135</v>
      </c>
      <c r="F118" s="52">
        <v>17965.208989854</v>
      </c>
      <c r="G118" s="53">
        <v>5.4338070000000002E-2</v>
      </c>
      <c r="H118" s="39" t="s">
        <v>135</v>
      </c>
    </row>
    <row r="119" spans="1:8" x14ac:dyDescent="0.2">
      <c r="A119" s="50"/>
      <c r="B119" s="50"/>
      <c r="C119" s="54"/>
      <c r="D119" s="50"/>
      <c r="E119" s="50"/>
      <c r="F119" s="55"/>
      <c r="G119" s="55"/>
      <c r="H119" s="39" t="s">
        <v>135</v>
      </c>
    </row>
    <row r="120" spans="1:8" x14ac:dyDescent="0.2">
      <c r="A120" s="50"/>
      <c r="B120" s="50"/>
      <c r="C120" s="51" t="s">
        <v>154</v>
      </c>
      <c r="D120" s="50"/>
      <c r="E120" s="50"/>
      <c r="F120" s="52">
        <v>17965.208989854</v>
      </c>
      <c r="G120" s="53">
        <v>5.4338070000000002E-2</v>
      </c>
      <c r="H120" s="39" t="s">
        <v>135</v>
      </c>
    </row>
    <row r="121" spans="1:8" x14ac:dyDescent="0.2">
      <c r="A121" s="50"/>
      <c r="B121" s="50"/>
      <c r="C121" s="55"/>
      <c r="D121" s="50"/>
      <c r="E121" s="50"/>
      <c r="F121" s="50"/>
      <c r="G121" s="50"/>
      <c r="H121" s="39" t="s">
        <v>135</v>
      </c>
    </row>
    <row r="122" spans="1:8" x14ac:dyDescent="0.2">
      <c r="A122" s="50"/>
      <c r="B122" s="50"/>
      <c r="C122" s="51" t="s">
        <v>155</v>
      </c>
      <c r="D122" s="50"/>
      <c r="E122" s="50"/>
      <c r="F122" s="50"/>
      <c r="G122" s="50"/>
      <c r="H122" s="39" t="s">
        <v>135</v>
      </c>
    </row>
    <row r="123" spans="1:8" x14ac:dyDescent="0.2">
      <c r="A123" s="50"/>
      <c r="B123" s="50"/>
      <c r="C123" s="51" t="s">
        <v>156</v>
      </c>
      <c r="D123" s="50"/>
      <c r="E123" s="50"/>
      <c r="F123" s="50"/>
      <c r="G123" s="50"/>
      <c r="H123" s="39" t="s">
        <v>135</v>
      </c>
    </row>
    <row r="124" spans="1:8" x14ac:dyDescent="0.2">
      <c r="A124" s="45">
        <v>1</v>
      </c>
      <c r="B124" s="46" t="s">
        <v>499</v>
      </c>
      <c r="C124" s="46" t="s">
        <v>1159</v>
      </c>
      <c r="D124" s="46"/>
      <c r="E124" s="154">
        <v>13395446.6942</v>
      </c>
      <c r="F124" s="48">
        <v>2107.8137236719999</v>
      </c>
      <c r="G124" s="49">
        <v>6.3753500000000001E-3</v>
      </c>
      <c r="H124" s="39" t="s">
        <v>135</v>
      </c>
    </row>
    <row r="125" spans="1:8" x14ac:dyDescent="0.2">
      <c r="A125" s="50"/>
      <c r="B125" s="50"/>
      <c r="C125" s="51" t="s">
        <v>134</v>
      </c>
      <c r="D125" s="50"/>
      <c r="E125" s="50" t="s">
        <v>135</v>
      </c>
      <c r="F125" s="52">
        <v>2107.8137236719999</v>
      </c>
      <c r="G125" s="53">
        <v>6.3753500000000001E-3</v>
      </c>
      <c r="H125" s="39" t="s">
        <v>135</v>
      </c>
    </row>
    <row r="126" spans="1:8" x14ac:dyDescent="0.2">
      <c r="A126" s="50"/>
      <c r="B126" s="50"/>
      <c r="C126" s="54"/>
      <c r="D126" s="50"/>
      <c r="E126" s="50"/>
      <c r="F126" s="55"/>
      <c r="G126" s="55"/>
      <c r="H126" s="39" t="s">
        <v>135</v>
      </c>
    </row>
    <row r="127" spans="1:8" x14ac:dyDescent="0.2">
      <c r="A127" s="50"/>
      <c r="B127" s="50"/>
      <c r="C127" s="51" t="s">
        <v>157</v>
      </c>
      <c r="D127" s="50"/>
      <c r="E127" s="50"/>
      <c r="F127" s="50"/>
      <c r="G127" s="50"/>
      <c r="H127" s="39" t="s">
        <v>135</v>
      </c>
    </row>
    <row r="128" spans="1:8" x14ac:dyDescent="0.2">
      <c r="A128" s="50"/>
      <c r="B128" s="50"/>
      <c r="C128" s="51" t="s">
        <v>158</v>
      </c>
      <c r="D128" s="50"/>
      <c r="E128" s="50"/>
      <c r="F128" s="50"/>
      <c r="G128" s="50"/>
      <c r="H128" s="39" t="s">
        <v>135</v>
      </c>
    </row>
    <row r="129" spans="1:17" x14ac:dyDescent="0.2">
      <c r="A129" s="50"/>
      <c r="B129" s="50"/>
      <c r="C129" s="51" t="s">
        <v>134</v>
      </c>
      <c r="D129" s="50"/>
      <c r="E129" s="50" t="s">
        <v>135</v>
      </c>
      <c r="F129" s="56" t="s">
        <v>137</v>
      </c>
      <c r="G129" s="53">
        <v>0</v>
      </c>
      <c r="H129" s="39" t="s">
        <v>135</v>
      </c>
    </row>
    <row r="130" spans="1:17" x14ac:dyDescent="0.2">
      <c r="A130" s="50"/>
      <c r="B130" s="50"/>
      <c r="C130" s="54"/>
      <c r="D130" s="50"/>
      <c r="E130" s="50"/>
      <c r="F130" s="55"/>
      <c r="G130" s="55"/>
      <c r="H130" s="39" t="s">
        <v>135</v>
      </c>
    </row>
    <row r="131" spans="1:17" x14ac:dyDescent="0.2">
      <c r="A131" s="50"/>
      <c r="B131" s="50"/>
      <c r="C131" s="51" t="s">
        <v>159</v>
      </c>
      <c r="D131" s="50"/>
      <c r="E131" s="50"/>
      <c r="F131" s="55"/>
      <c r="G131" s="55"/>
      <c r="H131" s="39" t="s">
        <v>135</v>
      </c>
    </row>
    <row r="132" spans="1:17" x14ac:dyDescent="0.2">
      <c r="A132" s="50"/>
      <c r="B132" s="50"/>
      <c r="C132" s="51" t="s">
        <v>134</v>
      </c>
      <c r="D132" s="50"/>
      <c r="E132" s="50" t="s">
        <v>135</v>
      </c>
      <c r="F132" s="56" t="s">
        <v>137</v>
      </c>
      <c r="G132" s="53">
        <v>0</v>
      </c>
      <c r="H132" s="39" t="s">
        <v>135</v>
      </c>
    </row>
    <row r="133" spans="1:17" x14ac:dyDescent="0.2">
      <c r="A133" s="50"/>
      <c r="B133" s="50"/>
      <c r="C133" s="54"/>
      <c r="D133" s="50"/>
      <c r="E133" s="50"/>
      <c r="F133" s="55"/>
      <c r="G133" s="55"/>
      <c r="H133" s="39" t="s">
        <v>135</v>
      </c>
    </row>
    <row r="134" spans="1:17" x14ac:dyDescent="0.2">
      <c r="A134" s="60"/>
      <c r="B134" s="46"/>
      <c r="C134" s="46" t="s">
        <v>160</v>
      </c>
      <c r="D134" s="46"/>
      <c r="E134" s="60"/>
      <c r="F134" s="48">
        <v>518.93035670999996</v>
      </c>
      <c r="G134" s="49">
        <v>1.5695699999999999E-3</v>
      </c>
      <c r="H134" s="39" t="s">
        <v>135</v>
      </c>
    </row>
    <row r="135" spans="1:17" x14ac:dyDescent="0.2">
      <c r="A135" s="54"/>
      <c r="B135" s="54"/>
      <c r="C135" s="51" t="s">
        <v>161</v>
      </c>
      <c r="D135" s="55"/>
      <c r="E135" s="55"/>
      <c r="F135" s="52">
        <v>330619.17020925501</v>
      </c>
      <c r="G135" s="61">
        <v>1.00000003</v>
      </c>
      <c r="H135" s="39" t="s">
        <v>135</v>
      </c>
    </row>
    <row r="136" spans="1:17" x14ac:dyDescent="0.2">
      <c r="A136" s="62"/>
      <c r="B136" s="62"/>
      <c r="C136" s="63"/>
      <c r="D136" s="64"/>
      <c r="E136" s="64"/>
      <c r="F136" s="65"/>
      <c r="G136" s="66"/>
      <c r="H136" s="67"/>
    </row>
    <row r="137" spans="1:17" x14ac:dyDescent="0.2">
      <c r="A137" s="62"/>
      <c r="B137" s="68" t="s">
        <v>937</v>
      </c>
      <c r="C137" s="68"/>
      <c r="D137" s="68"/>
      <c r="E137" s="68"/>
      <c r="F137" s="68"/>
      <c r="G137" s="68"/>
      <c r="H137" s="68"/>
      <c r="J137" s="69"/>
    </row>
    <row r="138" spans="1:17" x14ac:dyDescent="0.2">
      <c r="A138" s="62"/>
      <c r="B138" s="68" t="s">
        <v>938</v>
      </c>
      <c r="C138" s="68"/>
      <c r="D138" s="68"/>
      <c r="E138" s="68"/>
      <c r="F138" s="68"/>
      <c r="G138" s="68"/>
      <c r="H138" s="68"/>
      <c r="J138" s="69"/>
    </row>
    <row r="139" spans="1:17" x14ac:dyDescent="0.2">
      <c r="A139" s="62"/>
      <c r="B139" s="68" t="s">
        <v>939</v>
      </c>
      <c r="C139" s="68"/>
      <c r="D139" s="68"/>
      <c r="E139" s="68"/>
      <c r="F139" s="68"/>
      <c r="G139" s="68"/>
      <c r="H139" s="68"/>
      <c r="J139" s="69"/>
    </row>
    <row r="140" spans="1:17" s="72" customFormat="1" ht="67.5" customHeight="1" x14ac:dyDescent="0.25">
      <c r="A140" s="70"/>
      <c r="B140" s="71" t="s">
        <v>940</v>
      </c>
      <c r="C140" s="71"/>
      <c r="D140" s="71"/>
      <c r="E140" s="71"/>
      <c r="F140" s="71"/>
      <c r="G140" s="71"/>
      <c r="H140" s="71"/>
      <c r="I140" s="33"/>
      <c r="J140" s="69"/>
      <c r="K140" s="33"/>
      <c r="L140" s="33"/>
      <c r="M140" s="33"/>
      <c r="N140" s="33"/>
      <c r="O140" s="33"/>
      <c r="P140" s="33"/>
      <c r="Q140" s="33"/>
    </row>
    <row r="141" spans="1:17" x14ac:dyDescent="0.2">
      <c r="A141" s="62"/>
      <c r="B141" s="68" t="s">
        <v>941</v>
      </c>
      <c r="C141" s="68"/>
      <c r="D141" s="68"/>
      <c r="E141" s="68"/>
      <c r="F141" s="68"/>
      <c r="G141" s="68"/>
      <c r="H141" s="68"/>
      <c r="J141" s="69"/>
    </row>
    <row r="142" spans="1:17" x14ac:dyDescent="0.2">
      <c r="A142" s="62"/>
      <c r="B142" s="62"/>
      <c r="C142" s="62"/>
      <c r="D142" s="64"/>
      <c r="E142" s="64"/>
      <c r="F142" s="64"/>
      <c r="G142" s="64"/>
    </row>
    <row r="143" spans="1:17" x14ac:dyDescent="0.2">
      <c r="A143" s="62"/>
      <c r="B143" s="73" t="s">
        <v>162</v>
      </c>
      <c r="C143" s="74"/>
      <c r="D143" s="75"/>
      <c r="E143" s="76"/>
      <c r="F143" s="64"/>
      <c r="G143" s="64"/>
    </row>
    <row r="144" spans="1:17" ht="24.75" customHeight="1" x14ac:dyDescent="0.2">
      <c r="A144" s="62"/>
      <c r="B144" s="77" t="s">
        <v>163</v>
      </c>
      <c r="C144" s="78"/>
      <c r="D144" s="38" t="s">
        <v>164</v>
      </c>
      <c r="E144" s="76"/>
      <c r="F144" s="64"/>
      <c r="G144" s="64"/>
    </row>
    <row r="145" spans="1:10" x14ac:dyDescent="0.2">
      <c r="A145" s="62"/>
      <c r="B145" s="77" t="s">
        <v>942</v>
      </c>
      <c r="C145" s="78"/>
      <c r="D145" s="38" t="s">
        <v>164</v>
      </c>
      <c r="E145" s="76"/>
      <c r="F145" s="64"/>
      <c r="G145" s="64"/>
    </row>
    <row r="146" spans="1:10" x14ac:dyDescent="0.2">
      <c r="A146" s="62"/>
      <c r="B146" s="77" t="s">
        <v>165</v>
      </c>
      <c r="C146" s="78"/>
      <c r="D146" s="79" t="s">
        <v>135</v>
      </c>
      <c r="E146" s="76"/>
      <c r="F146" s="64"/>
      <c r="G146" s="64"/>
    </row>
    <row r="147" spans="1:10" x14ac:dyDescent="0.2">
      <c r="A147" s="80"/>
      <c r="B147" s="81" t="s">
        <v>135</v>
      </c>
      <c r="C147" s="81" t="s">
        <v>943</v>
      </c>
      <c r="D147" s="81" t="s">
        <v>166</v>
      </c>
      <c r="E147" s="80"/>
      <c r="F147" s="80"/>
      <c r="G147" s="80"/>
      <c r="H147" s="80"/>
      <c r="J147" s="69"/>
    </row>
    <row r="148" spans="1:10" x14ac:dyDescent="0.2">
      <c r="A148" s="80"/>
      <c r="B148" s="82" t="s">
        <v>167</v>
      </c>
      <c r="C148" s="83">
        <v>46053</v>
      </c>
      <c r="D148" s="83">
        <v>46081</v>
      </c>
      <c r="E148" s="80"/>
      <c r="F148" s="80"/>
      <c r="G148" s="80"/>
      <c r="J148" s="69"/>
    </row>
    <row r="149" spans="1:10" x14ac:dyDescent="0.2">
      <c r="A149" s="84"/>
      <c r="B149" s="46" t="s">
        <v>168</v>
      </c>
      <c r="C149" s="85">
        <v>279.37259999999998</v>
      </c>
      <c r="D149" s="85">
        <v>280.74360000000001</v>
      </c>
      <c r="E149" s="84"/>
      <c r="F149" s="86"/>
      <c r="G149" s="87"/>
    </row>
    <row r="150" spans="1:10" x14ac:dyDescent="0.2">
      <c r="A150" s="84"/>
      <c r="B150" s="46" t="s">
        <v>169</v>
      </c>
      <c r="C150" s="85">
        <v>36.712600000000002</v>
      </c>
      <c r="D150" s="85">
        <v>36.892800000000001</v>
      </c>
      <c r="E150" s="84"/>
      <c r="F150" s="86"/>
      <c r="G150" s="87"/>
    </row>
    <row r="151" spans="1:10" x14ac:dyDescent="0.2">
      <c r="A151" s="84"/>
      <c r="B151" s="46" t="s">
        <v>170</v>
      </c>
      <c r="C151" s="85">
        <v>250.8921</v>
      </c>
      <c r="D151" s="85">
        <v>251.90880000000001</v>
      </c>
      <c r="E151" s="84"/>
      <c r="F151" s="86"/>
      <c r="G151" s="87"/>
    </row>
    <row r="152" spans="1:10" x14ac:dyDescent="0.2">
      <c r="A152" s="84"/>
      <c r="B152" s="46" t="s">
        <v>171</v>
      </c>
      <c r="C152" s="85">
        <v>32.073900000000002</v>
      </c>
      <c r="D152" s="85">
        <v>32.203800000000001</v>
      </c>
      <c r="E152" s="84"/>
      <c r="F152" s="86"/>
      <c r="G152" s="87"/>
    </row>
    <row r="153" spans="1:10" x14ac:dyDescent="0.2">
      <c r="A153" s="84"/>
      <c r="B153" s="84"/>
      <c r="C153" s="84"/>
      <c r="D153" s="84"/>
      <c r="E153" s="84"/>
      <c r="F153" s="84"/>
      <c r="G153" s="84"/>
    </row>
    <row r="154" spans="1:10" x14ac:dyDescent="0.2">
      <c r="A154" s="80"/>
      <c r="B154" s="77" t="s">
        <v>944</v>
      </c>
      <c r="C154" s="78"/>
      <c r="D154" s="38" t="s">
        <v>164</v>
      </c>
      <c r="E154" s="80"/>
      <c r="F154" s="80"/>
      <c r="G154" s="80"/>
    </row>
    <row r="155" spans="1:10" x14ac:dyDescent="0.2">
      <c r="A155" s="80"/>
      <c r="B155" s="88"/>
      <c r="C155" s="88"/>
      <c r="D155" s="89"/>
      <c r="E155" s="80"/>
      <c r="F155" s="90"/>
      <c r="G155" s="91"/>
    </row>
    <row r="156" spans="1:10" x14ac:dyDescent="0.2">
      <c r="A156" s="80"/>
      <c r="B156" s="77" t="s">
        <v>173</v>
      </c>
      <c r="C156" s="78"/>
      <c r="D156" s="38" t="s">
        <v>164</v>
      </c>
      <c r="E156" s="92"/>
      <c r="F156" s="80"/>
      <c r="G156" s="80"/>
    </row>
    <row r="157" spans="1:10" x14ac:dyDescent="0.2">
      <c r="A157" s="80"/>
      <c r="B157" s="77" t="s">
        <v>174</v>
      </c>
      <c r="C157" s="78"/>
      <c r="D157" s="38" t="s">
        <v>164</v>
      </c>
      <c r="E157" s="92"/>
      <c r="F157" s="80"/>
      <c r="G157" s="80"/>
    </row>
    <row r="158" spans="1:10" x14ac:dyDescent="0.2">
      <c r="A158" s="80"/>
      <c r="B158" s="77" t="s">
        <v>175</v>
      </c>
      <c r="C158" s="78"/>
      <c r="D158" s="38" t="s">
        <v>164</v>
      </c>
      <c r="E158" s="92"/>
      <c r="F158" s="80"/>
      <c r="G158" s="80"/>
    </row>
    <row r="159" spans="1:10" x14ac:dyDescent="0.2">
      <c r="A159" s="80"/>
      <c r="B159" s="77" t="s">
        <v>176</v>
      </c>
      <c r="C159" s="78"/>
      <c r="D159" s="93">
        <v>0.46290043654563823</v>
      </c>
      <c r="E159" s="80"/>
      <c r="F159" s="90"/>
      <c r="G159" s="91"/>
    </row>
    <row r="161" spans="2:4" x14ac:dyDescent="0.2">
      <c r="B161" s="94" t="s">
        <v>945</v>
      </c>
      <c r="C161" s="94"/>
    </row>
    <row r="163" spans="2:4" ht="153.75" customHeight="1" x14ac:dyDescent="0.2"/>
    <row r="166" spans="2:4" x14ac:dyDescent="0.2">
      <c r="B166" s="95" t="s">
        <v>946</v>
      </c>
      <c r="C166" s="96"/>
      <c r="D166" s="95" t="s">
        <v>950</v>
      </c>
    </row>
    <row r="167" spans="2:4" x14ac:dyDescent="0.2">
      <c r="B167" s="95" t="s">
        <v>962</v>
      </c>
      <c r="D167" s="95" t="s">
        <v>963</v>
      </c>
    </row>
    <row r="168" spans="2:4" ht="165" customHeight="1" x14ac:dyDescent="0.2"/>
    <row r="170" spans="2:4" ht="12.75" customHeight="1" x14ac:dyDescent="0.2"/>
    <row r="171" spans="2:4" ht="12.75" customHeight="1" x14ac:dyDescent="0.2"/>
    <row r="172" spans="2:4" ht="12.75" customHeight="1" x14ac:dyDescent="0.2"/>
    <row r="177" s="33" customFormat="1" x14ac:dyDescent="0.2"/>
  </sheetData>
  <mergeCells count="18">
    <mergeCell ref="B145:C145"/>
    <mergeCell ref="B146:C146"/>
    <mergeCell ref="B161:C161"/>
    <mergeCell ref="B154:C154"/>
    <mergeCell ref="B158:C158"/>
    <mergeCell ref="B159:C159"/>
    <mergeCell ref="B156:C156"/>
    <mergeCell ref="B157:C157"/>
    <mergeCell ref="B139:H139"/>
    <mergeCell ref="B140:H140"/>
    <mergeCell ref="B141:H141"/>
    <mergeCell ref="B143:D143"/>
    <mergeCell ref="B144:C144"/>
    <mergeCell ref="A1:H1"/>
    <mergeCell ref="A2:H2"/>
    <mergeCell ref="A3:H3"/>
    <mergeCell ref="B137:H137"/>
    <mergeCell ref="B138:H138"/>
  </mergeCells>
  <hyperlinks>
    <hyperlink ref="I1" location="Index!B2" display="Index" xr:uid="{C6B00572-D7AC-433B-A2E3-CC8C047B677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DD20-0542-4B91-BF21-5AEFF0A88320}">
  <sheetPr>
    <outlinePr summaryBelow="0" summaryRight="0"/>
  </sheetPr>
  <dimension ref="A1:Q262"/>
  <sheetViews>
    <sheetView showGridLines="0" workbookViewId="0">
      <selection sqref="A1:I1"/>
    </sheetView>
  </sheetViews>
  <sheetFormatPr defaultRowHeight="12.75" x14ac:dyDescent="0.2"/>
  <cols>
    <col min="1" max="1" width="5.85546875" style="33" bestFit="1" customWidth="1"/>
    <col min="2" max="2" width="28.5703125" style="33" bestFit="1" customWidth="1"/>
    <col min="3" max="3" width="46.5703125" style="33" customWidth="1"/>
    <col min="4" max="4" width="19.28515625" style="33" customWidth="1"/>
    <col min="5" max="5" width="13.5703125" style="33" bestFit="1" customWidth="1"/>
    <col min="6" max="6" width="10.140625" style="33" bestFit="1" customWidth="1"/>
    <col min="7" max="7" width="14" style="33" bestFit="1" customWidth="1"/>
    <col min="8" max="8" width="10.28515625" style="33" customWidth="1"/>
    <col min="9" max="16384" width="9.140625" style="33"/>
  </cols>
  <sheetData>
    <row r="1" spans="1:10" ht="15" customHeight="1" x14ac:dyDescent="0.2">
      <c r="A1" s="32" t="s">
        <v>0</v>
      </c>
      <c r="B1" s="32"/>
      <c r="C1" s="32"/>
      <c r="D1" s="32"/>
      <c r="E1" s="32"/>
      <c r="F1" s="32"/>
      <c r="G1" s="32"/>
      <c r="H1" s="32"/>
      <c r="I1" s="32"/>
      <c r="J1" s="1" t="s">
        <v>934</v>
      </c>
    </row>
    <row r="2" spans="1:10" ht="15" customHeight="1" x14ac:dyDescent="0.2">
      <c r="A2" s="32" t="s">
        <v>501</v>
      </c>
      <c r="B2" s="32"/>
      <c r="C2" s="32"/>
      <c r="D2" s="32"/>
      <c r="E2" s="32"/>
      <c r="F2" s="32"/>
      <c r="G2" s="32"/>
      <c r="H2" s="32"/>
      <c r="I2" s="32"/>
    </row>
    <row r="3" spans="1:10" ht="15" customHeight="1" x14ac:dyDescent="0.2">
      <c r="A3" s="32" t="s">
        <v>1154</v>
      </c>
      <c r="B3" s="32"/>
      <c r="C3" s="32"/>
      <c r="D3" s="32"/>
      <c r="E3" s="32"/>
      <c r="F3" s="32"/>
      <c r="G3" s="32"/>
      <c r="H3" s="32"/>
      <c r="I3" s="32"/>
    </row>
    <row r="4" spans="1:10" s="36" customFormat="1" ht="45" x14ac:dyDescent="0.2">
      <c r="A4" s="228" t="s">
        <v>2</v>
      </c>
      <c r="B4" s="228" t="s">
        <v>3</v>
      </c>
      <c r="C4" s="228" t="s">
        <v>4</v>
      </c>
      <c r="D4" s="228" t="s">
        <v>5</v>
      </c>
      <c r="E4" s="228" t="s">
        <v>6</v>
      </c>
      <c r="F4" s="228" t="s">
        <v>7</v>
      </c>
      <c r="G4" s="228" t="s">
        <v>8</v>
      </c>
      <c r="H4" s="228" t="s">
        <v>933</v>
      </c>
      <c r="I4" s="228" t="s">
        <v>966</v>
      </c>
    </row>
    <row r="5" spans="1:10" x14ac:dyDescent="0.2">
      <c r="A5" s="229"/>
      <c r="B5" s="229"/>
      <c r="C5" s="230" t="s">
        <v>9</v>
      </c>
      <c r="D5" s="229"/>
      <c r="E5" s="229"/>
      <c r="F5" s="229"/>
      <c r="G5" s="229"/>
      <c r="H5" s="231" t="s">
        <v>135</v>
      </c>
      <c r="I5" s="231"/>
    </row>
    <row r="6" spans="1:10" x14ac:dyDescent="0.2">
      <c r="A6" s="40"/>
      <c r="B6" s="41"/>
      <c r="C6" s="41" t="s">
        <v>10</v>
      </c>
      <c r="D6" s="41"/>
      <c r="E6" s="42"/>
      <c r="F6" s="43"/>
      <c r="G6" s="44"/>
      <c r="H6" s="39" t="s">
        <v>135</v>
      </c>
      <c r="I6" s="231"/>
    </row>
    <row r="7" spans="1:10" x14ac:dyDescent="0.2">
      <c r="A7" s="45">
        <v>1</v>
      </c>
      <c r="B7" s="46" t="s">
        <v>323</v>
      </c>
      <c r="C7" s="46" t="s">
        <v>324</v>
      </c>
      <c r="D7" s="46" t="s">
        <v>31</v>
      </c>
      <c r="E7" s="47">
        <v>6324559</v>
      </c>
      <c r="F7" s="48">
        <v>56146.272522500003</v>
      </c>
      <c r="G7" s="49">
        <v>6.8960560000000004E-2</v>
      </c>
      <c r="H7" s="39" t="s">
        <v>135</v>
      </c>
      <c r="I7" s="231"/>
    </row>
    <row r="8" spans="1:10" x14ac:dyDescent="0.2">
      <c r="A8" s="45">
        <v>2</v>
      </c>
      <c r="B8" s="46" t="s">
        <v>36</v>
      </c>
      <c r="C8" s="46" t="s">
        <v>37</v>
      </c>
      <c r="D8" s="46" t="s">
        <v>31</v>
      </c>
      <c r="E8" s="47">
        <v>2822546</v>
      </c>
      <c r="F8" s="48">
        <v>38920.086794000003</v>
      </c>
      <c r="G8" s="49">
        <v>4.7802829999999998E-2</v>
      </c>
      <c r="H8" s="39" t="s">
        <v>135</v>
      </c>
      <c r="I8" s="231"/>
    </row>
    <row r="9" spans="1:10" x14ac:dyDescent="0.2">
      <c r="A9" s="45">
        <v>3</v>
      </c>
      <c r="B9" s="46" t="s">
        <v>17</v>
      </c>
      <c r="C9" s="46" t="s">
        <v>18</v>
      </c>
      <c r="D9" s="46" t="s">
        <v>19</v>
      </c>
      <c r="E9" s="47">
        <v>2230480</v>
      </c>
      <c r="F9" s="48">
        <v>31090.66072</v>
      </c>
      <c r="G9" s="49">
        <v>3.8186499999999998E-2</v>
      </c>
      <c r="H9" s="39" t="s">
        <v>135</v>
      </c>
      <c r="I9" s="231"/>
    </row>
    <row r="10" spans="1:10" x14ac:dyDescent="0.2">
      <c r="A10" s="45">
        <v>4</v>
      </c>
      <c r="B10" s="46" t="s">
        <v>11</v>
      </c>
      <c r="C10" s="46" t="s">
        <v>12</v>
      </c>
      <c r="D10" s="46" t="s">
        <v>13</v>
      </c>
      <c r="E10" s="47">
        <v>694760</v>
      </c>
      <c r="F10" s="48">
        <v>29723.917079999999</v>
      </c>
      <c r="G10" s="49">
        <v>3.6507820000000003E-2</v>
      </c>
      <c r="H10" s="39" t="s">
        <v>135</v>
      </c>
      <c r="I10" s="231"/>
    </row>
    <row r="11" spans="1:10" x14ac:dyDescent="0.2">
      <c r="A11" s="45">
        <v>5</v>
      </c>
      <c r="B11" s="46" t="s">
        <v>14</v>
      </c>
      <c r="C11" s="46" t="s">
        <v>15</v>
      </c>
      <c r="D11" s="46" t="s">
        <v>16</v>
      </c>
      <c r="E11" s="47">
        <v>1474255</v>
      </c>
      <c r="F11" s="48">
        <v>27705.674214999999</v>
      </c>
      <c r="G11" s="49">
        <v>3.4028950000000002E-2</v>
      </c>
      <c r="H11" s="39" t="s">
        <v>135</v>
      </c>
      <c r="I11" s="231"/>
    </row>
    <row r="12" spans="1:10" x14ac:dyDescent="0.2">
      <c r="A12" s="45">
        <v>6</v>
      </c>
      <c r="B12" s="46" t="s">
        <v>333</v>
      </c>
      <c r="C12" s="46" t="s">
        <v>334</v>
      </c>
      <c r="D12" s="46" t="s">
        <v>226</v>
      </c>
      <c r="E12" s="47">
        <v>640198</v>
      </c>
      <c r="F12" s="48">
        <v>21750.086852</v>
      </c>
      <c r="G12" s="49">
        <v>2.6714120000000001E-2</v>
      </c>
      <c r="H12" s="39" t="s">
        <v>135</v>
      </c>
      <c r="I12" s="231"/>
    </row>
    <row r="13" spans="1:10" x14ac:dyDescent="0.2">
      <c r="A13" s="45">
        <v>7</v>
      </c>
      <c r="B13" s="46" t="s">
        <v>329</v>
      </c>
      <c r="C13" s="46" t="s">
        <v>330</v>
      </c>
      <c r="D13" s="46" t="s">
        <v>31</v>
      </c>
      <c r="E13" s="47">
        <v>5005485</v>
      </c>
      <c r="F13" s="48">
        <v>20782.773720000001</v>
      </c>
      <c r="G13" s="49">
        <v>2.552604E-2</v>
      </c>
      <c r="H13" s="39" t="s">
        <v>135</v>
      </c>
      <c r="I13" s="231"/>
    </row>
    <row r="14" spans="1:10" x14ac:dyDescent="0.2">
      <c r="A14" s="45">
        <v>8</v>
      </c>
      <c r="B14" s="46" t="s">
        <v>335</v>
      </c>
      <c r="C14" s="46" t="s">
        <v>336</v>
      </c>
      <c r="D14" s="46" t="s">
        <v>180</v>
      </c>
      <c r="E14" s="47">
        <v>1803880</v>
      </c>
      <c r="F14" s="48">
        <v>17964.840919999999</v>
      </c>
      <c r="G14" s="49">
        <v>2.2064960000000002E-2</v>
      </c>
      <c r="H14" s="39" t="s">
        <v>135</v>
      </c>
      <c r="I14" s="231"/>
    </row>
    <row r="15" spans="1:10" x14ac:dyDescent="0.2">
      <c r="A15" s="45">
        <v>9</v>
      </c>
      <c r="B15" s="46" t="s">
        <v>29</v>
      </c>
      <c r="C15" s="46" t="s">
        <v>30</v>
      </c>
      <c r="D15" s="46" t="s">
        <v>31</v>
      </c>
      <c r="E15" s="47">
        <v>1320130</v>
      </c>
      <c r="F15" s="48">
        <v>15864.002210000001</v>
      </c>
      <c r="G15" s="49">
        <v>1.9484649999999999E-2</v>
      </c>
      <c r="H15" s="39" t="s">
        <v>135</v>
      </c>
      <c r="I15" s="231"/>
    </row>
    <row r="16" spans="1:10" x14ac:dyDescent="0.2">
      <c r="A16" s="45">
        <v>10</v>
      </c>
      <c r="B16" s="46" t="s">
        <v>327</v>
      </c>
      <c r="C16" s="46" t="s">
        <v>328</v>
      </c>
      <c r="D16" s="46" t="s">
        <v>219</v>
      </c>
      <c r="E16" s="47">
        <v>1186961</v>
      </c>
      <c r="F16" s="48">
        <v>15431.679961</v>
      </c>
      <c r="G16" s="49">
        <v>1.8953660000000001E-2</v>
      </c>
      <c r="H16" s="39" t="s">
        <v>135</v>
      </c>
      <c r="I16" s="231"/>
    </row>
    <row r="17" spans="1:9" x14ac:dyDescent="0.2">
      <c r="A17" s="45">
        <v>11</v>
      </c>
      <c r="B17" s="46" t="s">
        <v>344</v>
      </c>
      <c r="C17" s="46" t="s">
        <v>345</v>
      </c>
      <c r="D17" s="46" t="s">
        <v>180</v>
      </c>
      <c r="E17" s="47">
        <v>824049</v>
      </c>
      <c r="F17" s="48">
        <v>14262.640092</v>
      </c>
      <c r="G17" s="49">
        <v>1.7517810000000002E-2</v>
      </c>
      <c r="H17" s="39" t="s">
        <v>135</v>
      </c>
      <c r="I17" s="231"/>
    </row>
    <row r="18" spans="1:9" x14ac:dyDescent="0.2">
      <c r="A18" s="45">
        <v>12</v>
      </c>
      <c r="B18" s="46" t="s">
        <v>26</v>
      </c>
      <c r="C18" s="46" t="s">
        <v>27</v>
      </c>
      <c r="D18" s="46" t="s">
        <v>28</v>
      </c>
      <c r="E18" s="47">
        <v>3138519</v>
      </c>
      <c r="F18" s="48">
        <v>13956.993993</v>
      </c>
      <c r="G18" s="49">
        <v>1.714241E-2</v>
      </c>
      <c r="H18" s="39" t="s">
        <v>135</v>
      </c>
      <c r="I18" s="231"/>
    </row>
    <row r="19" spans="1:9" x14ac:dyDescent="0.2">
      <c r="A19" s="45">
        <v>13</v>
      </c>
      <c r="B19" s="46" t="s">
        <v>440</v>
      </c>
      <c r="C19" s="46" t="s">
        <v>441</v>
      </c>
      <c r="D19" s="46" t="s">
        <v>219</v>
      </c>
      <c r="E19" s="47">
        <v>979243</v>
      </c>
      <c r="F19" s="48">
        <v>13602.664513</v>
      </c>
      <c r="G19" s="49">
        <v>1.670721E-2</v>
      </c>
      <c r="H19" s="39" t="s">
        <v>135</v>
      </c>
      <c r="I19" s="231"/>
    </row>
    <row r="20" spans="1:9" x14ac:dyDescent="0.2">
      <c r="A20" s="45">
        <v>14</v>
      </c>
      <c r="B20" s="46" t="s">
        <v>450</v>
      </c>
      <c r="C20" s="46" t="s">
        <v>451</v>
      </c>
      <c r="D20" s="46" t="s">
        <v>439</v>
      </c>
      <c r="E20" s="47">
        <v>537438</v>
      </c>
      <c r="F20" s="48">
        <v>12565.837878</v>
      </c>
      <c r="G20" s="49">
        <v>1.543374E-2</v>
      </c>
      <c r="H20" s="39" t="s">
        <v>135</v>
      </c>
      <c r="I20" s="231"/>
    </row>
    <row r="21" spans="1:9" x14ac:dyDescent="0.2">
      <c r="A21" s="45">
        <v>15</v>
      </c>
      <c r="B21" s="46" t="s">
        <v>51</v>
      </c>
      <c r="C21" s="46" t="s">
        <v>52</v>
      </c>
      <c r="D21" s="46" t="s">
        <v>53</v>
      </c>
      <c r="E21" s="47">
        <v>251520</v>
      </c>
      <c r="F21" s="48">
        <v>12320.204159999999</v>
      </c>
      <c r="G21" s="49">
        <v>1.5132049999999999E-2</v>
      </c>
      <c r="H21" s="39" t="s">
        <v>135</v>
      </c>
      <c r="I21" s="231"/>
    </row>
    <row r="22" spans="1:9" ht="25.5" x14ac:dyDescent="0.2">
      <c r="A22" s="45">
        <v>16</v>
      </c>
      <c r="B22" s="46" t="s">
        <v>181</v>
      </c>
      <c r="C22" s="46" t="s">
        <v>182</v>
      </c>
      <c r="D22" s="46" t="s">
        <v>183</v>
      </c>
      <c r="E22" s="47">
        <v>541425</v>
      </c>
      <c r="F22" s="48">
        <v>12019.635</v>
      </c>
      <c r="G22" s="49">
        <v>1.4762880000000001E-2</v>
      </c>
      <c r="H22" s="39" t="s">
        <v>135</v>
      </c>
      <c r="I22" s="231"/>
    </row>
    <row r="23" spans="1:9" x14ac:dyDescent="0.2">
      <c r="A23" s="45">
        <v>17</v>
      </c>
      <c r="B23" s="46" t="s">
        <v>502</v>
      </c>
      <c r="C23" s="46" t="s">
        <v>503</v>
      </c>
      <c r="D23" s="46" t="s">
        <v>180</v>
      </c>
      <c r="E23" s="47">
        <v>2690071</v>
      </c>
      <c r="F23" s="48">
        <v>11131.513798</v>
      </c>
      <c r="G23" s="49">
        <v>1.367206E-2</v>
      </c>
      <c r="H23" s="39" t="s">
        <v>135</v>
      </c>
      <c r="I23" s="231"/>
    </row>
    <row r="24" spans="1:9" ht="25.5" x14ac:dyDescent="0.2">
      <c r="A24" s="45">
        <v>18</v>
      </c>
      <c r="B24" s="46" t="s">
        <v>211</v>
      </c>
      <c r="C24" s="46" t="s">
        <v>212</v>
      </c>
      <c r="D24" s="46" t="s">
        <v>213</v>
      </c>
      <c r="E24" s="47">
        <v>738455</v>
      </c>
      <c r="F24" s="48">
        <v>10940.949280000001</v>
      </c>
      <c r="G24" s="49">
        <v>1.343801E-2</v>
      </c>
      <c r="H24" s="39" t="s">
        <v>135</v>
      </c>
      <c r="I24" s="231"/>
    </row>
    <row r="25" spans="1:9" x14ac:dyDescent="0.2">
      <c r="A25" s="40">
        <v>15</v>
      </c>
      <c r="B25" s="41" t="s">
        <v>964</v>
      </c>
      <c r="C25" s="41" t="s">
        <v>965</v>
      </c>
      <c r="D25" s="41" t="s">
        <v>107</v>
      </c>
      <c r="E25" s="42">
        <v>2539384</v>
      </c>
      <c r="F25" s="43">
        <v>10793.143815199999</v>
      </c>
      <c r="G25" s="186">
        <f>F25/F187</f>
        <v>1.3256467501350346E-2</v>
      </c>
      <c r="H25" s="39" t="s">
        <v>135</v>
      </c>
      <c r="I25" s="231"/>
    </row>
    <row r="26" spans="1:9" x14ac:dyDescent="0.2">
      <c r="A26" s="45">
        <v>19</v>
      </c>
      <c r="B26" s="46" t="s">
        <v>224</v>
      </c>
      <c r="C26" s="46" t="s">
        <v>225</v>
      </c>
      <c r="D26" s="46" t="s">
        <v>226</v>
      </c>
      <c r="E26" s="47">
        <v>261305</v>
      </c>
      <c r="F26" s="48">
        <v>10111.719585000001</v>
      </c>
      <c r="G26" s="49">
        <v>1.241952E-2</v>
      </c>
      <c r="H26" s="39" t="s">
        <v>135</v>
      </c>
      <c r="I26" s="231"/>
    </row>
    <row r="27" spans="1:9" x14ac:dyDescent="0.2">
      <c r="A27" s="45">
        <v>20</v>
      </c>
      <c r="B27" s="46" t="s">
        <v>46</v>
      </c>
      <c r="C27" s="46" t="s">
        <v>47</v>
      </c>
      <c r="D27" s="46" t="s">
        <v>48</v>
      </c>
      <c r="E27" s="47">
        <v>123336</v>
      </c>
      <c r="F27" s="48">
        <v>9834.8126400000001</v>
      </c>
      <c r="G27" s="49">
        <v>1.207942E-2</v>
      </c>
      <c r="H27" s="39" t="s">
        <v>135</v>
      </c>
      <c r="I27" s="231"/>
    </row>
    <row r="28" spans="1:9" x14ac:dyDescent="0.2">
      <c r="A28" s="45">
        <v>21</v>
      </c>
      <c r="B28" s="46" t="s">
        <v>34</v>
      </c>
      <c r="C28" s="46" t="s">
        <v>35</v>
      </c>
      <c r="D28" s="46" t="s">
        <v>19</v>
      </c>
      <c r="E28" s="47">
        <v>2445869</v>
      </c>
      <c r="F28" s="48">
        <v>9426.3791259999998</v>
      </c>
      <c r="G28" s="49">
        <v>1.1577769999999999E-2</v>
      </c>
      <c r="H28" s="39" t="s">
        <v>135</v>
      </c>
      <c r="I28" s="231"/>
    </row>
    <row r="29" spans="1:9" x14ac:dyDescent="0.2">
      <c r="A29" s="45">
        <v>22</v>
      </c>
      <c r="B29" s="46" t="s">
        <v>214</v>
      </c>
      <c r="C29" s="46" t="s">
        <v>215</v>
      </c>
      <c r="D29" s="46" t="s">
        <v>216</v>
      </c>
      <c r="E29" s="47">
        <v>1792608</v>
      </c>
      <c r="F29" s="48">
        <v>9319.7689919999993</v>
      </c>
      <c r="G29" s="49">
        <v>1.144682E-2</v>
      </c>
      <c r="H29" s="39" t="s">
        <v>135</v>
      </c>
      <c r="I29" s="231"/>
    </row>
    <row r="30" spans="1:9" ht="25.5" x14ac:dyDescent="0.2">
      <c r="A30" s="45">
        <v>23</v>
      </c>
      <c r="B30" s="46" t="s">
        <v>23</v>
      </c>
      <c r="C30" s="46" t="s">
        <v>24</v>
      </c>
      <c r="D30" s="46" t="s">
        <v>25</v>
      </c>
      <c r="E30" s="47">
        <v>72990</v>
      </c>
      <c r="F30" s="48">
        <v>9252.9423000000006</v>
      </c>
      <c r="G30" s="49">
        <v>1.136475E-2</v>
      </c>
      <c r="H30" s="39" t="s">
        <v>135</v>
      </c>
      <c r="I30" s="231"/>
    </row>
    <row r="31" spans="1:9" x14ac:dyDescent="0.2">
      <c r="A31" s="45">
        <v>24</v>
      </c>
      <c r="B31" s="46" t="s">
        <v>76</v>
      </c>
      <c r="C31" s="46" t="s">
        <v>77</v>
      </c>
      <c r="D31" s="46" t="s">
        <v>78</v>
      </c>
      <c r="E31" s="47">
        <v>179055</v>
      </c>
      <c r="F31" s="48">
        <v>8643.3429599999999</v>
      </c>
      <c r="G31" s="49">
        <v>1.061602E-2</v>
      </c>
      <c r="H31" s="39" t="s">
        <v>135</v>
      </c>
      <c r="I31" s="231"/>
    </row>
    <row r="32" spans="1:9" x14ac:dyDescent="0.2">
      <c r="A32" s="45">
        <v>25</v>
      </c>
      <c r="B32" s="46" t="s">
        <v>303</v>
      </c>
      <c r="C32" s="46" t="s">
        <v>304</v>
      </c>
      <c r="D32" s="46" t="s">
        <v>219</v>
      </c>
      <c r="E32" s="47">
        <v>1094803</v>
      </c>
      <c r="F32" s="48">
        <v>8523.0413549999994</v>
      </c>
      <c r="G32" s="49">
        <v>1.046826E-2</v>
      </c>
      <c r="H32" s="39" t="s">
        <v>135</v>
      </c>
      <c r="I32" s="231"/>
    </row>
    <row r="33" spans="1:9" ht="25.5" x14ac:dyDescent="0.2">
      <c r="A33" s="45">
        <v>26</v>
      </c>
      <c r="B33" s="46" t="s">
        <v>444</v>
      </c>
      <c r="C33" s="46" t="s">
        <v>445</v>
      </c>
      <c r="D33" s="46" t="s">
        <v>196</v>
      </c>
      <c r="E33" s="47">
        <v>715440</v>
      </c>
      <c r="F33" s="48">
        <v>8163.1704</v>
      </c>
      <c r="G33" s="49">
        <v>1.002625E-2</v>
      </c>
      <c r="H33" s="39" t="s">
        <v>135</v>
      </c>
      <c r="I33" s="231"/>
    </row>
    <row r="34" spans="1:9" x14ac:dyDescent="0.2">
      <c r="A34" s="45">
        <v>27</v>
      </c>
      <c r="B34" s="46" t="s">
        <v>504</v>
      </c>
      <c r="C34" s="46" t="s">
        <v>505</v>
      </c>
      <c r="D34" s="46" t="s">
        <v>45</v>
      </c>
      <c r="E34" s="47">
        <v>909044</v>
      </c>
      <c r="F34" s="48">
        <v>7680.9672780000001</v>
      </c>
      <c r="G34" s="49">
        <v>9.4339999999999997E-3</v>
      </c>
      <c r="H34" s="39" t="s">
        <v>135</v>
      </c>
      <c r="I34" s="231"/>
    </row>
    <row r="35" spans="1:9" x14ac:dyDescent="0.2">
      <c r="A35" s="45">
        <v>28</v>
      </c>
      <c r="B35" s="46" t="s">
        <v>54</v>
      </c>
      <c r="C35" s="46" t="s">
        <v>55</v>
      </c>
      <c r="D35" s="46" t="s">
        <v>22</v>
      </c>
      <c r="E35" s="47">
        <v>2023731</v>
      </c>
      <c r="F35" s="48">
        <v>7640.5963904999999</v>
      </c>
      <c r="G35" s="49">
        <v>9.3844099999999993E-3</v>
      </c>
      <c r="H35" s="39" t="s">
        <v>135</v>
      </c>
      <c r="I35" s="231"/>
    </row>
    <row r="36" spans="1:9" ht="25.5" x14ac:dyDescent="0.2">
      <c r="A36" s="45">
        <v>29</v>
      </c>
      <c r="B36" s="46" t="s">
        <v>271</v>
      </c>
      <c r="C36" s="46" t="s">
        <v>272</v>
      </c>
      <c r="D36" s="46" t="s">
        <v>206</v>
      </c>
      <c r="E36" s="47">
        <v>302320</v>
      </c>
      <c r="F36" s="48">
        <v>6794.9443199999996</v>
      </c>
      <c r="G36" s="49">
        <v>8.3457600000000007E-3</v>
      </c>
      <c r="H36" s="39" t="s">
        <v>135</v>
      </c>
      <c r="I36" s="231"/>
    </row>
    <row r="37" spans="1:9" x14ac:dyDescent="0.2">
      <c r="A37" s="45">
        <v>30</v>
      </c>
      <c r="B37" s="46" t="s">
        <v>217</v>
      </c>
      <c r="C37" s="46" t="s">
        <v>218</v>
      </c>
      <c r="D37" s="46" t="s">
        <v>219</v>
      </c>
      <c r="E37" s="47">
        <v>572420</v>
      </c>
      <c r="F37" s="48">
        <v>6787.7563600000003</v>
      </c>
      <c r="G37" s="49">
        <v>8.3369299999999993E-3</v>
      </c>
      <c r="H37" s="39" t="s">
        <v>135</v>
      </c>
      <c r="I37" s="231"/>
    </row>
    <row r="38" spans="1:9" x14ac:dyDescent="0.2">
      <c r="A38" s="45">
        <v>31</v>
      </c>
      <c r="B38" s="46" t="s">
        <v>506</v>
      </c>
      <c r="C38" s="46" t="s">
        <v>507</v>
      </c>
      <c r="D38" s="46" t="s">
        <v>226</v>
      </c>
      <c r="E38" s="47">
        <v>44485</v>
      </c>
      <c r="F38" s="48">
        <v>6609.13645</v>
      </c>
      <c r="G38" s="49">
        <v>8.1175399999999995E-3</v>
      </c>
      <c r="H38" s="39" t="s">
        <v>135</v>
      </c>
      <c r="I38" s="231"/>
    </row>
    <row r="39" spans="1:9" x14ac:dyDescent="0.2">
      <c r="A39" s="45">
        <v>35</v>
      </c>
      <c r="B39" s="41" t="s">
        <v>967</v>
      </c>
      <c r="C39" s="41" t="s">
        <v>968</v>
      </c>
      <c r="D39" s="41" t="s">
        <v>107</v>
      </c>
      <c r="E39" s="42">
        <v>1720474</v>
      </c>
      <c r="F39" s="43">
        <v>6348.5490600000003</v>
      </c>
      <c r="G39" s="186">
        <f>F39/F187</f>
        <v>7.797481043113369E-3</v>
      </c>
      <c r="H39" s="39" t="s">
        <v>135</v>
      </c>
      <c r="I39" s="231" t="s">
        <v>135</v>
      </c>
    </row>
    <row r="40" spans="1:9" x14ac:dyDescent="0.2">
      <c r="A40" s="45">
        <v>32</v>
      </c>
      <c r="B40" s="46" t="s">
        <v>508</v>
      </c>
      <c r="C40" s="46" t="s">
        <v>509</v>
      </c>
      <c r="D40" s="46" t="s">
        <v>226</v>
      </c>
      <c r="E40" s="47">
        <v>63408</v>
      </c>
      <c r="F40" s="48">
        <v>6323.3627999999999</v>
      </c>
      <c r="G40" s="49">
        <v>7.7665499999999997E-3</v>
      </c>
      <c r="H40" s="39" t="s">
        <v>135</v>
      </c>
      <c r="I40" s="231"/>
    </row>
    <row r="41" spans="1:9" ht="25.5" x14ac:dyDescent="0.2">
      <c r="A41" s="45">
        <v>33</v>
      </c>
      <c r="B41" s="46" t="s">
        <v>83</v>
      </c>
      <c r="C41" s="46" t="s">
        <v>84</v>
      </c>
      <c r="D41" s="46" t="s">
        <v>25</v>
      </c>
      <c r="E41" s="47">
        <v>110705</v>
      </c>
      <c r="F41" s="48">
        <v>6261.4748</v>
      </c>
      <c r="G41" s="49">
        <v>7.6905300000000001E-3</v>
      </c>
      <c r="H41" s="39" t="s">
        <v>135</v>
      </c>
      <c r="I41" s="231"/>
    </row>
    <row r="42" spans="1:9" ht="25.5" x14ac:dyDescent="0.2">
      <c r="A42" s="45">
        <v>34</v>
      </c>
      <c r="B42" s="46" t="s">
        <v>350</v>
      </c>
      <c r="C42" s="46" t="s">
        <v>351</v>
      </c>
      <c r="D42" s="46" t="s">
        <v>206</v>
      </c>
      <c r="E42" s="47">
        <v>344610</v>
      </c>
      <c r="F42" s="48">
        <v>5985.8756999999996</v>
      </c>
      <c r="G42" s="49">
        <v>7.3520399999999998E-3</v>
      </c>
      <c r="H42" s="39" t="s">
        <v>135</v>
      </c>
      <c r="I42" s="231"/>
    </row>
    <row r="43" spans="1:9" x14ac:dyDescent="0.2">
      <c r="A43" s="45">
        <v>35</v>
      </c>
      <c r="B43" s="46" t="s">
        <v>267</v>
      </c>
      <c r="C43" s="46" t="s">
        <v>268</v>
      </c>
      <c r="D43" s="46" t="s">
        <v>45</v>
      </c>
      <c r="E43" s="47">
        <v>488939</v>
      </c>
      <c r="F43" s="48">
        <v>5811.0400149999996</v>
      </c>
      <c r="G43" s="49">
        <v>7.1373000000000001E-3</v>
      </c>
      <c r="H43" s="39" t="s">
        <v>135</v>
      </c>
      <c r="I43" s="231"/>
    </row>
    <row r="44" spans="1:9" x14ac:dyDescent="0.2">
      <c r="A44" s="45">
        <v>36</v>
      </c>
      <c r="B44" s="46" t="s">
        <v>510</v>
      </c>
      <c r="C44" s="46" t="s">
        <v>511</v>
      </c>
      <c r="D44" s="46" t="s">
        <v>180</v>
      </c>
      <c r="E44" s="47">
        <v>529997</v>
      </c>
      <c r="F44" s="48">
        <v>5740.3975069999997</v>
      </c>
      <c r="G44" s="49">
        <v>7.0505300000000002E-3</v>
      </c>
      <c r="H44" s="39" t="s">
        <v>135</v>
      </c>
      <c r="I44" s="231"/>
    </row>
    <row r="45" spans="1:9" x14ac:dyDescent="0.2">
      <c r="A45" s="45">
        <v>37</v>
      </c>
      <c r="B45" s="46" t="s">
        <v>309</v>
      </c>
      <c r="C45" s="46" t="s">
        <v>310</v>
      </c>
      <c r="D45" s="46" t="s">
        <v>180</v>
      </c>
      <c r="E45" s="47">
        <v>119934</v>
      </c>
      <c r="F45" s="48">
        <v>5248.7915759999996</v>
      </c>
      <c r="G45" s="49">
        <v>6.4467300000000003E-3</v>
      </c>
      <c r="H45" s="39" t="s">
        <v>135</v>
      </c>
      <c r="I45" s="231"/>
    </row>
    <row r="46" spans="1:9" x14ac:dyDescent="0.2">
      <c r="A46" s="45">
        <v>38</v>
      </c>
      <c r="B46" s="46" t="s">
        <v>307</v>
      </c>
      <c r="C46" s="46" t="s">
        <v>308</v>
      </c>
      <c r="D46" s="46" t="s">
        <v>199</v>
      </c>
      <c r="E46" s="47">
        <v>3024314</v>
      </c>
      <c r="F46" s="48">
        <v>4944.4509586000004</v>
      </c>
      <c r="G46" s="49">
        <v>6.0729299999999998E-3</v>
      </c>
      <c r="H46" s="39" t="s">
        <v>135</v>
      </c>
      <c r="I46" s="231"/>
    </row>
    <row r="47" spans="1:9" x14ac:dyDescent="0.2">
      <c r="A47" s="45">
        <v>39</v>
      </c>
      <c r="B47" s="46" t="s">
        <v>483</v>
      </c>
      <c r="C47" s="46" t="s">
        <v>484</v>
      </c>
      <c r="D47" s="46" t="s">
        <v>199</v>
      </c>
      <c r="E47" s="47">
        <v>186172</v>
      </c>
      <c r="F47" s="48">
        <v>4374.8558279999997</v>
      </c>
      <c r="G47" s="49">
        <v>5.3733299999999999E-3</v>
      </c>
      <c r="H47" s="39" t="s">
        <v>135</v>
      </c>
      <c r="I47" s="231"/>
    </row>
    <row r="48" spans="1:9" x14ac:dyDescent="0.2">
      <c r="A48" s="45">
        <v>40</v>
      </c>
      <c r="B48" s="46" t="s">
        <v>512</v>
      </c>
      <c r="C48" s="46" t="s">
        <v>513</v>
      </c>
      <c r="D48" s="46" t="s">
        <v>95</v>
      </c>
      <c r="E48" s="47">
        <v>2485155</v>
      </c>
      <c r="F48" s="48">
        <v>4246.1358330000003</v>
      </c>
      <c r="G48" s="49">
        <v>5.2152300000000004E-3</v>
      </c>
      <c r="H48" s="39" t="s">
        <v>135</v>
      </c>
      <c r="I48" s="231"/>
    </row>
    <row r="49" spans="1:9" x14ac:dyDescent="0.2">
      <c r="A49" s="45">
        <v>41</v>
      </c>
      <c r="B49" s="46" t="s">
        <v>93</v>
      </c>
      <c r="C49" s="46" t="s">
        <v>94</v>
      </c>
      <c r="D49" s="46" t="s">
        <v>95</v>
      </c>
      <c r="E49" s="47">
        <v>2412950</v>
      </c>
      <c r="F49" s="48">
        <v>4090.6741350000002</v>
      </c>
      <c r="G49" s="49">
        <v>5.0242899999999998E-3</v>
      </c>
      <c r="H49" s="39" t="s">
        <v>135</v>
      </c>
      <c r="I49" s="231"/>
    </row>
    <row r="50" spans="1:9" x14ac:dyDescent="0.2">
      <c r="A50" s="45">
        <v>42</v>
      </c>
      <c r="B50" s="46" t="s">
        <v>265</v>
      </c>
      <c r="C50" s="46" t="s">
        <v>266</v>
      </c>
      <c r="D50" s="46" t="s">
        <v>107</v>
      </c>
      <c r="E50" s="47">
        <v>286365</v>
      </c>
      <c r="F50" s="48">
        <v>3989.0644499999999</v>
      </c>
      <c r="G50" s="49">
        <v>4.8994900000000003E-3</v>
      </c>
      <c r="H50" s="39" t="s">
        <v>135</v>
      </c>
      <c r="I50" s="231"/>
    </row>
    <row r="51" spans="1:9" x14ac:dyDescent="0.2">
      <c r="A51" s="45">
        <v>43</v>
      </c>
      <c r="B51" s="46" t="s">
        <v>299</v>
      </c>
      <c r="C51" s="46" t="s">
        <v>300</v>
      </c>
      <c r="D51" s="46" t="s">
        <v>102</v>
      </c>
      <c r="E51" s="47">
        <v>761426</v>
      </c>
      <c r="F51" s="48">
        <v>3778.957238</v>
      </c>
      <c r="G51" s="49">
        <v>4.6414300000000002E-3</v>
      </c>
      <c r="H51" s="39" t="s">
        <v>135</v>
      </c>
      <c r="I51" s="231"/>
    </row>
    <row r="52" spans="1:9" x14ac:dyDescent="0.2">
      <c r="A52" s="45">
        <v>44</v>
      </c>
      <c r="B52" s="46" t="s">
        <v>356</v>
      </c>
      <c r="C52" s="46" t="s">
        <v>357</v>
      </c>
      <c r="D52" s="46" t="s">
        <v>290</v>
      </c>
      <c r="E52" s="47">
        <v>91350</v>
      </c>
      <c r="F52" s="48">
        <v>3562.1932499999998</v>
      </c>
      <c r="G52" s="49">
        <v>4.3751900000000002E-3</v>
      </c>
      <c r="H52" s="39" t="s">
        <v>135</v>
      </c>
      <c r="I52" s="231"/>
    </row>
    <row r="53" spans="1:9" x14ac:dyDescent="0.2">
      <c r="A53" s="45">
        <v>45</v>
      </c>
      <c r="B53" s="46" t="s">
        <v>340</v>
      </c>
      <c r="C53" s="46" t="s">
        <v>341</v>
      </c>
      <c r="D53" s="46" t="s">
        <v>28</v>
      </c>
      <c r="E53" s="47">
        <v>81615</v>
      </c>
      <c r="F53" s="48">
        <v>3193.7581799999998</v>
      </c>
      <c r="G53" s="49">
        <v>3.9226699999999996E-3</v>
      </c>
      <c r="H53" s="39" t="s">
        <v>135</v>
      </c>
      <c r="I53" s="231"/>
    </row>
    <row r="54" spans="1:9" x14ac:dyDescent="0.2">
      <c r="A54" s="45">
        <v>46</v>
      </c>
      <c r="B54" s="46" t="s">
        <v>514</v>
      </c>
      <c r="C54" s="46" t="s">
        <v>515</v>
      </c>
      <c r="D54" s="46" t="s">
        <v>231</v>
      </c>
      <c r="E54" s="47">
        <v>197700</v>
      </c>
      <c r="F54" s="48">
        <v>2729.8416000000002</v>
      </c>
      <c r="G54" s="49">
        <v>3.35287E-3</v>
      </c>
      <c r="H54" s="39" t="s">
        <v>135</v>
      </c>
      <c r="I54" s="231"/>
    </row>
    <row r="55" spans="1:9" x14ac:dyDescent="0.2">
      <c r="A55" s="45">
        <v>47</v>
      </c>
      <c r="B55" s="46" t="s">
        <v>358</v>
      </c>
      <c r="C55" s="46" t="s">
        <v>359</v>
      </c>
      <c r="D55" s="46" t="s">
        <v>219</v>
      </c>
      <c r="E55" s="47">
        <v>184372</v>
      </c>
      <c r="F55" s="48">
        <v>2503.4030160000002</v>
      </c>
      <c r="G55" s="49">
        <v>3.0747600000000002E-3</v>
      </c>
      <c r="H55" s="39" t="s">
        <v>135</v>
      </c>
      <c r="I55" s="231"/>
    </row>
    <row r="56" spans="1:9" x14ac:dyDescent="0.2">
      <c r="A56" s="45">
        <v>48</v>
      </c>
      <c r="B56" s="46" t="s">
        <v>516</v>
      </c>
      <c r="C56" s="46" t="s">
        <v>517</v>
      </c>
      <c r="D56" s="46" t="s">
        <v>216</v>
      </c>
      <c r="E56" s="47">
        <v>300000</v>
      </c>
      <c r="F56" s="48">
        <v>2001.15</v>
      </c>
      <c r="G56" s="49">
        <v>2.45787E-3</v>
      </c>
      <c r="H56" s="39" t="s">
        <v>135</v>
      </c>
      <c r="I56" s="231"/>
    </row>
    <row r="57" spans="1:9" x14ac:dyDescent="0.2">
      <c r="A57" s="45">
        <v>49</v>
      </c>
      <c r="B57" s="46" t="s">
        <v>518</v>
      </c>
      <c r="C57" s="46" t="s">
        <v>519</v>
      </c>
      <c r="D57" s="46" t="s">
        <v>423</v>
      </c>
      <c r="E57" s="47">
        <v>488383</v>
      </c>
      <c r="F57" s="48">
        <v>127.5656396</v>
      </c>
      <c r="G57" s="49">
        <v>1.5668E-4</v>
      </c>
      <c r="H57" s="39" t="s">
        <v>135</v>
      </c>
      <c r="I57" s="231"/>
    </row>
    <row r="58" spans="1:9" x14ac:dyDescent="0.2">
      <c r="A58" s="50"/>
      <c r="B58" s="50"/>
      <c r="C58" s="51" t="s">
        <v>134</v>
      </c>
      <c r="D58" s="50"/>
      <c r="E58" s="50" t="s">
        <v>135</v>
      </c>
      <c r="F58" s="52">
        <f>SUM(F7:F57)</f>
        <v>577023.69726640033</v>
      </c>
      <c r="G58" s="53">
        <f>SUM(G7:G57)</f>
        <v>0.70871807854446345</v>
      </c>
      <c r="H58" s="39" t="s">
        <v>135</v>
      </c>
      <c r="I58" s="231"/>
    </row>
    <row r="59" spans="1:9" x14ac:dyDescent="0.2">
      <c r="A59" s="50"/>
      <c r="B59" s="50"/>
      <c r="C59" s="54"/>
      <c r="D59" s="50"/>
      <c r="E59" s="50"/>
      <c r="F59" s="55"/>
      <c r="G59" s="55"/>
      <c r="H59" s="39" t="s">
        <v>135</v>
      </c>
      <c r="I59" s="231"/>
    </row>
    <row r="60" spans="1:9" x14ac:dyDescent="0.2">
      <c r="A60" s="50"/>
      <c r="B60" s="50"/>
      <c r="C60" s="51" t="s">
        <v>136</v>
      </c>
      <c r="D60" s="50"/>
      <c r="E60" s="50"/>
      <c r="F60" s="50"/>
      <c r="G60" s="50"/>
      <c r="H60" s="39" t="s">
        <v>135</v>
      </c>
      <c r="I60" s="231"/>
    </row>
    <row r="61" spans="1:9" x14ac:dyDescent="0.2">
      <c r="A61" s="50"/>
      <c r="B61" s="50"/>
      <c r="C61" s="51" t="s">
        <v>134</v>
      </c>
      <c r="D61" s="50"/>
      <c r="E61" s="50" t="s">
        <v>135</v>
      </c>
      <c r="F61" s="56" t="s">
        <v>137</v>
      </c>
      <c r="G61" s="53">
        <v>0</v>
      </c>
      <c r="H61" s="39" t="s">
        <v>135</v>
      </c>
      <c r="I61" s="231"/>
    </row>
    <row r="62" spans="1:9" x14ac:dyDescent="0.2">
      <c r="A62" s="50"/>
      <c r="B62" s="50"/>
      <c r="C62" s="54"/>
      <c r="D62" s="50"/>
      <c r="E62" s="50"/>
      <c r="F62" s="55"/>
      <c r="G62" s="55"/>
      <c r="H62" s="39" t="s">
        <v>135</v>
      </c>
      <c r="I62" s="231"/>
    </row>
    <row r="63" spans="1:9" x14ac:dyDescent="0.2">
      <c r="A63" s="50"/>
      <c r="B63" s="50"/>
      <c r="C63" s="51" t="s">
        <v>138</v>
      </c>
      <c r="D63" s="50"/>
      <c r="E63" s="50"/>
      <c r="F63" s="50"/>
      <c r="G63" s="50"/>
      <c r="H63" s="39" t="s">
        <v>135</v>
      </c>
      <c r="I63" s="231"/>
    </row>
    <row r="64" spans="1:9" x14ac:dyDescent="0.2">
      <c r="A64" s="45">
        <v>1</v>
      </c>
      <c r="B64" s="46" t="s">
        <v>520</v>
      </c>
      <c r="C64" s="41" t="s">
        <v>969</v>
      </c>
      <c r="D64" s="46" t="s">
        <v>216</v>
      </c>
      <c r="E64" s="47">
        <v>30579</v>
      </c>
      <c r="F64" s="48">
        <v>4.4431286999999999</v>
      </c>
      <c r="G64" s="49" t="s">
        <v>133</v>
      </c>
      <c r="H64" s="39" t="s">
        <v>135</v>
      </c>
      <c r="I64" s="231"/>
    </row>
    <row r="65" spans="1:9" x14ac:dyDescent="0.2">
      <c r="A65" s="50"/>
      <c r="B65" s="50"/>
      <c r="C65" s="51" t="s">
        <v>134</v>
      </c>
      <c r="D65" s="50"/>
      <c r="E65" s="50" t="s">
        <v>135</v>
      </c>
      <c r="F65" s="52">
        <f>SUM(F64)</f>
        <v>4.4431286999999999</v>
      </c>
      <c r="G65" s="53">
        <v>0</v>
      </c>
      <c r="H65" s="39" t="s">
        <v>135</v>
      </c>
      <c r="I65" s="231"/>
    </row>
    <row r="66" spans="1:9" x14ac:dyDescent="0.2">
      <c r="A66" s="50"/>
      <c r="B66" s="50"/>
      <c r="C66" s="54"/>
      <c r="D66" s="50"/>
      <c r="E66" s="50"/>
      <c r="F66" s="55"/>
      <c r="G66" s="55"/>
      <c r="H66" s="39" t="s">
        <v>135</v>
      </c>
      <c r="I66" s="231"/>
    </row>
    <row r="67" spans="1:9" x14ac:dyDescent="0.2">
      <c r="A67" s="50"/>
      <c r="B67" s="50"/>
      <c r="C67" s="51" t="s">
        <v>139</v>
      </c>
      <c r="D67" s="50"/>
      <c r="E67" s="50"/>
      <c r="F67" s="50"/>
      <c r="G67" s="50"/>
      <c r="H67" s="39" t="s">
        <v>135</v>
      </c>
      <c r="I67" s="231"/>
    </row>
    <row r="68" spans="1:9" x14ac:dyDescent="0.2">
      <c r="A68" s="50"/>
      <c r="B68" s="50"/>
      <c r="C68" s="51" t="s">
        <v>134</v>
      </c>
      <c r="D68" s="50"/>
      <c r="E68" s="50" t="s">
        <v>135</v>
      </c>
      <c r="F68" s="56" t="s">
        <v>137</v>
      </c>
      <c r="G68" s="53">
        <v>0</v>
      </c>
      <c r="H68" s="39" t="s">
        <v>135</v>
      </c>
      <c r="I68" s="231"/>
    </row>
    <row r="69" spans="1:9" x14ac:dyDescent="0.2">
      <c r="A69" s="50"/>
      <c r="B69" s="50"/>
      <c r="C69" s="54"/>
      <c r="D69" s="50"/>
      <c r="E69" s="50"/>
      <c r="F69" s="55"/>
      <c r="G69" s="55"/>
      <c r="H69" s="39" t="s">
        <v>135</v>
      </c>
      <c r="I69" s="231"/>
    </row>
    <row r="70" spans="1:9" x14ac:dyDescent="0.2">
      <c r="A70" s="50"/>
      <c r="B70" s="50"/>
      <c r="C70" s="51" t="s">
        <v>140</v>
      </c>
      <c r="D70" s="50"/>
      <c r="E70" s="50"/>
      <c r="F70" s="55"/>
      <c r="G70" s="55"/>
      <c r="H70" s="39" t="s">
        <v>135</v>
      </c>
      <c r="I70" s="231"/>
    </row>
    <row r="71" spans="1:9" x14ac:dyDescent="0.2">
      <c r="A71" s="50"/>
      <c r="B71" s="50"/>
      <c r="C71" s="51" t="s">
        <v>134</v>
      </c>
      <c r="D71" s="50"/>
      <c r="E71" s="50" t="s">
        <v>135</v>
      </c>
      <c r="F71" s="56" t="s">
        <v>137</v>
      </c>
      <c r="G71" s="53">
        <v>0</v>
      </c>
      <c r="H71" s="39" t="s">
        <v>135</v>
      </c>
      <c r="I71" s="231"/>
    </row>
    <row r="72" spans="1:9" x14ac:dyDescent="0.2">
      <c r="A72" s="37"/>
      <c r="B72" s="37"/>
      <c r="C72" s="38"/>
      <c r="D72" s="37"/>
      <c r="E72" s="37"/>
      <c r="F72" s="57"/>
      <c r="G72" s="58"/>
      <c r="H72" s="39" t="s">
        <v>135</v>
      </c>
      <c r="I72" s="231" t="s">
        <v>135</v>
      </c>
    </row>
    <row r="73" spans="1:9" x14ac:dyDescent="0.2">
      <c r="A73" s="37"/>
      <c r="B73" s="37"/>
      <c r="C73" s="38" t="s">
        <v>970</v>
      </c>
      <c r="D73" s="37"/>
      <c r="E73" s="37"/>
      <c r="F73" s="37"/>
      <c r="G73" s="37"/>
      <c r="H73" s="39" t="s">
        <v>135</v>
      </c>
      <c r="I73" s="231" t="s">
        <v>135</v>
      </c>
    </row>
    <row r="74" spans="1:9" ht="25.5" x14ac:dyDescent="0.2">
      <c r="A74" s="40">
        <v>1</v>
      </c>
      <c r="B74" s="41" t="s">
        <v>971</v>
      </c>
      <c r="C74" s="41" t="s">
        <v>972</v>
      </c>
      <c r="D74" s="41" t="s">
        <v>973</v>
      </c>
      <c r="E74" s="42">
        <v>1750</v>
      </c>
      <c r="F74" s="43">
        <v>2081.0485938000002</v>
      </c>
      <c r="G74" s="44">
        <f>F74/F187</f>
        <v>2.5560071768514041E-3</v>
      </c>
      <c r="H74" s="39">
        <v>7.96</v>
      </c>
      <c r="I74" s="231" t="s">
        <v>135</v>
      </c>
    </row>
    <row r="75" spans="1:9" x14ac:dyDescent="0.2">
      <c r="A75" s="37"/>
      <c r="B75" s="37"/>
      <c r="C75" s="38" t="s">
        <v>134</v>
      </c>
      <c r="D75" s="37"/>
      <c r="E75" s="37" t="s">
        <v>135</v>
      </c>
      <c r="F75" s="59">
        <f>SUM(F74)</f>
        <v>2081.0485938000002</v>
      </c>
      <c r="G75" s="58">
        <f>SUM(G74)</f>
        <v>2.5560071768514041E-3</v>
      </c>
      <c r="H75" s="39" t="s">
        <v>135</v>
      </c>
      <c r="I75" s="231" t="s">
        <v>135</v>
      </c>
    </row>
    <row r="76" spans="1:9" x14ac:dyDescent="0.2">
      <c r="A76" s="50"/>
      <c r="B76" s="50"/>
      <c r="C76" s="54"/>
      <c r="D76" s="50"/>
      <c r="E76" s="50"/>
      <c r="F76" s="55"/>
      <c r="G76" s="55"/>
      <c r="H76" s="39" t="s">
        <v>135</v>
      </c>
      <c r="I76" s="231"/>
    </row>
    <row r="77" spans="1:9" x14ac:dyDescent="0.2">
      <c r="A77" s="50"/>
      <c r="B77" s="50"/>
      <c r="C77" s="51" t="s">
        <v>974</v>
      </c>
      <c r="D77" s="50"/>
      <c r="E77" s="50"/>
      <c r="F77" s="55"/>
      <c r="G77" s="55"/>
      <c r="H77" s="39" t="s">
        <v>135</v>
      </c>
      <c r="I77" s="231"/>
    </row>
    <row r="78" spans="1:9" x14ac:dyDescent="0.2">
      <c r="A78" s="50"/>
      <c r="B78" s="50"/>
      <c r="C78" s="51" t="s">
        <v>134</v>
      </c>
      <c r="D78" s="50"/>
      <c r="E78" s="50" t="s">
        <v>135</v>
      </c>
      <c r="F78" s="56" t="s">
        <v>137</v>
      </c>
      <c r="G78" s="53">
        <v>0</v>
      </c>
      <c r="H78" s="39" t="s">
        <v>135</v>
      </c>
      <c r="I78" s="231"/>
    </row>
    <row r="79" spans="1:9" x14ac:dyDescent="0.2">
      <c r="A79" s="50"/>
      <c r="B79" s="50"/>
      <c r="C79" s="54"/>
      <c r="D79" s="50"/>
      <c r="E79" s="50"/>
      <c r="F79" s="55"/>
      <c r="G79" s="55"/>
      <c r="H79" s="39" t="s">
        <v>135</v>
      </c>
      <c r="I79" s="231"/>
    </row>
    <row r="80" spans="1:9" x14ac:dyDescent="0.2">
      <c r="A80" s="50"/>
      <c r="B80" s="50"/>
      <c r="C80" s="51" t="s">
        <v>142</v>
      </c>
      <c r="D80" s="50"/>
      <c r="E80" s="50"/>
      <c r="F80" s="52">
        <f>F75+F65+F58</f>
        <v>579109.18898890028</v>
      </c>
      <c r="G80" s="53">
        <f>G75+G65+G58</f>
        <v>0.7112740857213149</v>
      </c>
      <c r="H80" s="39" t="s">
        <v>135</v>
      </c>
      <c r="I80" s="231"/>
    </row>
    <row r="81" spans="1:9" x14ac:dyDescent="0.2">
      <c r="A81" s="50"/>
      <c r="B81" s="50"/>
      <c r="C81" s="54"/>
      <c r="D81" s="50"/>
      <c r="E81" s="50"/>
      <c r="F81" s="55"/>
      <c r="G81" s="55"/>
      <c r="H81" s="39" t="s">
        <v>135</v>
      </c>
      <c r="I81" s="231"/>
    </row>
    <row r="82" spans="1:9" x14ac:dyDescent="0.2">
      <c r="A82" s="50"/>
      <c r="B82" s="50"/>
      <c r="C82" s="51" t="s">
        <v>143</v>
      </c>
      <c r="D82" s="50"/>
      <c r="E82" s="50"/>
      <c r="F82" s="55"/>
      <c r="G82" s="55"/>
      <c r="H82" s="39" t="s">
        <v>135</v>
      </c>
      <c r="I82" s="231"/>
    </row>
    <row r="83" spans="1:9" x14ac:dyDescent="0.2">
      <c r="A83" s="50"/>
      <c r="B83" s="50"/>
      <c r="C83" s="51" t="s">
        <v>10</v>
      </c>
      <c r="D83" s="50"/>
      <c r="E83" s="50"/>
      <c r="F83" s="55"/>
      <c r="G83" s="55"/>
      <c r="H83" s="39" t="s">
        <v>135</v>
      </c>
      <c r="I83" s="231"/>
    </row>
    <row r="84" spans="1:9" ht="25.5" x14ac:dyDescent="0.2">
      <c r="A84" s="45">
        <v>1</v>
      </c>
      <c r="B84" s="46" t="s">
        <v>521</v>
      </c>
      <c r="C84" s="46" t="s">
        <v>522</v>
      </c>
      <c r="D84" s="46" t="s">
        <v>523</v>
      </c>
      <c r="E84" s="47">
        <v>8500</v>
      </c>
      <c r="F84" s="48">
        <v>8574.5874999999996</v>
      </c>
      <c r="G84" s="49">
        <v>1.0531570000000001E-2</v>
      </c>
      <c r="H84" s="39">
        <v>7.05</v>
      </c>
      <c r="I84" s="231"/>
    </row>
    <row r="85" spans="1:9" ht="25.5" x14ac:dyDescent="0.2">
      <c r="A85" s="45">
        <v>2</v>
      </c>
      <c r="B85" s="46" t="s">
        <v>524</v>
      </c>
      <c r="C85" s="46" t="s">
        <v>525</v>
      </c>
      <c r="D85" s="46" t="s">
        <v>526</v>
      </c>
      <c r="E85" s="47">
        <v>4500</v>
      </c>
      <c r="F85" s="48">
        <v>4539.78</v>
      </c>
      <c r="G85" s="49">
        <v>5.5759E-3</v>
      </c>
      <c r="H85" s="39">
        <v>7.06</v>
      </c>
      <c r="I85" s="231"/>
    </row>
    <row r="86" spans="1:9" x14ac:dyDescent="0.2">
      <c r="A86" s="45">
        <v>3</v>
      </c>
      <c r="B86" s="46" t="s">
        <v>527</v>
      </c>
      <c r="C86" s="46" t="s">
        <v>528</v>
      </c>
      <c r="D86" s="46" t="s">
        <v>526</v>
      </c>
      <c r="E86" s="47">
        <v>3500</v>
      </c>
      <c r="F86" s="48">
        <v>3481.5794999999998</v>
      </c>
      <c r="G86" s="49">
        <v>4.2761800000000001E-3</v>
      </c>
      <c r="H86" s="39">
        <v>7.6</v>
      </c>
      <c r="I86" s="231"/>
    </row>
    <row r="87" spans="1:9" ht="25.5" x14ac:dyDescent="0.2">
      <c r="A87" s="45">
        <v>4</v>
      </c>
      <c r="B87" s="46" t="s">
        <v>529</v>
      </c>
      <c r="C87" s="46" t="s">
        <v>530</v>
      </c>
      <c r="D87" s="46" t="s">
        <v>523</v>
      </c>
      <c r="E87" s="47">
        <v>3500</v>
      </c>
      <c r="F87" s="48">
        <v>3465.7105000000001</v>
      </c>
      <c r="G87" s="49">
        <v>4.2566899999999996E-3</v>
      </c>
      <c r="H87" s="39">
        <v>7.06</v>
      </c>
      <c r="I87" s="231"/>
    </row>
    <row r="88" spans="1:9" ht="25.5" x14ac:dyDescent="0.2">
      <c r="A88" s="45">
        <v>5</v>
      </c>
      <c r="B88" s="46" t="s">
        <v>531</v>
      </c>
      <c r="C88" s="46" t="s">
        <v>532</v>
      </c>
      <c r="D88" s="46" t="s">
        <v>533</v>
      </c>
      <c r="E88" s="47">
        <v>3000</v>
      </c>
      <c r="F88" s="48">
        <v>3059.1990000000001</v>
      </c>
      <c r="G88" s="49">
        <v>3.7574000000000001E-3</v>
      </c>
      <c r="H88" s="39">
        <v>7.79</v>
      </c>
      <c r="I88" s="231"/>
    </row>
    <row r="89" spans="1:9" x14ac:dyDescent="0.2">
      <c r="A89" s="45">
        <v>6</v>
      </c>
      <c r="B89" s="46" t="s">
        <v>534</v>
      </c>
      <c r="C89" s="46" t="s">
        <v>535</v>
      </c>
      <c r="D89" s="46" t="s">
        <v>526</v>
      </c>
      <c r="E89" s="47">
        <v>3000</v>
      </c>
      <c r="F89" s="48">
        <v>3034.3679999999999</v>
      </c>
      <c r="G89" s="49">
        <v>3.7269E-3</v>
      </c>
      <c r="H89" s="39">
        <v>7.62</v>
      </c>
      <c r="I89" s="231"/>
    </row>
    <row r="90" spans="1:9" x14ac:dyDescent="0.2">
      <c r="A90" s="45">
        <v>7</v>
      </c>
      <c r="B90" s="46" t="s">
        <v>536</v>
      </c>
      <c r="C90" s="46" t="s">
        <v>537</v>
      </c>
      <c r="D90" s="46" t="s">
        <v>523</v>
      </c>
      <c r="E90" s="47">
        <v>2500</v>
      </c>
      <c r="F90" s="48">
        <v>2581.63</v>
      </c>
      <c r="G90" s="49">
        <v>3.1708399999999999E-3</v>
      </c>
      <c r="H90" s="39">
        <v>7.4</v>
      </c>
      <c r="I90" s="231"/>
    </row>
    <row r="91" spans="1:9" x14ac:dyDescent="0.2">
      <c r="A91" s="45">
        <v>8</v>
      </c>
      <c r="B91" s="46" t="s">
        <v>538</v>
      </c>
      <c r="C91" s="46" t="s">
        <v>539</v>
      </c>
      <c r="D91" s="46" t="s">
        <v>526</v>
      </c>
      <c r="E91" s="47">
        <v>250</v>
      </c>
      <c r="F91" s="48">
        <v>2577.7275</v>
      </c>
      <c r="G91" s="49">
        <v>3.1660400000000002E-3</v>
      </c>
      <c r="H91" s="39">
        <v>7.44</v>
      </c>
      <c r="I91" s="231"/>
    </row>
    <row r="92" spans="1:9" x14ac:dyDescent="0.2">
      <c r="A92" s="45">
        <v>9</v>
      </c>
      <c r="B92" s="46" t="s">
        <v>540</v>
      </c>
      <c r="C92" s="46" t="s">
        <v>541</v>
      </c>
      <c r="D92" s="46" t="s">
        <v>526</v>
      </c>
      <c r="E92" s="47">
        <v>2500</v>
      </c>
      <c r="F92" s="48">
        <v>2542.6125000000002</v>
      </c>
      <c r="G92" s="49">
        <v>3.12291E-3</v>
      </c>
      <c r="H92" s="39">
        <v>7.49</v>
      </c>
      <c r="I92" s="231"/>
    </row>
    <row r="93" spans="1:9" x14ac:dyDescent="0.2">
      <c r="A93" s="45">
        <v>10</v>
      </c>
      <c r="B93" s="46" t="s">
        <v>542</v>
      </c>
      <c r="C93" s="46" t="s">
        <v>543</v>
      </c>
      <c r="D93" s="46" t="s">
        <v>523</v>
      </c>
      <c r="E93" s="47">
        <v>2500</v>
      </c>
      <c r="F93" s="48">
        <v>2535.6475</v>
      </c>
      <c r="G93" s="49">
        <v>3.11436E-3</v>
      </c>
      <c r="H93" s="39">
        <v>7.0816999999999997</v>
      </c>
      <c r="I93" s="231"/>
    </row>
    <row r="94" spans="1:9" x14ac:dyDescent="0.2">
      <c r="A94" s="45">
        <v>11</v>
      </c>
      <c r="B94" s="46" t="s">
        <v>544</v>
      </c>
      <c r="C94" s="46" t="s">
        <v>545</v>
      </c>
      <c r="D94" s="46" t="s">
        <v>523</v>
      </c>
      <c r="E94" s="47">
        <v>2500</v>
      </c>
      <c r="F94" s="48">
        <v>2528.1</v>
      </c>
      <c r="G94" s="49">
        <v>3.10509E-3</v>
      </c>
      <c r="H94" s="39">
        <v>7.11</v>
      </c>
      <c r="I94" s="231"/>
    </row>
    <row r="95" spans="1:9" ht="25.5" x14ac:dyDescent="0.2">
      <c r="A95" s="45">
        <v>12</v>
      </c>
      <c r="B95" s="46" t="s">
        <v>546</v>
      </c>
      <c r="C95" s="46" t="s">
        <v>547</v>
      </c>
      <c r="D95" s="46" t="s">
        <v>523</v>
      </c>
      <c r="E95" s="47">
        <v>2500</v>
      </c>
      <c r="F95" s="48">
        <v>2523.86</v>
      </c>
      <c r="G95" s="49">
        <v>3.0998800000000002E-3</v>
      </c>
      <c r="H95" s="39">
        <v>7.05</v>
      </c>
      <c r="I95" s="231"/>
    </row>
    <row r="96" spans="1:9" ht="25.5" x14ac:dyDescent="0.2">
      <c r="A96" s="45">
        <v>13</v>
      </c>
      <c r="B96" s="46" t="s">
        <v>548</v>
      </c>
      <c r="C96" s="46" t="s">
        <v>549</v>
      </c>
      <c r="D96" s="46" t="s">
        <v>526</v>
      </c>
      <c r="E96" s="47">
        <v>2500</v>
      </c>
      <c r="F96" s="48">
        <v>2522.27</v>
      </c>
      <c r="G96" s="49">
        <v>3.09793E-3</v>
      </c>
      <c r="H96" s="39">
        <v>7.1531000000000002</v>
      </c>
      <c r="I96" s="231"/>
    </row>
    <row r="97" spans="1:9" ht="25.5" x14ac:dyDescent="0.2">
      <c r="A97" s="45">
        <v>14</v>
      </c>
      <c r="B97" s="46" t="s">
        <v>550</v>
      </c>
      <c r="C97" s="46" t="s">
        <v>551</v>
      </c>
      <c r="D97" s="46" t="s">
        <v>526</v>
      </c>
      <c r="E97" s="47">
        <v>2500</v>
      </c>
      <c r="F97" s="48">
        <v>2521.0725000000002</v>
      </c>
      <c r="G97" s="49">
        <v>3.0964600000000001E-3</v>
      </c>
      <c r="H97" s="39">
        <v>7.0506000000000002</v>
      </c>
      <c r="I97" s="231"/>
    </row>
    <row r="98" spans="1:9" x14ac:dyDescent="0.2">
      <c r="A98" s="45">
        <v>15</v>
      </c>
      <c r="B98" s="46" t="s">
        <v>552</v>
      </c>
      <c r="C98" s="46" t="s">
        <v>553</v>
      </c>
      <c r="D98" s="46" t="s">
        <v>526</v>
      </c>
      <c r="E98" s="47">
        <v>2500</v>
      </c>
      <c r="F98" s="48">
        <v>2520.8024999999998</v>
      </c>
      <c r="G98" s="49">
        <v>3.0961299999999999E-3</v>
      </c>
      <c r="H98" s="39">
        <v>7.1449999999999996</v>
      </c>
      <c r="I98" s="231"/>
    </row>
    <row r="99" spans="1:9" x14ac:dyDescent="0.2">
      <c r="A99" s="45">
        <v>16</v>
      </c>
      <c r="B99" s="46" t="s">
        <v>554</v>
      </c>
      <c r="C99" s="46" t="s">
        <v>555</v>
      </c>
      <c r="D99" s="46" t="s">
        <v>523</v>
      </c>
      <c r="E99" s="47">
        <v>2500</v>
      </c>
      <c r="F99" s="48">
        <v>2518.77</v>
      </c>
      <c r="G99" s="49">
        <v>3.09363E-3</v>
      </c>
      <c r="H99" s="39">
        <v>6.97</v>
      </c>
      <c r="I99" s="231"/>
    </row>
    <row r="100" spans="1:9" x14ac:dyDescent="0.2">
      <c r="A100" s="45">
        <v>17</v>
      </c>
      <c r="B100" s="46" t="s">
        <v>556</v>
      </c>
      <c r="C100" s="46" t="s">
        <v>557</v>
      </c>
      <c r="D100" s="46" t="s">
        <v>558</v>
      </c>
      <c r="E100" s="47">
        <v>2500</v>
      </c>
      <c r="F100" s="48">
        <v>2509.7275</v>
      </c>
      <c r="G100" s="49">
        <v>3.0825200000000001E-3</v>
      </c>
      <c r="H100" s="39">
        <v>7.7649999999999997</v>
      </c>
      <c r="I100" s="231"/>
    </row>
    <row r="101" spans="1:9" x14ac:dyDescent="0.2">
      <c r="A101" s="45">
        <v>18</v>
      </c>
      <c r="B101" s="46" t="s">
        <v>559</v>
      </c>
      <c r="C101" s="46" t="s">
        <v>560</v>
      </c>
      <c r="D101" s="46" t="s">
        <v>558</v>
      </c>
      <c r="E101" s="47">
        <v>2500</v>
      </c>
      <c r="F101" s="48">
        <v>2507.5450000000001</v>
      </c>
      <c r="G101" s="49">
        <v>3.0798399999999999E-3</v>
      </c>
      <c r="H101" s="39">
        <v>7.8330000000000002</v>
      </c>
      <c r="I101" s="231"/>
    </row>
    <row r="102" spans="1:9" ht="25.5" x14ac:dyDescent="0.2">
      <c r="A102" s="45">
        <v>19</v>
      </c>
      <c r="B102" s="46" t="s">
        <v>976</v>
      </c>
      <c r="C102" s="46" t="s">
        <v>561</v>
      </c>
      <c r="D102" s="46" t="s">
        <v>935</v>
      </c>
      <c r="E102" s="47">
        <v>2500</v>
      </c>
      <c r="F102" s="48">
        <v>2500</v>
      </c>
      <c r="G102" s="49">
        <v>3.0705799999999998E-3</v>
      </c>
      <c r="H102" s="39">
        <v>7.1</v>
      </c>
      <c r="I102" s="231"/>
    </row>
    <row r="103" spans="1:9" ht="25.5" x14ac:dyDescent="0.2">
      <c r="A103" s="45">
        <v>20</v>
      </c>
      <c r="B103" s="46" t="s">
        <v>562</v>
      </c>
      <c r="C103" s="46" t="s">
        <v>563</v>
      </c>
      <c r="D103" s="46" t="s">
        <v>526</v>
      </c>
      <c r="E103" s="47">
        <v>2500</v>
      </c>
      <c r="F103" s="48">
        <v>2494.9124999999999</v>
      </c>
      <c r="G103" s="49">
        <v>3.0643300000000001E-3</v>
      </c>
      <c r="H103" s="39">
        <v>7.09</v>
      </c>
      <c r="I103" s="231"/>
    </row>
    <row r="104" spans="1:9" ht="25.5" x14ac:dyDescent="0.2">
      <c r="A104" s="45">
        <v>21</v>
      </c>
      <c r="B104" s="46" t="s">
        <v>564</v>
      </c>
      <c r="C104" s="46" t="s">
        <v>975</v>
      </c>
      <c r="D104" s="46" t="s">
        <v>523</v>
      </c>
      <c r="E104" s="47">
        <v>25</v>
      </c>
      <c r="F104" s="48">
        <v>2482.5524999999998</v>
      </c>
      <c r="G104" s="49">
        <v>3.04915E-3</v>
      </c>
      <c r="H104" s="39">
        <v>7.0242000000000004</v>
      </c>
      <c r="I104" s="231">
        <v>7.02</v>
      </c>
    </row>
    <row r="105" spans="1:9" x14ac:dyDescent="0.2">
      <c r="A105" s="45">
        <v>22</v>
      </c>
      <c r="B105" s="46" t="s">
        <v>565</v>
      </c>
      <c r="C105" s="46" t="s">
        <v>566</v>
      </c>
      <c r="D105" s="46" t="s">
        <v>526</v>
      </c>
      <c r="E105" s="47">
        <v>2000</v>
      </c>
      <c r="F105" s="48">
        <v>2011.8779999999999</v>
      </c>
      <c r="G105" s="49">
        <v>2.4710499999999998E-3</v>
      </c>
      <c r="H105" s="39">
        <v>7.16</v>
      </c>
      <c r="I105" s="231"/>
    </row>
    <row r="106" spans="1:9" ht="25.5" x14ac:dyDescent="0.2">
      <c r="A106" s="45">
        <v>23</v>
      </c>
      <c r="B106" s="46" t="s">
        <v>567</v>
      </c>
      <c r="C106" s="46" t="s">
        <v>568</v>
      </c>
      <c r="D106" s="46" t="s">
        <v>523</v>
      </c>
      <c r="E106" s="47">
        <v>2000</v>
      </c>
      <c r="F106" s="48">
        <v>2006.578</v>
      </c>
      <c r="G106" s="49">
        <v>2.4645399999999999E-3</v>
      </c>
      <c r="H106" s="39">
        <v>7.15</v>
      </c>
      <c r="I106" s="231"/>
    </row>
    <row r="107" spans="1:9" ht="25.5" x14ac:dyDescent="0.2">
      <c r="A107" s="45">
        <v>24</v>
      </c>
      <c r="B107" s="46" t="s">
        <v>569</v>
      </c>
      <c r="C107" s="46" t="s">
        <v>570</v>
      </c>
      <c r="D107" s="46" t="s">
        <v>523</v>
      </c>
      <c r="E107" s="47">
        <v>1500</v>
      </c>
      <c r="F107" s="48">
        <v>1545.9825000000001</v>
      </c>
      <c r="G107" s="49">
        <v>1.8988200000000001E-3</v>
      </c>
      <c r="H107" s="39">
        <v>7.3449999999999998</v>
      </c>
      <c r="I107" s="231"/>
    </row>
    <row r="108" spans="1:9" x14ac:dyDescent="0.2">
      <c r="A108" s="45">
        <v>25</v>
      </c>
      <c r="B108" s="46" t="s">
        <v>571</v>
      </c>
      <c r="C108" s="46" t="s">
        <v>572</v>
      </c>
      <c r="D108" s="46" t="s">
        <v>523</v>
      </c>
      <c r="E108" s="47">
        <v>1500</v>
      </c>
      <c r="F108" s="48">
        <v>1520.4645</v>
      </c>
      <c r="G108" s="49">
        <v>1.8674799999999999E-3</v>
      </c>
      <c r="H108" s="39">
        <v>7.05</v>
      </c>
      <c r="I108" s="231"/>
    </row>
    <row r="109" spans="1:9" x14ac:dyDescent="0.2">
      <c r="A109" s="45">
        <v>26</v>
      </c>
      <c r="B109" s="46" t="s">
        <v>573</v>
      </c>
      <c r="C109" s="46" t="s">
        <v>574</v>
      </c>
      <c r="D109" s="46" t="s">
        <v>533</v>
      </c>
      <c r="E109" s="47">
        <v>1500</v>
      </c>
      <c r="F109" s="48">
        <v>1516.692</v>
      </c>
      <c r="G109" s="49">
        <v>1.8628500000000001E-3</v>
      </c>
      <c r="H109" s="39">
        <v>7.8550000000000004</v>
      </c>
      <c r="I109" s="231"/>
    </row>
    <row r="110" spans="1:9" ht="25.5" x14ac:dyDescent="0.2">
      <c r="A110" s="45">
        <v>27</v>
      </c>
      <c r="B110" s="46" t="s">
        <v>575</v>
      </c>
      <c r="C110" s="46" t="s">
        <v>576</v>
      </c>
      <c r="D110" s="46" t="s">
        <v>526</v>
      </c>
      <c r="E110" s="47">
        <v>1500</v>
      </c>
      <c r="F110" s="48">
        <v>1506.6375</v>
      </c>
      <c r="G110" s="49">
        <v>1.8504999999999999E-3</v>
      </c>
      <c r="H110" s="39">
        <v>7.1658999999999997</v>
      </c>
      <c r="I110" s="231"/>
    </row>
    <row r="111" spans="1:9" x14ac:dyDescent="0.2">
      <c r="A111" s="45">
        <v>28</v>
      </c>
      <c r="B111" s="46" t="s">
        <v>577</v>
      </c>
      <c r="C111" s="46" t="s">
        <v>578</v>
      </c>
      <c r="D111" s="46" t="s">
        <v>523</v>
      </c>
      <c r="E111" s="47">
        <v>1500</v>
      </c>
      <c r="F111" s="48">
        <v>1503.5535</v>
      </c>
      <c r="G111" s="49">
        <v>1.8467100000000001E-3</v>
      </c>
      <c r="H111" s="39">
        <v>7.2450000000000001</v>
      </c>
      <c r="I111" s="231"/>
    </row>
    <row r="112" spans="1:9" x14ac:dyDescent="0.2">
      <c r="A112" s="45">
        <v>29</v>
      </c>
      <c r="B112" s="46" t="s">
        <v>579</v>
      </c>
      <c r="C112" s="46" t="s">
        <v>580</v>
      </c>
      <c r="D112" s="46" t="s">
        <v>526</v>
      </c>
      <c r="E112" s="47">
        <v>1500</v>
      </c>
      <c r="F112" s="48">
        <v>1493.298</v>
      </c>
      <c r="G112" s="49">
        <v>1.8341099999999999E-3</v>
      </c>
      <c r="H112" s="39">
        <v>7</v>
      </c>
      <c r="I112" s="231"/>
    </row>
    <row r="113" spans="1:9" x14ac:dyDescent="0.2">
      <c r="A113" s="45">
        <v>30</v>
      </c>
      <c r="B113" s="46" t="s">
        <v>581</v>
      </c>
      <c r="C113" s="46" t="s">
        <v>582</v>
      </c>
      <c r="D113" s="46" t="s">
        <v>526</v>
      </c>
      <c r="E113" s="47">
        <v>1500</v>
      </c>
      <c r="F113" s="48">
        <v>1491.567</v>
      </c>
      <c r="G113" s="49">
        <v>1.8319899999999999E-3</v>
      </c>
      <c r="H113" s="39">
        <v>7.35</v>
      </c>
      <c r="I113" s="231"/>
    </row>
    <row r="114" spans="1:9" x14ac:dyDescent="0.2">
      <c r="A114" s="45">
        <v>31</v>
      </c>
      <c r="B114" s="46" t="s">
        <v>583</v>
      </c>
      <c r="C114" s="46" t="s">
        <v>584</v>
      </c>
      <c r="D114" s="46" t="s">
        <v>526</v>
      </c>
      <c r="E114" s="47">
        <v>150</v>
      </c>
      <c r="F114" s="48">
        <v>1489.7805000000001</v>
      </c>
      <c r="G114" s="49">
        <v>1.82979E-3</v>
      </c>
      <c r="H114" s="39">
        <v>7.335</v>
      </c>
      <c r="I114" s="231"/>
    </row>
    <row r="115" spans="1:9" x14ac:dyDescent="0.2">
      <c r="A115" s="45">
        <v>32</v>
      </c>
      <c r="B115" s="46" t="s">
        <v>585</v>
      </c>
      <c r="C115" s="46" t="s">
        <v>586</v>
      </c>
      <c r="D115" s="46" t="s">
        <v>587</v>
      </c>
      <c r="E115" s="47">
        <v>1400</v>
      </c>
      <c r="F115" s="48">
        <v>1397.277</v>
      </c>
      <c r="G115" s="49">
        <v>1.7161800000000001E-3</v>
      </c>
      <c r="H115" s="39">
        <v>7.3849999999999998</v>
      </c>
      <c r="I115" s="231"/>
    </row>
    <row r="116" spans="1:9" x14ac:dyDescent="0.2">
      <c r="A116" s="45">
        <v>33</v>
      </c>
      <c r="B116" s="46" t="s">
        <v>588</v>
      </c>
      <c r="C116" s="46" t="s">
        <v>589</v>
      </c>
      <c r="D116" s="46" t="s">
        <v>526</v>
      </c>
      <c r="E116" s="47">
        <v>2500</v>
      </c>
      <c r="F116" s="48">
        <v>1312.665</v>
      </c>
      <c r="G116" s="49">
        <v>1.6122599999999999E-3</v>
      </c>
      <c r="H116" s="39">
        <v>6.8282999999999996</v>
      </c>
      <c r="I116" s="231"/>
    </row>
    <row r="117" spans="1:9" x14ac:dyDescent="0.2">
      <c r="A117" s="45">
        <v>34</v>
      </c>
      <c r="B117" s="46" t="s">
        <v>590</v>
      </c>
      <c r="C117" s="46" t="s">
        <v>591</v>
      </c>
      <c r="D117" s="46" t="s">
        <v>587</v>
      </c>
      <c r="E117" s="47">
        <v>1000</v>
      </c>
      <c r="F117" s="48">
        <v>1010.52</v>
      </c>
      <c r="G117" s="49">
        <v>1.2411499999999999E-3</v>
      </c>
      <c r="H117" s="39">
        <v>7.2850000000000001</v>
      </c>
      <c r="I117" s="231"/>
    </row>
    <row r="118" spans="1:9" ht="25.5" x14ac:dyDescent="0.2">
      <c r="A118" s="45">
        <v>35</v>
      </c>
      <c r="B118" s="46" t="s">
        <v>592</v>
      </c>
      <c r="C118" s="46" t="s">
        <v>593</v>
      </c>
      <c r="D118" s="46" t="s">
        <v>526</v>
      </c>
      <c r="E118" s="47">
        <v>1000</v>
      </c>
      <c r="F118" s="48">
        <v>1008.713</v>
      </c>
      <c r="G118" s="49">
        <v>1.2389300000000001E-3</v>
      </c>
      <c r="H118" s="39">
        <v>7.0533999999999999</v>
      </c>
      <c r="I118" s="231"/>
    </row>
    <row r="119" spans="1:9" x14ac:dyDescent="0.2">
      <c r="A119" s="45">
        <v>36</v>
      </c>
      <c r="B119" s="46" t="s">
        <v>594</v>
      </c>
      <c r="C119" s="46" t="s">
        <v>595</v>
      </c>
      <c r="D119" s="46" t="s">
        <v>523</v>
      </c>
      <c r="E119" s="47">
        <v>1000</v>
      </c>
      <c r="F119" s="48">
        <v>1006.47</v>
      </c>
      <c r="G119" s="49">
        <v>1.2361799999999999E-3</v>
      </c>
      <c r="H119" s="39">
        <v>7.19</v>
      </c>
      <c r="I119" s="231"/>
    </row>
    <row r="120" spans="1:9" x14ac:dyDescent="0.2">
      <c r="A120" s="45">
        <v>37</v>
      </c>
      <c r="B120" s="46" t="s">
        <v>596</v>
      </c>
      <c r="C120" s="46" t="s">
        <v>597</v>
      </c>
      <c r="D120" s="46" t="s">
        <v>526</v>
      </c>
      <c r="E120" s="47">
        <v>100</v>
      </c>
      <c r="F120" s="48">
        <v>1000.174</v>
      </c>
      <c r="G120" s="49">
        <v>1.2284399999999999E-3</v>
      </c>
      <c r="H120" s="39">
        <v>7.4249999999999998</v>
      </c>
      <c r="I120" s="231"/>
    </row>
    <row r="121" spans="1:9" x14ac:dyDescent="0.2">
      <c r="A121" s="45">
        <v>38</v>
      </c>
      <c r="B121" s="46" t="s">
        <v>598</v>
      </c>
      <c r="C121" s="46" t="s">
        <v>599</v>
      </c>
      <c r="D121" s="46" t="s">
        <v>523</v>
      </c>
      <c r="E121" s="47">
        <v>1000</v>
      </c>
      <c r="F121" s="48">
        <v>999.83399999999995</v>
      </c>
      <c r="G121" s="49">
        <v>1.22803E-3</v>
      </c>
      <c r="H121" s="39">
        <v>7.1849999999999996</v>
      </c>
      <c r="I121" s="231"/>
    </row>
    <row r="122" spans="1:9" x14ac:dyDescent="0.2">
      <c r="A122" s="45">
        <v>39</v>
      </c>
      <c r="B122" s="46" t="s">
        <v>600</v>
      </c>
      <c r="C122" s="46" t="s">
        <v>601</v>
      </c>
      <c r="D122" s="46" t="s">
        <v>523</v>
      </c>
      <c r="E122" s="47">
        <v>1000</v>
      </c>
      <c r="F122" s="48">
        <v>999.76700000000005</v>
      </c>
      <c r="G122" s="49">
        <v>1.2279400000000001E-3</v>
      </c>
      <c r="H122" s="39">
        <v>7.25</v>
      </c>
      <c r="I122" s="231"/>
    </row>
    <row r="123" spans="1:9" x14ac:dyDescent="0.2">
      <c r="A123" s="45">
        <v>40</v>
      </c>
      <c r="B123" s="46" t="s">
        <v>602</v>
      </c>
      <c r="C123" s="46" t="s">
        <v>603</v>
      </c>
      <c r="D123" s="46" t="s">
        <v>526</v>
      </c>
      <c r="E123" s="47">
        <v>1000</v>
      </c>
      <c r="F123" s="48">
        <v>998.61900000000003</v>
      </c>
      <c r="G123" s="49">
        <v>1.22653E-3</v>
      </c>
      <c r="H123" s="39">
        <v>7.45</v>
      </c>
      <c r="I123" s="231"/>
    </row>
    <row r="124" spans="1:9" ht="25.5" x14ac:dyDescent="0.2">
      <c r="A124" s="45">
        <v>41</v>
      </c>
      <c r="B124" s="46" t="s">
        <v>604</v>
      </c>
      <c r="C124" s="46" t="s">
        <v>605</v>
      </c>
      <c r="D124" s="46" t="s">
        <v>533</v>
      </c>
      <c r="E124" s="47">
        <v>1000</v>
      </c>
      <c r="F124" s="48">
        <v>997.38900000000001</v>
      </c>
      <c r="G124" s="49">
        <v>1.2250200000000001E-3</v>
      </c>
      <c r="H124" s="39">
        <v>7.5650000000000004</v>
      </c>
      <c r="I124" s="231"/>
    </row>
    <row r="125" spans="1:9" x14ac:dyDescent="0.2">
      <c r="A125" s="45">
        <v>42</v>
      </c>
      <c r="B125" s="46" t="s">
        <v>606</v>
      </c>
      <c r="C125" s="46" t="s">
        <v>607</v>
      </c>
      <c r="D125" s="46" t="s">
        <v>526</v>
      </c>
      <c r="E125" s="47">
        <v>1000</v>
      </c>
      <c r="F125" s="48">
        <v>977.51</v>
      </c>
      <c r="G125" s="49">
        <v>1.20061E-3</v>
      </c>
      <c r="H125" s="39">
        <v>7.1763000000000003</v>
      </c>
      <c r="I125" s="231"/>
    </row>
    <row r="126" spans="1:9" x14ac:dyDescent="0.2">
      <c r="A126" s="50"/>
      <c r="B126" s="50"/>
      <c r="C126" s="51" t="s">
        <v>134</v>
      </c>
      <c r="D126" s="50"/>
      <c r="E126" s="50" t="s">
        <v>135</v>
      </c>
      <c r="F126" s="52">
        <v>91817.823999999993</v>
      </c>
      <c r="G126" s="53">
        <v>0.11277344</v>
      </c>
      <c r="H126" s="39" t="s">
        <v>135</v>
      </c>
      <c r="I126" s="231"/>
    </row>
    <row r="127" spans="1:9" x14ac:dyDescent="0.2">
      <c r="A127" s="50"/>
      <c r="B127" s="50"/>
      <c r="C127" s="54"/>
      <c r="D127" s="50"/>
      <c r="E127" s="50"/>
      <c r="F127" s="55"/>
      <c r="G127" s="55"/>
      <c r="H127" s="39" t="s">
        <v>135</v>
      </c>
      <c r="I127" s="231"/>
    </row>
    <row r="128" spans="1:9" x14ac:dyDescent="0.2">
      <c r="A128" s="50"/>
      <c r="B128" s="50"/>
      <c r="C128" s="51" t="s">
        <v>144</v>
      </c>
      <c r="D128" s="50"/>
      <c r="E128" s="50"/>
      <c r="F128" s="50"/>
      <c r="G128" s="50"/>
      <c r="H128" s="39" t="s">
        <v>135</v>
      </c>
      <c r="I128" s="231"/>
    </row>
    <row r="129" spans="1:9" x14ac:dyDescent="0.2">
      <c r="A129" s="50"/>
      <c r="B129" s="50"/>
      <c r="C129" s="51" t="s">
        <v>134</v>
      </c>
      <c r="D129" s="50"/>
      <c r="E129" s="50" t="s">
        <v>135</v>
      </c>
      <c r="F129" s="56" t="s">
        <v>137</v>
      </c>
      <c r="G129" s="53">
        <v>0</v>
      </c>
      <c r="H129" s="39" t="s">
        <v>135</v>
      </c>
      <c r="I129" s="231"/>
    </row>
    <row r="130" spans="1:9" x14ac:dyDescent="0.2">
      <c r="A130" s="50"/>
      <c r="B130" s="50"/>
      <c r="C130" s="54"/>
      <c r="D130" s="50"/>
      <c r="E130" s="50"/>
      <c r="F130" s="55"/>
      <c r="G130" s="55"/>
      <c r="H130" s="39" t="s">
        <v>135</v>
      </c>
      <c r="I130" s="231"/>
    </row>
    <row r="131" spans="1:9" x14ac:dyDescent="0.2">
      <c r="A131" s="50"/>
      <c r="B131" s="50"/>
      <c r="C131" s="51" t="s">
        <v>145</v>
      </c>
      <c r="D131" s="50"/>
      <c r="E131" s="50"/>
      <c r="F131" s="50"/>
      <c r="G131" s="50"/>
      <c r="H131" s="39" t="s">
        <v>135</v>
      </c>
      <c r="I131" s="231"/>
    </row>
    <row r="132" spans="1:9" x14ac:dyDescent="0.2">
      <c r="A132" s="45">
        <v>1</v>
      </c>
      <c r="B132" s="46" t="s">
        <v>608</v>
      </c>
      <c r="C132" s="46" t="s">
        <v>609</v>
      </c>
      <c r="D132" s="46" t="s">
        <v>610</v>
      </c>
      <c r="E132" s="47">
        <v>22900000</v>
      </c>
      <c r="F132" s="48">
        <v>22602.1168</v>
      </c>
      <c r="G132" s="49">
        <v>2.7760610000000002E-2</v>
      </c>
      <c r="H132" s="39">
        <v>6.7755000000000001</v>
      </c>
      <c r="I132" s="231"/>
    </row>
    <row r="133" spans="1:9" x14ac:dyDescent="0.2">
      <c r="A133" s="45">
        <v>2</v>
      </c>
      <c r="B133" s="46" t="s">
        <v>611</v>
      </c>
      <c r="C133" s="46" t="s">
        <v>1160</v>
      </c>
      <c r="D133" s="46" t="s">
        <v>610</v>
      </c>
      <c r="E133" s="47">
        <v>12500000</v>
      </c>
      <c r="F133" s="48">
        <v>12840.875</v>
      </c>
      <c r="G133" s="49">
        <v>1.5771549999999999E-2</v>
      </c>
      <c r="H133" s="39">
        <v>6.7683999999999997</v>
      </c>
      <c r="I133" s="231"/>
    </row>
    <row r="134" spans="1:9" x14ac:dyDescent="0.2">
      <c r="A134" s="45">
        <v>3</v>
      </c>
      <c r="B134" s="46" t="s">
        <v>613</v>
      </c>
      <c r="C134" s="46" t="s">
        <v>1161</v>
      </c>
      <c r="D134" s="46" t="s">
        <v>610</v>
      </c>
      <c r="E134" s="47">
        <v>5000000</v>
      </c>
      <c r="F134" s="48">
        <v>5109.4849999999997</v>
      </c>
      <c r="G134" s="49">
        <v>6.2756299999999999E-3</v>
      </c>
      <c r="H134" s="39">
        <v>7.0928000000000004</v>
      </c>
      <c r="I134" s="231"/>
    </row>
    <row r="135" spans="1:9" x14ac:dyDescent="0.2">
      <c r="A135" s="45">
        <v>4</v>
      </c>
      <c r="B135" s="46" t="s">
        <v>614</v>
      </c>
      <c r="C135" s="46" t="s">
        <v>615</v>
      </c>
      <c r="D135" s="46" t="s">
        <v>610</v>
      </c>
      <c r="E135" s="47">
        <v>3000000</v>
      </c>
      <c r="F135" s="48">
        <v>3087.0329999999999</v>
      </c>
      <c r="G135" s="49">
        <v>3.7915900000000001E-3</v>
      </c>
      <c r="H135" s="39">
        <v>6.9245999999999999</v>
      </c>
      <c r="I135" s="231"/>
    </row>
    <row r="136" spans="1:9" x14ac:dyDescent="0.2">
      <c r="A136" s="45">
        <v>5</v>
      </c>
      <c r="B136" s="46" t="s">
        <v>616</v>
      </c>
      <c r="C136" s="46" t="s">
        <v>1162</v>
      </c>
      <c r="D136" s="46" t="s">
        <v>610</v>
      </c>
      <c r="E136" s="47">
        <v>2500000</v>
      </c>
      <c r="F136" s="48">
        <v>2582.2649999999999</v>
      </c>
      <c r="G136" s="49">
        <v>3.17162E-3</v>
      </c>
      <c r="H136" s="39">
        <v>6.0171999999999999</v>
      </c>
      <c r="I136" s="231"/>
    </row>
    <row r="137" spans="1:9" x14ac:dyDescent="0.2">
      <c r="A137" s="45">
        <v>6</v>
      </c>
      <c r="B137" s="46" t="s">
        <v>617</v>
      </c>
      <c r="C137" s="46" t="s">
        <v>618</v>
      </c>
      <c r="D137" s="46" t="s">
        <v>610</v>
      </c>
      <c r="E137" s="47">
        <v>2500000</v>
      </c>
      <c r="F137" s="48">
        <v>2481.25</v>
      </c>
      <c r="G137" s="49">
        <v>3.04755E-3</v>
      </c>
      <c r="H137" s="39">
        <v>7.4983000000000004</v>
      </c>
      <c r="I137" s="231"/>
    </row>
    <row r="138" spans="1:9" x14ac:dyDescent="0.2">
      <c r="A138" s="45">
        <v>7</v>
      </c>
      <c r="B138" s="46" t="s">
        <v>619</v>
      </c>
      <c r="C138" s="46" t="s">
        <v>620</v>
      </c>
      <c r="D138" s="46" t="s">
        <v>610</v>
      </c>
      <c r="E138" s="47">
        <v>2500000</v>
      </c>
      <c r="F138" s="48">
        <v>2476.5374999999999</v>
      </c>
      <c r="G138" s="49">
        <v>3.0417600000000001E-3</v>
      </c>
      <c r="H138" s="39">
        <v>7.5505000000000004</v>
      </c>
      <c r="I138" s="231"/>
    </row>
    <row r="139" spans="1:9" x14ac:dyDescent="0.2">
      <c r="A139" s="45">
        <v>8</v>
      </c>
      <c r="B139" s="46" t="s">
        <v>621</v>
      </c>
      <c r="C139" s="46" t="s">
        <v>622</v>
      </c>
      <c r="D139" s="46" t="s">
        <v>610</v>
      </c>
      <c r="E139" s="47">
        <v>2300000</v>
      </c>
      <c r="F139" s="48">
        <v>2318.5771</v>
      </c>
      <c r="G139" s="49">
        <v>2.84775E-3</v>
      </c>
      <c r="H139" s="39">
        <v>6.7747000000000002</v>
      </c>
      <c r="I139" s="231"/>
    </row>
    <row r="140" spans="1:9" x14ac:dyDescent="0.2">
      <c r="A140" s="45">
        <v>9</v>
      </c>
      <c r="B140" s="46" t="s">
        <v>623</v>
      </c>
      <c r="C140" s="46" t="s">
        <v>624</v>
      </c>
      <c r="D140" s="46" t="s">
        <v>610</v>
      </c>
      <c r="E140" s="47">
        <v>1500000</v>
      </c>
      <c r="F140" s="48">
        <v>1542.576</v>
      </c>
      <c r="G140" s="49">
        <v>1.89464E-3</v>
      </c>
      <c r="H140" s="39">
        <v>6.4789000000000003</v>
      </c>
      <c r="I140" s="231"/>
    </row>
    <row r="141" spans="1:9" ht="25.5" x14ac:dyDescent="0.2">
      <c r="A141" s="45">
        <v>10</v>
      </c>
      <c r="B141" s="46" t="s">
        <v>625</v>
      </c>
      <c r="C141" s="41" t="s">
        <v>977</v>
      </c>
      <c r="D141" s="46" t="s">
        <v>610</v>
      </c>
      <c r="E141" s="47">
        <v>1500000</v>
      </c>
      <c r="F141" s="48">
        <v>1515.645</v>
      </c>
      <c r="G141" s="49">
        <v>1.86156E-3</v>
      </c>
      <c r="H141" s="39">
        <v>6</v>
      </c>
      <c r="I141" s="231"/>
    </row>
    <row r="142" spans="1:9" ht="25.5" x14ac:dyDescent="0.2">
      <c r="A142" s="45">
        <v>11</v>
      </c>
      <c r="B142" s="46" t="s">
        <v>626</v>
      </c>
      <c r="C142" s="46" t="s">
        <v>627</v>
      </c>
      <c r="D142" s="46" t="s">
        <v>610</v>
      </c>
      <c r="E142" s="47">
        <v>1270000</v>
      </c>
      <c r="F142" s="48">
        <v>1276.0401199999999</v>
      </c>
      <c r="G142" s="49">
        <v>1.5672699999999999E-3</v>
      </c>
      <c r="H142" s="39">
        <v>7.4950000000000001</v>
      </c>
      <c r="I142" s="231"/>
    </row>
    <row r="143" spans="1:9" ht="25.5" x14ac:dyDescent="0.2">
      <c r="A143" s="45">
        <v>12</v>
      </c>
      <c r="B143" s="46" t="s">
        <v>628</v>
      </c>
      <c r="C143" s="46" t="s">
        <v>629</v>
      </c>
      <c r="D143" s="46" t="s">
        <v>610</v>
      </c>
      <c r="E143" s="47">
        <v>1000000</v>
      </c>
      <c r="F143" s="48">
        <v>1024.239</v>
      </c>
      <c r="G143" s="49">
        <v>1.258E-3</v>
      </c>
      <c r="H143" s="39">
        <v>7.5006000000000004</v>
      </c>
      <c r="I143" s="231"/>
    </row>
    <row r="144" spans="1:9" x14ac:dyDescent="0.2">
      <c r="A144" s="50"/>
      <c r="B144" s="50"/>
      <c r="C144" s="51" t="s">
        <v>134</v>
      </c>
      <c r="D144" s="50"/>
      <c r="E144" s="50" t="s">
        <v>135</v>
      </c>
      <c r="F144" s="52">
        <v>58856.639519999997</v>
      </c>
      <c r="G144" s="53">
        <v>7.2289530000000005E-2</v>
      </c>
      <c r="H144" s="39" t="s">
        <v>135</v>
      </c>
      <c r="I144" s="231"/>
    </row>
    <row r="145" spans="1:9" x14ac:dyDescent="0.2">
      <c r="A145" s="50"/>
      <c r="B145" s="50"/>
      <c r="C145" s="54"/>
      <c r="D145" s="50"/>
      <c r="E145" s="50"/>
      <c r="F145" s="55"/>
      <c r="G145" s="55"/>
      <c r="H145" s="39" t="s">
        <v>135</v>
      </c>
      <c r="I145" s="231"/>
    </row>
    <row r="146" spans="1:9" x14ac:dyDescent="0.2">
      <c r="A146" s="50"/>
      <c r="B146" s="50"/>
      <c r="C146" s="51" t="s">
        <v>146</v>
      </c>
      <c r="D146" s="50"/>
      <c r="E146" s="50"/>
      <c r="F146" s="55"/>
      <c r="G146" s="55"/>
      <c r="H146" s="39" t="s">
        <v>135</v>
      </c>
      <c r="I146" s="231"/>
    </row>
    <row r="147" spans="1:9" x14ac:dyDescent="0.2">
      <c r="A147" s="50"/>
      <c r="B147" s="50"/>
      <c r="C147" s="51" t="s">
        <v>134</v>
      </c>
      <c r="D147" s="50"/>
      <c r="E147" s="50" t="s">
        <v>135</v>
      </c>
      <c r="F147" s="56" t="s">
        <v>137</v>
      </c>
      <c r="G147" s="53">
        <v>0</v>
      </c>
      <c r="H147" s="39" t="s">
        <v>135</v>
      </c>
      <c r="I147" s="231"/>
    </row>
    <row r="148" spans="1:9" x14ac:dyDescent="0.2">
      <c r="A148" s="50"/>
      <c r="B148" s="50"/>
      <c r="C148" s="54"/>
      <c r="D148" s="50"/>
      <c r="E148" s="50"/>
      <c r="F148" s="55"/>
      <c r="G148" s="55"/>
      <c r="H148" s="39" t="s">
        <v>135</v>
      </c>
      <c r="I148" s="231"/>
    </row>
    <row r="149" spans="1:9" x14ac:dyDescent="0.2">
      <c r="A149" s="50"/>
      <c r="B149" s="50"/>
      <c r="C149" s="51" t="s">
        <v>147</v>
      </c>
      <c r="D149" s="50"/>
      <c r="E149" s="50"/>
      <c r="F149" s="52">
        <v>150674.46351999999</v>
      </c>
      <c r="G149" s="53">
        <v>0.18506296999999999</v>
      </c>
      <c r="H149" s="39" t="s">
        <v>135</v>
      </c>
      <c r="I149" s="231"/>
    </row>
    <row r="150" spans="1:9" x14ac:dyDescent="0.2">
      <c r="A150" s="50"/>
      <c r="B150" s="50"/>
      <c r="C150" s="54"/>
      <c r="D150" s="50"/>
      <c r="E150" s="50"/>
      <c r="F150" s="55"/>
      <c r="G150" s="55"/>
      <c r="H150" s="39" t="s">
        <v>135</v>
      </c>
      <c r="I150" s="231"/>
    </row>
    <row r="151" spans="1:9" x14ac:dyDescent="0.2">
      <c r="A151" s="50"/>
      <c r="B151" s="50"/>
      <c r="C151" s="51" t="s">
        <v>148</v>
      </c>
      <c r="D151" s="50"/>
      <c r="E151" s="50"/>
      <c r="F151" s="55"/>
      <c r="G151" s="55"/>
      <c r="H151" s="39" t="s">
        <v>135</v>
      </c>
      <c r="I151" s="231"/>
    </row>
    <row r="152" spans="1:9" x14ac:dyDescent="0.2">
      <c r="A152" s="50"/>
      <c r="B152" s="50"/>
      <c r="C152" s="51" t="s">
        <v>149</v>
      </c>
      <c r="D152" s="50"/>
      <c r="E152" s="50"/>
      <c r="F152" s="55"/>
      <c r="G152" s="55"/>
      <c r="H152" s="39" t="s">
        <v>135</v>
      </c>
      <c r="I152" s="231"/>
    </row>
    <row r="153" spans="1:9" x14ac:dyDescent="0.2">
      <c r="A153" s="45">
        <v>1</v>
      </c>
      <c r="B153" s="46" t="s">
        <v>630</v>
      </c>
      <c r="C153" s="46" t="s">
        <v>631</v>
      </c>
      <c r="D153" s="46" t="s">
        <v>632</v>
      </c>
      <c r="E153" s="47">
        <v>1100</v>
      </c>
      <c r="F153" s="48">
        <v>5400.0815000000002</v>
      </c>
      <c r="G153" s="49">
        <v>6.6325400000000001E-3</v>
      </c>
      <c r="H153" s="39">
        <v>7.0350999999999999</v>
      </c>
      <c r="I153" s="231"/>
    </row>
    <row r="154" spans="1:9" x14ac:dyDescent="0.2">
      <c r="A154" s="45">
        <v>2</v>
      </c>
      <c r="B154" s="46" t="s">
        <v>633</v>
      </c>
      <c r="C154" s="46" t="s">
        <v>634</v>
      </c>
      <c r="D154" s="46" t="s">
        <v>632</v>
      </c>
      <c r="E154" s="47">
        <v>1000</v>
      </c>
      <c r="F154" s="48">
        <v>4997.78</v>
      </c>
      <c r="G154" s="49">
        <v>6.1384300000000003E-3</v>
      </c>
      <c r="H154" s="39">
        <v>5.4004000000000003</v>
      </c>
      <c r="I154" s="231"/>
    </row>
    <row r="155" spans="1:9" x14ac:dyDescent="0.2">
      <c r="A155" s="45">
        <v>3</v>
      </c>
      <c r="B155" s="46" t="s">
        <v>635</v>
      </c>
      <c r="C155" s="46" t="s">
        <v>636</v>
      </c>
      <c r="D155" s="46" t="s">
        <v>632</v>
      </c>
      <c r="E155" s="47">
        <v>1000</v>
      </c>
      <c r="F155" s="48">
        <v>4990.8950000000004</v>
      </c>
      <c r="G155" s="49">
        <v>6.1299700000000002E-3</v>
      </c>
      <c r="H155" s="39">
        <v>5.5494000000000003</v>
      </c>
      <c r="I155" s="231"/>
    </row>
    <row r="156" spans="1:9" ht="25.5" x14ac:dyDescent="0.2">
      <c r="A156" s="45">
        <v>4</v>
      </c>
      <c r="B156" s="46" t="s">
        <v>637</v>
      </c>
      <c r="C156" s="46" t="s">
        <v>638</v>
      </c>
      <c r="D156" s="46" t="s">
        <v>632</v>
      </c>
      <c r="E156" s="47">
        <v>500</v>
      </c>
      <c r="F156" s="48">
        <v>2340.64</v>
      </c>
      <c r="G156" s="49">
        <v>2.87485E-3</v>
      </c>
      <c r="H156" s="39">
        <v>7.02</v>
      </c>
      <c r="I156" s="231"/>
    </row>
    <row r="157" spans="1:9" x14ac:dyDescent="0.2">
      <c r="A157" s="50"/>
      <c r="B157" s="50"/>
      <c r="C157" s="51" t="s">
        <v>134</v>
      </c>
      <c r="D157" s="50"/>
      <c r="E157" s="50" t="s">
        <v>135</v>
      </c>
      <c r="F157" s="52">
        <v>17729.396499999999</v>
      </c>
      <c r="G157" s="53">
        <v>2.177579E-2</v>
      </c>
      <c r="H157" s="39" t="s">
        <v>135</v>
      </c>
      <c r="I157" s="231"/>
    </row>
    <row r="158" spans="1:9" x14ac:dyDescent="0.2">
      <c r="A158" s="50"/>
      <c r="B158" s="50"/>
      <c r="C158" s="54"/>
      <c r="D158" s="50"/>
      <c r="E158" s="50"/>
      <c r="F158" s="55"/>
      <c r="G158" s="55"/>
      <c r="H158" s="39" t="s">
        <v>135</v>
      </c>
      <c r="I158" s="231"/>
    </row>
    <row r="159" spans="1:9" x14ac:dyDescent="0.2">
      <c r="A159" s="50"/>
      <c r="B159" s="50"/>
      <c r="C159" s="51" t="s">
        <v>150</v>
      </c>
      <c r="D159" s="50"/>
      <c r="E159" s="50"/>
      <c r="F159" s="55"/>
      <c r="G159" s="55"/>
      <c r="H159" s="39" t="s">
        <v>135</v>
      </c>
      <c r="I159" s="231"/>
    </row>
    <row r="160" spans="1:9" x14ac:dyDescent="0.2">
      <c r="A160" s="45">
        <v>1</v>
      </c>
      <c r="B160" s="46" t="s">
        <v>639</v>
      </c>
      <c r="C160" s="46" t="s">
        <v>640</v>
      </c>
      <c r="D160" s="46" t="s">
        <v>632</v>
      </c>
      <c r="E160" s="47">
        <v>500</v>
      </c>
      <c r="F160" s="48">
        <v>2492.7975000000001</v>
      </c>
      <c r="G160" s="49">
        <v>3.0617299999999999E-3</v>
      </c>
      <c r="H160" s="39">
        <v>6.2050000000000001</v>
      </c>
      <c r="I160" s="231"/>
    </row>
    <row r="161" spans="1:9" ht="25.5" x14ac:dyDescent="0.2">
      <c r="A161" s="45">
        <v>2</v>
      </c>
      <c r="B161" s="46" t="s">
        <v>641</v>
      </c>
      <c r="C161" s="46" t="s">
        <v>642</v>
      </c>
      <c r="D161" s="46" t="s">
        <v>632</v>
      </c>
      <c r="E161" s="47">
        <v>500</v>
      </c>
      <c r="F161" s="48">
        <v>2454.86</v>
      </c>
      <c r="G161" s="49">
        <v>3.01513E-3</v>
      </c>
      <c r="H161" s="39">
        <v>7.1401000000000003</v>
      </c>
      <c r="I161" s="231"/>
    </row>
    <row r="162" spans="1:9" x14ac:dyDescent="0.2">
      <c r="A162" s="50"/>
      <c r="B162" s="50"/>
      <c r="C162" s="51" t="s">
        <v>134</v>
      </c>
      <c r="D162" s="50"/>
      <c r="E162" s="50" t="s">
        <v>135</v>
      </c>
      <c r="F162" s="52">
        <v>4947.6575000000003</v>
      </c>
      <c r="G162" s="53">
        <v>6.0768599999999999E-3</v>
      </c>
      <c r="H162" s="39" t="s">
        <v>135</v>
      </c>
      <c r="I162" s="231"/>
    </row>
    <row r="163" spans="1:9" x14ac:dyDescent="0.2">
      <c r="A163" s="50"/>
      <c r="B163" s="50"/>
      <c r="C163" s="54"/>
      <c r="D163" s="50"/>
      <c r="E163" s="50"/>
      <c r="F163" s="55"/>
      <c r="G163" s="55"/>
      <c r="H163" s="39" t="s">
        <v>135</v>
      </c>
      <c r="I163" s="231"/>
    </row>
    <row r="164" spans="1:9" x14ac:dyDescent="0.2">
      <c r="A164" s="50"/>
      <c r="B164" s="50"/>
      <c r="C164" s="51" t="s">
        <v>151</v>
      </c>
      <c r="D164" s="50"/>
      <c r="E164" s="50"/>
      <c r="F164" s="55"/>
      <c r="G164" s="55"/>
      <c r="H164" s="39" t="s">
        <v>135</v>
      </c>
      <c r="I164" s="231"/>
    </row>
    <row r="165" spans="1:9" x14ac:dyDescent="0.2">
      <c r="A165" s="50"/>
      <c r="B165" s="50"/>
      <c r="C165" s="51" t="s">
        <v>134</v>
      </c>
      <c r="D165" s="50"/>
      <c r="E165" s="50" t="s">
        <v>135</v>
      </c>
      <c r="F165" s="56" t="s">
        <v>137</v>
      </c>
      <c r="G165" s="53">
        <v>0</v>
      </c>
      <c r="H165" s="39" t="s">
        <v>135</v>
      </c>
      <c r="I165" s="231"/>
    </row>
    <row r="166" spans="1:9" x14ac:dyDescent="0.2">
      <c r="A166" s="50"/>
      <c r="B166" s="50"/>
      <c r="C166" s="54"/>
      <c r="D166" s="50"/>
      <c r="E166" s="50"/>
      <c r="F166" s="55"/>
      <c r="G166" s="55"/>
      <c r="H166" s="39" t="s">
        <v>135</v>
      </c>
      <c r="I166" s="231"/>
    </row>
    <row r="167" spans="1:9" x14ac:dyDescent="0.2">
      <c r="A167" s="50"/>
      <c r="B167" s="50"/>
      <c r="C167" s="51" t="s">
        <v>152</v>
      </c>
      <c r="D167" s="50"/>
      <c r="E167" s="50"/>
      <c r="F167" s="55"/>
      <c r="G167" s="55"/>
      <c r="H167" s="39" t="s">
        <v>135</v>
      </c>
      <c r="I167" s="231"/>
    </row>
    <row r="168" spans="1:9" x14ac:dyDescent="0.2">
      <c r="A168" s="45">
        <v>1</v>
      </c>
      <c r="B168" s="46"/>
      <c r="C168" s="46" t="s">
        <v>153</v>
      </c>
      <c r="D168" s="46"/>
      <c r="E168" s="60"/>
      <c r="F168" s="48">
        <v>48271.626359880996</v>
      </c>
      <c r="G168" s="49">
        <v>5.9288680000000003E-2</v>
      </c>
      <c r="H168" s="39">
        <v>4.92</v>
      </c>
      <c r="I168" s="231"/>
    </row>
    <row r="169" spans="1:9" x14ac:dyDescent="0.2">
      <c r="A169" s="50"/>
      <c r="B169" s="50"/>
      <c r="C169" s="51" t="s">
        <v>134</v>
      </c>
      <c r="D169" s="50"/>
      <c r="E169" s="50" t="s">
        <v>135</v>
      </c>
      <c r="F169" s="52">
        <v>48271.626359880996</v>
      </c>
      <c r="G169" s="53">
        <v>5.9288680000000003E-2</v>
      </c>
      <c r="H169" s="39" t="s">
        <v>135</v>
      </c>
      <c r="I169" s="231"/>
    </row>
    <row r="170" spans="1:9" x14ac:dyDescent="0.2">
      <c r="A170" s="50"/>
      <c r="B170" s="50"/>
      <c r="C170" s="54"/>
      <c r="D170" s="50"/>
      <c r="E170" s="50"/>
      <c r="F170" s="55"/>
      <c r="G170" s="55"/>
      <c r="H170" s="39" t="s">
        <v>135</v>
      </c>
      <c r="I170" s="231"/>
    </row>
    <row r="171" spans="1:9" x14ac:dyDescent="0.2">
      <c r="A171" s="50"/>
      <c r="B171" s="50"/>
      <c r="C171" s="51" t="s">
        <v>154</v>
      </c>
      <c r="D171" s="50"/>
      <c r="E171" s="50"/>
      <c r="F171" s="52">
        <v>70948.680359880993</v>
      </c>
      <c r="G171" s="53">
        <v>8.7141330000000003E-2</v>
      </c>
      <c r="H171" s="39" t="s">
        <v>135</v>
      </c>
      <c r="I171" s="231"/>
    </row>
    <row r="172" spans="1:9" x14ac:dyDescent="0.2">
      <c r="A172" s="50"/>
      <c r="B172" s="50"/>
      <c r="C172" s="55"/>
      <c r="D172" s="50"/>
      <c r="E172" s="50"/>
      <c r="F172" s="50"/>
      <c r="G172" s="50"/>
      <c r="H172" s="39" t="s">
        <v>135</v>
      </c>
      <c r="I172" s="231"/>
    </row>
    <row r="173" spans="1:9" x14ac:dyDescent="0.2">
      <c r="A173" s="50"/>
      <c r="B173" s="50"/>
      <c r="C173" s="51" t="s">
        <v>155</v>
      </c>
      <c r="D173" s="50"/>
      <c r="E173" s="50"/>
      <c r="F173" s="50"/>
      <c r="G173" s="50"/>
      <c r="H173" s="39" t="s">
        <v>135</v>
      </c>
      <c r="I173" s="231"/>
    </row>
    <row r="174" spans="1:9" x14ac:dyDescent="0.2">
      <c r="A174" s="50"/>
      <c r="B174" s="50"/>
      <c r="C174" s="51" t="s">
        <v>156</v>
      </c>
      <c r="D174" s="50"/>
      <c r="E174" s="50"/>
      <c r="F174" s="50"/>
      <c r="G174" s="50"/>
      <c r="H174" s="39" t="s">
        <v>135</v>
      </c>
      <c r="I174" s="231"/>
    </row>
    <row r="175" spans="1:9" x14ac:dyDescent="0.2">
      <c r="A175" s="45">
        <v>1</v>
      </c>
      <c r="B175" s="46" t="s">
        <v>499</v>
      </c>
      <c r="C175" s="46" t="s">
        <v>500</v>
      </c>
      <c r="D175" s="46"/>
      <c r="E175" s="154">
        <v>69857221.264300004</v>
      </c>
      <c r="F175" s="48">
        <v>10992.243337600999</v>
      </c>
      <c r="G175" s="49">
        <v>1.3501010000000001E-2</v>
      </c>
      <c r="H175" s="39" t="s">
        <v>135</v>
      </c>
      <c r="I175" s="231"/>
    </row>
    <row r="176" spans="1:9" x14ac:dyDescent="0.2">
      <c r="A176" s="50"/>
      <c r="B176" s="50"/>
      <c r="C176" s="51" t="s">
        <v>134</v>
      </c>
      <c r="D176" s="50"/>
      <c r="E176" s="50" t="s">
        <v>135</v>
      </c>
      <c r="F176" s="52">
        <v>10992.243337600999</v>
      </c>
      <c r="G176" s="53">
        <v>1.3501010000000001E-2</v>
      </c>
      <c r="H176" s="39" t="s">
        <v>135</v>
      </c>
      <c r="I176" s="231"/>
    </row>
    <row r="177" spans="1:17" x14ac:dyDescent="0.2">
      <c r="A177" s="50"/>
      <c r="B177" s="50"/>
      <c r="C177" s="54"/>
      <c r="D177" s="50"/>
      <c r="E177" s="50"/>
      <c r="F177" s="55"/>
      <c r="G177" s="55"/>
      <c r="H177" s="39" t="s">
        <v>135</v>
      </c>
      <c r="I177" s="231"/>
    </row>
    <row r="178" spans="1:17" x14ac:dyDescent="0.2">
      <c r="A178" s="50"/>
      <c r="B178" s="50"/>
      <c r="C178" s="51" t="s">
        <v>157</v>
      </c>
      <c r="D178" s="50"/>
      <c r="E178" s="50"/>
      <c r="F178" s="50"/>
      <c r="G178" s="50"/>
      <c r="H178" s="39" t="s">
        <v>135</v>
      </c>
      <c r="I178" s="231"/>
    </row>
    <row r="179" spans="1:17" x14ac:dyDescent="0.2">
      <c r="A179" s="50"/>
      <c r="B179" s="50"/>
      <c r="C179" s="51" t="s">
        <v>158</v>
      </c>
      <c r="D179" s="50"/>
      <c r="E179" s="50"/>
      <c r="F179" s="50"/>
      <c r="G179" s="50"/>
      <c r="H179" s="39" t="s">
        <v>135</v>
      </c>
      <c r="I179" s="231"/>
    </row>
    <row r="180" spans="1:17" x14ac:dyDescent="0.2">
      <c r="A180" s="50"/>
      <c r="B180" s="50"/>
      <c r="C180" s="51" t="s">
        <v>134</v>
      </c>
      <c r="D180" s="50"/>
      <c r="E180" s="50" t="s">
        <v>135</v>
      </c>
      <c r="F180" s="56" t="s">
        <v>137</v>
      </c>
      <c r="G180" s="53">
        <v>0</v>
      </c>
      <c r="H180" s="39" t="s">
        <v>135</v>
      </c>
      <c r="I180" s="231"/>
    </row>
    <row r="181" spans="1:17" x14ac:dyDescent="0.2">
      <c r="A181" s="50"/>
      <c r="B181" s="50"/>
      <c r="C181" s="54"/>
      <c r="D181" s="50"/>
      <c r="E181" s="50"/>
      <c r="F181" s="55"/>
      <c r="G181" s="55"/>
      <c r="H181" s="39" t="s">
        <v>135</v>
      </c>
      <c r="I181" s="231"/>
    </row>
    <row r="182" spans="1:17" x14ac:dyDescent="0.2">
      <c r="A182" s="50"/>
      <c r="B182" s="50"/>
      <c r="C182" s="51" t="s">
        <v>159</v>
      </c>
      <c r="D182" s="50"/>
      <c r="E182" s="50"/>
      <c r="F182" s="55"/>
      <c r="G182" s="55"/>
      <c r="H182" s="39" t="s">
        <v>135</v>
      </c>
      <c r="I182" s="231"/>
    </row>
    <row r="183" spans="1:17" x14ac:dyDescent="0.2">
      <c r="A183" s="50"/>
      <c r="B183" s="50"/>
      <c r="C183" s="51" t="s">
        <v>134</v>
      </c>
      <c r="D183" s="50"/>
      <c r="E183" s="50" t="s">
        <v>135</v>
      </c>
      <c r="F183" s="56" t="s">
        <v>137</v>
      </c>
      <c r="G183" s="53">
        <v>0</v>
      </c>
      <c r="H183" s="39" t="s">
        <v>135</v>
      </c>
      <c r="I183" s="231"/>
    </row>
    <row r="184" spans="1:17" x14ac:dyDescent="0.2">
      <c r="A184" s="50"/>
      <c r="B184" s="50"/>
      <c r="C184" s="54"/>
      <c r="D184" s="50"/>
      <c r="E184" s="50"/>
      <c r="F184" s="55"/>
      <c r="G184" s="55"/>
      <c r="H184" s="39" t="s">
        <v>135</v>
      </c>
      <c r="I184" s="231"/>
    </row>
    <row r="185" spans="1:17" x14ac:dyDescent="0.2">
      <c r="A185" s="60"/>
      <c r="B185" s="46"/>
      <c r="C185" s="46" t="s">
        <v>321</v>
      </c>
      <c r="D185" s="46"/>
      <c r="E185" s="60"/>
      <c r="F185" s="48">
        <v>-131.43659690000001</v>
      </c>
      <c r="G185" s="49">
        <v>-1.6143E-4</v>
      </c>
      <c r="H185" s="39" t="s">
        <v>135</v>
      </c>
      <c r="I185" s="231"/>
    </row>
    <row r="186" spans="1:17" x14ac:dyDescent="0.2">
      <c r="A186" s="60"/>
      <c r="B186" s="46"/>
      <c r="C186" s="41" t="s">
        <v>978</v>
      </c>
      <c r="D186" s="46"/>
      <c r="E186" s="60"/>
      <c r="F186" s="48">
        <v>2586.34026331</v>
      </c>
      <c r="G186" s="49">
        <v>3.1766199999999998E-3</v>
      </c>
      <c r="H186" s="39" t="s">
        <v>135</v>
      </c>
      <c r="I186" s="231"/>
    </row>
    <row r="187" spans="1:17" x14ac:dyDescent="0.2">
      <c r="A187" s="54"/>
      <c r="B187" s="54"/>
      <c r="C187" s="51" t="s">
        <v>161</v>
      </c>
      <c r="D187" s="55"/>
      <c r="E187" s="55"/>
      <c r="F187" s="52">
        <f>F186+F185+F176+F171+F149+F80</f>
        <v>814179.47987279226</v>
      </c>
      <c r="G187" s="61">
        <f>G186+G185+G176+G171+G149+G80</f>
        <v>0.99999458572131483</v>
      </c>
      <c r="H187" s="39" t="s">
        <v>135</v>
      </c>
      <c r="I187" s="231"/>
    </row>
    <row r="188" spans="1:17" x14ac:dyDescent="0.2">
      <c r="A188" s="62"/>
      <c r="B188" s="62"/>
      <c r="C188" s="63"/>
      <c r="D188" s="64"/>
      <c r="E188" s="64"/>
      <c r="F188" s="65"/>
      <c r="G188" s="66"/>
      <c r="H188" s="67"/>
    </row>
    <row r="189" spans="1:17" x14ac:dyDescent="0.2">
      <c r="A189" s="62"/>
      <c r="B189" s="68" t="s">
        <v>937</v>
      </c>
      <c r="C189" s="68"/>
      <c r="D189" s="68"/>
      <c r="E189" s="68"/>
      <c r="F189" s="68"/>
      <c r="G189" s="68"/>
      <c r="H189" s="68"/>
      <c r="J189" s="69"/>
    </row>
    <row r="190" spans="1:17" x14ac:dyDescent="0.2">
      <c r="A190" s="62"/>
      <c r="B190" s="68" t="s">
        <v>938</v>
      </c>
      <c r="C190" s="68"/>
      <c r="D190" s="68"/>
      <c r="E190" s="68"/>
      <c r="F190" s="68"/>
      <c r="G190" s="68"/>
      <c r="H190" s="68"/>
      <c r="J190" s="69"/>
    </row>
    <row r="191" spans="1:17" x14ac:dyDescent="0.2">
      <c r="A191" s="62"/>
      <c r="B191" s="68" t="s">
        <v>939</v>
      </c>
      <c r="C191" s="68"/>
      <c r="D191" s="68"/>
      <c r="E191" s="68"/>
      <c r="F191" s="68"/>
      <c r="G191" s="68"/>
      <c r="H191" s="68"/>
      <c r="J191" s="69"/>
    </row>
    <row r="192" spans="1:17" s="72" customFormat="1" ht="57.75" customHeight="1" x14ac:dyDescent="0.25">
      <c r="A192" s="70"/>
      <c r="B192" s="71" t="s">
        <v>940</v>
      </c>
      <c r="C192" s="71"/>
      <c r="D192" s="71"/>
      <c r="E192" s="71"/>
      <c r="F192" s="71"/>
      <c r="G192" s="71"/>
      <c r="H192" s="71"/>
      <c r="I192" s="33"/>
      <c r="J192" s="69"/>
      <c r="K192" s="33"/>
      <c r="L192" s="33"/>
      <c r="M192" s="33"/>
      <c r="N192" s="33"/>
      <c r="O192" s="33"/>
      <c r="P192" s="33"/>
      <c r="Q192" s="33"/>
    </row>
    <row r="193" spans="1:10" x14ac:dyDescent="0.2">
      <c r="A193" s="62"/>
      <c r="B193" s="68" t="s">
        <v>941</v>
      </c>
      <c r="C193" s="68"/>
      <c r="D193" s="68"/>
      <c r="E193" s="68"/>
      <c r="F193" s="68"/>
      <c r="G193" s="68"/>
      <c r="H193" s="68"/>
      <c r="J193" s="69"/>
    </row>
    <row r="194" spans="1:10" x14ac:dyDescent="0.2">
      <c r="A194" s="62"/>
      <c r="B194" s="62"/>
      <c r="C194" s="62"/>
      <c r="D194" s="64"/>
      <c r="E194" s="64"/>
      <c r="F194" s="64"/>
      <c r="G194" s="64"/>
    </row>
    <row r="195" spans="1:10" x14ac:dyDescent="0.2">
      <c r="A195" s="62"/>
      <c r="B195" s="73" t="s">
        <v>162</v>
      </c>
      <c r="C195" s="74"/>
      <c r="D195" s="75"/>
      <c r="E195" s="76"/>
      <c r="F195" s="64"/>
      <c r="G195" s="64"/>
    </row>
    <row r="196" spans="1:10" ht="25.5" customHeight="1" x14ac:dyDescent="0.2">
      <c r="A196" s="62"/>
      <c r="B196" s="77" t="s">
        <v>163</v>
      </c>
      <c r="C196" s="78"/>
      <c r="D196" s="38" t="s">
        <v>979</v>
      </c>
      <c r="E196" s="76"/>
      <c r="F196" s="64"/>
      <c r="G196" s="64"/>
    </row>
    <row r="197" spans="1:10" x14ac:dyDescent="0.2">
      <c r="A197" s="62"/>
      <c r="B197" s="77" t="s">
        <v>942</v>
      </c>
      <c r="C197" s="78"/>
      <c r="D197" s="38" t="str">
        <f>"Rs. "&amp;TEXT(F64,"0.00")&amp;" lacs/ #"</f>
        <v>Rs. 4.44 lacs/ #</v>
      </c>
      <c r="E197" s="76"/>
      <c r="F197" s="64"/>
      <c r="G197" s="64"/>
    </row>
    <row r="198" spans="1:10" x14ac:dyDescent="0.2">
      <c r="A198" s="62"/>
      <c r="B198" s="77" t="s">
        <v>165</v>
      </c>
      <c r="C198" s="78"/>
      <c r="D198" s="79" t="s">
        <v>135</v>
      </c>
      <c r="E198" s="76"/>
      <c r="F198" s="64"/>
      <c r="G198" s="64"/>
    </row>
    <row r="199" spans="1:10" x14ac:dyDescent="0.2">
      <c r="A199" s="80"/>
      <c r="B199" s="81" t="s">
        <v>135</v>
      </c>
      <c r="C199" s="81" t="s">
        <v>943</v>
      </c>
      <c r="D199" s="81" t="s">
        <v>166</v>
      </c>
      <c r="E199" s="80"/>
      <c r="F199" s="80"/>
      <c r="G199" s="80"/>
      <c r="H199" s="80"/>
      <c r="J199" s="69"/>
    </row>
    <row r="200" spans="1:10" x14ac:dyDescent="0.2">
      <c r="A200" s="80"/>
      <c r="B200" s="82" t="s">
        <v>167</v>
      </c>
      <c r="C200" s="83">
        <v>46053</v>
      </c>
      <c r="D200" s="83">
        <v>46081</v>
      </c>
      <c r="E200" s="80"/>
      <c r="F200" s="80"/>
      <c r="G200" s="80"/>
      <c r="J200" s="69"/>
    </row>
    <row r="201" spans="1:10" x14ac:dyDescent="0.2">
      <c r="A201" s="84"/>
      <c r="B201" s="46" t="s">
        <v>168</v>
      </c>
      <c r="C201" s="85">
        <v>186.38480000000001</v>
      </c>
      <c r="D201" s="85">
        <v>186.18129999999999</v>
      </c>
      <c r="E201" s="84"/>
      <c r="F201" s="86"/>
      <c r="G201" s="87"/>
    </row>
    <row r="202" spans="1:10" x14ac:dyDescent="0.2">
      <c r="A202" s="84"/>
      <c r="B202" s="46" t="s">
        <v>980</v>
      </c>
      <c r="C202" s="85">
        <v>41.177</v>
      </c>
      <c r="D202" s="85">
        <v>40.788800000000002</v>
      </c>
      <c r="E202" s="84"/>
      <c r="F202" s="86"/>
      <c r="G202" s="87"/>
    </row>
    <row r="203" spans="1:10" x14ac:dyDescent="0.2">
      <c r="A203" s="84"/>
      <c r="B203" s="46" t="s">
        <v>170</v>
      </c>
      <c r="C203" s="85">
        <v>161.6558</v>
      </c>
      <c r="D203" s="85">
        <v>161.3518</v>
      </c>
      <c r="E203" s="84"/>
      <c r="F203" s="86"/>
      <c r="G203" s="87"/>
    </row>
    <row r="204" spans="1:10" x14ac:dyDescent="0.2">
      <c r="A204" s="84"/>
      <c r="B204" s="46" t="s">
        <v>981</v>
      </c>
      <c r="C204" s="85">
        <v>26.464500000000001</v>
      </c>
      <c r="D204" s="85">
        <v>26.169699999999999</v>
      </c>
      <c r="E204" s="84"/>
      <c r="F204" s="86"/>
      <c r="G204" s="87"/>
    </row>
    <row r="205" spans="1:10" x14ac:dyDescent="0.2">
      <c r="A205" s="84"/>
      <c r="B205" s="84"/>
      <c r="C205" s="84"/>
      <c r="D205" s="84"/>
      <c r="E205" s="84"/>
      <c r="F205" s="84"/>
      <c r="G205" s="84"/>
    </row>
    <row r="206" spans="1:10" x14ac:dyDescent="0.2">
      <c r="A206" s="84"/>
      <c r="B206" s="167" t="s">
        <v>172</v>
      </c>
      <c r="C206" s="168"/>
      <c r="D206" s="51" t="s">
        <v>135</v>
      </c>
      <c r="E206" s="84"/>
      <c r="F206" s="84"/>
      <c r="G206" s="84"/>
    </row>
    <row r="207" spans="1:10" x14ac:dyDescent="0.2">
      <c r="A207" s="84"/>
      <c r="B207" s="196" t="s">
        <v>167</v>
      </c>
      <c r="C207" s="197" t="s">
        <v>645</v>
      </c>
      <c r="D207" s="197" t="s">
        <v>646</v>
      </c>
      <c r="E207" s="84"/>
      <c r="F207" s="84"/>
      <c r="G207" s="84"/>
    </row>
    <row r="208" spans="1:10" x14ac:dyDescent="0.2">
      <c r="A208" s="84"/>
      <c r="B208" s="46" t="s">
        <v>980</v>
      </c>
      <c r="C208" s="198">
        <v>0.35</v>
      </c>
      <c r="D208" s="198">
        <v>0.35</v>
      </c>
      <c r="E208" s="84"/>
      <c r="F208" s="86"/>
      <c r="G208" s="87"/>
    </row>
    <row r="209" spans="1:17" x14ac:dyDescent="0.2">
      <c r="A209" s="84"/>
      <c r="B209" s="46" t="s">
        <v>981</v>
      </c>
      <c r="C209" s="198">
        <v>0.25</v>
      </c>
      <c r="D209" s="198">
        <v>0.25</v>
      </c>
      <c r="E209" s="84"/>
      <c r="F209" s="86"/>
      <c r="G209" s="87"/>
    </row>
    <row r="210" spans="1:17" x14ac:dyDescent="0.2">
      <c r="A210" s="84"/>
      <c r="B210" s="171"/>
      <c r="C210" s="171"/>
      <c r="D210" s="172"/>
      <c r="E210" s="84"/>
      <c r="F210" s="86"/>
      <c r="G210" s="87"/>
    </row>
    <row r="211" spans="1:17" x14ac:dyDescent="0.2">
      <c r="A211" s="80"/>
      <c r="B211" s="77" t="s">
        <v>173</v>
      </c>
      <c r="C211" s="78"/>
      <c r="D211" s="38" t="s">
        <v>164</v>
      </c>
      <c r="E211" s="92"/>
      <c r="F211" s="80"/>
      <c r="G211" s="80"/>
    </row>
    <row r="212" spans="1:17" x14ac:dyDescent="0.2">
      <c r="A212" s="80"/>
      <c r="B212" s="77" t="s">
        <v>174</v>
      </c>
      <c r="C212" s="78"/>
      <c r="D212" s="38" t="s">
        <v>164</v>
      </c>
      <c r="E212" s="92"/>
      <c r="F212" s="80"/>
      <c r="G212" s="80"/>
    </row>
    <row r="213" spans="1:17" x14ac:dyDescent="0.2">
      <c r="A213" s="80"/>
      <c r="B213" s="77" t="s">
        <v>175</v>
      </c>
      <c r="C213" s="78"/>
      <c r="D213" s="38" t="s">
        <v>164</v>
      </c>
      <c r="E213" s="92"/>
      <c r="F213" s="80"/>
      <c r="G213" s="80"/>
    </row>
    <row r="214" spans="1:17" x14ac:dyDescent="0.2">
      <c r="A214" s="80"/>
      <c r="B214" s="77" t="s">
        <v>176</v>
      </c>
      <c r="C214" s="78"/>
      <c r="D214" s="93">
        <v>1.6939339849109947</v>
      </c>
      <c r="E214" s="80"/>
      <c r="F214" s="90"/>
      <c r="G214" s="91"/>
    </row>
    <row r="216" spans="1:17" s="189" customFormat="1" x14ac:dyDescent="0.2">
      <c r="B216" s="232" t="s">
        <v>1155</v>
      </c>
      <c r="C216" s="221"/>
      <c r="D216" s="221"/>
      <c r="E216" s="221"/>
      <c r="F216" s="221"/>
      <c r="G216" s="221"/>
      <c r="J216" s="33"/>
      <c r="K216" s="33"/>
      <c r="L216" s="33"/>
      <c r="M216" s="33"/>
      <c r="N216" s="33"/>
      <c r="O216" s="33"/>
      <c r="P216" s="33"/>
    </row>
    <row r="217" spans="1:17" ht="13.5" customHeight="1" x14ac:dyDescent="0.2">
      <c r="B217" s="202" t="s">
        <v>982</v>
      </c>
      <c r="C217" s="202" t="s">
        <v>983</v>
      </c>
      <c r="D217" s="203" t="s">
        <v>984</v>
      </c>
      <c r="E217" s="204"/>
      <c r="F217" s="205"/>
      <c r="G217" s="206" t="s">
        <v>985</v>
      </c>
      <c r="H217" s="207"/>
      <c r="I217" s="207"/>
      <c r="J217" s="208"/>
      <c r="K217" s="209"/>
      <c r="L217" s="209"/>
      <c r="M217" s="209"/>
      <c r="N217" s="209"/>
      <c r="O217" s="209"/>
      <c r="P217" s="209"/>
    </row>
    <row r="218" spans="1:17" ht="46.5" customHeight="1" x14ac:dyDescent="0.2">
      <c r="B218" s="210"/>
      <c r="C218" s="210"/>
      <c r="D218" s="211" t="s">
        <v>986</v>
      </c>
      <c r="E218" s="211" t="s">
        <v>987</v>
      </c>
      <c r="F218" s="211" t="s">
        <v>988</v>
      </c>
      <c r="G218" s="212" t="s">
        <v>989</v>
      </c>
      <c r="H218" s="213"/>
      <c r="I218" s="233"/>
      <c r="J218" s="211" t="s">
        <v>990</v>
      </c>
      <c r="K218" s="209"/>
      <c r="L218" s="209"/>
      <c r="M218" s="209"/>
      <c r="N218" s="209"/>
      <c r="O218" s="209"/>
      <c r="P218" s="209"/>
    </row>
    <row r="219" spans="1:17" ht="21" customHeight="1" x14ac:dyDescent="0.2">
      <c r="B219" s="214"/>
      <c r="C219" s="214"/>
      <c r="D219" s="215"/>
      <c r="E219" s="215"/>
      <c r="F219" s="215"/>
      <c r="G219" s="216" t="s">
        <v>991</v>
      </c>
      <c r="H219" s="216" t="s">
        <v>992</v>
      </c>
      <c r="I219" s="234"/>
      <c r="J219" s="215"/>
      <c r="K219" s="209"/>
      <c r="L219" s="209"/>
      <c r="M219" s="209"/>
      <c r="N219" s="209"/>
      <c r="O219" s="209"/>
      <c r="P219" s="209"/>
    </row>
    <row r="220" spans="1:17" ht="13.5" x14ac:dyDescent="0.25">
      <c r="B220" s="217" t="s">
        <v>993</v>
      </c>
      <c r="C220" s="218" t="s">
        <v>994</v>
      </c>
      <c r="D220" s="219">
        <v>977.7</v>
      </c>
      <c r="E220" s="2">
        <v>22.3</v>
      </c>
      <c r="F220" s="220">
        <f>D220+E220</f>
        <v>1000</v>
      </c>
      <c r="G220" s="3">
        <v>42.319693431000005</v>
      </c>
      <c r="H220" s="3">
        <v>26.66</v>
      </c>
      <c r="I220" s="3"/>
      <c r="J220" s="3">
        <f>G220+H220</f>
        <v>68.979693431000001</v>
      </c>
      <c r="K220" s="209"/>
      <c r="L220" s="209"/>
      <c r="M220" s="209"/>
      <c r="N220" s="209"/>
      <c r="O220" s="209"/>
      <c r="P220" s="209"/>
    </row>
    <row r="221" spans="1:17" ht="42" customHeight="1" x14ac:dyDescent="0.2">
      <c r="B221" s="225" t="s">
        <v>995</v>
      </c>
      <c r="C221" s="225"/>
      <c r="D221" s="225"/>
      <c r="E221" s="225"/>
      <c r="F221" s="225"/>
      <c r="G221" s="225"/>
      <c r="H221" s="225"/>
      <c r="I221" s="225"/>
      <c r="J221" s="225"/>
      <c r="K221" s="226"/>
      <c r="L221" s="209"/>
      <c r="M221" s="209"/>
      <c r="N221" s="209"/>
      <c r="O221" s="209"/>
      <c r="P221" s="209"/>
    </row>
    <row r="222" spans="1:17" ht="13.5" x14ac:dyDescent="0.25">
      <c r="B222" s="227" t="s">
        <v>996</v>
      </c>
      <c r="J222" s="209"/>
      <c r="K222" s="36"/>
      <c r="L222" s="209"/>
      <c r="M222" s="209"/>
      <c r="N222" s="209"/>
      <c r="O222" s="209"/>
      <c r="P222" s="209"/>
      <c r="Q222" s="209"/>
    </row>
    <row r="223" spans="1:17" x14ac:dyDescent="0.2">
      <c r="B223" s="4" t="s">
        <v>997</v>
      </c>
      <c r="K223" s="36"/>
      <c r="L223" s="209"/>
      <c r="M223" s="209"/>
      <c r="N223" s="209"/>
      <c r="O223" s="209"/>
      <c r="P223" s="209"/>
    </row>
    <row r="224" spans="1:17" x14ac:dyDescent="0.2">
      <c r="B224" s="4"/>
      <c r="K224" s="36"/>
      <c r="L224" s="209"/>
      <c r="M224" s="209"/>
      <c r="N224" s="209"/>
      <c r="O224" s="209"/>
      <c r="P224" s="209"/>
    </row>
    <row r="225" spans="2:16" x14ac:dyDescent="0.2">
      <c r="B225" s="4" t="s">
        <v>998</v>
      </c>
      <c r="K225" s="36"/>
      <c r="L225" s="209"/>
      <c r="M225" s="209"/>
      <c r="N225" s="209"/>
      <c r="O225" s="209"/>
      <c r="P225" s="209"/>
    </row>
    <row r="226" spans="2:16" x14ac:dyDescent="0.2">
      <c r="B226" s="4"/>
      <c r="K226" s="36"/>
      <c r="L226" s="209"/>
      <c r="M226" s="209"/>
      <c r="N226" s="209"/>
      <c r="O226" s="209"/>
      <c r="P226" s="209"/>
    </row>
    <row r="227" spans="2:16" x14ac:dyDescent="0.2">
      <c r="B227" s="4" t="s">
        <v>999</v>
      </c>
      <c r="K227" s="36"/>
    </row>
    <row r="228" spans="2:16" s="189" customFormat="1" x14ac:dyDescent="0.2">
      <c r="B228" s="232"/>
      <c r="C228" s="221"/>
      <c r="D228" s="221"/>
      <c r="E228" s="221"/>
      <c r="F228" s="221"/>
      <c r="G228" s="221"/>
      <c r="J228" s="33"/>
      <c r="K228" s="33"/>
      <c r="L228" s="33"/>
      <c r="M228" s="33"/>
      <c r="N228" s="33"/>
      <c r="O228" s="33"/>
      <c r="P228" s="33"/>
    </row>
    <row r="229" spans="2:16" s="189" customFormat="1" x14ac:dyDescent="0.2">
      <c r="B229" s="235" t="s">
        <v>982</v>
      </c>
      <c r="C229" s="235" t="s">
        <v>983</v>
      </c>
      <c r="D229" s="236" t="s">
        <v>1000</v>
      </c>
      <c r="E229" s="237"/>
      <c r="F229" s="238" t="s">
        <v>1001</v>
      </c>
      <c r="G229" s="238"/>
      <c r="J229" s="33"/>
      <c r="K229" s="33"/>
      <c r="L229" s="33"/>
      <c r="M229" s="33"/>
      <c r="N229" s="33"/>
      <c r="O229" s="33"/>
      <c r="P229" s="33"/>
    </row>
    <row r="230" spans="2:16" s="189" customFormat="1" ht="25.5" x14ac:dyDescent="0.2">
      <c r="B230" s="239" t="s">
        <v>1002</v>
      </c>
      <c r="C230" s="240" t="s">
        <v>1003</v>
      </c>
      <c r="D230" s="16">
        <v>0</v>
      </c>
      <c r="E230" s="17"/>
      <c r="F230" s="16">
        <v>0</v>
      </c>
      <c r="G230" s="17"/>
      <c r="J230" s="33"/>
      <c r="K230" s="33"/>
      <c r="L230" s="33"/>
      <c r="M230" s="33"/>
      <c r="N230" s="33"/>
      <c r="O230" s="33"/>
      <c r="P230" s="33"/>
    </row>
    <row r="231" spans="2:16" s="189" customFormat="1" x14ac:dyDescent="0.2">
      <c r="B231" s="241" t="s">
        <v>1004</v>
      </c>
      <c r="C231" s="242"/>
      <c r="D231" s="242"/>
      <c r="E231" s="242"/>
      <c r="F231" s="242"/>
      <c r="G231" s="243"/>
      <c r="J231" s="33"/>
      <c r="K231" s="33"/>
      <c r="L231" s="33"/>
      <c r="M231" s="33"/>
      <c r="N231" s="33"/>
      <c r="O231" s="33"/>
      <c r="P231" s="33"/>
    </row>
    <row r="232" spans="2:16" s="189" customFormat="1" x14ac:dyDescent="0.2">
      <c r="B232" s="238" t="s">
        <v>982</v>
      </c>
      <c r="C232" s="238" t="s">
        <v>983</v>
      </c>
      <c r="D232" s="241" t="s">
        <v>1005</v>
      </c>
      <c r="E232" s="242"/>
      <c r="F232" s="243"/>
      <c r="G232" s="239"/>
      <c r="J232" s="33"/>
      <c r="K232" s="33"/>
      <c r="L232" s="33"/>
      <c r="M232" s="33"/>
      <c r="N232" s="33"/>
      <c r="O232" s="33"/>
      <c r="P232" s="33"/>
    </row>
    <row r="233" spans="2:16" s="189" customFormat="1" ht="51" x14ac:dyDescent="0.2">
      <c r="B233" s="238"/>
      <c r="C233" s="238"/>
      <c r="D233" s="244" t="s">
        <v>1006</v>
      </c>
      <c r="E233" s="244" t="s">
        <v>1007</v>
      </c>
      <c r="F233" s="244" t="s">
        <v>1008</v>
      </c>
      <c r="G233" s="244" t="s">
        <v>1156</v>
      </c>
      <c r="H233" s="245"/>
      <c r="I233" s="245"/>
      <c r="J233" s="33"/>
      <c r="K233" s="33"/>
      <c r="L233" s="33"/>
      <c r="M233" s="33"/>
      <c r="N233" s="33"/>
      <c r="O233" s="33"/>
      <c r="P233" s="33"/>
    </row>
    <row r="234" spans="2:16" s="189" customFormat="1" ht="25.5" x14ac:dyDescent="0.2">
      <c r="B234" s="246" t="s">
        <v>1002</v>
      </c>
      <c r="C234" s="240" t="s">
        <v>1003</v>
      </c>
      <c r="D234" s="247">
        <v>700</v>
      </c>
      <c r="E234" s="247">
        <v>24.098357999999998</v>
      </c>
      <c r="F234" s="248">
        <v>724.09835799999996</v>
      </c>
      <c r="G234" s="249">
        <f>F234/F187</f>
        <v>8.8935962634815286E-4</v>
      </c>
      <c r="H234" s="250"/>
      <c r="I234" s="250"/>
      <c r="J234" s="33"/>
      <c r="K234" s="33"/>
      <c r="L234" s="33"/>
      <c r="M234" s="33"/>
      <c r="N234" s="33"/>
      <c r="O234" s="33"/>
      <c r="P234" s="33"/>
    </row>
    <row r="235" spans="2:16" s="189" customFormat="1" ht="29.25" customHeight="1" x14ac:dyDescent="0.2">
      <c r="B235" s="251" t="s">
        <v>1009</v>
      </c>
      <c r="C235" s="252"/>
      <c r="D235" s="252"/>
      <c r="E235" s="252"/>
      <c r="F235" s="252"/>
      <c r="G235" s="253"/>
      <c r="J235" s="33"/>
      <c r="K235" s="33"/>
      <c r="L235" s="33"/>
      <c r="M235" s="33"/>
      <c r="N235" s="33"/>
      <c r="O235" s="33"/>
      <c r="P235" s="33"/>
    </row>
    <row r="236" spans="2:16" s="189" customFormat="1" x14ac:dyDescent="0.2">
      <c r="J236" s="33"/>
      <c r="K236" s="33"/>
      <c r="L236" s="33"/>
      <c r="M236" s="33"/>
      <c r="N236" s="33"/>
      <c r="O236" s="33"/>
      <c r="P236" s="33"/>
    </row>
    <row r="237" spans="2:16" s="189" customFormat="1" x14ac:dyDescent="0.2">
      <c r="B237" s="155" t="s">
        <v>1010</v>
      </c>
      <c r="C237" s="156"/>
      <c r="D237" s="157"/>
      <c r="J237" s="33"/>
      <c r="K237" s="33"/>
      <c r="L237" s="33"/>
      <c r="M237" s="33"/>
      <c r="N237" s="33"/>
      <c r="O237" s="33"/>
      <c r="P237" s="33"/>
    </row>
    <row r="238" spans="2:16" s="189" customFormat="1" ht="25.5" x14ac:dyDescent="0.2">
      <c r="B238" s="158" t="s">
        <v>1011</v>
      </c>
      <c r="C238" s="158"/>
      <c r="D238" s="185" t="s">
        <v>501</v>
      </c>
      <c r="J238" s="33"/>
      <c r="K238" s="33"/>
      <c r="L238" s="33"/>
      <c r="M238" s="33"/>
      <c r="N238" s="33"/>
      <c r="O238" s="33"/>
      <c r="P238" s="33"/>
    </row>
    <row r="239" spans="2:16" s="189" customFormat="1" x14ac:dyDescent="0.2">
      <c r="B239" s="158" t="s">
        <v>1012</v>
      </c>
      <c r="C239" s="158"/>
      <c r="D239" s="185"/>
      <c r="J239" s="33"/>
      <c r="K239" s="33"/>
      <c r="L239" s="33"/>
      <c r="M239" s="33"/>
      <c r="N239" s="33"/>
      <c r="O239" s="33"/>
      <c r="P239" s="33"/>
    </row>
    <row r="240" spans="2:16" s="189" customFormat="1" x14ac:dyDescent="0.2">
      <c r="B240" s="161"/>
      <c r="C240" s="162"/>
      <c r="D240" s="163"/>
      <c r="J240" s="33"/>
      <c r="K240" s="33"/>
      <c r="L240" s="33"/>
      <c r="M240" s="33"/>
      <c r="N240" s="33"/>
      <c r="O240" s="33"/>
      <c r="P240" s="33"/>
    </row>
    <row r="241" spans="2:16" s="189" customFormat="1" x14ac:dyDescent="0.2">
      <c r="B241" s="158" t="s">
        <v>1013</v>
      </c>
      <c r="C241" s="158"/>
      <c r="D241" s="164">
        <v>6.3501427747179431</v>
      </c>
      <c r="J241" s="33"/>
      <c r="K241" s="33"/>
      <c r="L241" s="33"/>
      <c r="M241" s="33"/>
      <c r="N241" s="33"/>
      <c r="O241" s="33"/>
      <c r="P241" s="33"/>
    </row>
    <row r="242" spans="2:16" s="189" customFormat="1" x14ac:dyDescent="0.2">
      <c r="B242" s="161"/>
      <c r="C242" s="162"/>
      <c r="D242" s="254"/>
      <c r="J242" s="33"/>
      <c r="K242" s="33"/>
      <c r="L242" s="33"/>
      <c r="M242" s="33"/>
      <c r="N242" s="33"/>
      <c r="O242" s="33"/>
      <c r="P242" s="33"/>
    </row>
    <row r="243" spans="2:16" s="189" customFormat="1" x14ac:dyDescent="0.2">
      <c r="B243" s="158" t="s">
        <v>1014</v>
      </c>
      <c r="C243" s="158"/>
      <c r="D243" s="164">
        <v>3.1515959615451021</v>
      </c>
      <c r="J243" s="33"/>
      <c r="K243" s="33"/>
      <c r="L243" s="33"/>
      <c r="M243" s="33"/>
      <c r="N243" s="33"/>
      <c r="O243" s="33"/>
      <c r="P243" s="33"/>
    </row>
    <row r="244" spans="2:16" s="189" customFormat="1" x14ac:dyDescent="0.2">
      <c r="B244" s="158" t="s">
        <v>1015</v>
      </c>
      <c r="C244" s="158"/>
      <c r="D244" s="164">
        <v>4.4599938671814661</v>
      </c>
      <c r="J244" s="33"/>
      <c r="K244" s="33"/>
      <c r="L244" s="33"/>
      <c r="M244" s="33"/>
      <c r="N244" s="33"/>
      <c r="O244" s="33"/>
      <c r="P244" s="33"/>
    </row>
    <row r="245" spans="2:16" s="189" customFormat="1" x14ac:dyDescent="0.2">
      <c r="B245" s="161"/>
      <c r="C245" s="162"/>
      <c r="D245" s="163"/>
      <c r="J245" s="33"/>
      <c r="K245" s="33"/>
      <c r="L245" s="33"/>
      <c r="M245" s="33"/>
      <c r="N245" s="33"/>
      <c r="O245" s="33"/>
      <c r="P245" s="33"/>
    </row>
    <row r="246" spans="2:16" s="189" customFormat="1" x14ac:dyDescent="0.2">
      <c r="B246" s="158" t="s">
        <v>1016</v>
      </c>
      <c r="C246" s="158"/>
      <c r="D246" s="165" t="s">
        <v>1157</v>
      </c>
      <c r="J246" s="33"/>
      <c r="K246" s="33"/>
      <c r="L246" s="33"/>
      <c r="M246" s="33"/>
      <c r="N246" s="33"/>
      <c r="O246" s="33"/>
      <c r="P246" s="33"/>
    </row>
    <row r="247" spans="2:16" s="189" customFormat="1" x14ac:dyDescent="0.2">
      <c r="B247" s="161" t="s">
        <v>1017</v>
      </c>
      <c r="C247" s="166"/>
      <c r="D247" s="162"/>
      <c r="J247" s="33"/>
      <c r="K247" s="33"/>
      <c r="L247" s="33"/>
      <c r="M247" s="33"/>
      <c r="N247" s="33"/>
      <c r="O247" s="33"/>
      <c r="P247" s="33"/>
    </row>
    <row r="249" spans="2:16" x14ac:dyDescent="0.2">
      <c r="B249" s="94" t="s">
        <v>945</v>
      </c>
      <c r="C249" s="94"/>
    </row>
    <row r="251" spans="2:16" ht="153.75" customHeight="1" x14ac:dyDescent="0.2"/>
    <row r="254" spans="2:16" x14ac:dyDescent="0.2">
      <c r="B254" s="95" t="s">
        <v>946</v>
      </c>
      <c r="C254" s="96"/>
      <c r="D254" s="95"/>
    </row>
    <row r="255" spans="2:16" x14ac:dyDescent="0.2">
      <c r="B255" s="95" t="s">
        <v>1018</v>
      </c>
      <c r="D255" s="95"/>
    </row>
    <row r="256" spans="2:16" ht="165" customHeight="1" x14ac:dyDescent="0.2"/>
    <row r="258" s="33" customFormat="1" ht="12.75" customHeight="1" x14ac:dyDescent="0.2"/>
    <row r="259" s="33" customFormat="1" ht="12.75" customHeight="1" x14ac:dyDescent="0.2"/>
    <row r="260" s="33" customFormat="1" ht="12.75" customHeight="1" x14ac:dyDescent="0.2"/>
    <row r="261" s="33" customFormat="1" ht="12.75" customHeight="1" x14ac:dyDescent="0.2"/>
    <row r="262" s="33" customFormat="1" ht="12.75" customHeight="1" x14ac:dyDescent="0.2"/>
  </sheetData>
  <mergeCells count="48">
    <mergeCell ref="B206:C206"/>
    <mergeCell ref="B212:C212"/>
    <mergeCell ref="B213:C213"/>
    <mergeCell ref="B214:C214"/>
    <mergeCell ref="B211:C211"/>
    <mergeCell ref="B195:D195"/>
    <mergeCell ref="B196:C196"/>
    <mergeCell ref="B197:C197"/>
    <mergeCell ref="B198:C198"/>
    <mergeCell ref="A1:I1"/>
    <mergeCell ref="A2:I2"/>
    <mergeCell ref="A3:I3"/>
    <mergeCell ref="B189:H189"/>
    <mergeCell ref="B190:H190"/>
    <mergeCell ref="B191:H191"/>
    <mergeCell ref="B192:H192"/>
    <mergeCell ref="B193:H193"/>
    <mergeCell ref="B217:B219"/>
    <mergeCell ref="C217:C219"/>
    <mergeCell ref="D217:F217"/>
    <mergeCell ref="G217:J217"/>
    <mergeCell ref="D218:D219"/>
    <mergeCell ref="E218:E219"/>
    <mergeCell ref="F218:F219"/>
    <mergeCell ref="G218:H218"/>
    <mergeCell ref="J218:J219"/>
    <mergeCell ref="B221:J221"/>
    <mergeCell ref="D229:E229"/>
    <mergeCell ref="F229:G229"/>
    <mergeCell ref="D230:E230"/>
    <mergeCell ref="F230:G230"/>
    <mergeCell ref="B231:G231"/>
    <mergeCell ref="B232:B233"/>
    <mergeCell ref="C232:C233"/>
    <mergeCell ref="D232:F232"/>
    <mergeCell ref="B235:G235"/>
    <mergeCell ref="B237:D237"/>
    <mergeCell ref="B238:C238"/>
    <mergeCell ref="B239:C239"/>
    <mergeCell ref="B240:C240"/>
    <mergeCell ref="B241:C241"/>
    <mergeCell ref="B247:D247"/>
    <mergeCell ref="B249:C249"/>
    <mergeCell ref="B242:C242"/>
    <mergeCell ref="B243:C243"/>
    <mergeCell ref="B244:C244"/>
    <mergeCell ref="B245:C245"/>
    <mergeCell ref="B246:C246"/>
  </mergeCells>
  <hyperlinks>
    <hyperlink ref="J1" location="Index!B2" display="Index" xr:uid="{EF3C2A63-CBFB-438F-8F47-CA21E83BAEF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F064-2CF8-4681-B0B6-094B7488CF88}">
  <sheetPr>
    <outlinePr summaryBelow="0" summaryRight="0"/>
  </sheetPr>
  <dimension ref="A1:Q21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56.85546875" style="33" bestFit="1" customWidth="1"/>
    <col min="4" max="4" width="21.42578125" style="33" customWidth="1"/>
    <col min="5" max="5" width="13.5703125" style="33" bestFit="1" customWidth="1"/>
    <col min="6" max="6" width="10.140625" style="33" bestFit="1" customWidth="1"/>
    <col min="7" max="7" width="14" style="33" bestFit="1" customWidth="1"/>
    <col min="8" max="8" width="9.42578125" style="33" customWidth="1"/>
    <col min="9" max="16384" width="9.140625" style="33"/>
  </cols>
  <sheetData>
    <row r="1" spans="1:9" ht="15" x14ac:dyDescent="0.2">
      <c r="A1" s="32" t="s">
        <v>0</v>
      </c>
      <c r="B1" s="32"/>
      <c r="C1" s="32"/>
      <c r="D1" s="32"/>
      <c r="E1" s="32"/>
      <c r="F1" s="32"/>
      <c r="G1" s="32"/>
      <c r="H1" s="32"/>
      <c r="I1" s="1" t="s">
        <v>934</v>
      </c>
    </row>
    <row r="2" spans="1:9" ht="15" x14ac:dyDescent="0.2">
      <c r="A2" s="32" t="s">
        <v>647</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17</v>
      </c>
      <c r="C7" s="46" t="s">
        <v>18</v>
      </c>
      <c r="D7" s="46" t="s">
        <v>19</v>
      </c>
      <c r="E7" s="47">
        <v>186500</v>
      </c>
      <c r="F7" s="48">
        <v>2599.6235000000001</v>
      </c>
      <c r="G7" s="49">
        <v>7.7647510000000003E-2</v>
      </c>
      <c r="H7" s="39" t="s">
        <v>135</v>
      </c>
    </row>
    <row r="8" spans="1:9" x14ac:dyDescent="0.2">
      <c r="A8" s="45">
        <v>2</v>
      </c>
      <c r="B8" s="46" t="s">
        <v>36</v>
      </c>
      <c r="C8" s="46" t="s">
        <v>37</v>
      </c>
      <c r="D8" s="46" t="s">
        <v>31</v>
      </c>
      <c r="E8" s="47">
        <v>175000</v>
      </c>
      <c r="F8" s="48">
        <v>2413.0749999999998</v>
      </c>
      <c r="G8" s="49">
        <v>7.2075529999999999E-2</v>
      </c>
      <c r="H8" s="39" t="s">
        <v>135</v>
      </c>
    </row>
    <row r="9" spans="1:9" x14ac:dyDescent="0.2">
      <c r="A9" s="45">
        <v>3</v>
      </c>
      <c r="B9" s="46" t="s">
        <v>323</v>
      </c>
      <c r="C9" s="46" t="s">
        <v>324</v>
      </c>
      <c r="D9" s="46" t="s">
        <v>31</v>
      </c>
      <c r="E9" s="47">
        <v>236500</v>
      </c>
      <c r="F9" s="48">
        <v>2099.5287499999999</v>
      </c>
      <c r="G9" s="49">
        <v>6.2710299999999997E-2</v>
      </c>
      <c r="H9" s="39" t="s">
        <v>135</v>
      </c>
    </row>
    <row r="10" spans="1:9" x14ac:dyDescent="0.2">
      <c r="A10" s="45">
        <v>4</v>
      </c>
      <c r="B10" s="46" t="s">
        <v>648</v>
      </c>
      <c r="C10" s="46" t="s">
        <v>649</v>
      </c>
      <c r="D10" s="46" t="s">
        <v>180</v>
      </c>
      <c r="E10" s="47">
        <v>445200</v>
      </c>
      <c r="F10" s="48">
        <v>1557.3096</v>
      </c>
      <c r="G10" s="49">
        <v>4.6514890000000003E-2</v>
      </c>
      <c r="H10" s="39" t="s">
        <v>135</v>
      </c>
    </row>
    <row r="11" spans="1:9" x14ac:dyDescent="0.2">
      <c r="A11" s="45">
        <v>5</v>
      </c>
      <c r="B11" s="46" t="s">
        <v>325</v>
      </c>
      <c r="C11" s="46" t="s">
        <v>326</v>
      </c>
      <c r="D11" s="46" t="s">
        <v>31</v>
      </c>
      <c r="E11" s="47">
        <v>108125</v>
      </c>
      <c r="F11" s="48">
        <v>1496.3418750000001</v>
      </c>
      <c r="G11" s="49">
        <v>4.4693860000000002E-2</v>
      </c>
      <c r="H11" s="39" t="s">
        <v>135</v>
      </c>
    </row>
    <row r="12" spans="1:9" x14ac:dyDescent="0.2">
      <c r="A12" s="45">
        <v>6</v>
      </c>
      <c r="B12" s="46" t="s">
        <v>282</v>
      </c>
      <c r="C12" s="46" t="s">
        <v>283</v>
      </c>
      <c r="D12" s="46" t="s">
        <v>22</v>
      </c>
      <c r="E12" s="47">
        <v>1952000</v>
      </c>
      <c r="F12" s="48">
        <v>1470.4416000000001</v>
      </c>
      <c r="G12" s="49">
        <v>4.3920250000000001E-2</v>
      </c>
      <c r="H12" s="39" t="s">
        <v>135</v>
      </c>
    </row>
    <row r="13" spans="1:9" x14ac:dyDescent="0.2">
      <c r="A13" s="45">
        <v>7</v>
      </c>
      <c r="B13" s="46" t="s">
        <v>335</v>
      </c>
      <c r="C13" s="46" t="s">
        <v>336</v>
      </c>
      <c r="D13" s="46" t="s">
        <v>180</v>
      </c>
      <c r="E13" s="47">
        <v>125250</v>
      </c>
      <c r="F13" s="48">
        <v>1247.36475</v>
      </c>
      <c r="G13" s="49">
        <v>3.7257230000000002E-2</v>
      </c>
      <c r="H13" s="39" t="s">
        <v>135</v>
      </c>
    </row>
    <row r="14" spans="1:9" x14ac:dyDescent="0.2">
      <c r="A14" s="45">
        <v>8</v>
      </c>
      <c r="B14" s="46" t="s">
        <v>437</v>
      </c>
      <c r="C14" s="46" t="s">
        <v>438</v>
      </c>
      <c r="D14" s="46" t="s">
        <v>439</v>
      </c>
      <c r="E14" s="47">
        <v>337600</v>
      </c>
      <c r="F14" s="48">
        <v>1058.7136</v>
      </c>
      <c r="G14" s="49">
        <v>3.1622450000000003E-2</v>
      </c>
      <c r="H14" s="39" t="s">
        <v>135</v>
      </c>
    </row>
    <row r="15" spans="1:9" x14ac:dyDescent="0.2">
      <c r="A15" s="45">
        <v>9</v>
      </c>
      <c r="B15" s="46" t="s">
        <v>329</v>
      </c>
      <c r="C15" s="46" t="s">
        <v>330</v>
      </c>
      <c r="D15" s="46" t="s">
        <v>31</v>
      </c>
      <c r="E15" s="47">
        <v>214000</v>
      </c>
      <c r="F15" s="48">
        <v>888.52800000000002</v>
      </c>
      <c r="G15" s="49">
        <v>2.6539219999999999E-2</v>
      </c>
      <c r="H15" s="39" t="s">
        <v>135</v>
      </c>
    </row>
    <row r="16" spans="1:9" x14ac:dyDescent="0.2">
      <c r="A16" s="45">
        <v>10</v>
      </c>
      <c r="B16" s="46" t="s">
        <v>650</v>
      </c>
      <c r="C16" s="46" t="s">
        <v>651</v>
      </c>
      <c r="D16" s="46" t="s">
        <v>652</v>
      </c>
      <c r="E16" s="47">
        <v>240000</v>
      </c>
      <c r="F16" s="48">
        <v>851.04</v>
      </c>
      <c r="G16" s="49">
        <v>2.5419500000000001E-2</v>
      </c>
      <c r="H16" s="39" t="s">
        <v>135</v>
      </c>
    </row>
    <row r="17" spans="1:8" x14ac:dyDescent="0.2">
      <c r="A17" s="45">
        <v>11</v>
      </c>
      <c r="B17" s="46" t="s">
        <v>11</v>
      </c>
      <c r="C17" s="46" t="s">
        <v>12</v>
      </c>
      <c r="D17" s="46" t="s">
        <v>13</v>
      </c>
      <c r="E17" s="47">
        <v>19775</v>
      </c>
      <c r="F17" s="48">
        <v>846.03382499999998</v>
      </c>
      <c r="G17" s="49">
        <v>2.5269969999999999E-2</v>
      </c>
      <c r="H17" s="39" t="s">
        <v>135</v>
      </c>
    </row>
    <row r="18" spans="1:8" ht="25.5" x14ac:dyDescent="0.2">
      <c r="A18" s="45">
        <v>12</v>
      </c>
      <c r="B18" s="46" t="s">
        <v>194</v>
      </c>
      <c r="C18" s="46" t="s">
        <v>195</v>
      </c>
      <c r="D18" s="46" t="s">
        <v>196</v>
      </c>
      <c r="E18" s="47">
        <v>104400</v>
      </c>
      <c r="F18" s="48">
        <v>823.35059999999999</v>
      </c>
      <c r="G18" s="49">
        <v>2.4592449999999998E-2</v>
      </c>
      <c r="H18" s="39" t="s">
        <v>135</v>
      </c>
    </row>
    <row r="19" spans="1:8" x14ac:dyDescent="0.2">
      <c r="A19" s="45">
        <v>13</v>
      </c>
      <c r="B19" s="46" t="s">
        <v>653</v>
      </c>
      <c r="C19" s="46" t="s">
        <v>654</v>
      </c>
      <c r="D19" s="46" t="s">
        <v>652</v>
      </c>
      <c r="E19" s="47">
        <v>81200</v>
      </c>
      <c r="F19" s="48">
        <v>750.85640000000001</v>
      </c>
      <c r="G19" s="49">
        <v>2.2427140000000002E-2</v>
      </c>
      <c r="H19" s="39" t="s">
        <v>135</v>
      </c>
    </row>
    <row r="20" spans="1:8" x14ac:dyDescent="0.2">
      <c r="A20" s="45">
        <v>14</v>
      </c>
      <c r="B20" s="46" t="s">
        <v>32</v>
      </c>
      <c r="C20" s="46" t="s">
        <v>33</v>
      </c>
      <c r="D20" s="46" t="s">
        <v>22</v>
      </c>
      <c r="E20" s="47">
        <v>214700</v>
      </c>
      <c r="F20" s="48">
        <v>641.20155</v>
      </c>
      <c r="G20" s="49">
        <v>1.9151890000000001E-2</v>
      </c>
      <c r="H20" s="39" t="s">
        <v>135</v>
      </c>
    </row>
    <row r="21" spans="1:8" ht="25.5" x14ac:dyDescent="0.2">
      <c r="A21" s="45">
        <v>15</v>
      </c>
      <c r="B21" s="46" t="s">
        <v>108</v>
      </c>
      <c r="C21" s="46" t="s">
        <v>109</v>
      </c>
      <c r="D21" s="46" t="s">
        <v>25</v>
      </c>
      <c r="E21" s="47">
        <v>115500</v>
      </c>
      <c r="F21" s="48">
        <v>577.96199999999999</v>
      </c>
      <c r="G21" s="49">
        <v>1.7263000000000001E-2</v>
      </c>
      <c r="H21" s="39" t="s">
        <v>135</v>
      </c>
    </row>
    <row r="22" spans="1:8" x14ac:dyDescent="0.2">
      <c r="A22" s="45">
        <v>16</v>
      </c>
      <c r="B22" s="46" t="s">
        <v>247</v>
      </c>
      <c r="C22" s="46" t="s">
        <v>248</v>
      </c>
      <c r="D22" s="46" t="s">
        <v>249</v>
      </c>
      <c r="E22" s="47">
        <v>30400</v>
      </c>
      <c r="F22" s="48">
        <v>551.27359999999999</v>
      </c>
      <c r="G22" s="49">
        <v>1.6465850000000001E-2</v>
      </c>
      <c r="H22" s="39" t="s">
        <v>135</v>
      </c>
    </row>
    <row r="23" spans="1:8" x14ac:dyDescent="0.2">
      <c r="A23" s="45">
        <v>17</v>
      </c>
      <c r="B23" s="46" t="s">
        <v>14</v>
      </c>
      <c r="C23" s="46" t="s">
        <v>15</v>
      </c>
      <c r="D23" s="46" t="s">
        <v>16</v>
      </c>
      <c r="E23" s="47">
        <v>23750</v>
      </c>
      <c r="F23" s="48">
        <v>446.33375000000001</v>
      </c>
      <c r="G23" s="49">
        <v>1.333143E-2</v>
      </c>
      <c r="H23" s="39" t="s">
        <v>135</v>
      </c>
    </row>
    <row r="24" spans="1:8" x14ac:dyDescent="0.2">
      <c r="A24" s="45">
        <v>18</v>
      </c>
      <c r="B24" s="46" t="s">
        <v>93</v>
      </c>
      <c r="C24" s="46" t="s">
        <v>94</v>
      </c>
      <c r="D24" s="46" t="s">
        <v>95</v>
      </c>
      <c r="E24" s="47">
        <v>252000</v>
      </c>
      <c r="F24" s="48">
        <v>427.21559999999999</v>
      </c>
      <c r="G24" s="49">
        <v>1.27604E-2</v>
      </c>
      <c r="H24" s="39" t="s">
        <v>135</v>
      </c>
    </row>
    <row r="25" spans="1:8" x14ac:dyDescent="0.2">
      <c r="A25" s="45">
        <v>19</v>
      </c>
      <c r="B25" s="46" t="s">
        <v>348</v>
      </c>
      <c r="C25" s="46" t="s">
        <v>349</v>
      </c>
      <c r="D25" s="46" t="s">
        <v>290</v>
      </c>
      <c r="E25" s="47">
        <v>157625</v>
      </c>
      <c r="F25" s="48">
        <v>388.23037499999998</v>
      </c>
      <c r="G25" s="49">
        <v>1.1595960000000001E-2</v>
      </c>
      <c r="H25" s="39" t="s">
        <v>135</v>
      </c>
    </row>
    <row r="26" spans="1:8" x14ac:dyDescent="0.2">
      <c r="A26" s="45">
        <v>20</v>
      </c>
      <c r="B26" s="46" t="s">
        <v>516</v>
      </c>
      <c r="C26" s="46" t="s">
        <v>517</v>
      </c>
      <c r="D26" s="46" t="s">
        <v>216</v>
      </c>
      <c r="E26" s="47">
        <v>58000</v>
      </c>
      <c r="F26" s="48">
        <v>386.88900000000001</v>
      </c>
      <c r="G26" s="49">
        <v>1.1555889999999999E-2</v>
      </c>
      <c r="H26" s="39" t="s">
        <v>135</v>
      </c>
    </row>
    <row r="27" spans="1:8" x14ac:dyDescent="0.2">
      <c r="A27" s="45">
        <v>21</v>
      </c>
      <c r="B27" s="46" t="s">
        <v>331</v>
      </c>
      <c r="C27" s="46" t="s">
        <v>332</v>
      </c>
      <c r="D27" s="46" t="s">
        <v>31</v>
      </c>
      <c r="E27" s="47">
        <v>102375</v>
      </c>
      <c r="F27" s="48">
        <v>329.59631250000001</v>
      </c>
      <c r="G27" s="49">
        <v>9.84463E-3</v>
      </c>
      <c r="H27" s="39" t="s">
        <v>135</v>
      </c>
    </row>
    <row r="28" spans="1:8" x14ac:dyDescent="0.2">
      <c r="A28" s="45">
        <v>22</v>
      </c>
      <c r="B28" s="46" t="s">
        <v>356</v>
      </c>
      <c r="C28" s="46" t="s">
        <v>357</v>
      </c>
      <c r="D28" s="46" t="s">
        <v>290</v>
      </c>
      <c r="E28" s="47">
        <v>6000</v>
      </c>
      <c r="F28" s="48">
        <v>233.97</v>
      </c>
      <c r="G28" s="49">
        <v>6.9883899999999997E-3</v>
      </c>
      <c r="H28" s="39" t="s">
        <v>135</v>
      </c>
    </row>
    <row r="29" spans="1:8" x14ac:dyDescent="0.2">
      <c r="A29" s="45">
        <v>23</v>
      </c>
      <c r="B29" s="46" t="s">
        <v>333</v>
      </c>
      <c r="C29" s="46" t="s">
        <v>334</v>
      </c>
      <c r="D29" s="46" t="s">
        <v>226</v>
      </c>
      <c r="E29" s="47">
        <v>6800</v>
      </c>
      <c r="F29" s="48">
        <v>231.0232</v>
      </c>
      <c r="G29" s="49">
        <v>6.9003700000000003E-3</v>
      </c>
      <c r="H29" s="39" t="s">
        <v>135</v>
      </c>
    </row>
    <row r="30" spans="1:8" ht="25.5" x14ac:dyDescent="0.2">
      <c r="A30" s="45">
        <v>24</v>
      </c>
      <c r="B30" s="46" t="s">
        <v>448</v>
      </c>
      <c r="C30" s="46" t="s">
        <v>449</v>
      </c>
      <c r="D30" s="46" t="s">
        <v>206</v>
      </c>
      <c r="E30" s="47">
        <v>15750</v>
      </c>
      <c r="F30" s="48">
        <v>212.3415</v>
      </c>
      <c r="G30" s="49">
        <v>6.3423799999999999E-3</v>
      </c>
      <c r="H30" s="39" t="s">
        <v>135</v>
      </c>
    </row>
    <row r="31" spans="1:8" x14ac:dyDescent="0.2">
      <c r="A31" s="45">
        <v>25</v>
      </c>
      <c r="B31" s="46" t="s">
        <v>655</v>
      </c>
      <c r="C31" s="46" t="s">
        <v>656</v>
      </c>
      <c r="D31" s="46" t="s">
        <v>48</v>
      </c>
      <c r="E31" s="47">
        <v>15000</v>
      </c>
      <c r="F31" s="48">
        <v>209.565</v>
      </c>
      <c r="G31" s="49">
        <v>6.2594499999999997E-3</v>
      </c>
      <c r="H31" s="39" t="s">
        <v>135</v>
      </c>
    </row>
    <row r="32" spans="1:8" x14ac:dyDescent="0.2">
      <c r="A32" s="45">
        <v>26</v>
      </c>
      <c r="B32" s="46" t="s">
        <v>506</v>
      </c>
      <c r="C32" s="46" t="s">
        <v>507</v>
      </c>
      <c r="D32" s="46" t="s">
        <v>226</v>
      </c>
      <c r="E32" s="47">
        <v>1400</v>
      </c>
      <c r="F32" s="48">
        <v>207.99799999999999</v>
      </c>
      <c r="G32" s="49">
        <v>6.2126400000000002E-3</v>
      </c>
      <c r="H32" s="39" t="s">
        <v>135</v>
      </c>
    </row>
    <row r="33" spans="1:8" x14ac:dyDescent="0.2">
      <c r="A33" s="45">
        <v>27</v>
      </c>
      <c r="B33" s="46" t="s">
        <v>76</v>
      </c>
      <c r="C33" s="46" t="s">
        <v>77</v>
      </c>
      <c r="D33" s="46" t="s">
        <v>78</v>
      </c>
      <c r="E33" s="47">
        <v>4200</v>
      </c>
      <c r="F33" s="48">
        <v>202.7424</v>
      </c>
      <c r="G33" s="49">
        <v>6.05566E-3</v>
      </c>
      <c r="H33" s="39" t="s">
        <v>135</v>
      </c>
    </row>
    <row r="34" spans="1:8" ht="25.5" x14ac:dyDescent="0.2">
      <c r="A34" s="45">
        <v>28</v>
      </c>
      <c r="B34" s="46" t="s">
        <v>444</v>
      </c>
      <c r="C34" s="46" t="s">
        <v>445</v>
      </c>
      <c r="D34" s="46" t="s">
        <v>196</v>
      </c>
      <c r="E34" s="47">
        <v>17050</v>
      </c>
      <c r="F34" s="48">
        <v>194.54050000000001</v>
      </c>
      <c r="G34" s="49">
        <v>5.8106800000000004E-3</v>
      </c>
      <c r="H34" s="39" t="s">
        <v>135</v>
      </c>
    </row>
    <row r="35" spans="1:8" x14ac:dyDescent="0.2">
      <c r="A35" s="45">
        <v>29</v>
      </c>
      <c r="B35" s="46" t="s">
        <v>657</v>
      </c>
      <c r="C35" s="46" t="s">
        <v>658</v>
      </c>
      <c r="D35" s="46" t="s">
        <v>423</v>
      </c>
      <c r="E35" s="47">
        <v>3125</v>
      </c>
      <c r="F35" s="48">
        <v>187.578125</v>
      </c>
      <c r="G35" s="49">
        <v>5.6027200000000003E-3</v>
      </c>
      <c r="H35" s="39" t="s">
        <v>135</v>
      </c>
    </row>
    <row r="36" spans="1:8" x14ac:dyDescent="0.2">
      <c r="A36" s="45">
        <v>30</v>
      </c>
      <c r="B36" s="46" t="s">
        <v>659</v>
      </c>
      <c r="C36" s="46" t="s">
        <v>660</v>
      </c>
      <c r="D36" s="46" t="s">
        <v>48</v>
      </c>
      <c r="E36" s="47">
        <v>7500</v>
      </c>
      <c r="F36" s="48">
        <v>117.0975</v>
      </c>
      <c r="G36" s="49">
        <v>3.4975599999999998E-3</v>
      </c>
      <c r="H36" s="39" t="s">
        <v>135</v>
      </c>
    </row>
    <row r="37" spans="1:8" x14ac:dyDescent="0.2">
      <c r="A37" s="50"/>
      <c r="B37" s="50"/>
      <c r="C37" s="51" t="s">
        <v>134</v>
      </c>
      <c r="D37" s="50"/>
      <c r="E37" s="50" t="s">
        <v>135</v>
      </c>
      <c r="F37" s="52">
        <v>23647.765912499999</v>
      </c>
      <c r="G37" s="53">
        <v>0.70632919999999999</v>
      </c>
      <c r="H37" s="39" t="s">
        <v>135</v>
      </c>
    </row>
    <row r="38" spans="1:8" x14ac:dyDescent="0.2">
      <c r="A38" s="50"/>
      <c r="B38" s="50"/>
      <c r="C38" s="54"/>
      <c r="D38" s="50"/>
      <c r="E38" s="50"/>
      <c r="F38" s="55"/>
      <c r="G38" s="55"/>
      <c r="H38" s="39" t="s">
        <v>135</v>
      </c>
    </row>
    <row r="39" spans="1:8" x14ac:dyDescent="0.2">
      <c r="A39" s="50"/>
      <c r="B39" s="50"/>
      <c r="C39" s="51" t="s">
        <v>136</v>
      </c>
      <c r="D39" s="50"/>
      <c r="E39" s="50"/>
      <c r="F39" s="50"/>
      <c r="G39" s="50"/>
      <c r="H39" s="39" t="s">
        <v>135</v>
      </c>
    </row>
    <row r="40" spans="1:8" x14ac:dyDescent="0.2">
      <c r="A40" s="50"/>
      <c r="B40" s="50"/>
      <c r="C40" s="51" t="s">
        <v>134</v>
      </c>
      <c r="D40" s="50"/>
      <c r="E40" s="50" t="s">
        <v>135</v>
      </c>
      <c r="F40" s="56" t="s">
        <v>137</v>
      </c>
      <c r="G40" s="53">
        <v>0</v>
      </c>
      <c r="H40" s="39" t="s">
        <v>135</v>
      </c>
    </row>
    <row r="41" spans="1:8" x14ac:dyDescent="0.2">
      <c r="A41" s="50"/>
      <c r="B41" s="50"/>
      <c r="C41" s="54"/>
      <c r="D41" s="50"/>
      <c r="E41" s="50"/>
      <c r="F41" s="55"/>
      <c r="G41" s="55"/>
      <c r="H41" s="39" t="s">
        <v>135</v>
      </c>
    </row>
    <row r="42" spans="1:8" x14ac:dyDescent="0.2">
      <c r="A42" s="50"/>
      <c r="B42" s="50"/>
      <c r="C42" s="51" t="s">
        <v>138</v>
      </c>
      <c r="D42" s="50"/>
      <c r="E42" s="50"/>
      <c r="F42" s="50"/>
      <c r="G42" s="50"/>
      <c r="H42" s="39" t="s">
        <v>135</v>
      </c>
    </row>
    <row r="43" spans="1:8" x14ac:dyDescent="0.2">
      <c r="A43" s="50"/>
      <c r="B43" s="50"/>
      <c r="C43" s="51" t="s">
        <v>134</v>
      </c>
      <c r="D43" s="50"/>
      <c r="E43" s="50" t="s">
        <v>135</v>
      </c>
      <c r="F43" s="56" t="s">
        <v>137</v>
      </c>
      <c r="G43" s="53">
        <v>0</v>
      </c>
      <c r="H43" s="39" t="s">
        <v>135</v>
      </c>
    </row>
    <row r="44" spans="1:8" x14ac:dyDescent="0.2">
      <c r="A44" s="50"/>
      <c r="B44" s="50"/>
      <c r="C44" s="54"/>
      <c r="D44" s="50"/>
      <c r="E44" s="50"/>
      <c r="F44" s="55"/>
      <c r="G44" s="55"/>
      <c r="H44" s="39" t="s">
        <v>135</v>
      </c>
    </row>
    <row r="45" spans="1:8" x14ac:dyDescent="0.2">
      <c r="A45" s="50"/>
      <c r="B45" s="50"/>
      <c r="C45" s="51" t="s">
        <v>139</v>
      </c>
      <c r="D45" s="50"/>
      <c r="E45" s="50"/>
      <c r="F45" s="50"/>
      <c r="G45" s="50"/>
      <c r="H45" s="39" t="s">
        <v>135</v>
      </c>
    </row>
    <row r="46" spans="1:8" x14ac:dyDescent="0.2">
      <c r="A46" s="50"/>
      <c r="B46" s="50"/>
      <c r="C46" s="51" t="s">
        <v>134</v>
      </c>
      <c r="D46" s="50"/>
      <c r="E46" s="50" t="s">
        <v>135</v>
      </c>
      <c r="F46" s="56" t="s">
        <v>137</v>
      </c>
      <c r="G46" s="53">
        <v>0</v>
      </c>
      <c r="H46" s="39" t="s">
        <v>135</v>
      </c>
    </row>
    <row r="47" spans="1:8" x14ac:dyDescent="0.2">
      <c r="A47" s="50"/>
      <c r="B47" s="50"/>
      <c r="C47" s="54"/>
      <c r="D47" s="50"/>
      <c r="E47" s="50"/>
      <c r="F47" s="55"/>
      <c r="G47" s="55"/>
      <c r="H47" s="39" t="s">
        <v>135</v>
      </c>
    </row>
    <row r="48" spans="1:8" x14ac:dyDescent="0.2">
      <c r="A48" s="50"/>
      <c r="B48" s="50"/>
      <c r="C48" s="51" t="s">
        <v>140</v>
      </c>
      <c r="D48" s="50"/>
      <c r="E48" s="50"/>
      <c r="F48" s="55"/>
      <c r="G48" s="55"/>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141</v>
      </c>
      <c r="D51" s="50"/>
      <c r="E51" s="50"/>
      <c r="F51" s="55"/>
      <c r="G51" s="55"/>
      <c r="H51" s="39" t="s">
        <v>135</v>
      </c>
    </row>
    <row r="52" spans="1:8" x14ac:dyDescent="0.2">
      <c r="A52" s="45">
        <v>1</v>
      </c>
      <c r="B52" s="46"/>
      <c r="C52" s="46" t="s">
        <v>1029</v>
      </c>
      <c r="D52" s="46" t="s">
        <v>319</v>
      </c>
      <c r="E52" s="47">
        <v>-7500</v>
      </c>
      <c r="F52" s="48">
        <v>-117.39</v>
      </c>
      <c r="G52" s="49">
        <f>F52/$F$136</f>
        <v>-3.5062925849367282E-3</v>
      </c>
      <c r="H52" s="39" t="s">
        <v>135</v>
      </c>
    </row>
    <row r="53" spans="1:8" x14ac:dyDescent="0.2">
      <c r="A53" s="45">
        <v>2</v>
      </c>
      <c r="B53" s="46"/>
      <c r="C53" s="46" t="s">
        <v>1030</v>
      </c>
      <c r="D53" s="46" t="s">
        <v>319</v>
      </c>
      <c r="E53" s="47">
        <v>-3125</v>
      </c>
      <c r="F53" s="48">
        <v>-188.65625</v>
      </c>
      <c r="G53" s="49">
        <f t="shared" ref="G53:G81" si="0">F53/$F$136</f>
        <v>-5.6349264032453331E-3</v>
      </c>
      <c r="H53" s="39" t="s">
        <v>135</v>
      </c>
    </row>
    <row r="54" spans="1:8" x14ac:dyDescent="0.2">
      <c r="A54" s="45">
        <v>3</v>
      </c>
      <c r="B54" s="46"/>
      <c r="C54" s="46" t="s">
        <v>1031</v>
      </c>
      <c r="D54" s="46" t="s">
        <v>319</v>
      </c>
      <c r="E54" s="47">
        <v>-17050</v>
      </c>
      <c r="F54" s="48">
        <v>-195.64875000000001</v>
      </c>
      <c r="G54" s="49">
        <f t="shared" si="0"/>
        <v>-5.8437836389568084E-3</v>
      </c>
      <c r="H54" s="39" t="s">
        <v>135</v>
      </c>
    </row>
    <row r="55" spans="1:8" x14ac:dyDescent="0.2">
      <c r="A55" s="45">
        <v>4</v>
      </c>
      <c r="B55" s="46"/>
      <c r="C55" s="46" t="s">
        <v>1032</v>
      </c>
      <c r="D55" s="46" t="s">
        <v>319</v>
      </c>
      <c r="E55" s="47">
        <v>-4200</v>
      </c>
      <c r="F55" s="48">
        <v>-203.30520000000001</v>
      </c>
      <c r="G55" s="49">
        <f t="shared" si="0"/>
        <v>-6.0724722313576845E-3</v>
      </c>
      <c r="H55" s="39" t="s">
        <v>135</v>
      </c>
    </row>
    <row r="56" spans="1:8" x14ac:dyDescent="0.2">
      <c r="A56" s="45">
        <v>5</v>
      </c>
      <c r="B56" s="46"/>
      <c r="C56" s="46" t="s">
        <v>1033</v>
      </c>
      <c r="D56" s="46" t="s">
        <v>319</v>
      </c>
      <c r="E56" s="47">
        <v>-1400</v>
      </c>
      <c r="F56" s="48">
        <v>-209.14599999999999</v>
      </c>
      <c r="G56" s="49">
        <f t="shared" si="0"/>
        <v>-6.2469296274740346E-3</v>
      </c>
      <c r="H56" s="39" t="s">
        <v>135</v>
      </c>
    </row>
    <row r="57" spans="1:8" x14ac:dyDescent="0.2">
      <c r="A57" s="45">
        <v>6</v>
      </c>
      <c r="B57" s="46"/>
      <c r="C57" s="46" t="s">
        <v>1034</v>
      </c>
      <c r="D57" s="46" t="s">
        <v>319</v>
      </c>
      <c r="E57" s="47">
        <v>-15000</v>
      </c>
      <c r="F57" s="48">
        <v>-210.73500000000001</v>
      </c>
      <c r="G57" s="49">
        <f t="shared" si="0"/>
        <v>-6.2943910715277411E-3</v>
      </c>
      <c r="H57" s="39" t="s">
        <v>135</v>
      </c>
    </row>
    <row r="58" spans="1:8" x14ac:dyDescent="0.2">
      <c r="A58" s="45">
        <v>7</v>
      </c>
      <c r="B58" s="46"/>
      <c r="C58" s="46" t="s">
        <v>1019</v>
      </c>
      <c r="D58" s="46" t="s">
        <v>319</v>
      </c>
      <c r="E58" s="47">
        <v>-15750</v>
      </c>
      <c r="F58" s="48">
        <v>-212.81399999999999</v>
      </c>
      <c r="G58" s="49">
        <f t="shared" si="0"/>
        <v>-6.3564882031750987E-3</v>
      </c>
      <c r="H58" s="39" t="s">
        <v>135</v>
      </c>
    </row>
    <row r="59" spans="1:8" x14ac:dyDescent="0.2">
      <c r="A59" s="45">
        <v>8</v>
      </c>
      <c r="B59" s="46"/>
      <c r="C59" s="46" t="s">
        <v>1035</v>
      </c>
      <c r="D59" s="46" t="s">
        <v>319</v>
      </c>
      <c r="E59" s="47">
        <v>-6800</v>
      </c>
      <c r="F59" s="48">
        <v>-232.2132</v>
      </c>
      <c r="G59" s="49">
        <f t="shared" si="0"/>
        <v>-6.9359180618828644E-3</v>
      </c>
      <c r="H59" s="39" t="s">
        <v>135</v>
      </c>
    </row>
    <row r="60" spans="1:8" x14ac:dyDescent="0.2">
      <c r="A60" s="45">
        <v>9</v>
      </c>
      <c r="B60" s="46"/>
      <c r="C60" s="46" t="s">
        <v>1036</v>
      </c>
      <c r="D60" s="46" t="s">
        <v>319</v>
      </c>
      <c r="E60" s="47">
        <v>-6000</v>
      </c>
      <c r="F60" s="48">
        <v>-235.07400000000001</v>
      </c>
      <c r="G60" s="49">
        <f t="shared" si="0"/>
        <v>-7.021366582429649E-3</v>
      </c>
      <c r="H60" s="39" t="s">
        <v>135</v>
      </c>
    </row>
    <row r="61" spans="1:8" x14ac:dyDescent="0.2">
      <c r="A61" s="45">
        <v>10</v>
      </c>
      <c r="B61" s="46"/>
      <c r="C61" s="46" t="s">
        <v>1027</v>
      </c>
      <c r="D61" s="46" t="s">
        <v>319</v>
      </c>
      <c r="E61" s="47">
        <v>-102375</v>
      </c>
      <c r="F61" s="48">
        <v>-330.4665</v>
      </c>
      <c r="G61" s="49">
        <f t="shared" si="0"/>
        <v>-9.8706213350369994E-3</v>
      </c>
      <c r="H61" s="39" t="s">
        <v>135</v>
      </c>
    </row>
    <row r="62" spans="1:8" x14ac:dyDescent="0.2">
      <c r="A62" s="45">
        <v>11</v>
      </c>
      <c r="B62" s="46"/>
      <c r="C62" s="46" t="s">
        <v>1037</v>
      </c>
      <c r="D62" s="46" t="s">
        <v>319</v>
      </c>
      <c r="E62" s="47">
        <v>-58000</v>
      </c>
      <c r="F62" s="48">
        <v>-389.09300000000002</v>
      </c>
      <c r="G62" s="49">
        <f t="shared" si="0"/>
        <v>-1.1621721618117271E-2</v>
      </c>
      <c r="H62" s="39" t="s">
        <v>135</v>
      </c>
    </row>
    <row r="63" spans="1:8" x14ac:dyDescent="0.2">
      <c r="A63" s="45">
        <v>12</v>
      </c>
      <c r="B63" s="46"/>
      <c r="C63" s="46" t="s">
        <v>1024</v>
      </c>
      <c r="D63" s="46" t="s">
        <v>319</v>
      </c>
      <c r="E63" s="47">
        <v>-157625</v>
      </c>
      <c r="F63" s="48">
        <v>-389.57018749999997</v>
      </c>
      <c r="G63" s="49">
        <f t="shared" si="0"/>
        <v>-1.1635974612349101E-2</v>
      </c>
      <c r="H63" s="39" t="s">
        <v>135</v>
      </c>
    </row>
    <row r="64" spans="1:8" x14ac:dyDescent="0.2">
      <c r="A64" s="45">
        <v>13</v>
      </c>
      <c r="B64" s="46"/>
      <c r="C64" s="46" t="s">
        <v>1038</v>
      </c>
      <c r="D64" s="46" t="s">
        <v>319</v>
      </c>
      <c r="E64" s="47">
        <v>-252000</v>
      </c>
      <c r="F64" s="48">
        <v>-428.82839999999999</v>
      </c>
      <c r="G64" s="49">
        <f t="shared" si="0"/>
        <v>-1.280856835446189E-2</v>
      </c>
      <c r="H64" s="39" t="s">
        <v>135</v>
      </c>
    </row>
    <row r="65" spans="1:8" x14ac:dyDescent="0.2">
      <c r="A65" s="45">
        <v>14</v>
      </c>
      <c r="B65" s="46"/>
      <c r="C65" s="46" t="s">
        <v>1025</v>
      </c>
      <c r="D65" s="46" t="s">
        <v>319</v>
      </c>
      <c r="E65" s="47">
        <v>-23750</v>
      </c>
      <c r="F65" s="48">
        <v>-448.85124999999999</v>
      </c>
      <c r="G65" s="49">
        <f t="shared" si="0"/>
        <v>-1.3406625859226353E-2</v>
      </c>
      <c r="H65" s="39" t="s">
        <v>135</v>
      </c>
    </row>
    <row r="66" spans="1:8" x14ac:dyDescent="0.2">
      <c r="A66" s="45">
        <v>15</v>
      </c>
      <c r="B66" s="46"/>
      <c r="C66" s="46" t="s">
        <v>1039</v>
      </c>
      <c r="D66" s="46" t="s">
        <v>319</v>
      </c>
      <c r="E66" s="47">
        <v>-30400</v>
      </c>
      <c r="F66" s="48">
        <v>-552.45920000000001</v>
      </c>
      <c r="G66" s="49">
        <f t="shared" si="0"/>
        <v>-1.6501265835591424E-2</v>
      </c>
      <c r="H66" s="39" t="s">
        <v>135</v>
      </c>
    </row>
    <row r="67" spans="1:8" x14ac:dyDescent="0.2">
      <c r="A67" s="45">
        <v>16</v>
      </c>
      <c r="B67" s="46"/>
      <c r="C67" s="46" t="s">
        <v>1040</v>
      </c>
      <c r="D67" s="46" t="s">
        <v>319</v>
      </c>
      <c r="E67" s="47">
        <v>-115500</v>
      </c>
      <c r="F67" s="48">
        <v>-579.75225</v>
      </c>
      <c r="G67" s="49">
        <f t="shared" si="0"/>
        <v>-1.7316475127995438E-2</v>
      </c>
      <c r="H67" s="39" t="s">
        <v>135</v>
      </c>
    </row>
    <row r="68" spans="1:8" x14ac:dyDescent="0.2">
      <c r="A68" s="45">
        <v>17</v>
      </c>
      <c r="B68" s="46"/>
      <c r="C68" s="46" t="s">
        <v>1041</v>
      </c>
      <c r="D68" s="46" t="s">
        <v>319</v>
      </c>
      <c r="E68" s="47">
        <v>-214700</v>
      </c>
      <c r="F68" s="48">
        <v>-644.85145</v>
      </c>
      <c r="G68" s="49">
        <f t="shared" si="0"/>
        <v>-1.9260906870437834E-2</v>
      </c>
      <c r="H68" s="39" t="s">
        <v>135</v>
      </c>
    </row>
    <row r="69" spans="1:8" x14ac:dyDescent="0.2">
      <c r="A69" s="45">
        <v>18</v>
      </c>
      <c r="B69" s="46"/>
      <c r="C69" s="46" t="s">
        <v>1042</v>
      </c>
      <c r="D69" s="46" t="s">
        <v>319</v>
      </c>
      <c r="E69" s="47">
        <v>-81200</v>
      </c>
      <c r="F69" s="48">
        <v>-755.03819999999996</v>
      </c>
      <c r="G69" s="49">
        <f t="shared" si="0"/>
        <v>-2.2552047380560308E-2</v>
      </c>
      <c r="H69" s="39" t="s">
        <v>135</v>
      </c>
    </row>
    <row r="70" spans="1:8" x14ac:dyDescent="0.2">
      <c r="A70" s="45">
        <v>19</v>
      </c>
      <c r="B70" s="46"/>
      <c r="C70" s="46" t="s">
        <v>1043</v>
      </c>
      <c r="D70" s="46" t="s">
        <v>319</v>
      </c>
      <c r="E70" s="47">
        <v>-104400</v>
      </c>
      <c r="F70" s="48">
        <v>-827.52660000000003</v>
      </c>
      <c r="G70" s="49">
        <f t="shared" si="0"/>
        <v>-2.4717185291915002E-2</v>
      </c>
      <c r="H70" s="39" t="s">
        <v>135</v>
      </c>
    </row>
    <row r="71" spans="1:8" x14ac:dyDescent="0.2">
      <c r="A71" s="45">
        <v>20</v>
      </c>
      <c r="B71" s="46"/>
      <c r="C71" s="46" t="s">
        <v>1044</v>
      </c>
      <c r="D71" s="46" t="s">
        <v>319</v>
      </c>
      <c r="E71" s="47">
        <v>-19775</v>
      </c>
      <c r="F71" s="48">
        <v>-849.63287500000001</v>
      </c>
      <c r="G71" s="49">
        <f t="shared" si="0"/>
        <v>-2.537747209754642E-2</v>
      </c>
      <c r="H71" s="39" t="s">
        <v>135</v>
      </c>
    </row>
    <row r="72" spans="1:8" x14ac:dyDescent="0.2">
      <c r="A72" s="45">
        <v>21</v>
      </c>
      <c r="B72" s="46"/>
      <c r="C72" s="46" t="s">
        <v>1045</v>
      </c>
      <c r="D72" s="46" t="s">
        <v>319</v>
      </c>
      <c r="E72" s="47">
        <v>-240000</v>
      </c>
      <c r="F72" s="48">
        <v>-855.96</v>
      </c>
      <c r="G72" s="49">
        <f t="shared" si="0"/>
        <v>-2.5566455413599472E-2</v>
      </c>
      <c r="H72" s="39" t="s">
        <v>135</v>
      </c>
    </row>
    <row r="73" spans="1:8" x14ac:dyDescent="0.2">
      <c r="A73" s="45">
        <v>22</v>
      </c>
      <c r="B73" s="46"/>
      <c r="C73" s="46" t="s">
        <v>1026</v>
      </c>
      <c r="D73" s="46" t="s">
        <v>319</v>
      </c>
      <c r="E73" s="47">
        <v>-214000</v>
      </c>
      <c r="F73" s="48">
        <v>-893.66399999999999</v>
      </c>
      <c r="G73" s="49">
        <f t="shared" si="0"/>
        <v>-2.6692626770805829E-2</v>
      </c>
      <c r="H73" s="39" t="s">
        <v>135</v>
      </c>
    </row>
    <row r="74" spans="1:8" x14ac:dyDescent="0.2">
      <c r="A74" s="45">
        <v>23</v>
      </c>
      <c r="B74" s="46"/>
      <c r="C74" s="46" t="s">
        <v>1046</v>
      </c>
      <c r="D74" s="46" t="s">
        <v>319</v>
      </c>
      <c r="E74" s="47">
        <v>-337600</v>
      </c>
      <c r="F74" s="48">
        <v>-1063.6088</v>
      </c>
      <c r="G74" s="49">
        <f t="shared" si="0"/>
        <v>-3.1768665548287348E-2</v>
      </c>
      <c r="H74" s="39" t="s">
        <v>135</v>
      </c>
    </row>
    <row r="75" spans="1:8" x14ac:dyDescent="0.2">
      <c r="A75" s="45">
        <v>24</v>
      </c>
      <c r="B75" s="46"/>
      <c r="C75" s="46" t="s">
        <v>1047</v>
      </c>
      <c r="D75" s="46" t="s">
        <v>319</v>
      </c>
      <c r="E75" s="47">
        <v>-125250</v>
      </c>
      <c r="F75" s="48">
        <v>-1254.065625</v>
      </c>
      <c r="G75" s="49">
        <f t="shared" si="0"/>
        <v>-3.7457372876408074E-2</v>
      </c>
      <c r="H75" s="39" t="s">
        <v>135</v>
      </c>
    </row>
    <row r="76" spans="1:8" x14ac:dyDescent="0.2">
      <c r="A76" s="45">
        <v>25</v>
      </c>
      <c r="B76" s="46"/>
      <c r="C76" s="46" t="s">
        <v>1048</v>
      </c>
      <c r="D76" s="46" t="s">
        <v>319</v>
      </c>
      <c r="E76" s="47">
        <v>-1952000</v>
      </c>
      <c r="F76" s="48">
        <v>-1474.1504</v>
      </c>
      <c r="G76" s="49">
        <f t="shared" si="0"/>
        <v>-4.4031030041754085E-2</v>
      </c>
      <c r="H76" s="39" t="s">
        <v>135</v>
      </c>
    </row>
    <row r="77" spans="1:8" x14ac:dyDescent="0.2">
      <c r="A77" s="45">
        <v>26</v>
      </c>
      <c r="B77" s="46"/>
      <c r="C77" s="46" t="s">
        <v>1049</v>
      </c>
      <c r="D77" s="46" t="s">
        <v>319</v>
      </c>
      <c r="E77" s="47">
        <v>-108125</v>
      </c>
      <c r="F77" s="48">
        <v>-1504.4512500000001</v>
      </c>
      <c r="G77" s="49">
        <f t="shared" si="0"/>
        <v>-4.493607856098298E-2</v>
      </c>
      <c r="H77" s="39" t="s">
        <v>135</v>
      </c>
    </row>
    <row r="78" spans="1:8" x14ac:dyDescent="0.2">
      <c r="A78" s="45">
        <v>27</v>
      </c>
      <c r="B78" s="46"/>
      <c r="C78" s="46" t="s">
        <v>1050</v>
      </c>
      <c r="D78" s="46" t="s">
        <v>319</v>
      </c>
      <c r="E78" s="47">
        <v>-445200</v>
      </c>
      <c r="F78" s="48">
        <v>-1560.2034000000001</v>
      </c>
      <c r="G78" s="49">
        <f t="shared" si="0"/>
        <v>-4.6601325601951384E-2</v>
      </c>
      <c r="H78" s="39" t="s">
        <v>135</v>
      </c>
    </row>
    <row r="79" spans="1:8" x14ac:dyDescent="0.2">
      <c r="A79" s="45">
        <v>28</v>
      </c>
      <c r="B79" s="46"/>
      <c r="C79" s="46" t="s">
        <v>1051</v>
      </c>
      <c r="D79" s="46" t="s">
        <v>319</v>
      </c>
      <c r="E79" s="47">
        <v>-236500</v>
      </c>
      <c r="F79" s="48">
        <v>-2114.31</v>
      </c>
      <c r="G79" s="49">
        <f t="shared" si="0"/>
        <v>-6.3151797216607672E-2</v>
      </c>
      <c r="H79" s="39" t="s">
        <v>135</v>
      </c>
    </row>
    <row r="80" spans="1:8" x14ac:dyDescent="0.2">
      <c r="A80" s="45">
        <v>29</v>
      </c>
      <c r="B80" s="46"/>
      <c r="C80" s="46" t="s">
        <v>1028</v>
      </c>
      <c r="D80" s="46" t="s">
        <v>319</v>
      </c>
      <c r="E80" s="47">
        <v>-175000</v>
      </c>
      <c r="F80" s="48">
        <v>-2427.0749999999998</v>
      </c>
      <c r="G80" s="49">
        <f t="shared" si="0"/>
        <v>-7.2493696870136376E-2</v>
      </c>
      <c r="H80" s="39" t="s">
        <v>135</v>
      </c>
    </row>
    <row r="81" spans="1:8" x14ac:dyDescent="0.2">
      <c r="A81" s="45">
        <v>30</v>
      </c>
      <c r="B81" s="46"/>
      <c r="C81" s="46" t="s">
        <v>1022</v>
      </c>
      <c r="D81" s="46" t="s">
        <v>319</v>
      </c>
      <c r="E81" s="47">
        <v>-186500</v>
      </c>
      <c r="F81" s="48">
        <v>-2613.6109999999999</v>
      </c>
      <c r="G81" s="49">
        <f t="shared" si="0"/>
        <v>-7.8065294055788964E-2</v>
      </c>
      <c r="H81" s="39" t="s">
        <v>135</v>
      </c>
    </row>
    <row r="82" spans="1:8" x14ac:dyDescent="0.2">
      <c r="A82" s="50"/>
      <c r="B82" s="50"/>
      <c r="C82" s="51" t="s">
        <v>134</v>
      </c>
      <c r="D82" s="50"/>
      <c r="E82" s="50" t="s">
        <v>135</v>
      </c>
      <c r="F82" s="52">
        <v>-23762.151787499999</v>
      </c>
      <c r="G82" s="53">
        <v>-0.70974581999999997</v>
      </c>
      <c r="H82" s="39" t="s">
        <v>135</v>
      </c>
    </row>
    <row r="83" spans="1:8" x14ac:dyDescent="0.2">
      <c r="A83" s="50"/>
      <c r="B83" s="50"/>
      <c r="C83" s="54"/>
      <c r="D83" s="50"/>
      <c r="E83" s="50"/>
      <c r="F83" s="55"/>
      <c r="G83" s="55"/>
      <c r="H83" s="39" t="s">
        <v>135</v>
      </c>
    </row>
    <row r="84" spans="1:8" x14ac:dyDescent="0.2">
      <c r="A84" s="50"/>
      <c r="B84" s="50"/>
      <c r="C84" s="51" t="s">
        <v>142</v>
      </c>
      <c r="D84" s="50"/>
      <c r="E84" s="50"/>
      <c r="F84" s="52">
        <f>F37</f>
        <v>23647.765912499999</v>
      </c>
      <c r="G84" s="53">
        <f>G37</f>
        <v>0.70632919999999999</v>
      </c>
      <c r="H84" s="39" t="s">
        <v>135</v>
      </c>
    </row>
    <row r="85" spans="1:8" x14ac:dyDescent="0.2">
      <c r="A85" s="50"/>
      <c r="B85" s="50"/>
      <c r="C85" s="54"/>
      <c r="D85" s="50"/>
      <c r="E85" s="50"/>
      <c r="F85" s="55"/>
      <c r="G85" s="55"/>
      <c r="H85" s="39" t="s">
        <v>135</v>
      </c>
    </row>
    <row r="86" spans="1:8" x14ac:dyDescent="0.2">
      <c r="A86" s="50"/>
      <c r="B86" s="50"/>
      <c r="C86" s="51" t="s">
        <v>143</v>
      </c>
      <c r="D86" s="50"/>
      <c r="E86" s="50"/>
      <c r="F86" s="55"/>
      <c r="G86" s="55"/>
      <c r="H86" s="39" t="s">
        <v>135</v>
      </c>
    </row>
    <row r="87" spans="1:8" x14ac:dyDescent="0.2">
      <c r="A87" s="50"/>
      <c r="B87" s="50"/>
      <c r="C87" s="51" t="s">
        <v>10</v>
      </c>
      <c r="D87" s="50"/>
      <c r="E87" s="50"/>
      <c r="F87" s="55"/>
      <c r="G87" s="55"/>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144</v>
      </c>
      <c r="D90" s="50"/>
      <c r="E90" s="50"/>
      <c r="F90" s="50"/>
      <c r="G90" s="50"/>
      <c r="H90" s="39" t="s">
        <v>135</v>
      </c>
    </row>
    <row r="91" spans="1:8" x14ac:dyDescent="0.2">
      <c r="A91" s="50"/>
      <c r="B91" s="50"/>
      <c r="C91" s="51" t="s">
        <v>134</v>
      </c>
      <c r="D91" s="50"/>
      <c r="E91" s="50" t="s">
        <v>135</v>
      </c>
      <c r="F91" s="56" t="s">
        <v>137</v>
      </c>
      <c r="G91" s="53">
        <v>0</v>
      </c>
      <c r="H91" s="39" t="s">
        <v>135</v>
      </c>
    </row>
    <row r="92" spans="1:8" x14ac:dyDescent="0.2">
      <c r="A92" s="50"/>
      <c r="B92" s="50"/>
      <c r="C92" s="54"/>
      <c r="D92" s="50"/>
      <c r="E92" s="50"/>
      <c r="F92" s="55"/>
      <c r="G92" s="55"/>
      <c r="H92" s="39" t="s">
        <v>135</v>
      </c>
    </row>
    <row r="93" spans="1:8" x14ac:dyDescent="0.2">
      <c r="A93" s="50"/>
      <c r="B93" s="50"/>
      <c r="C93" s="51" t="s">
        <v>145</v>
      </c>
      <c r="D93" s="50"/>
      <c r="E93" s="50"/>
      <c r="F93" s="50"/>
      <c r="G93" s="50"/>
      <c r="H93" s="39" t="s">
        <v>135</v>
      </c>
    </row>
    <row r="94" spans="1:8" x14ac:dyDescent="0.2">
      <c r="A94" s="45">
        <v>1</v>
      </c>
      <c r="B94" s="46" t="s">
        <v>661</v>
      </c>
      <c r="C94" s="46" t="s">
        <v>1163</v>
      </c>
      <c r="D94" s="46" t="s">
        <v>610</v>
      </c>
      <c r="E94" s="47">
        <v>1000000</v>
      </c>
      <c r="F94" s="48">
        <v>1022.748</v>
      </c>
      <c r="G94" s="49">
        <v>3.0548209999999999E-2</v>
      </c>
      <c r="H94" s="39">
        <v>5.6131000000000002</v>
      </c>
    </row>
    <row r="95" spans="1:8" x14ac:dyDescent="0.2">
      <c r="A95" s="50"/>
      <c r="B95" s="50"/>
      <c r="C95" s="51" t="s">
        <v>134</v>
      </c>
      <c r="D95" s="50"/>
      <c r="E95" s="50" t="s">
        <v>135</v>
      </c>
      <c r="F95" s="52">
        <v>1022.748</v>
      </c>
      <c r="G95" s="53">
        <v>3.0548209999999999E-2</v>
      </c>
      <c r="H95" s="39" t="s">
        <v>135</v>
      </c>
    </row>
    <row r="96" spans="1:8" x14ac:dyDescent="0.2">
      <c r="A96" s="50"/>
      <c r="B96" s="50"/>
      <c r="C96" s="54"/>
      <c r="D96" s="50"/>
      <c r="E96" s="50"/>
      <c r="F96" s="55"/>
      <c r="G96" s="55"/>
      <c r="H96" s="39" t="s">
        <v>135</v>
      </c>
    </row>
    <row r="97" spans="1:8" x14ac:dyDescent="0.2">
      <c r="A97" s="50"/>
      <c r="B97" s="50"/>
      <c r="C97" s="51" t="s">
        <v>146</v>
      </c>
      <c r="D97" s="50"/>
      <c r="E97" s="50"/>
      <c r="F97" s="55"/>
      <c r="G97" s="55"/>
      <c r="H97" s="39" t="s">
        <v>135</v>
      </c>
    </row>
    <row r="98" spans="1:8" x14ac:dyDescent="0.2">
      <c r="A98" s="50"/>
      <c r="B98" s="50"/>
      <c r="C98" s="51" t="s">
        <v>134</v>
      </c>
      <c r="D98" s="50"/>
      <c r="E98" s="50" t="s">
        <v>135</v>
      </c>
      <c r="F98" s="56" t="s">
        <v>137</v>
      </c>
      <c r="G98" s="53">
        <v>0</v>
      </c>
      <c r="H98" s="39" t="s">
        <v>135</v>
      </c>
    </row>
    <row r="99" spans="1:8" x14ac:dyDescent="0.2">
      <c r="A99" s="50"/>
      <c r="B99" s="50"/>
      <c r="C99" s="54"/>
      <c r="D99" s="50"/>
      <c r="E99" s="50"/>
      <c r="F99" s="55"/>
      <c r="G99" s="55"/>
      <c r="H99" s="39" t="s">
        <v>135</v>
      </c>
    </row>
    <row r="100" spans="1:8" x14ac:dyDescent="0.2">
      <c r="A100" s="50"/>
      <c r="B100" s="50"/>
      <c r="C100" s="51" t="s">
        <v>147</v>
      </c>
      <c r="D100" s="50"/>
      <c r="E100" s="50"/>
      <c r="F100" s="52">
        <v>1022.748</v>
      </c>
      <c r="G100" s="53">
        <v>3.0548209999999999E-2</v>
      </c>
      <c r="H100" s="39" t="s">
        <v>135</v>
      </c>
    </row>
    <row r="101" spans="1:8" x14ac:dyDescent="0.2">
      <c r="A101" s="50"/>
      <c r="B101" s="50"/>
      <c r="C101" s="54"/>
      <c r="D101" s="50"/>
      <c r="E101" s="50"/>
      <c r="F101" s="55"/>
      <c r="G101" s="55"/>
      <c r="H101" s="39" t="s">
        <v>135</v>
      </c>
    </row>
    <row r="102" spans="1:8" x14ac:dyDescent="0.2">
      <c r="A102" s="50"/>
      <c r="B102" s="50"/>
      <c r="C102" s="51" t="s">
        <v>148</v>
      </c>
      <c r="D102" s="50"/>
      <c r="E102" s="50"/>
      <c r="F102" s="55"/>
      <c r="G102" s="55"/>
      <c r="H102" s="39" t="s">
        <v>135</v>
      </c>
    </row>
    <row r="103" spans="1:8" x14ac:dyDescent="0.2">
      <c r="A103" s="50"/>
      <c r="B103" s="50"/>
      <c r="C103" s="51" t="s">
        <v>149</v>
      </c>
      <c r="D103" s="50"/>
      <c r="E103" s="50"/>
      <c r="F103" s="55"/>
      <c r="G103" s="55"/>
      <c r="H103" s="39" t="s">
        <v>135</v>
      </c>
    </row>
    <row r="104" spans="1:8" x14ac:dyDescent="0.2">
      <c r="A104" s="50"/>
      <c r="B104" s="50"/>
      <c r="C104" s="51" t="s">
        <v>134</v>
      </c>
      <c r="D104" s="50"/>
      <c r="E104" s="50" t="s">
        <v>135</v>
      </c>
      <c r="F104" s="56" t="s">
        <v>137</v>
      </c>
      <c r="G104" s="53">
        <v>0</v>
      </c>
      <c r="H104" s="39" t="s">
        <v>135</v>
      </c>
    </row>
    <row r="105" spans="1:8" x14ac:dyDescent="0.2">
      <c r="A105" s="50"/>
      <c r="B105" s="50"/>
      <c r="C105" s="54"/>
      <c r="D105" s="50"/>
      <c r="E105" s="50"/>
      <c r="F105" s="55"/>
      <c r="G105" s="55"/>
      <c r="H105" s="39" t="s">
        <v>135</v>
      </c>
    </row>
    <row r="106" spans="1:8" x14ac:dyDescent="0.2">
      <c r="A106" s="50"/>
      <c r="B106" s="50"/>
      <c r="C106" s="51" t="s">
        <v>150</v>
      </c>
      <c r="D106" s="50"/>
      <c r="E106" s="50"/>
      <c r="F106" s="55"/>
      <c r="G106" s="55"/>
      <c r="H106" s="39" t="s">
        <v>135</v>
      </c>
    </row>
    <row r="107" spans="1:8" x14ac:dyDescent="0.2">
      <c r="A107" s="45">
        <v>1</v>
      </c>
      <c r="B107" s="46" t="s">
        <v>663</v>
      </c>
      <c r="C107" s="46" t="s">
        <v>664</v>
      </c>
      <c r="D107" s="46" t="s">
        <v>632</v>
      </c>
      <c r="E107" s="47">
        <v>200</v>
      </c>
      <c r="F107" s="48">
        <v>978.851</v>
      </c>
      <c r="G107" s="49">
        <v>2.9237059999999999E-2</v>
      </c>
      <c r="H107" s="39">
        <v>9.17</v>
      </c>
    </row>
    <row r="108" spans="1:8" x14ac:dyDescent="0.2">
      <c r="A108" s="45">
        <v>2</v>
      </c>
      <c r="B108" s="46" t="s">
        <v>665</v>
      </c>
      <c r="C108" s="46" t="s">
        <v>666</v>
      </c>
      <c r="D108" s="46" t="s">
        <v>632</v>
      </c>
      <c r="E108" s="47">
        <v>200</v>
      </c>
      <c r="F108" s="48">
        <v>932.69100000000003</v>
      </c>
      <c r="G108" s="49">
        <v>2.7858310000000001E-2</v>
      </c>
      <c r="H108" s="39">
        <v>8.08</v>
      </c>
    </row>
    <row r="109" spans="1:8" x14ac:dyDescent="0.2">
      <c r="A109" s="50"/>
      <c r="B109" s="50"/>
      <c r="C109" s="51" t="s">
        <v>134</v>
      </c>
      <c r="D109" s="50"/>
      <c r="E109" s="50" t="s">
        <v>135</v>
      </c>
      <c r="F109" s="52">
        <v>1911.5419999999999</v>
      </c>
      <c r="G109" s="53">
        <v>5.7095369999999999E-2</v>
      </c>
      <c r="H109" s="39" t="s">
        <v>135</v>
      </c>
    </row>
    <row r="110" spans="1:8" x14ac:dyDescent="0.2">
      <c r="A110" s="50"/>
      <c r="B110" s="50"/>
      <c r="C110" s="54"/>
      <c r="D110" s="50"/>
      <c r="E110" s="50"/>
      <c r="F110" s="55"/>
      <c r="G110" s="55"/>
      <c r="H110" s="39" t="s">
        <v>135</v>
      </c>
    </row>
    <row r="111" spans="1:8" x14ac:dyDescent="0.2">
      <c r="A111" s="50"/>
      <c r="B111" s="50"/>
      <c r="C111" s="51" t="s">
        <v>151</v>
      </c>
      <c r="D111" s="50"/>
      <c r="E111" s="50"/>
      <c r="F111" s="55"/>
      <c r="G111" s="55"/>
      <c r="H111" s="39" t="s">
        <v>135</v>
      </c>
    </row>
    <row r="112" spans="1:8" x14ac:dyDescent="0.2">
      <c r="A112" s="45">
        <v>1</v>
      </c>
      <c r="B112" s="46" t="s">
        <v>667</v>
      </c>
      <c r="C112" s="46" t="s">
        <v>1107</v>
      </c>
      <c r="D112" s="46" t="s">
        <v>610</v>
      </c>
      <c r="E112" s="47">
        <v>500000</v>
      </c>
      <c r="F112" s="48">
        <v>485.57900000000001</v>
      </c>
      <c r="G112" s="49">
        <v>1.450364E-2</v>
      </c>
      <c r="H112" s="39">
        <v>5.42</v>
      </c>
    </row>
    <row r="113" spans="1:8" x14ac:dyDescent="0.2">
      <c r="A113" s="50"/>
      <c r="B113" s="50"/>
      <c r="C113" s="51" t="s">
        <v>134</v>
      </c>
      <c r="D113" s="50"/>
      <c r="E113" s="50" t="s">
        <v>135</v>
      </c>
      <c r="F113" s="52">
        <v>485.57900000000001</v>
      </c>
      <c r="G113" s="53">
        <v>1.450364E-2</v>
      </c>
      <c r="H113" s="39" t="s">
        <v>135</v>
      </c>
    </row>
    <row r="114" spans="1:8" x14ac:dyDescent="0.2">
      <c r="A114" s="50"/>
      <c r="B114" s="50"/>
      <c r="C114" s="54"/>
      <c r="D114" s="50"/>
      <c r="E114" s="50"/>
      <c r="F114" s="55"/>
      <c r="G114" s="55"/>
      <c r="H114" s="39" t="s">
        <v>135</v>
      </c>
    </row>
    <row r="115" spans="1:8" x14ac:dyDescent="0.2">
      <c r="A115" s="50"/>
      <c r="B115" s="50"/>
      <c r="C115" s="51" t="s">
        <v>152</v>
      </c>
      <c r="D115" s="50"/>
      <c r="E115" s="50"/>
      <c r="F115" s="55"/>
      <c r="G115" s="55"/>
      <c r="H115" s="39" t="s">
        <v>135</v>
      </c>
    </row>
    <row r="116" spans="1:8" x14ac:dyDescent="0.2">
      <c r="A116" s="45">
        <v>1</v>
      </c>
      <c r="B116" s="46"/>
      <c r="C116" s="46" t="s">
        <v>153</v>
      </c>
      <c r="D116" s="46"/>
      <c r="E116" s="60"/>
      <c r="F116" s="48">
        <v>917.38428769699999</v>
      </c>
      <c r="G116" s="49">
        <v>2.7401120000000001E-2</v>
      </c>
      <c r="H116" s="39">
        <v>4.92</v>
      </c>
    </row>
    <row r="117" spans="1:8" x14ac:dyDescent="0.2">
      <c r="A117" s="50"/>
      <c r="B117" s="50"/>
      <c r="C117" s="51" t="s">
        <v>134</v>
      </c>
      <c r="D117" s="50"/>
      <c r="E117" s="50" t="s">
        <v>135</v>
      </c>
      <c r="F117" s="52">
        <v>917.38428769699999</v>
      </c>
      <c r="G117" s="53">
        <v>2.7401120000000001E-2</v>
      </c>
      <c r="H117" s="39" t="s">
        <v>135</v>
      </c>
    </row>
    <row r="118" spans="1:8" x14ac:dyDescent="0.2">
      <c r="A118" s="50"/>
      <c r="B118" s="50"/>
      <c r="C118" s="54"/>
      <c r="D118" s="50"/>
      <c r="E118" s="50"/>
      <c r="F118" s="55"/>
      <c r="G118" s="55"/>
      <c r="H118" s="39" t="s">
        <v>135</v>
      </c>
    </row>
    <row r="119" spans="1:8" x14ac:dyDescent="0.2">
      <c r="A119" s="50"/>
      <c r="B119" s="50"/>
      <c r="C119" s="51" t="s">
        <v>154</v>
      </c>
      <c r="D119" s="50"/>
      <c r="E119" s="50"/>
      <c r="F119" s="52">
        <v>3314.5052876969999</v>
      </c>
      <c r="G119" s="53">
        <v>9.9000130000000006E-2</v>
      </c>
      <c r="H119" s="39" t="s">
        <v>135</v>
      </c>
    </row>
    <row r="120" spans="1:8" x14ac:dyDescent="0.2">
      <c r="A120" s="50"/>
      <c r="B120" s="50"/>
      <c r="C120" s="55"/>
      <c r="D120" s="50"/>
      <c r="E120" s="50"/>
      <c r="F120" s="50"/>
      <c r="G120" s="50"/>
      <c r="H120" s="39" t="s">
        <v>135</v>
      </c>
    </row>
    <row r="121" spans="1:8" x14ac:dyDescent="0.2">
      <c r="A121" s="50"/>
      <c r="B121" s="50"/>
      <c r="C121" s="51" t="s">
        <v>155</v>
      </c>
      <c r="D121" s="50"/>
      <c r="E121" s="50"/>
      <c r="F121" s="50"/>
      <c r="G121" s="50"/>
      <c r="H121" s="39" t="s">
        <v>135</v>
      </c>
    </row>
    <row r="122" spans="1:8" x14ac:dyDescent="0.2">
      <c r="A122" s="50"/>
      <c r="B122" s="50"/>
      <c r="C122" s="51" t="s">
        <v>156</v>
      </c>
      <c r="D122" s="50"/>
      <c r="E122" s="50"/>
      <c r="F122" s="50"/>
      <c r="G122" s="50"/>
      <c r="H122" s="39" t="s">
        <v>135</v>
      </c>
    </row>
    <row r="123" spans="1:8" x14ac:dyDescent="0.2">
      <c r="A123" s="45">
        <v>1</v>
      </c>
      <c r="B123" s="46" t="s">
        <v>499</v>
      </c>
      <c r="C123" s="46" t="s">
        <v>1159</v>
      </c>
      <c r="D123" s="46"/>
      <c r="E123" s="154">
        <v>19332146.309900001</v>
      </c>
      <c r="F123" s="48">
        <v>3041.9712183020001</v>
      </c>
      <c r="G123" s="49">
        <v>9.0859880000000004E-2</v>
      </c>
      <c r="H123" s="39" t="s">
        <v>135</v>
      </c>
    </row>
    <row r="124" spans="1:8" x14ac:dyDescent="0.2">
      <c r="A124" s="45">
        <v>2</v>
      </c>
      <c r="B124" s="46" t="s">
        <v>320</v>
      </c>
      <c r="C124" s="46" t="s">
        <v>1158</v>
      </c>
      <c r="D124" s="46"/>
      <c r="E124" s="154">
        <v>92197.35</v>
      </c>
      <c r="F124" s="48">
        <v>2232.8427058910002</v>
      </c>
      <c r="G124" s="49">
        <v>6.6692219999999997E-2</v>
      </c>
      <c r="H124" s="39" t="s">
        <v>135</v>
      </c>
    </row>
    <row r="125" spans="1:8" x14ac:dyDescent="0.2">
      <c r="A125" s="50"/>
      <c r="B125" s="50"/>
      <c r="C125" s="51" t="s">
        <v>134</v>
      </c>
      <c r="D125" s="50"/>
      <c r="E125" s="50" t="s">
        <v>135</v>
      </c>
      <c r="F125" s="52">
        <v>5274.8139241930003</v>
      </c>
      <c r="G125" s="53">
        <v>0.1575521</v>
      </c>
      <c r="H125" s="39" t="s">
        <v>135</v>
      </c>
    </row>
    <row r="126" spans="1:8" x14ac:dyDescent="0.2">
      <c r="A126" s="50"/>
      <c r="B126" s="50"/>
      <c r="C126" s="54"/>
      <c r="D126" s="50"/>
      <c r="E126" s="50"/>
      <c r="F126" s="55"/>
      <c r="G126" s="55"/>
      <c r="H126" s="39" t="s">
        <v>135</v>
      </c>
    </row>
    <row r="127" spans="1:8" x14ac:dyDescent="0.2">
      <c r="A127" s="50"/>
      <c r="B127" s="50"/>
      <c r="C127" s="51" t="s">
        <v>157</v>
      </c>
      <c r="D127" s="50"/>
      <c r="E127" s="50"/>
      <c r="F127" s="50"/>
      <c r="G127" s="50"/>
      <c r="H127" s="39" t="s">
        <v>135</v>
      </c>
    </row>
    <row r="128" spans="1:8" x14ac:dyDescent="0.2">
      <c r="A128" s="50"/>
      <c r="B128" s="50"/>
      <c r="C128" s="51" t="s">
        <v>158</v>
      </c>
      <c r="D128" s="50"/>
      <c r="E128" s="50"/>
      <c r="F128" s="50"/>
      <c r="G128" s="50"/>
      <c r="H128" s="39" t="s">
        <v>135</v>
      </c>
    </row>
    <row r="129" spans="1:17" x14ac:dyDescent="0.2">
      <c r="A129" s="50"/>
      <c r="B129" s="50"/>
      <c r="C129" s="51" t="s">
        <v>134</v>
      </c>
      <c r="D129" s="50"/>
      <c r="E129" s="50" t="s">
        <v>135</v>
      </c>
      <c r="F129" s="56" t="s">
        <v>137</v>
      </c>
      <c r="G129" s="53">
        <v>0</v>
      </c>
      <c r="H129" s="39" t="s">
        <v>135</v>
      </c>
    </row>
    <row r="130" spans="1:17" x14ac:dyDescent="0.2">
      <c r="A130" s="50"/>
      <c r="B130" s="50"/>
      <c r="C130" s="54"/>
      <c r="D130" s="50"/>
      <c r="E130" s="50"/>
      <c r="F130" s="55"/>
      <c r="G130" s="55"/>
      <c r="H130" s="39" t="s">
        <v>135</v>
      </c>
    </row>
    <row r="131" spans="1:17" x14ac:dyDescent="0.2">
      <c r="A131" s="50"/>
      <c r="B131" s="50"/>
      <c r="C131" s="51" t="s">
        <v>159</v>
      </c>
      <c r="D131" s="50"/>
      <c r="E131" s="50"/>
      <c r="F131" s="55"/>
      <c r="G131" s="55"/>
      <c r="H131" s="39" t="s">
        <v>135</v>
      </c>
    </row>
    <row r="132" spans="1:17" x14ac:dyDescent="0.2">
      <c r="A132" s="50"/>
      <c r="B132" s="50"/>
      <c r="C132" s="51" t="s">
        <v>134</v>
      </c>
      <c r="D132" s="50"/>
      <c r="E132" s="50" t="s">
        <v>135</v>
      </c>
      <c r="F132" s="56" t="s">
        <v>137</v>
      </c>
      <c r="G132" s="53">
        <v>0</v>
      </c>
      <c r="H132" s="39" t="s">
        <v>135</v>
      </c>
    </row>
    <row r="133" spans="1:17" x14ac:dyDescent="0.2">
      <c r="A133" s="50"/>
      <c r="B133" s="50"/>
      <c r="C133" s="54"/>
      <c r="D133" s="50"/>
      <c r="E133" s="50"/>
      <c r="F133" s="55"/>
      <c r="G133" s="55"/>
      <c r="H133" s="39" t="s">
        <v>135</v>
      </c>
    </row>
    <row r="134" spans="1:17" x14ac:dyDescent="0.2">
      <c r="A134" s="60"/>
      <c r="B134" s="46"/>
      <c r="C134" s="46" t="s">
        <v>321</v>
      </c>
      <c r="D134" s="46"/>
      <c r="E134" s="60"/>
      <c r="F134" s="48">
        <v>75.910906499999996</v>
      </c>
      <c r="G134" s="49">
        <v>2.2673599999999999E-3</v>
      </c>
      <c r="H134" s="39" t="s">
        <v>135</v>
      </c>
    </row>
    <row r="135" spans="1:17" x14ac:dyDescent="0.2">
      <c r="A135" s="60"/>
      <c r="B135" s="46"/>
      <c r="C135" s="41" t="s">
        <v>978</v>
      </c>
      <c r="D135" s="46"/>
      <c r="E135" s="60"/>
      <c r="F135" s="48">
        <f>23906.21503348+F82</f>
        <v>144.06324597999992</v>
      </c>
      <c r="G135" s="49">
        <f>F135/F136</f>
        <v>4.3029891058999035E-3</v>
      </c>
      <c r="H135" s="39" t="s">
        <v>135</v>
      </c>
    </row>
    <row r="136" spans="1:17" x14ac:dyDescent="0.2">
      <c r="A136" s="54"/>
      <c r="B136" s="54"/>
      <c r="C136" s="51" t="s">
        <v>161</v>
      </c>
      <c r="D136" s="55"/>
      <c r="E136" s="55"/>
      <c r="F136" s="52">
        <v>33479.80727687</v>
      </c>
      <c r="G136" s="61">
        <v>0.99999994999999997</v>
      </c>
      <c r="H136" s="39" t="s">
        <v>135</v>
      </c>
    </row>
    <row r="137" spans="1:17" x14ac:dyDescent="0.2">
      <c r="A137" s="62"/>
      <c r="B137" s="62"/>
      <c r="C137" s="63"/>
      <c r="D137" s="64"/>
      <c r="E137" s="64"/>
      <c r="F137" s="65"/>
      <c r="G137" s="66"/>
      <c r="H137" s="67"/>
    </row>
    <row r="138" spans="1:17" x14ac:dyDescent="0.2">
      <c r="A138" s="62"/>
      <c r="B138" s="68" t="s">
        <v>937</v>
      </c>
      <c r="C138" s="68"/>
      <c r="D138" s="68"/>
      <c r="E138" s="68"/>
      <c r="F138" s="68"/>
      <c r="G138" s="68"/>
      <c r="H138" s="68"/>
      <c r="J138" s="69"/>
    </row>
    <row r="139" spans="1:17" x14ac:dyDescent="0.2">
      <c r="A139" s="62"/>
      <c r="B139" s="68" t="s">
        <v>938</v>
      </c>
      <c r="C139" s="68"/>
      <c r="D139" s="68"/>
      <c r="E139" s="68"/>
      <c r="F139" s="68"/>
      <c r="G139" s="68"/>
      <c r="H139" s="68"/>
      <c r="J139" s="69"/>
    </row>
    <row r="140" spans="1:17" x14ac:dyDescent="0.2">
      <c r="A140" s="62"/>
      <c r="B140" s="68" t="s">
        <v>939</v>
      </c>
      <c r="C140" s="68"/>
      <c r="D140" s="68"/>
      <c r="E140" s="68"/>
      <c r="F140" s="68"/>
      <c r="G140" s="68"/>
      <c r="H140" s="68"/>
      <c r="J140" s="69"/>
    </row>
    <row r="141" spans="1:17" s="72" customFormat="1" ht="53.25" customHeight="1" x14ac:dyDescent="0.25">
      <c r="A141" s="70"/>
      <c r="B141" s="71" t="s">
        <v>940</v>
      </c>
      <c r="C141" s="71"/>
      <c r="D141" s="71"/>
      <c r="E141" s="71"/>
      <c r="F141" s="71"/>
      <c r="G141" s="71"/>
      <c r="H141" s="71"/>
      <c r="I141" s="33"/>
      <c r="J141" s="69"/>
      <c r="K141" s="33"/>
      <c r="L141" s="33"/>
      <c r="M141" s="33"/>
      <c r="N141" s="33"/>
      <c r="O141" s="33"/>
      <c r="P141" s="33"/>
      <c r="Q141" s="33"/>
    </row>
    <row r="142" spans="1:17" x14ac:dyDescent="0.2">
      <c r="A142" s="62"/>
      <c r="B142" s="68" t="s">
        <v>941</v>
      </c>
      <c r="C142" s="68"/>
      <c r="D142" s="68"/>
      <c r="E142" s="68"/>
      <c r="F142" s="68"/>
      <c r="G142" s="68"/>
      <c r="H142" s="68"/>
      <c r="J142" s="69"/>
    </row>
    <row r="143" spans="1:17" x14ac:dyDescent="0.2">
      <c r="A143" s="62"/>
      <c r="B143" s="199" t="s">
        <v>1052</v>
      </c>
      <c r="C143" s="68"/>
      <c r="D143" s="68"/>
      <c r="E143" s="68"/>
      <c r="F143" s="68"/>
      <c r="G143" s="68"/>
      <c r="H143" s="68"/>
      <c r="I143" s="187"/>
    </row>
    <row r="144" spans="1:17" x14ac:dyDescent="0.2">
      <c r="A144" s="62"/>
      <c r="B144" s="62"/>
      <c r="C144" s="62"/>
      <c r="D144" s="64"/>
      <c r="E144" s="64"/>
      <c r="F144" s="64"/>
      <c r="G144" s="64"/>
    </row>
    <row r="145" spans="1:10" x14ac:dyDescent="0.2">
      <c r="A145" s="62"/>
      <c r="B145" s="73" t="s">
        <v>162</v>
      </c>
      <c r="C145" s="74"/>
      <c r="D145" s="75"/>
      <c r="E145" s="76"/>
      <c r="F145" s="64"/>
      <c r="G145" s="64"/>
    </row>
    <row r="146" spans="1:10" ht="29.25" customHeight="1" x14ac:dyDescent="0.2">
      <c r="A146" s="62"/>
      <c r="B146" s="77" t="s">
        <v>163</v>
      </c>
      <c r="C146" s="78"/>
      <c r="D146" s="200" t="s">
        <v>979</v>
      </c>
      <c r="E146" s="76"/>
      <c r="F146" s="64"/>
      <c r="G146" s="64"/>
    </row>
    <row r="147" spans="1:10" x14ac:dyDescent="0.2">
      <c r="A147" s="62"/>
      <c r="B147" s="77" t="s">
        <v>942</v>
      </c>
      <c r="C147" s="78"/>
      <c r="D147" s="38" t="s">
        <v>164</v>
      </c>
      <c r="E147" s="76"/>
      <c r="F147" s="64"/>
      <c r="G147" s="64"/>
    </row>
    <row r="148" spans="1:10" x14ac:dyDescent="0.2">
      <c r="A148" s="62"/>
      <c r="B148" s="77" t="s">
        <v>165</v>
      </c>
      <c r="C148" s="78"/>
      <c r="D148" s="79" t="s">
        <v>135</v>
      </c>
      <c r="E148" s="76"/>
      <c r="F148" s="64"/>
      <c r="G148" s="64"/>
    </row>
    <row r="149" spans="1:10" x14ac:dyDescent="0.2">
      <c r="A149" s="80"/>
      <c r="B149" s="81" t="s">
        <v>135</v>
      </c>
      <c r="C149" s="81" t="s">
        <v>943</v>
      </c>
      <c r="D149" s="81" t="s">
        <v>166</v>
      </c>
      <c r="E149" s="80"/>
      <c r="F149" s="80"/>
      <c r="G149" s="80"/>
      <c r="H149" s="80"/>
      <c r="J149" s="69"/>
    </row>
    <row r="150" spans="1:10" x14ac:dyDescent="0.2">
      <c r="A150" s="80"/>
      <c r="B150" s="82" t="s">
        <v>167</v>
      </c>
      <c r="C150" s="83">
        <v>46053</v>
      </c>
      <c r="D150" s="83">
        <v>46081</v>
      </c>
      <c r="E150" s="80"/>
      <c r="F150" s="80"/>
      <c r="G150" s="80"/>
      <c r="J150" s="69"/>
    </row>
    <row r="151" spans="1:10" x14ac:dyDescent="0.2">
      <c r="A151" s="84"/>
      <c r="B151" s="46" t="s">
        <v>168</v>
      </c>
      <c r="C151" s="85">
        <v>15.8188</v>
      </c>
      <c r="D151" s="85">
        <v>15.896699999999999</v>
      </c>
      <c r="E151" s="84"/>
      <c r="F151" s="86"/>
      <c r="G151" s="87"/>
    </row>
    <row r="152" spans="1:10" ht="25.5" x14ac:dyDescent="0.2">
      <c r="A152" s="84"/>
      <c r="B152" s="46" t="s">
        <v>980</v>
      </c>
      <c r="C152" s="85">
        <v>13.677899999999999</v>
      </c>
      <c r="D152" s="85">
        <v>13.7453</v>
      </c>
      <c r="E152" s="84"/>
      <c r="F152" s="86"/>
      <c r="G152" s="87"/>
    </row>
    <row r="153" spans="1:10" x14ac:dyDescent="0.2">
      <c r="A153" s="84"/>
      <c r="B153" s="46" t="s">
        <v>170</v>
      </c>
      <c r="C153" s="85">
        <v>14.924200000000001</v>
      </c>
      <c r="D153" s="85">
        <v>14.9895</v>
      </c>
      <c r="E153" s="84"/>
      <c r="F153" s="86"/>
      <c r="G153" s="87"/>
    </row>
    <row r="154" spans="1:10" ht="25.5" x14ac:dyDescent="0.2">
      <c r="A154" s="84"/>
      <c r="B154" s="46" t="s">
        <v>981</v>
      </c>
      <c r="C154" s="85">
        <v>13.121499999999999</v>
      </c>
      <c r="D154" s="85">
        <v>13.179</v>
      </c>
      <c r="E154" s="84"/>
      <c r="F154" s="86"/>
      <c r="G154" s="87"/>
    </row>
    <row r="155" spans="1:10" x14ac:dyDescent="0.2">
      <c r="A155" s="84"/>
      <c r="B155" s="84"/>
      <c r="C155" s="84"/>
      <c r="D155" s="84"/>
      <c r="E155" s="84"/>
      <c r="F155" s="84"/>
      <c r="G155" s="84"/>
    </row>
    <row r="156" spans="1:10" x14ac:dyDescent="0.2">
      <c r="A156" s="80"/>
      <c r="B156" s="77" t="s">
        <v>944</v>
      </c>
      <c r="C156" s="78"/>
      <c r="D156" s="38" t="s">
        <v>164</v>
      </c>
      <c r="E156" s="80"/>
      <c r="F156" s="80"/>
      <c r="G156" s="80"/>
    </row>
    <row r="157" spans="1:10" x14ac:dyDescent="0.2">
      <c r="A157" s="80"/>
      <c r="B157" s="152"/>
      <c r="C157" s="152"/>
      <c r="D157" s="152"/>
      <c r="E157" s="80"/>
      <c r="F157" s="80"/>
      <c r="G157" s="80"/>
    </row>
    <row r="158" spans="1:10" x14ac:dyDescent="0.2">
      <c r="A158" s="80"/>
      <c r="B158" s="77" t="s">
        <v>173</v>
      </c>
      <c r="C158" s="78"/>
      <c r="D158" s="38" t="s">
        <v>953</v>
      </c>
      <c r="E158" s="92"/>
      <c r="F158" s="80"/>
      <c r="G158" s="80"/>
    </row>
    <row r="159" spans="1:10" x14ac:dyDescent="0.2">
      <c r="A159" s="80"/>
      <c r="B159" s="77" t="s">
        <v>174</v>
      </c>
      <c r="C159" s="78"/>
      <c r="D159" s="38" t="s">
        <v>164</v>
      </c>
      <c r="E159" s="92"/>
      <c r="F159" s="80"/>
      <c r="G159" s="80"/>
      <c r="I159" s="201"/>
    </row>
    <row r="160" spans="1:10" ht="17.100000000000001" customHeight="1" x14ac:dyDescent="0.2">
      <c r="A160" s="80"/>
      <c r="B160" s="77" t="s">
        <v>175</v>
      </c>
      <c r="C160" s="78"/>
      <c r="D160" s="38" t="s">
        <v>164</v>
      </c>
      <c r="E160" s="92"/>
      <c r="F160" s="80"/>
      <c r="G160" s="80"/>
    </row>
    <row r="161" spans="1:16" x14ac:dyDescent="0.2">
      <c r="A161" s="80"/>
      <c r="B161" s="77" t="s">
        <v>176</v>
      </c>
      <c r="C161" s="78"/>
      <c r="D161" s="93">
        <v>9.619658495117676</v>
      </c>
      <c r="E161" s="80"/>
      <c r="F161" s="90"/>
      <c r="G161" s="91"/>
    </row>
    <row r="163" spans="1:16" s="189" customFormat="1" x14ac:dyDescent="0.2">
      <c r="B163" s="190" t="s">
        <v>1155</v>
      </c>
      <c r="C163" s="190"/>
      <c r="D163" s="190"/>
      <c r="E163" s="5"/>
      <c r="F163" s="6"/>
      <c r="I163" s="33"/>
      <c r="J163" s="33"/>
      <c r="K163" s="33"/>
      <c r="L163" s="33"/>
      <c r="M163" s="33"/>
      <c r="N163" s="33"/>
    </row>
    <row r="164" spans="1:16" ht="13.5" customHeight="1" x14ac:dyDescent="0.2">
      <c r="B164" s="202" t="s">
        <v>982</v>
      </c>
      <c r="C164" s="202" t="s">
        <v>983</v>
      </c>
      <c r="D164" s="203" t="s">
        <v>984</v>
      </c>
      <c r="E164" s="204"/>
      <c r="F164" s="205"/>
      <c r="G164" s="206" t="s">
        <v>985</v>
      </c>
      <c r="H164" s="207"/>
      <c r="I164" s="208"/>
      <c r="J164" s="209"/>
      <c r="K164" s="209"/>
      <c r="L164" s="209"/>
      <c r="M164" s="209"/>
      <c r="N164" s="209"/>
      <c r="O164" s="209"/>
    </row>
    <row r="165" spans="1:16" ht="46.5" customHeight="1" x14ac:dyDescent="0.2">
      <c r="B165" s="210"/>
      <c r="C165" s="210"/>
      <c r="D165" s="211" t="s">
        <v>986</v>
      </c>
      <c r="E165" s="211" t="s">
        <v>987</v>
      </c>
      <c r="F165" s="211" t="s">
        <v>988</v>
      </c>
      <c r="G165" s="212" t="s">
        <v>989</v>
      </c>
      <c r="H165" s="213"/>
      <c r="I165" s="211" t="s">
        <v>990</v>
      </c>
      <c r="J165" s="209"/>
      <c r="K165" s="209"/>
      <c r="L165" s="209"/>
      <c r="M165" s="209"/>
      <c r="N165" s="209"/>
      <c r="O165" s="209"/>
    </row>
    <row r="166" spans="1:16" ht="21" customHeight="1" x14ac:dyDescent="0.2">
      <c r="B166" s="214"/>
      <c r="C166" s="214"/>
      <c r="D166" s="215"/>
      <c r="E166" s="215"/>
      <c r="F166" s="215"/>
      <c r="G166" s="216" t="s">
        <v>991</v>
      </c>
      <c r="H166" s="216" t="s">
        <v>992</v>
      </c>
      <c r="I166" s="215"/>
      <c r="J166" s="209"/>
      <c r="K166" s="209"/>
      <c r="L166" s="209"/>
      <c r="M166" s="209"/>
      <c r="N166" s="209"/>
      <c r="O166" s="209"/>
    </row>
    <row r="167" spans="1:16" ht="13.5" x14ac:dyDescent="0.25">
      <c r="B167" s="217" t="s">
        <v>993</v>
      </c>
      <c r="C167" s="218" t="s">
        <v>994</v>
      </c>
      <c r="D167" s="219">
        <v>48.884799999999998</v>
      </c>
      <c r="E167" s="2">
        <v>1.1152</v>
      </c>
      <c r="F167" s="220">
        <f>D167+E167</f>
        <v>50</v>
      </c>
      <c r="G167" s="3">
        <v>2.1270963690000002</v>
      </c>
      <c r="H167" s="3">
        <v>1.34</v>
      </c>
      <c r="I167" s="3">
        <f>G167+H167</f>
        <v>3.4670963690000001</v>
      </c>
      <c r="J167" s="209"/>
      <c r="K167" s="209"/>
      <c r="L167" s="209"/>
      <c r="M167" s="209"/>
      <c r="N167" s="209"/>
      <c r="O167" s="209"/>
    </row>
    <row r="168" spans="1:16" s="189" customFormat="1" x14ac:dyDescent="0.2">
      <c r="B168" s="221"/>
      <c r="C168" s="222"/>
      <c r="D168" s="223"/>
      <c r="E168" s="7"/>
      <c r="F168" s="224"/>
      <c r="G168" s="221"/>
      <c r="I168" s="33"/>
      <c r="J168" s="33"/>
      <c r="K168" s="33"/>
      <c r="L168" s="33"/>
      <c r="M168" s="33"/>
      <c r="N168" s="33"/>
      <c r="O168" s="33"/>
    </row>
    <row r="169" spans="1:16" ht="42" customHeight="1" x14ac:dyDescent="0.2">
      <c r="B169" s="225" t="s">
        <v>995</v>
      </c>
      <c r="C169" s="225"/>
      <c r="D169" s="225"/>
      <c r="E169" s="225"/>
      <c r="F169" s="225"/>
      <c r="G169" s="225"/>
      <c r="H169" s="225"/>
      <c r="I169" s="225"/>
      <c r="J169" s="226"/>
      <c r="K169" s="209"/>
      <c r="L169" s="209"/>
      <c r="M169" s="209"/>
      <c r="N169" s="209"/>
      <c r="O169" s="209"/>
    </row>
    <row r="170" spans="1:16" ht="13.5" x14ac:dyDescent="0.25">
      <c r="B170" s="227" t="s">
        <v>996</v>
      </c>
      <c r="I170" s="209"/>
      <c r="J170" s="36"/>
      <c r="K170" s="209"/>
      <c r="L170" s="209"/>
      <c r="M170" s="209"/>
      <c r="N170" s="209"/>
      <c r="O170" s="209"/>
      <c r="P170" s="209"/>
    </row>
    <row r="171" spans="1:16" x14ac:dyDescent="0.2">
      <c r="B171" s="4" t="s">
        <v>997</v>
      </c>
      <c r="J171" s="36"/>
      <c r="K171" s="209"/>
      <c r="L171" s="209"/>
      <c r="M171" s="209"/>
      <c r="N171" s="209"/>
      <c r="O171" s="209"/>
    </row>
    <row r="172" spans="1:16" x14ac:dyDescent="0.2">
      <c r="B172" s="4"/>
      <c r="J172" s="36"/>
      <c r="K172" s="209"/>
      <c r="L172" s="209"/>
      <c r="M172" s="209"/>
      <c r="N172" s="209"/>
      <c r="O172" s="209"/>
    </row>
    <row r="173" spans="1:16" x14ac:dyDescent="0.2">
      <c r="B173" s="4" t="s">
        <v>998</v>
      </c>
      <c r="J173" s="36"/>
      <c r="K173" s="209"/>
      <c r="L173" s="209"/>
      <c r="M173" s="209"/>
      <c r="N173" s="209"/>
      <c r="O173" s="209"/>
    </row>
    <row r="174" spans="1:16" x14ac:dyDescent="0.2">
      <c r="B174" s="4"/>
      <c r="J174" s="36"/>
      <c r="K174" s="209"/>
      <c r="L174" s="209"/>
      <c r="M174" s="209"/>
      <c r="N174" s="209"/>
      <c r="O174" s="209"/>
    </row>
    <row r="175" spans="1:16" x14ac:dyDescent="0.2">
      <c r="B175" s="4" t="s">
        <v>999</v>
      </c>
      <c r="J175" s="36"/>
    </row>
    <row r="176" spans="1:16" s="189" customFormat="1" x14ac:dyDescent="0.2">
      <c r="I176" s="33"/>
      <c r="J176" s="33"/>
      <c r="K176" s="33"/>
      <c r="L176" s="33"/>
      <c r="M176" s="33"/>
      <c r="N176" s="33"/>
      <c r="O176" s="33"/>
      <c r="P176" s="33"/>
    </row>
    <row r="177" spans="2:16" s="189" customFormat="1" x14ac:dyDescent="0.2">
      <c r="B177" s="155" t="s">
        <v>1010</v>
      </c>
      <c r="C177" s="156"/>
      <c r="D177" s="157"/>
      <c r="I177" s="33"/>
      <c r="J177" s="33"/>
      <c r="K177" s="33"/>
      <c r="L177" s="33"/>
      <c r="M177" s="33"/>
      <c r="N177" s="33"/>
      <c r="O177" s="33"/>
      <c r="P177" s="33"/>
    </row>
    <row r="178" spans="2:16" s="189" customFormat="1" x14ac:dyDescent="0.2">
      <c r="B178" s="158" t="s">
        <v>1011</v>
      </c>
      <c r="C178" s="158"/>
      <c r="D178" s="185" t="s">
        <v>647</v>
      </c>
      <c r="I178" s="33"/>
      <c r="J178" s="33"/>
      <c r="K178" s="33"/>
      <c r="L178" s="33"/>
      <c r="M178" s="33"/>
      <c r="N178" s="33"/>
      <c r="O178" s="33"/>
      <c r="P178" s="33"/>
    </row>
    <row r="179" spans="2:16" s="189" customFormat="1" x14ac:dyDescent="0.2">
      <c r="B179" s="158" t="s">
        <v>1012</v>
      </c>
      <c r="C179" s="158"/>
      <c r="D179" s="160"/>
      <c r="I179" s="33"/>
      <c r="J179" s="33"/>
      <c r="K179" s="33"/>
      <c r="L179" s="33"/>
      <c r="M179" s="33"/>
      <c r="N179" s="33"/>
      <c r="O179" s="33"/>
      <c r="P179" s="33"/>
    </row>
    <row r="180" spans="2:16" s="189" customFormat="1" x14ac:dyDescent="0.2">
      <c r="B180" s="161"/>
      <c r="C180" s="162"/>
      <c r="D180" s="163"/>
      <c r="I180" s="33"/>
      <c r="J180" s="33"/>
      <c r="K180" s="33"/>
      <c r="L180" s="33"/>
      <c r="M180" s="33"/>
      <c r="N180" s="33"/>
      <c r="O180" s="33"/>
      <c r="P180" s="33"/>
    </row>
    <row r="181" spans="2:16" s="189" customFormat="1" x14ac:dyDescent="0.2">
      <c r="B181" s="158" t="s">
        <v>1013</v>
      </c>
      <c r="C181" s="158"/>
      <c r="D181" s="164">
        <v>4.3865329418986247</v>
      </c>
      <c r="I181" s="33"/>
      <c r="J181" s="33"/>
      <c r="K181" s="33"/>
      <c r="L181" s="33"/>
      <c r="M181" s="33"/>
      <c r="N181" s="33"/>
      <c r="O181" s="33"/>
      <c r="P181" s="33"/>
    </row>
    <row r="182" spans="2:16" s="189" customFormat="1" x14ac:dyDescent="0.2">
      <c r="B182" s="161"/>
      <c r="C182" s="162"/>
      <c r="D182" s="163"/>
      <c r="I182" s="33"/>
      <c r="J182" s="33"/>
      <c r="K182" s="33"/>
      <c r="L182" s="33"/>
      <c r="M182" s="33"/>
      <c r="N182" s="33"/>
      <c r="O182" s="33"/>
      <c r="P182" s="33"/>
    </row>
    <row r="183" spans="2:16" s="189" customFormat="1" x14ac:dyDescent="0.2">
      <c r="B183" s="158" t="s">
        <v>1014</v>
      </c>
      <c r="C183" s="158"/>
      <c r="D183" s="164">
        <v>0.26841634866952674</v>
      </c>
      <c r="I183" s="33"/>
      <c r="J183" s="33"/>
      <c r="K183" s="33"/>
      <c r="L183" s="33"/>
      <c r="M183" s="33"/>
      <c r="N183" s="33"/>
      <c r="O183" s="33"/>
      <c r="P183" s="33"/>
    </row>
    <row r="184" spans="2:16" s="189" customFormat="1" x14ac:dyDescent="0.2">
      <c r="B184" s="158" t="s">
        <v>1015</v>
      </c>
      <c r="C184" s="158"/>
      <c r="D184" s="164">
        <v>0.27464098450370839</v>
      </c>
      <c r="I184" s="33"/>
      <c r="J184" s="33"/>
      <c r="K184" s="33"/>
      <c r="L184" s="33"/>
      <c r="M184" s="33"/>
      <c r="N184" s="33"/>
      <c r="O184" s="33"/>
      <c r="P184" s="33"/>
    </row>
    <row r="185" spans="2:16" s="189" customFormat="1" x14ac:dyDescent="0.2">
      <c r="B185" s="161"/>
      <c r="C185" s="162"/>
      <c r="D185" s="163"/>
      <c r="I185" s="33"/>
      <c r="J185" s="33"/>
      <c r="K185" s="33"/>
      <c r="L185" s="33"/>
      <c r="M185" s="33"/>
      <c r="N185" s="33"/>
      <c r="O185" s="33"/>
      <c r="P185" s="33"/>
    </row>
    <row r="186" spans="2:16" s="189" customFormat="1" x14ac:dyDescent="0.2">
      <c r="B186" s="158" t="s">
        <v>1016</v>
      </c>
      <c r="C186" s="158"/>
      <c r="D186" s="165" t="s">
        <v>1157</v>
      </c>
      <c r="I186" s="33"/>
      <c r="J186" s="33"/>
      <c r="K186" s="33"/>
      <c r="L186" s="33"/>
      <c r="M186" s="33"/>
      <c r="N186" s="33"/>
      <c r="O186" s="33"/>
      <c r="P186" s="33"/>
    </row>
    <row r="187" spans="2:16" s="189" customFormat="1" x14ac:dyDescent="0.2">
      <c r="B187" s="161" t="s">
        <v>1017</v>
      </c>
      <c r="C187" s="166"/>
      <c r="D187" s="162"/>
      <c r="I187" s="33"/>
      <c r="J187" s="33"/>
      <c r="K187" s="33"/>
      <c r="L187" s="33"/>
      <c r="M187" s="33"/>
      <c r="N187" s="33"/>
      <c r="O187" s="33"/>
      <c r="P187" s="33"/>
    </row>
    <row r="189" spans="2:16" x14ac:dyDescent="0.2">
      <c r="B189" s="94" t="s">
        <v>945</v>
      </c>
      <c r="C189" s="94"/>
    </row>
    <row r="191" spans="2:16" ht="153.75" customHeight="1" x14ac:dyDescent="0.2"/>
    <row r="194" spans="2:10" x14ac:dyDescent="0.2">
      <c r="B194" s="95" t="s">
        <v>946</v>
      </c>
      <c r="C194" s="96"/>
      <c r="D194" s="95"/>
    </row>
    <row r="195" spans="2:10" x14ac:dyDescent="0.2">
      <c r="B195" s="95" t="s">
        <v>1053</v>
      </c>
      <c r="D195" s="95"/>
    </row>
    <row r="196" spans="2:10" ht="165" customHeight="1" x14ac:dyDescent="0.2"/>
    <row r="198" spans="2:10" x14ac:dyDescent="0.2">
      <c r="J198" s="36"/>
    </row>
    <row r="199" spans="2:10" ht="12.75" customHeight="1" x14ac:dyDescent="0.2"/>
    <row r="200" spans="2:10" ht="12.75" customHeight="1" x14ac:dyDescent="0.2"/>
    <row r="201" spans="2:10" ht="12.75" customHeight="1" x14ac:dyDescent="0.2"/>
    <row r="202" spans="2:10" ht="12.75" customHeight="1" x14ac:dyDescent="0.2"/>
    <row r="209" s="33" customFormat="1" x14ac:dyDescent="0.2"/>
    <row r="210" s="33" customFormat="1" x14ac:dyDescent="0.2"/>
  </sheetData>
  <mergeCells count="40">
    <mergeCell ref="B161:C161"/>
    <mergeCell ref="B158:C158"/>
    <mergeCell ref="B159:C159"/>
    <mergeCell ref="B164:B166"/>
    <mergeCell ref="C164:C166"/>
    <mergeCell ref="B147:C147"/>
    <mergeCell ref="B148:C148"/>
    <mergeCell ref="B143:H143"/>
    <mergeCell ref="B156:C156"/>
    <mergeCell ref="B160:C160"/>
    <mergeCell ref="B140:H140"/>
    <mergeCell ref="B141:H141"/>
    <mergeCell ref="B142:H142"/>
    <mergeCell ref="B145:D145"/>
    <mergeCell ref="B146:C146"/>
    <mergeCell ref="A1:H1"/>
    <mergeCell ref="A2:H2"/>
    <mergeCell ref="A3:H3"/>
    <mergeCell ref="B138:H138"/>
    <mergeCell ref="B139:H139"/>
    <mergeCell ref="D164:F164"/>
    <mergeCell ref="G164:I164"/>
    <mergeCell ref="D165:D166"/>
    <mergeCell ref="E165:E166"/>
    <mergeCell ref="F165:F166"/>
    <mergeCell ref="G165:H165"/>
    <mergeCell ref="I165:I166"/>
    <mergeCell ref="B169:I169"/>
    <mergeCell ref="B177:D177"/>
    <mergeCell ref="B178:C178"/>
    <mergeCell ref="B179:C179"/>
    <mergeCell ref="B180:C180"/>
    <mergeCell ref="B186:C186"/>
    <mergeCell ref="B187:D187"/>
    <mergeCell ref="B189:C189"/>
    <mergeCell ref="B181:C181"/>
    <mergeCell ref="B182:C182"/>
    <mergeCell ref="B183:C183"/>
    <mergeCell ref="B184:C184"/>
    <mergeCell ref="B185:C185"/>
  </mergeCells>
  <hyperlinks>
    <hyperlink ref="I1" location="Index!B2" display="Index" xr:uid="{64D487CD-3021-4D59-9757-DB44D235B72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DB00-276B-437D-AE59-CCB29D21C7BC}">
  <sheetPr>
    <outlinePr summaryBelow="0" summaryRight="0"/>
  </sheetPr>
  <dimension ref="A1:Q209"/>
  <sheetViews>
    <sheetView showGridLines="0" workbookViewId="0">
      <selection sqref="A1:H1"/>
    </sheetView>
  </sheetViews>
  <sheetFormatPr defaultRowHeight="12.75" x14ac:dyDescent="0.2"/>
  <cols>
    <col min="1" max="1" width="5.85546875" style="33" bestFit="1" customWidth="1"/>
    <col min="2" max="2" width="21.28515625" style="33" customWidth="1"/>
    <col min="3" max="3" width="48.140625" style="33" customWidth="1"/>
    <col min="4" max="4" width="18.285156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668</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v>
      </c>
      <c r="C7" s="46" t="s">
        <v>37</v>
      </c>
      <c r="D7" s="46" t="s">
        <v>31</v>
      </c>
      <c r="E7" s="47">
        <v>861018</v>
      </c>
      <c r="F7" s="48">
        <v>11872.577202</v>
      </c>
      <c r="G7" s="49">
        <v>7.0061010000000007E-2</v>
      </c>
      <c r="H7" s="39" t="s">
        <v>135</v>
      </c>
    </row>
    <row r="8" spans="1:9" x14ac:dyDescent="0.2">
      <c r="A8" s="45">
        <v>2</v>
      </c>
      <c r="B8" s="46" t="s">
        <v>323</v>
      </c>
      <c r="C8" s="46" t="s">
        <v>324</v>
      </c>
      <c r="D8" s="46" t="s">
        <v>31</v>
      </c>
      <c r="E8" s="47">
        <v>1111583</v>
      </c>
      <c r="F8" s="48">
        <v>9868.0780825000002</v>
      </c>
      <c r="G8" s="49">
        <v>5.8232300000000001E-2</v>
      </c>
      <c r="H8" s="39" t="s">
        <v>135</v>
      </c>
    </row>
    <row r="9" spans="1:9" x14ac:dyDescent="0.2">
      <c r="A9" s="45">
        <v>3</v>
      </c>
      <c r="B9" s="46" t="s">
        <v>17</v>
      </c>
      <c r="C9" s="46" t="s">
        <v>18</v>
      </c>
      <c r="D9" s="46" t="s">
        <v>19</v>
      </c>
      <c r="E9" s="47">
        <v>526907</v>
      </c>
      <c r="F9" s="48">
        <v>7344.556673</v>
      </c>
      <c r="G9" s="49">
        <v>4.334081E-2</v>
      </c>
      <c r="H9" s="39" t="s">
        <v>135</v>
      </c>
    </row>
    <row r="10" spans="1:9" x14ac:dyDescent="0.2">
      <c r="A10" s="45">
        <v>4</v>
      </c>
      <c r="B10" s="46" t="s">
        <v>14</v>
      </c>
      <c r="C10" s="46" t="s">
        <v>15</v>
      </c>
      <c r="D10" s="46" t="s">
        <v>16</v>
      </c>
      <c r="E10" s="47">
        <v>381617</v>
      </c>
      <c r="F10" s="48">
        <v>7171.7282809999997</v>
      </c>
      <c r="G10" s="49">
        <v>4.232093E-2</v>
      </c>
      <c r="H10" s="39" t="s">
        <v>135</v>
      </c>
    </row>
    <row r="11" spans="1:9" x14ac:dyDescent="0.2">
      <c r="A11" s="45">
        <v>5</v>
      </c>
      <c r="B11" s="46" t="s">
        <v>329</v>
      </c>
      <c r="C11" s="46" t="s">
        <v>330</v>
      </c>
      <c r="D11" s="46" t="s">
        <v>31</v>
      </c>
      <c r="E11" s="47">
        <v>1446380</v>
      </c>
      <c r="F11" s="48">
        <v>6005.3697599999996</v>
      </c>
      <c r="G11" s="49">
        <v>3.5438160000000003E-2</v>
      </c>
      <c r="H11" s="39" t="s">
        <v>135</v>
      </c>
    </row>
    <row r="12" spans="1:9" x14ac:dyDescent="0.2">
      <c r="A12" s="45">
        <v>6</v>
      </c>
      <c r="B12" s="46" t="s">
        <v>11</v>
      </c>
      <c r="C12" s="46" t="s">
        <v>12</v>
      </c>
      <c r="D12" s="46" t="s">
        <v>13</v>
      </c>
      <c r="E12" s="47">
        <v>122895</v>
      </c>
      <c r="F12" s="48">
        <v>5257.816785</v>
      </c>
      <c r="G12" s="49">
        <v>3.1026789999999999E-2</v>
      </c>
      <c r="H12" s="39" t="s">
        <v>135</v>
      </c>
    </row>
    <row r="13" spans="1:9" x14ac:dyDescent="0.2">
      <c r="A13" s="45">
        <v>7</v>
      </c>
      <c r="B13" s="46" t="s">
        <v>333</v>
      </c>
      <c r="C13" s="46" t="s">
        <v>334</v>
      </c>
      <c r="D13" s="46" t="s">
        <v>226</v>
      </c>
      <c r="E13" s="47">
        <v>109940</v>
      </c>
      <c r="F13" s="48">
        <v>3735.1015600000001</v>
      </c>
      <c r="G13" s="49">
        <v>2.2041129999999999E-2</v>
      </c>
      <c r="H13" s="39" t="s">
        <v>135</v>
      </c>
    </row>
    <row r="14" spans="1:9" x14ac:dyDescent="0.2">
      <c r="A14" s="45">
        <v>8</v>
      </c>
      <c r="B14" s="46" t="s">
        <v>335</v>
      </c>
      <c r="C14" s="46" t="s">
        <v>336</v>
      </c>
      <c r="D14" s="46" t="s">
        <v>180</v>
      </c>
      <c r="E14" s="47">
        <v>316477</v>
      </c>
      <c r="F14" s="48">
        <v>3151.7944429999998</v>
      </c>
      <c r="G14" s="49">
        <v>1.8598989999999999E-2</v>
      </c>
      <c r="H14" s="39" t="s">
        <v>135</v>
      </c>
    </row>
    <row r="15" spans="1:9" x14ac:dyDescent="0.2">
      <c r="A15" s="45">
        <v>9</v>
      </c>
      <c r="B15" s="41" t="s">
        <v>964</v>
      </c>
      <c r="C15" s="41" t="s">
        <v>965</v>
      </c>
      <c r="D15" s="41" t="s">
        <v>107</v>
      </c>
      <c r="E15" s="42">
        <v>1075000</v>
      </c>
      <c r="F15" s="43">
        <v>3099.1062449999999</v>
      </c>
      <c r="G15" s="186">
        <f>F15/F159</f>
        <v>1.8288069034543469E-2</v>
      </c>
      <c r="H15" s="39" t="s">
        <v>135</v>
      </c>
    </row>
    <row r="16" spans="1:9" x14ac:dyDescent="0.2">
      <c r="A16" s="45">
        <v>10</v>
      </c>
      <c r="B16" s="46" t="s">
        <v>331</v>
      </c>
      <c r="C16" s="46" t="s">
        <v>332</v>
      </c>
      <c r="D16" s="46" t="s">
        <v>31</v>
      </c>
      <c r="E16" s="47">
        <v>936000</v>
      </c>
      <c r="F16" s="48">
        <v>3013.4520000000002</v>
      </c>
      <c r="G16" s="49">
        <v>1.7782619999999999E-2</v>
      </c>
      <c r="H16" s="39" t="s">
        <v>135</v>
      </c>
    </row>
    <row r="17" spans="1:8" x14ac:dyDescent="0.2">
      <c r="A17" s="45">
        <v>11</v>
      </c>
      <c r="B17" s="46" t="s">
        <v>327</v>
      </c>
      <c r="C17" s="46" t="s">
        <v>328</v>
      </c>
      <c r="D17" s="46" t="s">
        <v>219</v>
      </c>
      <c r="E17" s="47">
        <v>209353</v>
      </c>
      <c r="F17" s="48">
        <v>2721.7983530000001</v>
      </c>
      <c r="G17" s="49">
        <v>1.6061550000000001E-2</v>
      </c>
      <c r="H17" s="39" t="s">
        <v>135</v>
      </c>
    </row>
    <row r="18" spans="1:8" x14ac:dyDescent="0.2">
      <c r="A18" s="45">
        <v>12</v>
      </c>
      <c r="B18" s="46" t="s">
        <v>29</v>
      </c>
      <c r="C18" s="46" t="s">
        <v>30</v>
      </c>
      <c r="D18" s="46" t="s">
        <v>31</v>
      </c>
      <c r="E18" s="47">
        <v>217870</v>
      </c>
      <c r="F18" s="48">
        <v>2618.1437900000001</v>
      </c>
      <c r="G18" s="49">
        <v>1.5449869999999999E-2</v>
      </c>
      <c r="H18" s="39" t="s">
        <v>135</v>
      </c>
    </row>
    <row r="19" spans="1:8" x14ac:dyDescent="0.2">
      <c r="A19" s="45">
        <v>13</v>
      </c>
      <c r="B19" s="46" t="s">
        <v>344</v>
      </c>
      <c r="C19" s="46" t="s">
        <v>345</v>
      </c>
      <c r="D19" s="46" t="s">
        <v>180</v>
      </c>
      <c r="E19" s="47">
        <v>140080</v>
      </c>
      <c r="F19" s="48">
        <v>2424.5046400000001</v>
      </c>
      <c r="G19" s="49">
        <v>1.4307189999999999E-2</v>
      </c>
      <c r="H19" s="39" t="s">
        <v>135</v>
      </c>
    </row>
    <row r="20" spans="1:8" x14ac:dyDescent="0.2">
      <c r="A20" s="45">
        <v>14</v>
      </c>
      <c r="B20" s="46" t="s">
        <v>26</v>
      </c>
      <c r="C20" s="46" t="s">
        <v>27</v>
      </c>
      <c r="D20" s="46" t="s">
        <v>28</v>
      </c>
      <c r="E20" s="47">
        <v>532316</v>
      </c>
      <c r="F20" s="48">
        <v>2367.2092520000001</v>
      </c>
      <c r="G20" s="49">
        <v>1.396909E-2</v>
      </c>
      <c r="H20" s="39" t="s">
        <v>135</v>
      </c>
    </row>
    <row r="21" spans="1:8" x14ac:dyDescent="0.2">
      <c r="A21" s="45">
        <v>15</v>
      </c>
      <c r="B21" s="46" t="s">
        <v>440</v>
      </c>
      <c r="C21" s="46" t="s">
        <v>441</v>
      </c>
      <c r="D21" s="46" t="s">
        <v>219</v>
      </c>
      <c r="E21" s="47">
        <v>169072</v>
      </c>
      <c r="F21" s="48">
        <v>2348.5791519999998</v>
      </c>
      <c r="G21" s="49">
        <v>1.3859150000000001E-2</v>
      </c>
      <c r="H21" s="39" t="s">
        <v>135</v>
      </c>
    </row>
    <row r="22" spans="1:8" x14ac:dyDescent="0.2">
      <c r="A22" s="45">
        <v>16</v>
      </c>
      <c r="B22" s="46" t="s">
        <v>348</v>
      </c>
      <c r="C22" s="46" t="s">
        <v>349</v>
      </c>
      <c r="D22" s="46" t="s">
        <v>290</v>
      </c>
      <c r="E22" s="47">
        <v>892400</v>
      </c>
      <c r="F22" s="48">
        <v>2197.9812000000002</v>
      </c>
      <c r="G22" s="49">
        <v>1.297046E-2</v>
      </c>
      <c r="H22" s="39" t="s">
        <v>135</v>
      </c>
    </row>
    <row r="23" spans="1:8" x14ac:dyDescent="0.2">
      <c r="A23" s="45">
        <v>17</v>
      </c>
      <c r="B23" s="46" t="s">
        <v>450</v>
      </c>
      <c r="C23" s="46" t="s">
        <v>451</v>
      </c>
      <c r="D23" s="46" t="s">
        <v>439</v>
      </c>
      <c r="E23" s="47">
        <v>92101</v>
      </c>
      <c r="F23" s="48">
        <v>2153.413481</v>
      </c>
      <c r="G23" s="49">
        <v>1.270746E-2</v>
      </c>
      <c r="H23" s="39" t="s">
        <v>135</v>
      </c>
    </row>
    <row r="24" spans="1:8" x14ac:dyDescent="0.2">
      <c r="A24" s="45">
        <v>18</v>
      </c>
      <c r="B24" s="46" t="s">
        <v>51</v>
      </c>
      <c r="C24" s="46" t="s">
        <v>52</v>
      </c>
      <c r="D24" s="46" t="s">
        <v>53</v>
      </c>
      <c r="E24" s="47">
        <v>43756</v>
      </c>
      <c r="F24" s="48">
        <v>2143.3001479999998</v>
      </c>
      <c r="G24" s="49">
        <v>1.2647780000000001E-2</v>
      </c>
      <c r="H24" s="39" t="s">
        <v>135</v>
      </c>
    </row>
    <row r="25" spans="1:8" ht="25.5" x14ac:dyDescent="0.2">
      <c r="A25" s="45">
        <v>19</v>
      </c>
      <c r="B25" s="46" t="s">
        <v>181</v>
      </c>
      <c r="C25" s="46" t="s">
        <v>182</v>
      </c>
      <c r="D25" s="46" t="s">
        <v>183</v>
      </c>
      <c r="E25" s="47">
        <v>93249</v>
      </c>
      <c r="F25" s="48">
        <v>2070.1278000000002</v>
      </c>
      <c r="G25" s="49">
        <v>1.2215989999999999E-2</v>
      </c>
      <c r="H25" s="39" t="s">
        <v>135</v>
      </c>
    </row>
    <row r="26" spans="1:8" x14ac:dyDescent="0.2">
      <c r="A26" s="45">
        <v>20</v>
      </c>
      <c r="B26" s="46" t="s">
        <v>502</v>
      </c>
      <c r="C26" s="46" t="s">
        <v>503</v>
      </c>
      <c r="D26" s="46" t="s">
        <v>180</v>
      </c>
      <c r="E26" s="47">
        <v>468690</v>
      </c>
      <c r="F26" s="48">
        <v>1939.43922</v>
      </c>
      <c r="G26" s="49">
        <v>1.144478E-2</v>
      </c>
      <c r="H26" s="39" t="s">
        <v>135</v>
      </c>
    </row>
    <row r="27" spans="1:8" ht="25.5" x14ac:dyDescent="0.2">
      <c r="A27" s="45">
        <v>21</v>
      </c>
      <c r="B27" s="46" t="s">
        <v>211</v>
      </c>
      <c r="C27" s="46" t="s">
        <v>212</v>
      </c>
      <c r="D27" s="46" t="s">
        <v>213</v>
      </c>
      <c r="E27" s="47">
        <v>130195</v>
      </c>
      <c r="F27" s="48">
        <v>1928.96912</v>
      </c>
      <c r="G27" s="49">
        <v>1.1383000000000001E-2</v>
      </c>
      <c r="H27" s="39" t="s">
        <v>135</v>
      </c>
    </row>
    <row r="28" spans="1:8" x14ac:dyDescent="0.2">
      <c r="A28" s="45">
        <v>22</v>
      </c>
      <c r="B28" s="46" t="s">
        <v>669</v>
      </c>
      <c r="C28" s="46" t="s">
        <v>670</v>
      </c>
      <c r="D28" s="46" t="s">
        <v>180</v>
      </c>
      <c r="E28" s="47">
        <v>96500</v>
      </c>
      <c r="F28" s="48">
        <v>1923.6310000000001</v>
      </c>
      <c r="G28" s="49">
        <v>1.13515E-2</v>
      </c>
      <c r="H28" s="39" t="s">
        <v>135</v>
      </c>
    </row>
    <row r="29" spans="1:8" x14ac:dyDescent="0.2">
      <c r="A29" s="45">
        <v>23</v>
      </c>
      <c r="B29" s="46" t="s">
        <v>46</v>
      </c>
      <c r="C29" s="46" t="s">
        <v>47</v>
      </c>
      <c r="D29" s="46" t="s">
        <v>48</v>
      </c>
      <c r="E29" s="47">
        <v>22099</v>
      </c>
      <c r="F29" s="48">
        <v>1762.17426</v>
      </c>
      <c r="G29" s="49">
        <v>1.039873E-2</v>
      </c>
      <c r="H29" s="39" t="s">
        <v>135</v>
      </c>
    </row>
    <row r="30" spans="1:8" x14ac:dyDescent="0.2">
      <c r="A30" s="45">
        <v>24</v>
      </c>
      <c r="B30" s="46" t="s">
        <v>224</v>
      </c>
      <c r="C30" s="46" t="s">
        <v>225</v>
      </c>
      <c r="D30" s="46" t="s">
        <v>226</v>
      </c>
      <c r="E30" s="47">
        <v>45125</v>
      </c>
      <c r="F30" s="48">
        <v>1746.202125</v>
      </c>
      <c r="G30" s="49">
        <v>1.030448E-2</v>
      </c>
      <c r="H30" s="39" t="s">
        <v>135</v>
      </c>
    </row>
    <row r="31" spans="1:8" x14ac:dyDescent="0.2">
      <c r="A31" s="45">
        <v>25</v>
      </c>
      <c r="B31" s="46" t="s">
        <v>340</v>
      </c>
      <c r="C31" s="46" t="s">
        <v>341</v>
      </c>
      <c r="D31" s="46" t="s">
        <v>28</v>
      </c>
      <c r="E31" s="47">
        <v>44540</v>
      </c>
      <c r="F31" s="48">
        <v>1742.9392800000001</v>
      </c>
      <c r="G31" s="49">
        <v>1.0285219999999999E-2</v>
      </c>
      <c r="H31" s="39" t="s">
        <v>135</v>
      </c>
    </row>
    <row r="32" spans="1:8" x14ac:dyDescent="0.2">
      <c r="A32" s="45">
        <v>26</v>
      </c>
      <c r="B32" s="46" t="s">
        <v>214</v>
      </c>
      <c r="C32" s="46" t="s">
        <v>215</v>
      </c>
      <c r="D32" s="46" t="s">
        <v>216</v>
      </c>
      <c r="E32" s="47">
        <v>326016</v>
      </c>
      <c r="F32" s="48">
        <v>1694.9571840000001</v>
      </c>
      <c r="G32" s="49">
        <v>1.000208E-2</v>
      </c>
      <c r="H32" s="39" t="s">
        <v>135</v>
      </c>
    </row>
    <row r="33" spans="1:8" x14ac:dyDescent="0.2">
      <c r="A33" s="45">
        <v>27</v>
      </c>
      <c r="B33" s="46" t="s">
        <v>34</v>
      </c>
      <c r="C33" s="46" t="s">
        <v>35</v>
      </c>
      <c r="D33" s="46" t="s">
        <v>19</v>
      </c>
      <c r="E33" s="47">
        <v>421151</v>
      </c>
      <c r="F33" s="48">
        <v>1623.1159540000001</v>
      </c>
      <c r="G33" s="49">
        <v>9.5781400000000006E-3</v>
      </c>
      <c r="H33" s="39" t="s">
        <v>135</v>
      </c>
    </row>
    <row r="34" spans="1:8" x14ac:dyDescent="0.2">
      <c r="A34" s="45">
        <v>28</v>
      </c>
      <c r="B34" s="46" t="s">
        <v>76</v>
      </c>
      <c r="C34" s="46" t="s">
        <v>77</v>
      </c>
      <c r="D34" s="46" t="s">
        <v>78</v>
      </c>
      <c r="E34" s="47">
        <v>33130</v>
      </c>
      <c r="F34" s="48">
        <v>1599.25136</v>
      </c>
      <c r="G34" s="49">
        <v>9.4373100000000008E-3</v>
      </c>
      <c r="H34" s="39" t="s">
        <v>135</v>
      </c>
    </row>
    <row r="35" spans="1:8" ht="25.5" x14ac:dyDescent="0.2">
      <c r="A35" s="45">
        <v>29</v>
      </c>
      <c r="B35" s="46" t="s">
        <v>23</v>
      </c>
      <c r="C35" s="46" t="s">
        <v>24</v>
      </c>
      <c r="D35" s="46" t="s">
        <v>25</v>
      </c>
      <c r="E35" s="47">
        <v>12153</v>
      </c>
      <c r="F35" s="48">
        <v>1540.63581</v>
      </c>
      <c r="G35" s="49">
        <v>9.0914099999999994E-3</v>
      </c>
      <c r="H35" s="39" t="s">
        <v>135</v>
      </c>
    </row>
    <row r="36" spans="1:8" x14ac:dyDescent="0.2">
      <c r="A36" s="45">
        <v>30</v>
      </c>
      <c r="B36" s="46" t="s">
        <v>303</v>
      </c>
      <c r="C36" s="46" t="s">
        <v>304</v>
      </c>
      <c r="D36" s="46" t="s">
        <v>219</v>
      </c>
      <c r="E36" s="47">
        <v>191520</v>
      </c>
      <c r="F36" s="48">
        <v>1490.9831999999999</v>
      </c>
      <c r="G36" s="49">
        <v>8.7984099999999996E-3</v>
      </c>
      <c r="H36" s="39" t="s">
        <v>135</v>
      </c>
    </row>
    <row r="37" spans="1:8" ht="25.5" x14ac:dyDescent="0.2">
      <c r="A37" s="45">
        <v>31</v>
      </c>
      <c r="B37" s="46" t="s">
        <v>444</v>
      </c>
      <c r="C37" s="46" t="s">
        <v>445</v>
      </c>
      <c r="D37" s="46" t="s">
        <v>196</v>
      </c>
      <c r="E37" s="47">
        <v>127295</v>
      </c>
      <c r="F37" s="48">
        <v>1452.43595</v>
      </c>
      <c r="G37" s="49">
        <v>8.5709400000000008E-3</v>
      </c>
      <c r="H37" s="39" t="s">
        <v>135</v>
      </c>
    </row>
    <row r="38" spans="1:8" x14ac:dyDescent="0.2">
      <c r="A38" s="45">
        <v>32</v>
      </c>
      <c r="B38" s="46" t="s">
        <v>342</v>
      </c>
      <c r="C38" s="46" t="s">
        <v>343</v>
      </c>
      <c r="D38" s="46" t="s">
        <v>199</v>
      </c>
      <c r="E38" s="47">
        <v>58750</v>
      </c>
      <c r="F38" s="48">
        <v>1435.43875</v>
      </c>
      <c r="G38" s="49">
        <v>8.4706399999999998E-3</v>
      </c>
      <c r="H38" s="39" t="s">
        <v>135</v>
      </c>
    </row>
    <row r="39" spans="1:8" x14ac:dyDescent="0.2">
      <c r="A39" s="45">
        <v>33</v>
      </c>
      <c r="B39" s="46" t="s">
        <v>504</v>
      </c>
      <c r="C39" s="46" t="s">
        <v>505</v>
      </c>
      <c r="D39" s="46" t="s">
        <v>45</v>
      </c>
      <c r="E39" s="47">
        <v>165695</v>
      </c>
      <c r="F39" s="48">
        <v>1400.0399024999999</v>
      </c>
      <c r="G39" s="49">
        <v>8.26175E-3</v>
      </c>
      <c r="H39" s="39" t="s">
        <v>135</v>
      </c>
    </row>
    <row r="40" spans="1:8" x14ac:dyDescent="0.2">
      <c r="A40" s="45">
        <v>34</v>
      </c>
      <c r="B40" s="46" t="s">
        <v>54</v>
      </c>
      <c r="C40" s="46" t="s">
        <v>55</v>
      </c>
      <c r="D40" s="46" t="s">
        <v>22</v>
      </c>
      <c r="E40" s="47">
        <v>354387</v>
      </c>
      <c r="F40" s="48">
        <v>1337.9881184999999</v>
      </c>
      <c r="G40" s="49">
        <v>7.8955699999999993E-3</v>
      </c>
      <c r="H40" s="39" t="s">
        <v>135</v>
      </c>
    </row>
    <row r="41" spans="1:8" x14ac:dyDescent="0.2">
      <c r="A41" s="45">
        <v>35</v>
      </c>
      <c r="B41" s="41" t="s">
        <v>967</v>
      </c>
      <c r="C41" s="41" t="s">
        <v>968</v>
      </c>
      <c r="D41" s="41" t="s">
        <v>107</v>
      </c>
      <c r="E41" s="42">
        <v>360489</v>
      </c>
      <c r="F41" s="43">
        <v>1330.2044100000001</v>
      </c>
      <c r="G41" s="186">
        <f>F41/F159</f>
        <v>7.8496405598815367E-3</v>
      </c>
      <c r="H41" s="39" t="s">
        <v>135</v>
      </c>
    </row>
    <row r="42" spans="1:8" ht="25.5" x14ac:dyDescent="0.2">
      <c r="A42" s="45">
        <v>36</v>
      </c>
      <c r="B42" s="46" t="s">
        <v>271</v>
      </c>
      <c r="C42" s="46" t="s">
        <v>272</v>
      </c>
      <c r="D42" s="46" t="s">
        <v>206</v>
      </c>
      <c r="E42" s="47">
        <v>54975</v>
      </c>
      <c r="F42" s="48">
        <v>1235.6180999999999</v>
      </c>
      <c r="G42" s="49">
        <v>7.2914800000000004E-3</v>
      </c>
      <c r="H42" s="39" t="s">
        <v>135</v>
      </c>
    </row>
    <row r="43" spans="1:8" x14ac:dyDescent="0.2">
      <c r="A43" s="45">
        <v>37</v>
      </c>
      <c r="B43" s="46" t="s">
        <v>217</v>
      </c>
      <c r="C43" s="46" t="s">
        <v>218</v>
      </c>
      <c r="D43" s="46" t="s">
        <v>219</v>
      </c>
      <c r="E43" s="47">
        <v>100455</v>
      </c>
      <c r="F43" s="48">
        <v>1191.1953900000001</v>
      </c>
      <c r="G43" s="49">
        <v>7.0293400000000002E-3</v>
      </c>
      <c r="H43" s="39" t="s">
        <v>135</v>
      </c>
    </row>
    <row r="44" spans="1:8" x14ac:dyDescent="0.2">
      <c r="A44" s="45">
        <v>38</v>
      </c>
      <c r="B44" s="46" t="s">
        <v>506</v>
      </c>
      <c r="C44" s="46" t="s">
        <v>507</v>
      </c>
      <c r="D44" s="46" t="s">
        <v>226</v>
      </c>
      <c r="E44" s="47">
        <v>7824</v>
      </c>
      <c r="F44" s="48">
        <v>1162.4116799999999</v>
      </c>
      <c r="G44" s="49">
        <v>6.8594800000000003E-3</v>
      </c>
      <c r="H44" s="39" t="s">
        <v>135</v>
      </c>
    </row>
    <row r="45" spans="1:8" x14ac:dyDescent="0.2">
      <c r="A45" s="45">
        <v>39</v>
      </c>
      <c r="B45" s="46" t="s">
        <v>508</v>
      </c>
      <c r="C45" s="46" t="s">
        <v>509</v>
      </c>
      <c r="D45" s="46" t="s">
        <v>226</v>
      </c>
      <c r="E45" s="47">
        <v>11410</v>
      </c>
      <c r="F45" s="48">
        <v>1137.8622499999999</v>
      </c>
      <c r="G45" s="49">
        <v>6.7146100000000002E-3</v>
      </c>
      <c r="H45" s="39" t="s">
        <v>135</v>
      </c>
    </row>
    <row r="46" spans="1:8" ht="25.5" x14ac:dyDescent="0.2">
      <c r="A46" s="45">
        <v>40</v>
      </c>
      <c r="B46" s="46" t="s">
        <v>83</v>
      </c>
      <c r="C46" s="46" t="s">
        <v>84</v>
      </c>
      <c r="D46" s="46" t="s">
        <v>25</v>
      </c>
      <c r="E46" s="47">
        <v>19800</v>
      </c>
      <c r="F46" s="48">
        <v>1119.8879999999999</v>
      </c>
      <c r="G46" s="49">
        <v>6.6085500000000004E-3</v>
      </c>
      <c r="H46" s="39" t="s">
        <v>135</v>
      </c>
    </row>
    <row r="47" spans="1:8" x14ac:dyDescent="0.2">
      <c r="A47" s="45">
        <v>41</v>
      </c>
      <c r="B47" s="46" t="s">
        <v>309</v>
      </c>
      <c r="C47" s="46" t="s">
        <v>310</v>
      </c>
      <c r="D47" s="46" t="s">
        <v>180</v>
      </c>
      <c r="E47" s="47">
        <v>24768</v>
      </c>
      <c r="F47" s="48">
        <v>1083.9467520000001</v>
      </c>
      <c r="G47" s="49">
        <v>6.3964599999999996E-3</v>
      </c>
      <c r="H47" s="39" t="s">
        <v>135</v>
      </c>
    </row>
    <row r="48" spans="1:8" x14ac:dyDescent="0.2">
      <c r="A48" s="45">
        <v>42</v>
      </c>
      <c r="B48" s="46" t="s">
        <v>510</v>
      </c>
      <c r="C48" s="46" t="s">
        <v>511</v>
      </c>
      <c r="D48" s="46" t="s">
        <v>180</v>
      </c>
      <c r="E48" s="47">
        <v>100029</v>
      </c>
      <c r="F48" s="48">
        <v>1083.4140990000001</v>
      </c>
      <c r="G48" s="49">
        <v>6.3933100000000001E-3</v>
      </c>
      <c r="H48" s="39" t="s">
        <v>135</v>
      </c>
    </row>
    <row r="49" spans="1:8" ht="25.5" x14ac:dyDescent="0.2">
      <c r="A49" s="45">
        <v>43</v>
      </c>
      <c r="B49" s="46" t="s">
        <v>350</v>
      </c>
      <c r="C49" s="46" t="s">
        <v>351</v>
      </c>
      <c r="D49" s="46" t="s">
        <v>206</v>
      </c>
      <c r="E49" s="47">
        <v>59799</v>
      </c>
      <c r="F49" s="48">
        <v>1038.7086300000001</v>
      </c>
      <c r="G49" s="49">
        <v>6.1295000000000004E-3</v>
      </c>
      <c r="H49" s="39" t="s">
        <v>135</v>
      </c>
    </row>
    <row r="50" spans="1:8" x14ac:dyDescent="0.2">
      <c r="A50" s="45">
        <v>44</v>
      </c>
      <c r="B50" s="46" t="s">
        <v>267</v>
      </c>
      <c r="C50" s="46" t="s">
        <v>268</v>
      </c>
      <c r="D50" s="46" t="s">
        <v>45</v>
      </c>
      <c r="E50" s="47">
        <v>84850</v>
      </c>
      <c r="F50" s="48">
        <v>1008.4422499999999</v>
      </c>
      <c r="G50" s="49">
        <v>5.9509000000000003E-3</v>
      </c>
      <c r="H50" s="39" t="s">
        <v>135</v>
      </c>
    </row>
    <row r="51" spans="1:8" x14ac:dyDescent="0.2">
      <c r="A51" s="45">
        <v>45</v>
      </c>
      <c r="B51" s="46" t="s">
        <v>483</v>
      </c>
      <c r="C51" s="46" t="s">
        <v>484</v>
      </c>
      <c r="D51" s="46" t="s">
        <v>199</v>
      </c>
      <c r="E51" s="47">
        <v>38397</v>
      </c>
      <c r="F51" s="48">
        <v>902.29110300000002</v>
      </c>
      <c r="G51" s="49">
        <v>5.3244900000000003E-3</v>
      </c>
      <c r="H51" s="39" t="s">
        <v>135</v>
      </c>
    </row>
    <row r="52" spans="1:8" x14ac:dyDescent="0.2">
      <c r="A52" s="45">
        <v>46</v>
      </c>
      <c r="B52" s="46" t="s">
        <v>307</v>
      </c>
      <c r="C52" s="46" t="s">
        <v>308</v>
      </c>
      <c r="D52" s="46" t="s">
        <v>199</v>
      </c>
      <c r="E52" s="47">
        <v>527660</v>
      </c>
      <c r="F52" s="48">
        <v>862.671334</v>
      </c>
      <c r="G52" s="49">
        <v>5.0906900000000001E-3</v>
      </c>
      <c r="H52" s="39" t="s">
        <v>135</v>
      </c>
    </row>
    <row r="53" spans="1:8" x14ac:dyDescent="0.2">
      <c r="A53" s="45">
        <v>47</v>
      </c>
      <c r="B53" s="46" t="s">
        <v>512</v>
      </c>
      <c r="C53" s="46" t="s">
        <v>513</v>
      </c>
      <c r="D53" s="46" t="s">
        <v>95</v>
      </c>
      <c r="E53" s="47">
        <v>441105</v>
      </c>
      <c r="F53" s="48">
        <v>753.67200300000002</v>
      </c>
      <c r="G53" s="49">
        <v>4.4474800000000002E-3</v>
      </c>
      <c r="H53" s="39" t="s">
        <v>135</v>
      </c>
    </row>
    <row r="54" spans="1:8" x14ac:dyDescent="0.2">
      <c r="A54" s="45">
        <v>48</v>
      </c>
      <c r="B54" s="46" t="s">
        <v>93</v>
      </c>
      <c r="C54" s="46" t="s">
        <v>94</v>
      </c>
      <c r="D54" s="46" t="s">
        <v>95</v>
      </c>
      <c r="E54" s="47">
        <v>433375</v>
      </c>
      <c r="F54" s="48">
        <v>734.70063749999997</v>
      </c>
      <c r="G54" s="49">
        <v>4.3355299999999998E-3</v>
      </c>
      <c r="H54" s="39" t="s">
        <v>135</v>
      </c>
    </row>
    <row r="55" spans="1:8" x14ac:dyDescent="0.2">
      <c r="A55" s="45">
        <v>49</v>
      </c>
      <c r="B55" s="46" t="s">
        <v>265</v>
      </c>
      <c r="C55" s="46" t="s">
        <v>266</v>
      </c>
      <c r="D55" s="46" t="s">
        <v>107</v>
      </c>
      <c r="E55" s="47">
        <v>48690</v>
      </c>
      <c r="F55" s="48">
        <v>678.25170000000003</v>
      </c>
      <c r="G55" s="49">
        <v>4.0024199999999996E-3</v>
      </c>
      <c r="H55" s="39" t="s">
        <v>135</v>
      </c>
    </row>
    <row r="56" spans="1:8" x14ac:dyDescent="0.2">
      <c r="A56" s="45">
        <v>50</v>
      </c>
      <c r="B56" s="46" t="s">
        <v>299</v>
      </c>
      <c r="C56" s="46" t="s">
        <v>300</v>
      </c>
      <c r="D56" s="46" t="s">
        <v>102</v>
      </c>
      <c r="E56" s="47">
        <v>135867</v>
      </c>
      <c r="F56" s="48">
        <v>674.30792099999996</v>
      </c>
      <c r="G56" s="49">
        <v>3.9791399999999999E-3</v>
      </c>
      <c r="H56" s="39" t="s">
        <v>135</v>
      </c>
    </row>
    <row r="57" spans="1:8" x14ac:dyDescent="0.2">
      <c r="A57" s="45">
        <v>51</v>
      </c>
      <c r="B57" s="46" t="s">
        <v>356</v>
      </c>
      <c r="C57" s="46" t="s">
        <v>357</v>
      </c>
      <c r="D57" s="46" t="s">
        <v>290</v>
      </c>
      <c r="E57" s="47">
        <v>15525</v>
      </c>
      <c r="F57" s="48">
        <v>605.39737500000001</v>
      </c>
      <c r="G57" s="49">
        <v>3.5725000000000002E-3</v>
      </c>
      <c r="H57" s="39" t="s">
        <v>135</v>
      </c>
    </row>
    <row r="58" spans="1:8" x14ac:dyDescent="0.2">
      <c r="A58" s="45">
        <v>52</v>
      </c>
      <c r="B58" s="46" t="s">
        <v>514</v>
      </c>
      <c r="C58" s="46" t="s">
        <v>515</v>
      </c>
      <c r="D58" s="46" t="s">
        <v>231</v>
      </c>
      <c r="E58" s="47">
        <v>34843</v>
      </c>
      <c r="F58" s="48">
        <v>481.112144</v>
      </c>
      <c r="G58" s="49">
        <v>2.8390799999999999E-3</v>
      </c>
      <c r="H58" s="39" t="s">
        <v>135</v>
      </c>
    </row>
    <row r="59" spans="1:8" x14ac:dyDescent="0.2">
      <c r="A59" s="45">
        <v>53</v>
      </c>
      <c r="B59" s="46" t="s">
        <v>358</v>
      </c>
      <c r="C59" s="46" t="s">
        <v>359</v>
      </c>
      <c r="D59" s="46" t="s">
        <v>219</v>
      </c>
      <c r="E59" s="47">
        <v>34681</v>
      </c>
      <c r="F59" s="48">
        <v>470.898618</v>
      </c>
      <c r="G59" s="49">
        <v>2.77881E-3</v>
      </c>
      <c r="H59" s="39" t="s">
        <v>135</v>
      </c>
    </row>
    <row r="60" spans="1:8" x14ac:dyDescent="0.2">
      <c r="A60" s="45">
        <v>54</v>
      </c>
      <c r="B60" s="46" t="s">
        <v>516</v>
      </c>
      <c r="C60" s="46" t="s">
        <v>517</v>
      </c>
      <c r="D60" s="46" t="s">
        <v>216</v>
      </c>
      <c r="E60" s="47">
        <v>60937</v>
      </c>
      <c r="F60" s="48">
        <v>406.48025849999999</v>
      </c>
      <c r="G60" s="49">
        <v>2.3986699999999999E-3</v>
      </c>
      <c r="H60" s="39" t="s">
        <v>135</v>
      </c>
    </row>
    <row r="61" spans="1:8" ht="25.5" x14ac:dyDescent="0.2">
      <c r="A61" s="45">
        <v>55</v>
      </c>
      <c r="B61" s="46" t="s">
        <v>448</v>
      </c>
      <c r="C61" s="46" t="s">
        <v>449</v>
      </c>
      <c r="D61" s="46" t="s">
        <v>206</v>
      </c>
      <c r="E61" s="47">
        <v>27550</v>
      </c>
      <c r="F61" s="48">
        <v>371.42910000000001</v>
      </c>
      <c r="G61" s="49">
        <v>2.1918300000000001E-3</v>
      </c>
      <c r="H61" s="39" t="s">
        <v>135</v>
      </c>
    </row>
    <row r="62" spans="1:8" x14ac:dyDescent="0.2">
      <c r="A62" s="45">
        <v>56</v>
      </c>
      <c r="B62" s="46" t="s">
        <v>518</v>
      </c>
      <c r="C62" s="46" t="s">
        <v>519</v>
      </c>
      <c r="D62" s="46" t="s">
        <v>423</v>
      </c>
      <c r="E62" s="47">
        <v>90441</v>
      </c>
      <c r="F62" s="48">
        <v>23.623189199999999</v>
      </c>
      <c r="G62" s="49">
        <v>1.394E-4</v>
      </c>
      <c r="H62" s="39" t="s">
        <v>135</v>
      </c>
    </row>
    <row r="63" spans="1:8" x14ac:dyDescent="0.2">
      <c r="A63" s="50"/>
      <c r="B63" s="50"/>
      <c r="C63" s="51" t="s">
        <v>134</v>
      </c>
      <c r="D63" s="50"/>
      <c r="E63" s="50" t="s">
        <v>135</v>
      </c>
      <c r="F63" s="52">
        <f>SUM(F7:F62)</f>
        <v>124539.36702569999</v>
      </c>
      <c r="G63" s="53">
        <f>SUM(G7:G62)</f>
        <v>0.73491661959442489</v>
      </c>
      <c r="H63" s="39" t="s">
        <v>135</v>
      </c>
    </row>
    <row r="64" spans="1:8" x14ac:dyDescent="0.2">
      <c r="A64" s="50"/>
      <c r="B64" s="50"/>
      <c r="C64" s="54"/>
      <c r="D64" s="50"/>
      <c r="E64" s="50"/>
      <c r="F64" s="55"/>
      <c r="G64" s="55"/>
      <c r="H64" s="39" t="s">
        <v>135</v>
      </c>
    </row>
    <row r="65" spans="1:8" x14ac:dyDescent="0.2">
      <c r="A65" s="50"/>
      <c r="B65" s="50"/>
      <c r="C65" s="51" t="s">
        <v>136</v>
      </c>
      <c r="D65" s="50"/>
      <c r="E65" s="50"/>
      <c r="F65" s="50"/>
      <c r="G65" s="50"/>
      <c r="H65" s="39" t="s">
        <v>135</v>
      </c>
    </row>
    <row r="66" spans="1:8" x14ac:dyDescent="0.2">
      <c r="A66" s="50"/>
      <c r="B66" s="50"/>
      <c r="C66" s="51" t="s">
        <v>134</v>
      </c>
      <c r="D66" s="50"/>
      <c r="E66" s="50" t="s">
        <v>135</v>
      </c>
      <c r="F66" s="56" t="s">
        <v>137</v>
      </c>
      <c r="G66" s="53">
        <v>0</v>
      </c>
      <c r="H66" s="39" t="s">
        <v>135</v>
      </c>
    </row>
    <row r="67" spans="1:8" x14ac:dyDescent="0.2">
      <c r="A67" s="50"/>
      <c r="B67" s="50"/>
      <c r="C67" s="54"/>
      <c r="D67" s="50"/>
      <c r="E67" s="50"/>
      <c r="F67" s="55"/>
      <c r="G67" s="55"/>
      <c r="H67" s="39" t="s">
        <v>135</v>
      </c>
    </row>
    <row r="68" spans="1:8" x14ac:dyDescent="0.2">
      <c r="A68" s="50"/>
      <c r="B68" s="50"/>
      <c r="C68" s="51" t="s">
        <v>138</v>
      </c>
      <c r="D68" s="50"/>
      <c r="E68" s="50"/>
      <c r="F68" s="50"/>
      <c r="G68" s="50"/>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139</v>
      </c>
      <c r="D71" s="50"/>
      <c r="E71" s="50"/>
      <c r="F71" s="50"/>
      <c r="G71" s="50"/>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140</v>
      </c>
      <c r="D74" s="50"/>
      <c r="E74" s="50"/>
      <c r="F74" s="55"/>
      <c r="G74" s="55"/>
      <c r="H74" s="39" t="s">
        <v>135</v>
      </c>
    </row>
    <row r="75" spans="1:8" x14ac:dyDescent="0.2">
      <c r="A75" s="50"/>
      <c r="B75" s="50"/>
      <c r="C75" s="51" t="s">
        <v>134</v>
      </c>
      <c r="D75" s="50"/>
      <c r="E75" s="50" t="s">
        <v>135</v>
      </c>
      <c r="F75" s="56" t="s">
        <v>137</v>
      </c>
      <c r="G75" s="53">
        <v>0</v>
      </c>
      <c r="H75" s="39" t="s">
        <v>135</v>
      </c>
    </row>
    <row r="76" spans="1:8" x14ac:dyDescent="0.2">
      <c r="A76" s="37"/>
      <c r="B76" s="37"/>
      <c r="C76" s="153"/>
      <c r="D76" s="37"/>
      <c r="E76" s="37"/>
      <c r="F76" s="79"/>
      <c r="G76" s="79"/>
      <c r="H76" s="39" t="s">
        <v>135</v>
      </c>
    </row>
    <row r="77" spans="1:8" x14ac:dyDescent="0.2">
      <c r="A77" s="37"/>
      <c r="B77" s="37"/>
      <c r="C77" s="38" t="s">
        <v>970</v>
      </c>
      <c r="D77" s="37"/>
      <c r="E77" s="37"/>
      <c r="F77" s="37"/>
      <c r="G77" s="37"/>
      <c r="H77" s="39" t="s">
        <v>135</v>
      </c>
    </row>
    <row r="78" spans="1:8" ht="25.5" x14ac:dyDescent="0.2">
      <c r="A78" s="40">
        <v>1</v>
      </c>
      <c r="B78" s="41" t="s">
        <v>971</v>
      </c>
      <c r="C78" s="41" t="s">
        <v>972</v>
      </c>
      <c r="D78" s="41" t="s">
        <v>973</v>
      </c>
      <c r="E78" s="42">
        <v>750</v>
      </c>
      <c r="F78" s="43">
        <v>891.87796879999996</v>
      </c>
      <c r="G78" s="44">
        <f>F78/F159</f>
        <v>5.2630418496035806E-3</v>
      </c>
      <c r="H78" s="39">
        <v>7.96</v>
      </c>
    </row>
    <row r="79" spans="1:8" x14ac:dyDescent="0.2">
      <c r="A79" s="37"/>
      <c r="B79" s="37"/>
      <c r="C79" s="38" t="s">
        <v>134</v>
      </c>
      <c r="D79" s="37"/>
      <c r="E79" s="37" t="s">
        <v>135</v>
      </c>
      <c r="F79" s="59">
        <f>SUM(F78)</f>
        <v>891.87796879999996</v>
      </c>
      <c r="G79" s="58">
        <f>SUM(G78)</f>
        <v>5.2630418496035806E-3</v>
      </c>
      <c r="H79" s="39" t="s">
        <v>135</v>
      </c>
    </row>
    <row r="80" spans="1:8" x14ac:dyDescent="0.2">
      <c r="A80" s="50"/>
      <c r="B80" s="50"/>
      <c r="C80" s="54"/>
      <c r="D80" s="50"/>
      <c r="E80" s="50"/>
      <c r="F80" s="55"/>
      <c r="G80" s="55"/>
      <c r="H80" s="39" t="s">
        <v>135</v>
      </c>
    </row>
    <row r="81" spans="1:8" x14ac:dyDescent="0.2">
      <c r="A81" s="50"/>
      <c r="B81" s="50"/>
      <c r="C81" s="51" t="s">
        <v>141</v>
      </c>
      <c r="D81" s="50"/>
      <c r="E81" s="50"/>
      <c r="F81" s="55"/>
      <c r="G81" s="55"/>
      <c r="H81" s="39" t="s">
        <v>135</v>
      </c>
    </row>
    <row r="82" spans="1:8" x14ac:dyDescent="0.2">
      <c r="A82" s="45">
        <v>1</v>
      </c>
      <c r="B82" s="46"/>
      <c r="C82" s="46" t="s">
        <v>1019</v>
      </c>
      <c r="D82" s="46" t="s">
        <v>319</v>
      </c>
      <c r="E82" s="47">
        <v>-27375</v>
      </c>
      <c r="F82" s="48">
        <v>-369.89100000000002</v>
      </c>
      <c r="G82" s="49">
        <f>F82/$F$159</f>
        <v>-2.1827558039257604E-3</v>
      </c>
      <c r="H82" s="39" t="s">
        <v>135</v>
      </c>
    </row>
    <row r="83" spans="1:8" x14ac:dyDescent="0.2">
      <c r="A83" s="45">
        <v>2</v>
      </c>
      <c r="B83" s="46"/>
      <c r="C83" s="46" t="s">
        <v>1020</v>
      </c>
      <c r="D83" s="46" t="s">
        <v>319</v>
      </c>
      <c r="E83" s="47">
        <v>-31950</v>
      </c>
      <c r="F83" s="48">
        <v>-1257.1047000000001</v>
      </c>
      <c r="G83" s="49">
        <f t="shared" ref="G83:G91" si="0">F83/$F$159</f>
        <v>-7.4182734374919953E-3</v>
      </c>
      <c r="H83" s="39" t="s">
        <v>135</v>
      </c>
    </row>
    <row r="84" spans="1:8" x14ac:dyDescent="0.2">
      <c r="A84" s="45">
        <v>3</v>
      </c>
      <c r="B84" s="46"/>
      <c r="C84" s="46" t="s">
        <v>1021</v>
      </c>
      <c r="D84" s="46" t="s">
        <v>319</v>
      </c>
      <c r="E84" s="47">
        <v>-58750</v>
      </c>
      <c r="F84" s="48">
        <v>-1439.375</v>
      </c>
      <c r="G84" s="49">
        <f t="shared" si="0"/>
        <v>-8.4938647744217648E-3</v>
      </c>
      <c r="H84" s="39" t="s">
        <v>135</v>
      </c>
    </row>
    <row r="85" spans="1:8" x14ac:dyDescent="0.2">
      <c r="A85" s="45">
        <v>4</v>
      </c>
      <c r="B85" s="46"/>
      <c r="C85" s="46" t="s">
        <v>1022</v>
      </c>
      <c r="D85" s="46" t="s">
        <v>319</v>
      </c>
      <c r="E85" s="47">
        <v>-134500</v>
      </c>
      <c r="F85" s="48">
        <v>-1884.883</v>
      </c>
      <c r="G85" s="49">
        <f t="shared" si="0"/>
        <v>-1.1122842426474282E-2</v>
      </c>
      <c r="H85" s="39" t="s">
        <v>135</v>
      </c>
    </row>
    <row r="86" spans="1:8" x14ac:dyDescent="0.2">
      <c r="A86" s="45">
        <v>5</v>
      </c>
      <c r="B86" s="46"/>
      <c r="C86" s="46" t="s">
        <v>1023</v>
      </c>
      <c r="D86" s="46" t="s">
        <v>319</v>
      </c>
      <c r="E86" s="47">
        <v>-96500</v>
      </c>
      <c r="F86" s="48">
        <v>-1932.4124999999999</v>
      </c>
      <c r="G86" s="49">
        <f t="shared" si="0"/>
        <v>-1.1403317734018096E-2</v>
      </c>
      <c r="H86" s="39" t="s">
        <v>135</v>
      </c>
    </row>
    <row r="87" spans="1:8" x14ac:dyDescent="0.2">
      <c r="A87" s="45">
        <v>6</v>
      </c>
      <c r="B87" s="46"/>
      <c r="C87" s="46" t="s">
        <v>1024</v>
      </c>
      <c r="D87" s="46" t="s">
        <v>319</v>
      </c>
      <c r="E87" s="47">
        <v>-892400</v>
      </c>
      <c r="F87" s="48">
        <v>-2205.5666000000001</v>
      </c>
      <c r="G87" s="49">
        <f t="shared" si="0"/>
        <v>-1.3015221503347758E-2</v>
      </c>
      <c r="H87" s="39" t="s">
        <v>135</v>
      </c>
    </row>
    <row r="88" spans="1:8" x14ac:dyDescent="0.2">
      <c r="A88" s="45">
        <v>7</v>
      </c>
      <c r="B88" s="46"/>
      <c r="C88" s="46" t="s">
        <v>1025</v>
      </c>
      <c r="D88" s="46" t="s">
        <v>319</v>
      </c>
      <c r="E88" s="47">
        <v>-121600</v>
      </c>
      <c r="F88" s="48">
        <v>-2298.1183999999998</v>
      </c>
      <c r="G88" s="49">
        <f t="shared" si="0"/>
        <v>-1.3561376934579596E-2</v>
      </c>
      <c r="H88" s="39" t="s">
        <v>135</v>
      </c>
    </row>
    <row r="89" spans="1:8" x14ac:dyDescent="0.2">
      <c r="A89" s="45">
        <v>8</v>
      </c>
      <c r="B89" s="46"/>
      <c r="C89" s="46" t="s">
        <v>1026</v>
      </c>
      <c r="D89" s="46" t="s">
        <v>319</v>
      </c>
      <c r="E89" s="47">
        <v>-554000</v>
      </c>
      <c r="F89" s="48">
        <v>-2313.5039999999999</v>
      </c>
      <c r="G89" s="49">
        <f t="shared" si="0"/>
        <v>-1.3652168566970976E-2</v>
      </c>
      <c r="H89" s="39" t="s">
        <v>135</v>
      </c>
    </row>
    <row r="90" spans="1:8" x14ac:dyDescent="0.2">
      <c r="A90" s="45">
        <v>9</v>
      </c>
      <c r="B90" s="46"/>
      <c r="C90" s="46" t="s">
        <v>1027</v>
      </c>
      <c r="D90" s="46" t="s">
        <v>319</v>
      </c>
      <c r="E90" s="47">
        <v>-936000</v>
      </c>
      <c r="F90" s="48">
        <v>-3021.4079999999999</v>
      </c>
      <c r="G90" s="49">
        <f t="shared" si="0"/>
        <v>-1.7829565596426306E-2</v>
      </c>
      <c r="H90" s="39" t="s">
        <v>135</v>
      </c>
    </row>
    <row r="91" spans="1:8" x14ac:dyDescent="0.2">
      <c r="A91" s="45">
        <v>10</v>
      </c>
      <c r="B91" s="46"/>
      <c r="C91" s="46" t="s">
        <v>1028</v>
      </c>
      <c r="D91" s="46" t="s">
        <v>319</v>
      </c>
      <c r="E91" s="47">
        <v>-360500</v>
      </c>
      <c r="F91" s="48">
        <v>-4999.7745000000004</v>
      </c>
      <c r="G91" s="49">
        <f t="shared" si="0"/>
        <v>-2.9504061488911642E-2</v>
      </c>
      <c r="H91" s="39" t="s">
        <v>135</v>
      </c>
    </row>
    <row r="92" spans="1:8" x14ac:dyDescent="0.2">
      <c r="A92" s="50"/>
      <c r="B92" s="50"/>
      <c r="C92" s="51" t="s">
        <v>134</v>
      </c>
      <c r="D92" s="50"/>
      <c r="E92" s="50" t="s">
        <v>135</v>
      </c>
      <c r="F92" s="52">
        <v>-21722.037700000001</v>
      </c>
      <c r="G92" s="53">
        <v>-0.12818346</v>
      </c>
      <c r="H92" s="39" t="s">
        <v>135</v>
      </c>
    </row>
    <row r="93" spans="1:8" x14ac:dyDescent="0.2">
      <c r="A93" s="50"/>
      <c r="B93" s="50"/>
      <c r="C93" s="54"/>
      <c r="D93" s="50"/>
      <c r="E93" s="50"/>
      <c r="F93" s="55"/>
      <c r="G93" s="55"/>
      <c r="H93" s="39" t="s">
        <v>135</v>
      </c>
    </row>
    <row r="94" spans="1:8" x14ac:dyDescent="0.2">
      <c r="A94" s="50"/>
      <c r="B94" s="50"/>
      <c r="C94" s="51" t="s">
        <v>142</v>
      </c>
      <c r="D94" s="50"/>
      <c r="E94" s="50"/>
      <c r="F94" s="52">
        <f>F79+F63</f>
        <v>125431.2449945</v>
      </c>
      <c r="G94" s="53">
        <f>G79+G63</f>
        <v>0.74017966144402847</v>
      </c>
      <c r="H94" s="39" t="s">
        <v>135</v>
      </c>
    </row>
    <row r="95" spans="1:8" x14ac:dyDescent="0.2">
      <c r="A95" s="50"/>
      <c r="B95" s="50"/>
      <c r="C95" s="54"/>
      <c r="D95" s="50"/>
      <c r="E95" s="50"/>
      <c r="F95" s="55"/>
      <c r="G95" s="55"/>
      <c r="H95" s="39" t="s">
        <v>135</v>
      </c>
    </row>
    <row r="96" spans="1:8" x14ac:dyDescent="0.2">
      <c r="A96" s="50"/>
      <c r="B96" s="50"/>
      <c r="C96" s="51" t="s">
        <v>143</v>
      </c>
      <c r="D96" s="50"/>
      <c r="E96" s="50"/>
      <c r="F96" s="55"/>
      <c r="G96" s="55"/>
      <c r="H96" s="39" t="s">
        <v>135</v>
      </c>
    </row>
    <row r="97" spans="1:8" x14ac:dyDescent="0.2">
      <c r="A97" s="50"/>
      <c r="B97" s="50"/>
      <c r="C97" s="51" t="s">
        <v>10</v>
      </c>
      <c r="D97" s="50"/>
      <c r="E97" s="50"/>
      <c r="F97" s="55"/>
      <c r="G97" s="55"/>
      <c r="H97" s="39" t="s">
        <v>135</v>
      </c>
    </row>
    <row r="98" spans="1:8" x14ac:dyDescent="0.2">
      <c r="A98" s="45">
        <v>1</v>
      </c>
      <c r="B98" s="46" t="s">
        <v>671</v>
      </c>
      <c r="C98" s="46" t="s">
        <v>672</v>
      </c>
      <c r="D98" s="46" t="s">
        <v>523</v>
      </c>
      <c r="E98" s="47">
        <v>2500</v>
      </c>
      <c r="F98" s="48">
        <v>2533.9675000000002</v>
      </c>
      <c r="G98" s="49">
        <v>1.495314E-2</v>
      </c>
      <c r="H98" s="39">
        <v>7.08</v>
      </c>
    </row>
    <row r="99" spans="1:8" ht="25.5" x14ac:dyDescent="0.2">
      <c r="A99" s="45">
        <v>2</v>
      </c>
      <c r="B99" s="46" t="s">
        <v>976</v>
      </c>
      <c r="C99" s="46" t="s">
        <v>561</v>
      </c>
      <c r="D99" s="46" t="s">
        <v>526</v>
      </c>
      <c r="E99" s="47">
        <v>2500</v>
      </c>
      <c r="F99" s="48">
        <v>2500</v>
      </c>
      <c r="G99" s="49">
        <v>1.4752700000000001E-2</v>
      </c>
      <c r="H99" s="39">
        <v>7.1</v>
      </c>
    </row>
    <row r="100" spans="1:8" x14ac:dyDescent="0.2">
      <c r="A100" s="45">
        <v>3</v>
      </c>
      <c r="B100" s="46" t="s">
        <v>538</v>
      </c>
      <c r="C100" s="46" t="s">
        <v>539</v>
      </c>
      <c r="D100" s="46" t="s">
        <v>526</v>
      </c>
      <c r="E100" s="47">
        <v>150</v>
      </c>
      <c r="F100" s="48">
        <v>1546.6365000000001</v>
      </c>
      <c r="G100" s="49">
        <v>9.1268200000000008E-3</v>
      </c>
      <c r="H100" s="39">
        <v>7.44</v>
      </c>
    </row>
    <row r="101" spans="1:8" ht="25.5" x14ac:dyDescent="0.2">
      <c r="A101" s="45">
        <v>4</v>
      </c>
      <c r="B101" s="46" t="s">
        <v>546</v>
      </c>
      <c r="C101" s="46" t="s">
        <v>547</v>
      </c>
      <c r="D101" s="46" t="s">
        <v>523</v>
      </c>
      <c r="E101" s="47">
        <v>1500</v>
      </c>
      <c r="F101" s="48">
        <v>1514.316</v>
      </c>
      <c r="G101" s="49">
        <v>8.9361000000000006E-3</v>
      </c>
      <c r="H101" s="39">
        <v>7.05</v>
      </c>
    </row>
    <row r="102" spans="1:8" ht="25.5" x14ac:dyDescent="0.2">
      <c r="A102" s="45">
        <v>5</v>
      </c>
      <c r="B102" s="46" t="s">
        <v>673</v>
      </c>
      <c r="C102" s="46" t="s">
        <v>674</v>
      </c>
      <c r="D102" s="46" t="s">
        <v>526</v>
      </c>
      <c r="E102" s="47">
        <v>1500</v>
      </c>
      <c r="F102" s="48">
        <v>1499.7405000000001</v>
      </c>
      <c r="G102" s="49">
        <v>8.8500899999999997E-3</v>
      </c>
      <c r="H102" s="39">
        <v>7.3</v>
      </c>
    </row>
    <row r="103" spans="1:8" ht="25.5" x14ac:dyDescent="0.2">
      <c r="A103" s="45">
        <v>6</v>
      </c>
      <c r="B103" s="46" t="s">
        <v>529</v>
      </c>
      <c r="C103" s="46" t="s">
        <v>530</v>
      </c>
      <c r="D103" s="46" t="s">
        <v>523</v>
      </c>
      <c r="E103" s="47">
        <v>1500</v>
      </c>
      <c r="F103" s="48">
        <v>1485.3045</v>
      </c>
      <c r="G103" s="49">
        <v>8.7649000000000008E-3</v>
      </c>
      <c r="H103" s="39">
        <v>7.06</v>
      </c>
    </row>
    <row r="104" spans="1:8" ht="25.5" x14ac:dyDescent="0.2">
      <c r="A104" s="45">
        <v>7</v>
      </c>
      <c r="B104" s="46" t="s">
        <v>569</v>
      </c>
      <c r="C104" s="46" t="s">
        <v>570</v>
      </c>
      <c r="D104" s="46" t="s">
        <v>523</v>
      </c>
      <c r="E104" s="47">
        <v>1000</v>
      </c>
      <c r="F104" s="48">
        <v>1030.655</v>
      </c>
      <c r="G104" s="49">
        <v>6.0819799999999999E-3</v>
      </c>
      <c r="H104" s="39">
        <v>7.3449999999999998</v>
      </c>
    </row>
    <row r="105" spans="1:8" x14ac:dyDescent="0.2">
      <c r="A105" s="45">
        <v>8</v>
      </c>
      <c r="B105" s="46" t="s">
        <v>600</v>
      </c>
      <c r="C105" s="46" t="s">
        <v>601</v>
      </c>
      <c r="D105" s="46" t="s">
        <v>523</v>
      </c>
      <c r="E105" s="47">
        <v>1000</v>
      </c>
      <c r="F105" s="48">
        <v>999.76700000000005</v>
      </c>
      <c r="G105" s="49">
        <v>5.8996999999999999E-3</v>
      </c>
      <c r="H105" s="39">
        <v>7.25</v>
      </c>
    </row>
    <row r="106" spans="1:8" x14ac:dyDescent="0.2">
      <c r="A106" s="45">
        <v>9</v>
      </c>
      <c r="B106" s="46" t="s">
        <v>585</v>
      </c>
      <c r="C106" s="46" t="s">
        <v>586</v>
      </c>
      <c r="D106" s="46" t="s">
        <v>587</v>
      </c>
      <c r="E106" s="47">
        <v>1000</v>
      </c>
      <c r="F106" s="48">
        <v>998.05499999999995</v>
      </c>
      <c r="G106" s="49">
        <v>5.8896E-3</v>
      </c>
      <c r="H106" s="39">
        <v>7.3849999999999998</v>
      </c>
    </row>
    <row r="107" spans="1:8" x14ac:dyDescent="0.2">
      <c r="A107" s="45">
        <v>10</v>
      </c>
      <c r="B107" s="46" t="s">
        <v>583</v>
      </c>
      <c r="C107" s="46" t="s">
        <v>584</v>
      </c>
      <c r="D107" s="46" t="s">
        <v>526</v>
      </c>
      <c r="E107" s="47">
        <v>50</v>
      </c>
      <c r="F107" s="48">
        <v>496.59350000000001</v>
      </c>
      <c r="G107" s="49">
        <v>2.9304399999999999E-3</v>
      </c>
      <c r="H107" s="39">
        <v>7.335</v>
      </c>
    </row>
    <row r="108" spans="1:8" x14ac:dyDescent="0.2">
      <c r="A108" s="50"/>
      <c r="B108" s="50"/>
      <c r="C108" s="51" t="s">
        <v>134</v>
      </c>
      <c r="D108" s="50"/>
      <c r="E108" s="50" t="s">
        <v>135</v>
      </c>
      <c r="F108" s="52">
        <v>14605.0355</v>
      </c>
      <c r="G108" s="53">
        <v>8.618547E-2</v>
      </c>
      <c r="H108" s="39" t="s">
        <v>135</v>
      </c>
    </row>
    <row r="109" spans="1:8" x14ac:dyDescent="0.2">
      <c r="A109" s="50"/>
      <c r="B109" s="50"/>
      <c r="C109" s="54"/>
      <c r="D109" s="50"/>
      <c r="E109" s="50"/>
      <c r="F109" s="55"/>
      <c r="G109" s="55"/>
      <c r="H109" s="39" t="s">
        <v>135</v>
      </c>
    </row>
    <row r="110" spans="1:8" x14ac:dyDescent="0.2">
      <c r="A110" s="50"/>
      <c r="B110" s="50"/>
      <c r="C110" s="51" t="s">
        <v>144</v>
      </c>
      <c r="D110" s="50"/>
      <c r="E110" s="50"/>
      <c r="F110" s="50"/>
      <c r="G110" s="50"/>
      <c r="H110" s="39" t="s">
        <v>135</v>
      </c>
    </row>
    <row r="111" spans="1:8" x14ac:dyDescent="0.2">
      <c r="A111" s="50"/>
      <c r="B111" s="50"/>
      <c r="C111" s="51" t="s">
        <v>134</v>
      </c>
      <c r="D111" s="50"/>
      <c r="E111" s="50" t="s">
        <v>135</v>
      </c>
      <c r="F111" s="56" t="s">
        <v>137</v>
      </c>
      <c r="G111" s="53">
        <v>0</v>
      </c>
      <c r="H111" s="39" t="s">
        <v>135</v>
      </c>
    </row>
    <row r="112" spans="1:8" x14ac:dyDescent="0.2">
      <c r="A112" s="50"/>
      <c r="B112" s="50"/>
      <c r="C112" s="54"/>
      <c r="D112" s="50"/>
      <c r="E112" s="50"/>
      <c r="F112" s="55"/>
      <c r="G112" s="55"/>
      <c r="H112" s="39" t="s">
        <v>135</v>
      </c>
    </row>
    <row r="113" spans="1:8" x14ac:dyDescent="0.2">
      <c r="A113" s="50"/>
      <c r="B113" s="50"/>
      <c r="C113" s="51" t="s">
        <v>145</v>
      </c>
      <c r="D113" s="50"/>
      <c r="E113" s="50"/>
      <c r="F113" s="50"/>
      <c r="G113" s="50"/>
      <c r="H113" s="39" t="s">
        <v>135</v>
      </c>
    </row>
    <row r="114" spans="1:8" x14ac:dyDescent="0.2">
      <c r="A114" s="45">
        <v>1</v>
      </c>
      <c r="B114" s="46" t="s">
        <v>608</v>
      </c>
      <c r="C114" s="46" t="s">
        <v>609</v>
      </c>
      <c r="D114" s="46" t="s">
        <v>610</v>
      </c>
      <c r="E114" s="47">
        <v>5900000</v>
      </c>
      <c r="F114" s="48">
        <v>5823.2528000000002</v>
      </c>
      <c r="G114" s="49">
        <v>3.436347E-2</v>
      </c>
      <c r="H114" s="39">
        <v>6.7755000000000001</v>
      </c>
    </row>
    <row r="115" spans="1:8" x14ac:dyDescent="0.2">
      <c r="A115" s="45">
        <v>2</v>
      </c>
      <c r="B115" s="46" t="s">
        <v>611</v>
      </c>
      <c r="C115" s="46" t="s">
        <v>1160</v>
      </c>
      <c r="D115" s="46" t="s">
        <v>610</v>
      </c>
      <c r="E115" s="47">
        <v>4000000</v>
      </c>
      <c r="F115" s="48">
        <v>4109.08</v>
      </c>
      <c r="G115" s="49">
        <v>2.4247999999999999E-2</v>
      </c>
      <c r="H115" s="39">
        <v>6.7683999999999997</v>
      </c>
    </row>
    <row r="116" spans="1:8" x14ac:dyDescent="0.2">
      <c r="A116" s="45">
        <v>3</v>
      </c>
      <c r="B116" s="46" t="s">
        <v>675</v>
      </c>
      <c r="C116" s="46" t="s">
        <v>1164</v>
      </c>
      <c r="D116" s="46" t="s">
        <v>610</v>
      </c>
      <c r="E116" s="47">
        <v>3000000</v>
      </c>
      <c r="F116" s="48">
        <v>3121.7910000000002</v>
      </c>
      <c r="G116" s="49">
        <v>1.842193E-2</v>
      </c>
      <c r="H116" s="39">
        <v>6.4044999999999996</v>
      </c>
    </row>
    <row r="117" spans="1:8" x14ac:dyDescent="0.2">
      <c r="A117" s="45">
        <v>4</v>
      </c>
      <c r="B117" s="46" t="s">
        <v>661</v>
      </c>
      <c r="C117" s="46" t="s">
        <v>662</v>
      </c>
      <c r="D117" s="46" t="s">
        <v>610</v>
      </c>
      <c r="E117" s="47">
        <v>3000000</v>
      </c>
      <c r="F117" s="48">
        <v>3068.2440000000001</v>
      </c>
      <c r="G117" s="49">
        <v>1.8105949999999999E-2</v>
      </c>
      <c r="H117" s="39">
        <v>5.6131000000000002</v>
      </c>
    </row>
    <row r="118" spans="1:8" x14ac:dyDescent="0.2">
      <c r="A118" s="45">
        <v>5</v>
      </c>
      <c r="B118" s="46" t="s">
        <v>613</v>
      </c>
      <c r="C118" s="46" t="s">
        <v>1161</v>
      </c>
      <c r="D118" s="46" t="s">
        <v>610</v>
      </c>
      <c r="E118" s="47">
        <v>2000000</v>
      </c>
      <c r="F118" s="48">
        <v>2043.7940000000001</v>
      </c>
      <c r="G118" s="49">
        <v>1.206059E-2</v>
      </c>
      <c r="H118" s="39">
        <v>7.0928000000000004</v>
      </c>
    </row>
    <row r="119" spans="1:8" x14ac:dyDescent="0.2">
      <c r="A119" s="45">
        <v>6</v>
      </c>
      <c r="B119" s="46" t="s">
        <v>619</v>
      </c>
      <c r="C119" s="46" t="s">
        <v>620</v>
      </c>
      <c r="D119" s="46" t="s">
        <v>610</v>
      </c>
      <c r="E119" s="47">
        <v>1500000</v>
      </c>
      <c r="F119" s="48">
        <v>1485.9224999999999</v>
      </c>
      <c r="G119" s="49">
        <v>8.76855E-3</v>
      </c>
      <c r="H119" s="39">
        <v>7.5505000000000004</v>
      </c>
    </row>
    <row r="120" spans="1:8" x14ac:dyDescent="0.2">
      <c r="A120" s="45">
        <v>7</v>
      </c>
      <c r="B120" s="46" t="s">
        <v>676</v>
      </c>
      <c r="C120" s="46" t="s">
        <v>677</v>
      </c>
      <c r="D120" s="46" t="s">
        <v>610</v>
      </c>
      <c r="E120" s="47">
        <v>1000000</v>
      </c>
      <c r="F120" s="48">
        <v>1033.02</v>
      </c>
      <c r="G120" s="49">
        <v>6.0959300000000003E-3</v>
      </c>
      <c r="H120" s="39">
        <v>6.3448000000000002</v>
      </c>
    </row>
    <row r="121" spans="1:8" ht="25.5" x14ac:dyDescent="0.2">
      <c r="A121" s="45">
        <v>8</v>
      </c>
      <c r="B121" s="46" t="s">
        <v>625</v>
      </c>
      <c r="C121" s="41" t="s">
        <v>977</v>
      </c>
      <c r="D121" s="46" t="s">
        <v>610</v>
      </c>
      <c r="E121" s="47">
        <v>500000</v>
      </c>
      <c r="F121" s="48">
        <v>505.21499999999997</v>
      </c>
      <c r="G121" s="49">
        <v>2.98131E-3</v>
      </c>
      <c r="H121" s="39">
        <v>6.0048560170041041</v>
      </c>
    </row>
    <row r="122" spans="1:8" ht="25.5" x14ac:dyDescent="0.2">
      <c r="A122" s="45">
        <v>9</v>
      </c>
      <c r="B122" s="46" t="s">
        <v>626</v>
      </c>
      <c r="C122" s="46" t="s">
        <v>627</v>
      </c>
      <c r="D122" s="46" t="s">
        <v>610</v>
      </c>
      <c r="E122" s="47">
        <v>500000</v>
      </c>
      <c r="F122" s="48">
        <v>502.37799999999999</v>
      </c>
      <c r="G122" s="49">
        <v>2.9645700000000001E-3</v>
      </c>
      <c r="H122" s="39">
        <v>7.4950000000000001</v>
      </c>
    </row>
    <row r="123" spans="1:8" x14ac:dyDescent="0.2">
      <c r="A123" s="50"/>
      <c r="B123" s="50"/>
      <c r="C123" s="51" t="s">
        <v>134</v>
      </c>
      <c r="D123" s="50"/>
      <c r="E123" s="50" t="s">
        <v>135</v>
      </c>
      <c r="F123" s="52">
        <v>21692.6973</v>
      </c>
      <c r="G123" s="53">
        <v>0.12801029999999999</v>
      </c>
      <c r="H123" s="39" t="s">
        <v>135</v>
      </c>
    </row>
    <row r="124" spans="1:8" x14ac:dyDescent="0.2">
      <c r="A124" s="50"/>
      <c r="B124" s="50"/>
      <c r="C124" s="54"/>
      <c r="D124" s="50"/>
      <c r="E124" s="50"/>
      <c r="F124" s="55"/>
      <c r="G124" s="55"/>
      <c r="H124" s="39" t="s">
        <v>135</v>
      </c>
    </row>
    <row r="125" spans="1:8" x14ac:dyDescent="0.2">
      <c r="A125" s="50"/>
      <c r="B125" s="50"/>
      <c r="C125" s="51" t="s">
        <v>146</v>
      </c>
      <c r="D125" s="50"/>
      <c r="E125" s="50"/>
      <c r="F125" s="55"/>
      <c r="G125" s="55"/>
      <c r="H125" s="39" t="s">
        <v>135</v>
      </c>
    </row>
    <row r="126" spans="1:8" x14ac:dyDescent="0.2">
      <c r="A126" s="50"/>
      <c r="B126" s="50"/>
      <c r="C126" s="51" t="s">
        <v>134</v>
      </c>
      <c r="D126" s="50"/>
      <c r="E126" s="50" t="s">
        <v>135</v>
      </c>
      <c r="F126" s="56" t="s">
        <v>137</v>
      </c>
      <c r="G126" s="53">
        <v>0</v>
      </c>
      <c r="H126" s="39" t="s">
        <v>135</v>
      </c>
    </row>
    <row r="127" spans="1:8" x14ac:dyDescent="0.2">
      <c r="A127" s="50"/>
      <c r="B127" s="50"/>
      <c r="C127" s="54"/>
      <c r="D127" s="50"/>
      <c r="E127" s="50"/>
      <c r="F127" s="55"/>
      <c r="G127" s="55"/>
      <c r="H127" s="39" t="s">
        <v>135</v>
      </c>
    </row>
    <row r="128" spans="1:8" x14ac:dyDescent="0.2">
      <c r="A128" s="50"/>
      <c r="B128" s="50"/>
      <c r="C128" s="51" t="s">
        <v>147</v>
      </c>
      <c r="D128" s="50"/>
      <c r="E128" s="50"/>
      <c r="F128" s="52">
        <v>36297.732799999998</v>
      </c>
      <c r="G128" s="53">
        <v>0.21419577000000001</v>
      </c>
      <c r="H128" s="39" t="s">
        <v>135</v>
      </c>
    </row>
    <row r="129" spans="1:8" x14ac:dyDescent="0.2">
      <c r="A129" s="50"/>
      <c r="B129" s="50"/>
      <c r="C129" s="54"/>
      <c r="D129" s="50"/>
      <c r="E129" s="50"/>
      <c r="F129" s="55"/>
      <c r="G129" s="55"/>
      <c r="H129" s="39" t="s">
        <v>135</v>
      </c>
    </row>
    <row r="130" spans="1:8" x14ac:dyDescent="0.2">
      <c r="A130" s="50"/>
      <c r="B130" s="50"/>
      <c r="C130" s="51" t="s">
        <v>148</v>
      </c>
      <c r="D130" s="50"/>
      <c r="E130" s="50"/>
      <c r="F130" s="55"/>
      <c r="G130" s="55"/>
      <c r="H130" s="39" t="s">
        <v>135</v>
      </c>
    </row>
    <row r="131" spans="1:8" x14ac:dyDescent="0.2">
      <c r="A131" s="50"/>
      <c r="B131" s="50"/>
      <c r="C131" s="51" t="s">
        <v>149</v>
      </c>
      <c r="D131" s="50"/>
      <c r="E131" s="50"/>
      <c r="F131" s="55"/>
      <c r="G131" s="55"/>
      <c r="H131" s="39" t="s">
        <v>135</v>
      </c>
    </row>
    <row r="132" spans="1:8" x14ac:dyDescent="0.2">
      <c r="A132" s="50"/>
      <c r="B132" s="50"/>
      <c r="C132" s="51" t="s">
        <v>134</v>
      </c>
      <c r="D132" s="50"/>
      <c r="E132" s="50" t="s">
        <v>135</v>
      </c>
      <c r="F132" s="56" t="s">
        <v>137</v>
      </c>
      <c r="G132" s="53">
        <v>0</v>
      </c>
      <c r="H132" s="39" t="s">
        <v>135</v>
      </c>
    </row>
    <row r="133" spans="1:8" x14ac:dyDescent="0.2">
      <c r="A133" s="50"/>
      <c r="B133" s="50"/>
      <c r="C133" s="54"/>
      <c r="D133" s="50"/>
      <c r="E133" s="50"/>
      <c r="F133" s="55"/>
      <c r="G133" s="55"/>
      <c r="H133" s="39" t="s">
        <v>135</v>
      </c>
    </row>
    <row r="134" spans="1:8" x14ac:dyDescent="0.2">
      <c r="A134" s="50"/>
      <c r="B134" s="50"/>
      <c r="C134" s="51" t="s">
        <v>150</v>
      </c>
      <c r="D134" s="50"/>
      <c r="E134" s="50"/>
      <c r="F134" s="55"/>
      <c r="G134" s="55"/>
      <c r="H134" s="39" t="s">
        <v>135</v>
      </c>
    </row>
    <row r="135" spans="1:8" x14ac:dyDescent="0.2">
      <c r="A135" s="50"/>
      <c r="B135" s="50"/>
      <c r="C135" s="51" t="s">
        <v>134</v>
      </c>
      <c r="D135" s="50"/>
      <c r="E135" s="50" t="s">
        <v>135</v>
      </c>
      <c r="F135" s="56" t="s">
        <v>137</v>
      </c>
      <c r="G135" s="53">
        <v>0</v>
      </c>
      <c r="H135" s="39" t="s">
        <v>135</v>
      </c>
    </row>
    <row r="136" spans="1:8" x14ac:dyDescent="0.2">
      <c r="A136" s="50"/>
      <c r="B136" s="50"/>
      <c r="C136" s="54"/>
      <c r="D136" s="50"/>
      <c r="E136" s="50"/>
      <c r="F136" s="55"/>
      <c r="G136" s="55"/>
      <c r="H136" s="39" t="s">
        <v>135</v>
      </c>
    </row>
    <row r="137" spans="1:8" x14ac:dyDescent="0.2">
      <c r="A137" s="50"/>
      <c r="B137" s="50"/>
      <c r="C137" s="51" t="s">
        <v>151</v>
      </c>
      <c r="D137" s="50"/>
      <c r="E137" s="50"/>
      <c r="F137" s="55"/>
      <c r="G137" s="55"/>
      <c r="H137" s="39" t="s">
        <v>135</v>
      </c>
    </row>
    <row r="138" spans="1:8" x14ac:dyDescent="0.2">
      <c r="A138" s="50"/>
      <c r="B138" s="50"/>
      <c r="C138" s="51" t="s">
        <v>134</v>
      </c>
      <c r="D138" s="50"/>
      <c r="E138" s="50" t="s">
        <v>135</v>
      </c>
      <c r="F138" s="56" t="s">
        <v>137</v>
      </c>
      <c r="G138" s="53">
        <v>0</v>
      </c>
      <c r="H138" s="39" t="s">
        <v>135</v>
      </c>
    </row>
    <row r="139" spans="1:8" x14ac:dyDescent="0.2">
      <c r="A139" s="50"/>
      <c r="B139" s="50"/>
      <c r="C139" s="54"/>
      <c r="D139" s="50"/>
      <c r="E139" s="50"/>
      <c r="F139" s="55"/>
      <c r="G139" s="55"/>
      <c r="H139" s="39" t="s">
        <v>135</v>
      </c>
    </row>
    <row r="140" spans="1:8" x14ac:dyDescent="0.2">
      <c r="A140" s="50"/>
      <c r="B140" s="50"/>
      <c r="C140" s="51" t="s">
        <v>152</v>
      </c>
      <c r="D140" s="50"/>
      <c r="E140" s="50"/>
      <c r="F140" s="55"/>
      <c r="G140" s="55"/>
      <c r="H140" s="39" t="s">
        <v>135</v>
      </c>
    </row>
    <row r="141" spans="1:8" x14ac:dyDescent="0.2">
      <c r="A141" s="45">
        <v>1</v>
      </c>
      <c r="B141" s="46"/>
      <c r="C141" s="46" t="s">
        <v>153</v>
      </c>
      <c r="D141" s="46"/>
      <c r="E141" s="60"/>
      <c r="F141" s="48">
        <v>7020.3220321899998</v>
      </c>
      <c r="G141" s="49">
        <v>4.1427470000000001E-2</v>
      </c>
      <c r="H141" s="39">
        <v>4.92</v>
      </c>
    </row>
    <row r="142" spans="1:8" x14ac:dyDescent="0.2">
      <c r="A142" s="50"/>
      <c r="B142" s="50"/>
      <c r="C142" s="51" t="s">
        <v>134</v>
      </c>
      <c r="D142" s="50"/>
      <c r="E142" s="50" t="s">
        <v>135</v>
      </c>
      <c r="F142" s="52">
        <v>7020.3220321899998</v>
      </c>
      <c r="G142" s="53">
        <v>4.1427470000000001E-2</v>
      </c>
      <c r="H142" s="39" t="s">
        <v>135</v>
      </c>
    </row>
    <row r="143" spans="1:8" x14ac:dyDescent="0.2">
      <c r="A143" s="50"/>
      <c r="B143" s="50"/>
      <c r="C143" s="54"/>
      <c r="D143" s="50"/>
      <c r="E143" s="50"/>
      <c r="F143" s="55"/>
      <c r="G143" s="55"/>
      <c r="H143" s="39" t="s">
        <v>135</v>
      </c>
    </row>
    <row r="144" spans="1:8" x14ac:dyDescent="0.2">
      <c r="A144" s="50"/>
      <c r="B144" s="50"/>
      <c r="C144" s="51" t="s">
        <v>154</v>
      </c>
      <c r="D144" s="50"/>
      <c r="E144" s="50"/>
      <c r="F144" s="52">
        <v>7020.3220321899998</v>
      </c>
      <c r="G144" s="53">
        <v>4.1427470000000001E-2</v>
      </c>
      <c r="H144" s="39" t="s">
        <v>135</v>
      </c>
    </row>
    <row r="145" spans="1:8" x14ac:dyDescent="0.2">
      <c r="A145" s="50"/>
      <c r="B145" s="50"/>
      <c r="C145" s="55"/>
      <c r="D145" s="50"/>
      <c r="E145" s="50"/>
      <c r="F145" s="50"/>
      <c r="G145" s="50"/>
      <c r="H145" s="39" t="s">
        <v>135</v>
      </c>
    </row>
    <row r="146" spans="1:8" x14ac:dyDescent="0.2">
      <c r="A146" s="50"/>
      <c r="B146" s="50"/>
      <c r="C146" s="51" t="s">
        <v>155</v>
      </c>
      <c r="D146" s="50"/>
      <c r="E146" s="50"/>
      <c r="F146" s="50"/>
      <c r="G146" s="50"/>
      <c r="H146" s="39" t="s">
        <v>135</v>
      </c>
    </row>
    <row r="147" spans="1:8" x14ac:dyDescent="0.2">
      <c r="A147" s="50"/>
      <c r="B147" s="50"/>
      <c r="C147" s="51" t="s">
        <v>156</v>
      </c>
      <c r="D147" s="50"/>
      <c r="E147" s="50"/>
      <c r="F147" s="50"/>
      <c r="G147" s="50"/>
      <c r="H147" s="39" t="s">
        <v>135</v>
      </c>
    </row>
    <row r="148" spans="1:8" x14ac:dyDescent="0.2">
      <c r="A148" s="50"/>
      <c r="B148" s="50"/>
      <c r="C148" s="51" t="s">
        <v>134</v>
      </c>
      <c r="D148" s="50"/>
      <c r="E148" s="50" t="s">
        <v>135</v>
      </c>
      <c r="F148" s="56" t="s">
        <v>137</v>
      </c>
      <c r="G148" s="53">
        <v>0</v>
      </c>
      <c r="H148" s="39" t="s">
        <v>135</v>
      </c>
    </row>
    <row r="149" spans="1:8" x14ac:dyDescent="0.2">
      <c r="A149" s="50"/>
      <c r="B149" s="50"/>
      <c r="C149" s="54"/>
      <c r="D149" s="50"/>
      <c r="E149" s="50"/>
      <c r="F149" s="55"/>
      <c r="G149" s="55"/>
      <c r="H149" s="39" t="s">
        <v>135</v>
      </c>
    </row>
    <row r="150" spans="1:8" x14ac:dyDescent="0.2">
      <c r="A150" s="50"/>
      <c r="B150" s="50"/>
      <c r="C150" s="51" t="s">
        <v>157</v>
      </c>
      <c r="D150" s="50"/>
      <c r="E150" s="50"/>
      <c r="F150" s="50"/>
      <c r="G150" s="50"/>
      <c r="H150" s="39" t="s">
        <v>135</v>
      </c>
    </row>
    <row r="151" spans="1:8" x14ac:dyDescent="0.2">
      <c r="A151" s="50"/>
      <c r="B151" s="50"/>
      <c r="C151" s="51" t="s">
        <v>158</v>
      </c>
      <c r="D151" s="50"/>
      <c r="E151" s="50"/>
      <c r="F151" s="50"/>
      <c r="G151" s="50"/>
      <c r="H151" s="39" t="s">
        <v>135</v>
      </c>
    </row>
    <row r="152" spans="1:8" x14ac:dyDescent="0.2">
      <c r="A152" s="50"/>
      <c r="B152" s="50"/>
      <c r="C152" s="51" t="s">
        <v>134</v>
      </c>
      <c r="D152" s="50"/>
      <c r="E152" s="50" t="s">
        <v>135</v>
      </c>
      <c r="F152" s="56" t="s">
        <v>137</v>
      </c>
      <c r="G152" s="53">
        <v>0</v>
      </c>
      <c r="H152" s="39" t="s">
        <v>135</v>
      </c>
    </row>
    <row r="153" spans="1:8" x14ac:dyDescent="0.2">
      <c r="A153" s="50"/>
      <c r="B153" s="50"/>
      <c r="C153" s="54"/>
      <c r="D153" s="50"/>
      <c r="E153" s="50"/>
      <c r="F153" s="55"/>
      <c r="G153" s="55"/>
      <c r="H153" s="39" t="s">
        <v>135</v>
      </c>
    </row>
    <row r="154" spans="1:8" x14ac:dyDescent="0.2">
      <c r="A154" s="50"/>
      <c r="B154" s="50"/>
      <c r="C154" s="51" t="s">
        <v>159</v>
      </c>
      <c r="D154" s="50"/>
      <c r="E154" s="50"/>
      <c r="F154" s="55"/>
      <c r="G154" s="55"/>
      <c r="H154" s="39" t="s">
        <v>135</v>
      </c>
    </row>
    <row r="155" spans="1:8" x14ac:dyDescent="0.2">
      <c r="A155" s="50"/>
      <c r="B155" s="50"/>
      <c r="C155" s="51" t="s">
        <v>134</v>
      </c>
      <c r="D155" s="50"/>
      <c r="E155" s="50" t="s">
        <v>135</v>
      </c>
      <c r="F155" s="56" t="s">
        <v>137</v>
      </c>
      <c r="G155" s="53">
        <v>0</v>
      </c>
      <c r="H155" s="39" t="s">
        <v>135</v>
      </c>
    </row>
    <row r="156" spans="1:8" x14ac:dyDescent="0.2">
      <c r="A156" s="50"/>
      <c r="B156" s="50"/>
      <c r="C156" s="54"/>
      <c r="D156" s="50"/>
      <c r="E156" s="50"/>
      <c r="F156" s="55"/>
      <c r="G156" s="55"/>
      <c r="H156" s="39" t="s">
        <v>135</v>
      </c>
    </row>
    <row r="157" spans="1:8" x14ac:dyDescent="0.2">
      <c r="A157" s="60"/>
      <c r="B157" s="46"/>
      <c r="C157" s="46" t="s">
        <v>321</v>
      </c>
      <c r="D157" s="46"/>
      <c r="E157" s="60"/>
      <c r="F157" s="48">
        <v>-90.474446700000001</v>
      </c>
      <c r="G157" s="49">
        <v>-5.3390000000000002E-4</v>
      </c>
      <c r="H157" s="39" t="s">
        <v>135</v>
      </c>
    </row>
    <row r="158" spans="1:8" x14ac:dyDescent="0.2">
      <c r="A158" s="60"/>
      <c r="B158" s="46"/>
      <c r="C158" s="41" t="s">
        <v>978</v>
      </c>
      <c r="D158" s="46"/>
      <c r="E158" s="60"/>
      <c r="F158" s="48">
        <f>22523.76275572+F92</f>
        <v>801.72505571999864</v>
      </c>
      <c r="G158" s="49">
        <f>F158/F159</f>
        <v>4.7310424382467553E-3</v>
      </c>
      <c r="H158" s="39" t="s">
        <v>135</v>
      </c>
    </row>
    <row r="159" spans="1:8" x14ac:dyDescent="0.2">
      <c r="A159" s="54"/>
      <c r="B159" s="54"/>
      <c r="C159" s="51" t="s">
        <v>161</v>
      </c>
      <c r="D159" s="55"/>
      <c r="E159" s="55"/>
      <c r="F159" s="52">
        <f>F158+F157+F144+F128+F94</f>
        <v>169460.55043571</v>
      </c>
      <c r="G159" s="61">
        <f>G158+G157+G144+G128+G94</f>
        <v>1.0000000438822751</v>
      </c>
      <c r="H159" s="39" t="s">
        <v>135</v>
      </c>
    </row>
    <row r="160" spans="1:8" x14ac:dyDescent="0.2">
      <c r="A160" s="62"/>
      <c r="B160" s="62"/>
      <c r="C160" s="63"/>
      <c r="D160" s="64"/>
      <c r="E160" s="64"/>
      <c r="F160" s="65"/>
      <c r="G160" s="66"/>
      <c r="H160" s="67"/>
    </row>
    <row r="161" spans="1:17" x14ac:dyDescent="0.2">
      <c r="A161" s="62"/>
      <c r="B161" s="68" t="s">
        <v>937</v>
      </c>
      <c r="C161" s="68"/>
      <c r="D161" s="68"/>
      <c r="E161" s="68"/>
      <c r="F161" s="68"/>
      <c r="G161" s="68"/>
      <c r="H161" s="68"/>
      <c r="J161" s="69"/>
    </row>
    <row r="162" spans="1:17" x14ac:dyDescent="0.2">
      <c r="A162" s="62"/>
      <c r="B162" s="68" t="s">
        <v>938</v>
      </c>
      <c r="C162" s="68"/>
      <c r="D162" s="68"/>
      <c r="E162" s="68"/>
      <c r="F162" s="68"/>
      <c r="G162" s="68"/>
      <c r="H162" s="68"/>
      <c r="J162" s="69"/>
    </row>
    <row r="163" spans="1:17" x14ac:dyDescent="0.2">
      <c r="A163" s="62"/>
      <c r="B163" s="68" t="s">
        <v>939</v>
      </c>
      <c r="C163" s="68"/>
      <c r="D163" s="68"/>
      <c r="E163" s="68"/>
      <c r="F163" s="68"/>
      <c r="G163" s="68"/>
      <c r="H163" s="68"/>
      <c r="J163" s="69"/>
    </row>
    <row r="164" spans="1:17" s="72" customFormat="1" ht="66.75" customHeight="1" x14ac:dyDescent="0.25">
      <c r="A164" s="70"/>
      <c r="B164" s="71" t="s">
        <v>940</v>
      </c>
      <c r="C164" s="71"/>
      <c r="D164" s="71"/>
      <c r="E164" s="71"/>
      <c r="F164" s="71"/>
      <c r="G164" s="71"/>
      <c r="H164" s="71"/>
      <c r="I164" s="33"/>
      <c r="J164" s="69"/>
      <c r="K164" s="33"/>
      <c r="L164" s="33"/>
      <c r="M164" s="33"/>
      <c r="N164" s="33"/>
      <c r="O164" s="33"/>
      <c r="P164" s="33"/>
      <c r="Q164" s="33"/>
    </row>
    <row r="165" spans="1:17" x14ac:dyDescent="0.2">
      <c r="A165" s="62"/>
      <c r="B165" s="68" t="s">
        <v>941</v>
      </c>
      <c r="C165" s="68"/>
      <c r="D165" s="68"/>
      <c r="E165" s="68"/>
      <c r="F165" s="68"/>
      <c r="G165" s="68"/>
      <c r="H165" s="68"/>
      <c r="J165" s="69"/>
    </row>
    <row r="166" spans="1:17" x14ac:dyDescent="0.2">
      <c r="A166" s="62"/>
      <c r="B166" s="62"/>
      <c r="C166" s="62"/>
      <c r="D166" s="64"/>
      <c r="E166" s="64"/>
      <c r="F166" s="64"/>
      <c r="G166" s="64"/>
    </row>
    <row r="167" spans="1:17" x14ac:dyDescent="0.2">
      <c r="A167" s="62"/>
      <c r="B167" s="73" t="s">
        <v>162</v>
      </c>
      <c r="C167" s="74"/>
      <c r="D167" s="75"/>
      <c r="E167" s="76"/>
      <c r="F167" s="64"/>
      <c r="G167" s="64"/>
    </row>
    <row r="168" spans="1:17" ht="27" customHeight="1" x14ac:dyDescent="0.2">
      <c r="A168" s="62"/>
      <c r="B168" s="77" t="s">
        <v>163</v>
      </c>
      <c r="C168" s="78"/>
      <c r="D168" s="38" t="s">
        <v>164</v>
      </c>
      <c r="E168" s="76"/>
      <c r="F168" s="64"/>
      <c r="G168" s="64"/>
    </row>
    <row r="169" spans="1:17" x14ac:dyDescent="0.2">
      <c r="A169" s="62"/>
      <c r="B169" s="77" t="s">
        <v>942</v>
      </c>
      <c r="C169" s="78"/>
      <c r="D169" s="38" t="s">
        <v>164</v>
      </c>
      <c r="E169" s="76"/>
      <c r="F169" s="64"/>
      <c r="G169" s="64"/>
    </row>
    <row r="170" spans="1:17" x14ac:dyDescent="0.2">
      <c r="A170" s="62"/>
      <c r="B170" s="77" t="s">
        <v>165</v>
      </c>
      <c r="C170" s="78"/>
      <c r="D170" s="79" t="s">
        <v>135</v>
      </c>
      <c r="E170" s="76"/>
      <c r="F170" s="64"/>
      <c r="G170" s="64"/>
    </row>
    <row r="171" spans="1:17" x14ac:dyDescent="0.2">
      <c r="A171" s="80"/>
      <c r="B171" s="81" t="s">
        <v>135</v>
      </c>
      <c r="C171" s="81" t="s">
        <v>943</v>
      </c>
      <c r="D171" s="81" t="s">
        <v>166</v>
      </c>
      <c r="E171" s="80"/>
      <c r="F171" s="80"/>
      <c r="G171" s="80"/>
      <c r="H171" s="80"/>
      <c r="J171" s="69"/>
    </row>
    <row r="172" spans="1:17" x14ac:dyDescent="0.2">
      <c r="A172" s="80"/>
      <c r="B172" s="82" t="s">
        <v>167</v>
      </c>
      <c r="C172" s="83">
        <v>46053</v>
      </c>
      <c r="D172" s="83">
        <v>46081</v>
      </c>
      <c r="E172" s="80"/>
      <c r="F172" s="80"/>
      <c r="G172" s="80"/>
      <c r="J172" s="69"/>
    </row>
    <row r="173" spans="1:17" x14ac:dyDescent="0.2">
      <c r="A173" s="84"/>
      <c r="B173" s="41" t="s">
        <v>168</v>
      </c>
      <c r="C173" s="85">
        <v>41.821599999999997</v>
      </c>
      <c r="D173" s="85">
        <v>41.8157</v>
      </c>
      <c r="E173" s="84"/>
      <c r="F173" s="86"/>
      <c r="G173" s="87"/>
    </row>
    <row r="174" spans="1:17" ht="25.5" x14ac:dyDescent="0.2">
      <c r="A174" s="84"/>
      <c r="B174" s="41" t="s">
        <v>980</v>
      </c>
      <c r="C174" s="85">
        <v>18.507000000000001</v>
      </c>
      <c r="D174" s="85">
        <v>18.366700000000002</v>
      </c>
      <c r="E174" s="84"/>
      <c r="F174" s="86"/>
      <c r="G174" s="87"/>
    </row>
    <row r="175" spans="1:17" x14ac:dyDescent="0.2">
      <c r="A175" s="84"/>
      <c r="B175" s="41" t="s">
        <v>170</v>
      </c>
      <c r="C175" s="85">
        <v>35.371099999999998</v>
      </c>
      <c r="D175" s="85">
        <v>35.326500000000003</v>
      </c>
      <c r="E175" s="84"/>
      <c r="F175" s="86"/>
      <c r="G175" s="87"/>
    </row>
    <row r="176" spans="1:17" ht="25.5" x14ac:dyDescent="0.2">
      <c r="A176" s="84"/>
      <c r="B176" s="41" t="s">
        <v>981</v>
      </c>
      <c r="C176" s="85">
        <v>15.0143</v>
      </c>
      <c r="D176" s="85">
        <v>14.882400000000001</v>
      </c>
      <c r="E176" s="84"/>
      <c r="F176" s="86"/>
      <c r="G176" s="87"/>
    </row>
    <row r="177" spans="1:7" x14ac:dyDescent="0.2">
      <c r="A177" s="84"/>
      <c r="B177" s="84"/>
      <c r="C177" s="84"/>
      <c r="D177" s="84"/>
      <c r="E177" s="84"/>
      <c r="F177" s="84"/>
      <c r="G177" s="84"/>
    </row>
    <row r="178" spans="1:7" x14ac:dyDescent="0.2">
      <c r="A178" s="84"/>
      <c r="B178" s="167" t="s">
        <v>172</v>
      </c>
      <c r="C178" s="168"/>
      <c r="D178" s="51" t="s">
        <v>135</v>
      </c>
      <c r="E178" s="84"/>
      <c r="F178" s="84"/>
      <c r="G178" s="84"/>
    </row>
    <row r="179" spans="1:7" x14ac:dyDescent="0.2">
      <c r="A179" s="84"/>
      <c r="B179" s="196" t="s">
        <v>167</v>
      </c>
      <c r="C179" s="197" t="s">
        <v>645</v>
      </c>
      <c r="D179" s="197" t="s">
        <v>646</v>
      </c>
      <c r="E179" s="84"/>
      <c r="F179" s="84"/>
      <c r="G179" s="84"/>
    </row>
    <row r="180" spans="1:7" ht="25.5" x14ac:dyDescent="0.2">
      <c r="A180" s="84"/>
      <c r="B180" s="41" t="s">
        <v>980</v>
      </c>
      <c r="C180" s="198">
        <v>0.14000000000000001</v>
      </c>
      <c r="D180" s="60" t="s">
        <v>678</v>
      </c>
      <c r="E180" s="84"/>
      <c r="F180" s="86"/>
      <c r="G180" s="87"/>
    </row>
    <row r="181" spans="1:7" ht="25.5" x14ac:dyDescent="0.2">
      <c r="A181" s="84"/>
      <c r="B181" s="41" t="s">
        <v>981</v>
      </c>
      <c r="C181" s="198">
        <v>0.115</v>
      </c>
      <c r="D181" s="198">
        <v>0.115</v>
      </c>
      <c r="E181" s="84"/>
      <c r="F181" s="86"/>
      <c r="G181" s="87"/>
    </row>
    <row r="182" spans="1:7" x14ac:dyDescent="0.2">
      <c r="A182" s="84"/>
      <c r="B182" s="171"/>
      <c r="C182" s="171"/>
      <c r="D182" s="172"/>
      <c r="E182" s="84"/>
      <c r="F182" s="86"/>
      <c r="G182" s="87"/>
    </row>
    <row r="183" spans="1:7" x14ac:dyDescent="0.2">
      <c r="A183" s="80"/>
      <c r="B183" s="77" t="s">
        <v>173</v>
      </c>
      <c r="C183" s="78"/>
      <c r="D183" s="38" t="s">
        <v>953</v>
      </c>
      <c r="E183" s="92"/>
      <c r="F183" s="80"/>
      <c r="G183" s="80"/>
    </row>
    <row r="184" spans="1:7" x14ac:dyDescent="0.2">
      <c r="A184" s="80"/>
      <c r="B184" s="77" t="s">
        <v>174</v>
      </c>
      <c r="C184" s="78"/>
      <c r="D184" s="38" t="s">
        <v>164</v>
      </c>
      <c r="E184" s="92"/>
      <c r="F184" s="80"/>
      <c r="G184" s="80"/>
    </row>
    <row r="185" spans="1:7" x14ac:dyDescent="0.2">
      <c r="A185" s="80"/>
      <c r="B185" s="77" t="s">
        <v>175</v>
      </c>
      <c r="C185" s="78"/>
      <c r="D185" s="38" t="s">
        <v>164</v>
      </c>
      <c r="E185" s="92"/>
      <c r="F185" s="80"/>
      <c r="G185" s="80"/>
    </row>
    <row r="186" spans="1:7" x14ac:dyDescent="0.2">
      <c r="A186" s="80"/>
      <c r="B186" s="77" t="s">
        <v>176</v>
      </c>
      <c r="C186" s="78"/>
      <c r="D186" s="93">
        <v>2.8398438567884177</v>
      </c>
      <c r="E186" s="80"/>
      <c r="F186" s="90"/>
      <c r="G186" s="91"/>
    </row>
    <row r="188" spans="1:7" x14ac:dyDescent="0.2">
      <c r="B188" s="155" t="s">
        <v>1010</v>
      </c>
      <c r="C188" s="156"/>
      <c r="D188" s="157"/>
      <c r="F188" s="80"/>
      <c r="G188" s="80"/>
    </row>
    <row r="189" spans="1:7" ht="25.5" x14ac:dyDescent="0.2">
      <c r="B189" s="158" t="s">
        <v>1011</v>
      </c>
      <c r="C189" s="158"/>
      <c r="D189" s="185" t="s">
        <v>668</v>
      </c>
    </row>
    <row r="190" spans="1:7" x14ac:dyDescent="0.2">
      <c r="B190" s="158" t="s">
        <v>1012</v>
      </c>
      <c r="C190" s="158"/>
      <c r="D190" s="160"/>
    </row>
    <row r="191" spans="1:7" x14ac:dyDescent="0.2">
      <c r="B191" s="161"/>
      <c r="C191" s="162"/>
      <c r="D191" s="163"/>
    </row>
    <row r="192" spans="1:7" x14ac:dyDescent="0.2">
      <c r="B192" s="158" t="s">
        <v>1013</v>
      </c>
      <c r="C192" s="158"/>
      <c r="D192" s="164">
        <v>6.5114219067516581</v>
      </c>
    </row>
    <row r="193" spans="2:4" x14ac:dyDescent="0.2">
      <c r="B193" s="161"/>
      <c r="C193" s="162"/>
      <c r="D193" s="163"/>
    </row>
    <row r="194" spans="2:4" x14ac:dyDescent="0.2">
      <c r="B194" s="158" t="s">
        <v>1014</v>
      </c>
      <c r="C194" s="158"/>
      <c r="D194" s="164">
        <v>4.0777800691915393</v>
      </c>
    </row>
    <row r="195" spans="2:4" x14ac:dyDescent="0.2">
      <c r="B195" s="158" t="s">
        <v>1015</v>
      </c>
      <c r="C195" s="158"/>
      <c r="D195" s="164">
        <v>6.1241377895806979</v>
      </c>
    </row>
    <row r="196" spans="2:4" x14ac:dyDescent="0.2">
      <c r="B196" s="161"/>
      <c r="C196" s="162"/>
      <c r="D196" s="163"/>
    </row>
    <row r="197" spans="2:4" x14ac:dyDescent="0.2">
      <c r="B197" s="158" t="s">
        <v>1016</v>
      </c>
      <c r="C197" s="158"/>
      <c r="D197" s="165" t="s">
        <v>1157</v>
      </c>
    </row>
    <row r="198" spans="2:4" x14ac:dyDescent="0.2">
      <c r="B198" s="161" t="s">
        <v>1017</v>
      </c>
      <c r="C198" s="166"/>
      <c r="D198" s="162"/>
    </row>
    <row r="200" spans="2:4" x14ac:dyDescent="0.2">
      <c r="B200" s="94" t="s">
        <v>945</v>
      </c>
      <c r="C200" s="94"/>
    </row>
    <row r="202" spans="2:4" ht="153.75" customHeight="1" x14ac:dyDescent="0.2"/>
    <row r="205" spans="2:4" x14ac:dyDescent="0.2">
      <c r="B205" s="95" t="s">
        <v>946</v>
      </c>
      <c r="C205" s="96"/>
      <c r="D205" s="95"/>
    </row>
    <row r="206" spans="2:4" x14ac:dyDescent="0.2">
      <c r="B206" s="95" t="s">
        <v>1054</v>
      </c>
      <c r="D206" s="95"/>
    </row>
    <row r="207" spans="2:4" ht="165" customHeight="1" x14ac:dyDescent="0.2"/>
    <row r="209" spans="10:10" x14ac:dyDescent="0.2">
      <c r="J209" s="36"/>
    </row>
  </sheetData>
  <mergeCells count="29">
    <mergeCell ref="B186:C186"/>
    <mergeCell ref="B183:C183"/>
    <mergeCell ref="B188:D188"/>
    <mergeCell ref="B169:C169"/>
    <mergeCell ref="B170:C170"/>
    <mergeCell ref="B178:C178"/>
    <mergeCell ref="B184:C184"/>
    <mergeCell ref="B185:C185"/>
    <mergeCell ref="B163:H163"/>
    <mergeCell ref="B164:H164"/>
    <mergeCell ref="B165:H165"/>
    <mergeCell ref="B167:D167"/>
    <mergeCell ref="B168:C168"/>
    <mergeCell ref="A1:H1"/>
    <mergeCell ref="A2:H2"/>
    <mergeCell ref="A3:H3"/>
    <mergeCell ref="B161:H161"/>
    <mergeCell ref="B162:H162"/>
    <mergeCell ref="B189:C189"/>
    <mergeCell ref="B190:C190"/>
    <mergeCell ref="B191:C191"/>
    <mergeCell ref="B192:C192"/>
    <mergeCell ref="B193:C193"/>
    <mergeCell ref="B200:C200"/>
    <mergeCell ref="B194:C194"/>
    <mergeCell ref="B195:C195"/>
    <mergeCell ref="B196:C196"/>
    <mergeCell ref="B197:C197"/>
    <mergeCell ref="B198:D198"/>
  </mergeCells>
  <hyperlinks>
    <hyperlink ref="I1" location="Index!B2" display="Index" xr:uid="{F080B4BB-E4C3-43F3-9BF3-5FF5F9548A5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DB2C-B2E3-4175-B521-916C2FDE8DCF}">
  <sheetPr>
    <outlinePr summaryBelow="0" summaryRight="0"/>
  </sheetPr>
  <dimension ref="A1:S178"/>
  <sheetViews>
    <sheetView showGridLines="0" workbookViewId="0">
      <selection sqref="A1:H1"/>
    </sheetView>
  </sheetViews>
  <sheetFormatPr defaultRowHeight="12.75" x14ac:dyDescent="0.2"/>
  <cols>
    <col min="1" max="1" width="5.85546875" style="33" bestFit="1" customWidth="1"/>
    <col min="2" max="2" width="19.85546875" style="33" customWidth="1"/>
    <col min="3" max="3" width="52.28515625" style="33" customWidth="1"/>
    <col min="4" max="4" width="20.140625" style="33" customWidth="1"/>
    <col min="5" max="5" width="8.7109375" style="33" bestFit="1" customWidth="1"/>
    <col min="6" max="6" width="12.28515625" style="33" customWidth="1"/>
    <col min="7" max="7" width="14" style="33" bestFit="1" customWidth="1"/>
    <col min="8" max="8" width="8.42578125" style="33" bestFit="1" customWidth="1"/>
    <col min="9" max="9" width="11.5703125" style="33" bestFit="1" customWidth="1"/>
    <col min="10" max="16384" width="9.140625" style="33"/>
  </cols>
  <sheetData>
    <row r="1" spans="1:9" ht="15" x14ac:dyDescent="0.2">
      <c r="A1" s="32" t="s">
        <v>0</v>
      </c>
      <c r="B1" s="32"/>
      <c r="C1" s="32"/>
      <c r="D1" s="32"/>
      <c r="E1" s="32"/>
      <c r="F1" s="32"/>
      <c r="G1" s="32"/>
      <c r="H1" s="32"/>
      <c r="I1" s="1" t="s">
        <v>934</v>
      </c>
    </row>
    <row r="2" spans="1:9" ht="15" x14ac:dyDescent="0.2">
      <c r="A2" s="32" t="s">
        <v>679</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650000</v>
      </c>
      <c r="F7" s="48">
        <v>5770.375</v>
      </c>
      <c r="G7" s="49">
        <v>6.4525349999999995E-2</v>
      </c>
      <c r="H7" s="39" t="s">
        <v>135</v>
      </c>
    </row>
    <row r="8" spans="1:9" x14ac:dyDescent="0.2">
      <c r="A8" s="45">
        <v>2</v>
      </c>
      <c r="B8" s="46" t="s">
        <v>36</v>
      </c>
      <c r="C8" s="46" t="s">
        <v>37</v>
      </c>
      <c r="D8" s="46" t="s">
        <v>31</v>
      </c>
      <c r="E8" s="47">
        <v>265000</v>
      </c>
      <c r="F8" s="48">
        <v>3654.085</v>
      </c>
      <c r="G8" s="49">
        <v>4.086062E-2</v>
      </c>
      <c r="H8" s="39" t="s">
        <v>135</v>
      </c>
    </row>
    <row r="9" spans="1:9" x14ac:dyDescent="0.2">
      <c r="A9" s="45">
        <v>3</v>
      </c>
      <c r="B9" s="46" t="s">
        <v>20</v>
      </c>
      <c r="C9" s="46" t="s">
        <v>21</v>
      </c>
      <c r="D9" s="46" t="s">
        <v>22</v>
      </c>
      <c r="E9" s="47">
        <v>950000</v>
      </c>
      <c r="F9" s="48">
        <v>3628.05</v>
      </c>
      <c r="G9" s="49">
        <v>4.056949E-2</v>
      </c>
      <c r="H9" s="39" t="s">
        <v>135</v>
      </c>
    </row>
    <row r="10" spans="1:9" x14ac:dyDescent="0.2">
      <c r="A10" s="45">
        <v>4</v>
      </c>
      <c r="B10" s="46" t="s">
        <v>29</v>
      </c>
      <c r="C10" s="46" t="s">
        <v>30</v>
      </c>
      <c r="D10" s="46" t="s">
        <v>31</v>
      </c>
      <c r="E10" s="47">
        <v>297000</v>
      </c>
      <c r="F10" s="48">
        <v>3569.049</v>
      </c>
      <c r="G10" s="49">
        <v>3.9909729999999997E-2</v>
      </c>
      <c r="H10" s="39" t="s">
        <v>135</v>
      </c>
    </row>
    <row r="11" spans="1:9" x14ac:dyDescent="0.2">
      <c r="A11" s="45">
        <v>5</v>
      </c>
      <c r="B11" s="41" t="s">
        <v>964</v>
      </c>
      <c r="C11" s="41" t="s">
        <v>965</v>
      </c>
      <c r="D11" s="41" t="s">
        <v>107</v>
      </c>
      <c r="E11" s="42">
        <v>719587</v>
      </c>
      <c r="F11" s="43">
        <v>3058.4605999999999</v>
      </c>
      <c r="G11" s="186">
        <f>F11/F127</f>
        <v>3.4200244225237195E-2</v>
      </c>
      <c r="H11" s="39" t="s">
        <v>135</v>
      </c>
    </row>
    <row r="12" spans="1:9" x14ac:dyDescent="0.2">
      <c r="A12" s="45">
        <v>6</v>
      </c>
      <c r="B12" s="46" t="s">
        <v>58</v>
      </c>
      <c r="C12" s="46" t="s">
        <v>59</v>
      </c>
      <c r="D12" s="46" t="s">
        <v>60</v>
      </c>
      <c r="E12" s="47">
        <v>1000000</v>
      </c>
      <c r="F12" s="48">
        <v>2797</v>
      </c>
      <c r="G12" s="49">
        <v>3.127655E-2</v>
      </c>
      <c r="H12" s="39" t="s">
        <v>135</v>
      </c>
    </row>
    <row r="13" spans="1:9" x14ac:dyDescent="0.2">
      <c r="A13" s="45">
        <v>7</v>
      </c>
      <c r="B13" s="46" t="s">
        <v>327</v>
      </c>
      <c r="C13" s="46" t="s">
        <v>328</v>
      </c>
      <c r="D13" s="46" t="s">
        <v>219</v>
      </c>
      <c r="E13" s="47">
        <v>213555</v>
      </c>
      <c r="F13" s="48">
        <v>2776.428555</v>
      </c>
      <c r="G13" s="49">
        <v>3.1046509999999999E-2</v>
      </c>
      <c r="H13" s="39" t="s">
        <v>135</v>
      </c>
    </row>
    <row r="14" spans="1:9" x14ac:dyDescent="0.2">
      <c r="A14" s="45">
        <v>8</v>
      </c>
      <c r="B14" s="46" t="s">
        <v>32</v>
      </c>
      <c r="C14" s="46" t="s">
        <v>33</v>
      </c>
      <c r="D14" s="46" t="s">
        <v>22</v>
      </c>
      <c r="E14" s="47">
        <v>875000</v>
      </c>
      <c r="F14" s="48">
        <v>2613.1875</v>
      </c>
      <c r="G14" s="49">
        <v>2.922112E-2</v>
      </c>
      <c r="H14" s="39" t="s">
        <v>135</v>
      </c>
    </row>
    <row r="15" spans="1:9" x14ac:dyDescent="0.2">
      <c r="A15" s="45">
        <v>9</v>
      </c>
      <c r="B15" s="46" t="s">
        <v>680</v>
      </c>
      <c r="C15" s="46" t="s">
        <v>681</v>
      </c>
      <c r="D15" s="46" t="s">
        <v>682</v>
      </c>
      <c r="E15" s="47">
        <v>600000</v>
      </c>
      <c r="F15" s="48">
        <v>2583.9</v>
      </c>
      <c r="G15" s="49">
        <v>2.8893619999999998E-2</v>
      </c>
      <c r="H15" s="39" t="s">
        <v>135</v>
      </c>
    </row>
    <row r="16" spans="1:9" x14ac:dyDescent="0.2">
      <c r="A16" s="45">
        <v>10</v>
      </c>
      <c r="B16" s="46" t="s">
        <v>11</v>
      </c>
      <c r="C16" s="46" t="s">
        <v>12</v>
      </c>
      <c r="D16" s="46" t="s">
        <v>13</v>
      </c>
      <c r="E16" s="47">
        <v>55000</v>
      </c>
      <c r="F16" s="48">
        <v>2353.0650000000001</v>
      </c>
      <c r="G16" s="49">
        <v>2.6312390000000001E-2</v>
      </c>
      <c r="H16" s="39" t="s">
        <v>135</v>
      </c>
    </row>
    <row r="17" spans="1:8" x14ac:dyDescent="0.2">
      <c r="A17" s="45">
        <v>11</v>
      </c>
      <c r="B17" s="46" t="s">
        <v>437</v>
      </c>
      <c r="C17" s="46" t="s">
        <v>438</v>
      </c>
      <c r="D17" s="46" t="s">
        <v>439</v>
      </c>
      <c r="E17" s="47">
        <v>700000</v>
      </c>
      <c r="F17" s="48">
        <v>2195.1999999999998</v>
      </c>
      <c r="G17" s="49">
        <v>2.454711E-2</v>
      </c>
      <c r="H17" s="39" t="s">
        <v>135</v>
      </c>
    </row>
    <row r="18" spans="1:8" x14ac:dyDescent="0.2">
      <c r="A18" s="45">
        <v>12</v>
      </c>
      <c r="B18" s="46" t="s">
        <v>331</v>
      </c>
      <c r="C18" s="46" t="s">
        <v>332</v>
      </c>
      <c r="D18" s="46" t="s">
        <v>31</v>
      </c>
      <c r="E18" s="47">
        <v>620000</v>
      </c>
      <c r="F18" s="48">
        <v>1996.09</v>
      </c>
      <c r="G18" s="49">
        <v>2.2320630000000001E-2</v>
      </c>
      <c r="H18" s="39" t="s">
        <v>135</v>
      </c>
    </row>
    <row r="19" spans="1:8" x14ac:dyDescent="0.2">
      <c r="A19" s="45">
        <v>13</v>
      </c>
      <c r="B19" s="46" t="s">
        <v>93</v>
      </c>
      <c r="C19" s="46" t="s">
        <v>94</v>
      </c>
      <c r="D19" s="46" t="s">
        <v>95</v>
      </c>
      <c r="E19" s="47">
        <v>1175000</v>
      </c>
      <c r="F19" s="48">
        <v>1991.9775</v>
      </c>
      <c r="G19" s="49">
        <v>2.2274639999999998E-2</v>
      </c>
      <c r="H19" s="39" t="s">
        <v>135</v>
      </c>
    </row>
    <row r="20" spans="1:8" x14ac:dyDescent="0.2">
      <c r="A20" s="45">
        <v>14</v>
      </c>
      <c r="B20" s="46" t="s">
        <v>358</v>
      </c>
      <c r="C20" s="46" t="s">
        <v>359</v>
      </c>
      <c r="D20" s="46" t="s">
        <v>219</v>
      </c>
      <c r="E20" s="47">
        <v>140000</v>
      </c>
      <c r="F20" s="48">
        <v>1900.92</v>
      </c>
      <c r="G20" s="49">
        <v>2.1256420000000002E-2</v>
      </c>
      <c r="H20" s="39" t="s">
        <v>135</v>
      </c>
    </row>
    <row r="21" spans="1:8" x14ac:dyDescent="0.2">
      <c r="A21" s="45">
        <v>15</v>
      </c>
      <c r="B21" s="46" t="s">
        <v>440</v>
      </c>
      <c r="C21" s="46" t="s">
        <v>441</v>
      </c>
      <c r="D21" s="46" t="s">
        <v>219</v>
      </c>
      <c r="E21" s="47">
        <v>135000</v>
      </c>
      <c r="F21" s="48">
        <v>1875.2850000000001</v>
      </c>
      <c r="G21" s="49">
        <v>2.0969769999999999E-2</v>
      </c>
      <c r="H21" s="39" t="s">
        <v>135</v>
      </c>
    </row>
    <row r="22" spans="1:8" x14ac:dyDescent="0.2">
      <c r="A22" s="45">
        <v>16</v>
      </c>
      <c r="B22" s="46" t="s">
        <v>192</v>
      </c>
      <c r="C22" s="46" t="s">
        <v>193</v>
      </c>
      <c r="D22" s="46" t="s">
        <v>19</v>
      </c>
      <c r="E22" s="47">
        <v>420000</v>
      </c>
      <c r="F22" s="48">
        <v>1842.75</v>
      </c>
      <c r="G22" s="49">
        <v>2.060596E-2</v>
      </c>
      <c r="H22" s="39" t="s">
        <v>135</v>
      </c>
    </row>
    <row r="23" spans="1:8" x14ac:dyDescent="0.2">
      <c r="A23" s="45">
        <v>17</v>
      </c>
      <c r="B23" s="46" t="s">
        <v>14</v>
      </c>
      <c r="C23" s="46" t="s">
        <v>15</v>
      </c>
      <c r="D23" s="46" t="s">
        <v>16</v>
      </c>
      <c r="E23" s="47">
        <v>95000</v>
      </c>
      <c r="F23" s="48">
        <v>1785.335</v>
      </c>
      <c r="G23" s="49">
        <v>1.9963930000000001E-2</v>
      </c>
      <c r="H23" s="39" t="s">
        <v>135</v>
      </c>
    </row>
    <row r="24" spans="1:8" x14ac:dyDescent="0.2">
      <c r="A24" s="45">
        <v>18</v>
      </c>
      <c r="B24" s="46" t="s">
        <v>352</v>
      </c>
      <c r="C24" s="46" t="s">
        <v>353</v>
      </c>
      <c r="D24" s="46" t="s">
        <v>122</v>
      </c>
      <c r="E24" s="47">
        <v>800000</v>
      </c>
      <c r="F24" s="48">
        <v>1698.64</v>
      </c>
      <c r="G24" s="49">
        <v>1.8994489999999999E-2</v>
      </c>
      <c r="H24" s="39" t="s">
        <v>135</v>
      </c>
    </row>
    <row r="25" spans="1:8" x14ac:dyDescent="0.2">
      <c r="A25" s="45">
        <v>19</v>
      </c>
      <c r="B25" s="46" t="s">
        <v>508</v>
      </c>
      <c r="C25" s="46" t="s">
        <v>509</v>
      </c>
      <c r="D25" s="46" t="s">
        <v>226</v>
      </c>
      <c r="E25" s="47">
        <v>16000</v>
      </c>
      <c r="F25" s="48">
        <v>1595.6</v>
      </c>
      <c r="G25" s="49">
        <v>1.7842279999999999E-2</v>
      </c>
      <c r="H25" s="39" t="s">
        <v>135</v>
      </c>
    </row>
    <row r="26" spans="1:8" x14ac:dyDescent="0.2">
      <c r="A26" s="45">
        <v>20</v>
      </c>
      <c r="B26" s="46" t="s">
        <v>506</v>
      </c>
      <c r="C26" s="46" t="s">
        <v>507</v>
      </c>
      <c r="D26" s="46" t="s">
        <v>226</v>
      </c>
      <c r="E26" s="47">
        <v>10500</v>
      </c>
      <c r="F26" s="48">
        <v>1559.9849999999999</v>
      </c>
      <c r="G26" s="49">
        <v>1.7444029999999999E-2</v>
      </c>
      <c r="H26" s="39" t="s">
        <v>135</v>
      </c>
    </row>
    <row r="27" spans="1:8" x14ac:dyDescent="0.2">
      <c r="A27" s="45">
        <v>21</v>
      </c>
      <c r="B27" s="46" t="s">
        <v>26</v>
      </c>
      <c r="C27" s="46" t="s">
        <v>27</v>
      </c>
      <c r="D27" s="46" t="s">
        <v>28</v>
      </c>
      <c r="E27" s="47">
        <v>350000</v>
      </c>
      <c r="F27" s="48">
        <v>1556.45</v>
      </c>
      <c r="G27" s="49">
        <v>1.74045E-2</v>
      </c>
      <c r="H27" s="39" t="s">
        <v>135</v>
      </c>
    </row>
    <row r="28" spans="1:8" x14ac:dyDescent="0.2">
      <c r="A28" s="45">
        <v>22</v>
      </c>
      <c r="B28" s="46" t="s">
        <v>17</v>
      </c>
      <c r="C28" s="46" t="s">
        <v>18</v>
      </c>
      <c r="D28" s="46" t="s">
        <v>19</v>
      </c>
      <c r="E28" s="47">
        <v>110000</v>
      </c>
      <c r="F28" s="48">
        <v>1533.29</v>
      </c>
      <c r="G28" s="49">
        <v>1.7145520000000001E-2</v>
      </c>
      <c r="H28" s="39" t="s">
        <v>135</v>
      </c>
    </row>
    <row r="29" spans="1:8" x14ac:dyDescent="0.2">
      <c r="A29" s="45">
        <v>23</v>
      </c>
      <c r="B29" s="46" t="s">
        <v>450</v>
      </c>
      <c r="C29" s="46" t="s">
        <v>451</v>
      </c>
      <c r="D29" s="46" t="s">
        <v>439</v>
      </c>
      <c r="E29" s="47">
        <v>65000</v>
      </c>
      <c r="F29" s="48">
        <v>1519.7650000000001</v>
      </c>
      <c r="G29" s="49">
        <v>1.699428E-2</v>
      </c>
      <c r="H29" s="39" t="s">
        <v>135</v>
      </c>
    </row>
    <row r="30" spans="1:8" x14ac:dyDescent="0.2">
      <c r="A30" s="45">
        <v>24</v>
      </c>
      <c r="B30" s="46" t="s">
        <v>51</v>
      </c>
      <c r="C30" s="46" t="s">
        <v>52</v>
      </c>
      <c r="D30" s="46" t="s">
        <v>53</v>
      </c>
      <c r="E30" s="47">
        <v>30000</v>
      </c>
      <c r="F30" s="48">
        <v>1469.49</v>
      </c>
      <c r="G30" s="49">
        <v>1.6432100000000002E-2</v>
      </c>
      <c r="H30" s="39" t="s">
        <v>135</v>
      </c>
    </row>
    <row r="31" spans="1:8" x14ac:dyDescent="0.2">
      <c r="A31" s="45">
        <v>25</v>
      </c>
      <c r="B31" s="46" t="s">
        <v>657</v>
      </c>
      <c r="C31" s="46" t="s">
        <v>658</v>
      </c>
      <c r="D31" s="46" t="s">
        <v>423</v>
      </c>
      <c r="E31" s="47">
        <v>23000</v>
      </c>
      <c r="F31" s="48">
        <v>1380.575</v>
      </c>
      <c r="G31" s="49">
        <v>1.543783E-2</v>
      </c>
      <c r="H31" s="39" t="s">
        <v>135</v>
      </c>
    </row>
    <row r="32" spans="1:8" x14ac:dyDescent="0.2">
      <c r="A32" s="45">
        <v>26</v>
      </c>
      <c r="B32" s="46" t="s">
        <v>178</v>
      </c>
      <c r="C32" s="46" t="s">
        <v>179</v>
      </c>
      <c r="D32" s="46" t="s">
        <v>180</v>
      </c>
      <c r="E32" s="47">
        <v>350000</v>
      </c>
      <c r="F32" s="48">
        <v>1310.05</v>
      </c>
      <c r="G32" s="49">
        <v>1.4649209999999999E-2</v>
      </c>
      <c r="H32" s="39" t="s">
        <v>135</v>
      </c>
    </row>
    <row r="33" spans="1:8" x14ac:dyDescent="0.2">
      <c r="A33" s="45">
        <v>27</v>
      </c>
      <c r="B33" s="46" t="s">
        <v>683</v>
      </c>
      <c r="C33" s="46" t="s">
        <v>684</v>
      </c>
      <c r="D33" s="46" t="s">
        <v>22</v>
      </c>
      <c r="E33" s="47">
        <v>825000</v>
      </c>
      <c r="F33" s="48">
        <v>1304.7375</v>
      </c>
      <c r="G33" s="49">
        <v>1.45898E-2</v>
      </c>
      <c r="H33" s="39" t="s">
        <v>135</v>
      </c>
    </row>
    <row r="34" spans="1:8" ht="25.5" x14ac:dyDescent="0.2">
      <c r="A34" s="45">
        <v>28</v>
      </c>
      <c r="B34" s="46" t="s">
        <v>350</v>
      </c>
      <c r="C34" s="46" t="s">
        <v>351</v>
      </c>
      <c r="D34" s="46" t="s">
        <v>206</v>
      </c>
      <c r="E34" s="47">
        <v>75000</v>
      </c>
      <c r="F34" s="48">
        <v>1302.75</v>
      </c>
      <c r="G34" s="49">
        <v>1.456758E-2</v>
      </c>
      <c r="H34" s="39" t="s">
        <v>135</v>
      </c>
    </row>
    <row r="35" spans="1:8" x14ac:dyDescent="0.2">
      <c r="A35" s="45">
        <v>29</v>
      </c>
      <c r="B35" s="46" t="s">
        <v>282</v>
      </c>
      <c r="C35" s="46" t="s">
        <v>283</v>
      </c>
      <c r="D35" s="46" t="s">
        <v>22</v>
      </c>
      <c r="E35" s="47">
        <v>1700000</v>
      </c>
      <c r="F35" s="48">
        <v>1280.6099999999999</v>
      </c>
      <c r="G35" s="49">
        <v>1.4320009999999999E-2</v>
      </c>
      <c r="H35" s="39" t="s">
        <v>135</v>
      </c>
    </row>
    <row r="36" spans="1:8" x14ac:dyDescent="0.2">
      <c r="A36" s="45">
        <v>30</v>
      </c>
      <c r="B36" s="46" t="s">
        <v>333</v>
      </c>
      <c r="C36" s="46" t="s">
        <v>334</v>
      </c>
      <c r="D36" s="46" t="s">
        <v>226</v>
      </c>
      <c r="E36" s="47">
        <v>37000</v>
      </c>
      <c r="F36" s="48">
        <v>1257.038</v>
      </c>
      <c r="G36" s="49">
        <v>1.405642E-2</v>
      </c>
      <c r="H36" s="39" t="s">
        <v>135</v>
      </c>
    </row>
    <row r="37" spans="1:8" x14ac:dyDescent="0.2">
      <c r="A37" s="45">
        <v>31</v>
      </c>
      <c r="B37" s="46" t="s">
        <v>315</v>
      </c>
      <c r="C37" s="46" t="s">
        <v>316</v>
      </c>
      <c r="D37" s="46" t="s">
        <v>180</v>
      </c>
      <c r="E37" s="47">
        <v>115000</v>
      </c>
      <c r="F37" s="48">
        <v>1241.31</v>
      </c>
      <c r="G37" s="49">
        <v>1.388055E-2</v>
      </c>
      <c r="H37" s="39" t="s">
        <v>135</v>
      </c>
    </row>
    <row r="38" spans="1:8" x14ac:dyDescent="0.2">
      <c r="A38" s="45">
        <v>32</v>
      </c>
      <c r="B38" s="46" t="s">
        <v>325</v>
      </c>
      <c r="C38" s="46" t="s">
        <v>326</v>
      </c>
      <c r="D38" s="46" t="s">
        <v>31</v>
      </c>
      <c r="E38" s="47">
        <v>85000</v>
      </c>
      <c r="F38" s="48">
        <v>1176.3150000000001</v>
      </c>
      <c r="G38" s="49">
        <v>1.315376E-2</v>
      </c>
      <c r="H38" s="39" t="s">
        <v>135</v>
      </c>
    </row>
    <row r="39" spans="1:8" x14ac:dyDescent="0.2">
      <c r="A39" s="45">
        <v>33</v>
      </c>
      <c r="B39" s="46" t="s">
        <v>685</v>
      </c>
      <c r="C39" s="46" t="s">
        <v>686</v>
      </c>
      <c r="D39" s="46" t="s">
        <v>19</v>
      </c>
      <c r="E39" s="47">
        <v>625000</v>
      </c>
      <c r="F39" s="48">
        <v>1171.6875</v>
      </c>
      <c r="G39" s="49">
        <v>1.3102020000000001E-2</v>
      </c>
      <c r="H39" s="39" t="s">
        <v>135</v>
      </c>
    </row>
    <row r="40" spans="1:8" x14ac:dyDescent="0.2">
      <c r="A40" s="45">
        <v>34</v>
      </c>
      <c r="B40" s="46" t="s">
        <v>687</v>
      </c>
      <c r="C40" s="46" t="s">
        <v>688</v>
      </c>
      <c r="D40" s="46" t="s">
        <v>19</v>
      </c>
      <c r="E40" s="47">
        <v>575000</v>
      </c>
      <c r="F40" s="48">
        <v>1074.7325000000001</v>
      </c>
      <c r="G40" s="49">
        <v>1.201785E-2</v>
      </c>
      <c r="H40" s="39" t="s">
        <v>135</v>
      </c>
    </row>
    <row r="41" spans="1:8" x14ac:dyDescent="0.2">
      <c r="A41" s="45">
        <v>35</v>
      </c>
      <c r="B41" s="46" t="s">
        <v>689</v>
      </c>
      <c r="C41" s="46" t="s">
        <v>690</v>
      </c>
      <c r="D41" s="46" t="s">
        <v>60</v>
      </c>
      <c r="E41" s="47">
        <v>220000</v>
      </c>
      <c r="F41" s="48">
        <v>1064.58</v>
      </c>
      <c r="G41" s="49">
        <v>1.1904319999999999E-2</v>
      </c>
      <c r="H41" s="39" t="s">
        <v>135</v>
      </c>
    </row>
    <row r="42" spans="1:8" x14ac:dyDescent="0.2">
      <c r="A42" s="45">
        <v>36</v>
      </c>
      <c r="B42" s="46" t="s">
        <v>691</v>
      </c>
      <c r="C42" s="46" t="s">
        <v>692</v>
      </c>
      <c r="D42" s="46" t="s">
        <v>226</v>
      </c>
      <c r="E42" s="47">
        <v>18000</v>
      </c>
      <c r="F42" s="48">
        <v>1027.8</v>
      </c>
      <c r="G42" s="49">
        <v>1.149304E-2</v>
      </c>
      <c r="H42" s="39" t="s">
        <v>135</v>
      </c>
    </row>
    <row r="43" spans="1:8" x14ac:dyDescent="0.2">
      <c r="A43" s="45">
        <v>37</v>
      </c>
      <c r="B43" s="46" t="s">
        <v>363</v>
      </c>
      <c r="C43" s="46" t="s">
        <v>364</v>
      </c>
      <c r="D43" s="46" t="s">
        <v>102</v>
      </c>
      <c r="E43" s="47">
        <v>150000</v>
      </c>
      <c r="F43" s="48">
        <v>981.9</v>
      </c>
      <c r="G43" s="49">
        <v>1.097978E-2</v>
      </c>
      <c r="H43" s="39" t="s">
        <v>135</v>
      </c>
    </row>
    <row r="44" spans="1:8" x14ac:dyDescent="0.2">
      <c r="A44" s="45">
        <v>38</v>
      </c>
      <c r="B44" s="41" t="s">
        <v>967</v>
      </c>
      <c r="C44" s="41" t="s">
        <v>968</v>
      </c>
      <c r="D44" s="41" t="s">
        <v>107</v>
      </c>
      <c r="E44" s="42">
        <v>262787</v>
      </c>
      <c r="F44" s="43">
        <v>969.68399999999997</v>
      </c>
      <c r="G44" s="186">
        <f>F44/F127</f>
        <v>1.0843176996069494E-2</v>
      </c>
      <c r="H44" s="39" t="s">
        <v>135</v>
      </c>
    </row>
    <row r="45" spans="1:8" ht="25.5" x14ac:dyDescent="0.2">
      <c r="A45" s="45">
        <v>39</v>
      </c>
      <c r="B45" s="46" t="s">
        <v>23</v>
      </c>
      <c r="C45" s="46" t="s">
        <v>24</v>
      </c>
      <c r="D45" s="46" t="s">
        <v>25</v>
      </c>
      <c r="E45" s="47">
        <v>7500</v>
      </c>
      <c r="F45" s="48">
        <v>950.77499999999998</v>
      </c>
      <c r="G45" s="49">
        <v>1.0631730000000001E-2</v>
      </c>
      <c r="H45" s="39" t="s">
        <v>135</v>
      </c>
    </row>
    <row r="46" spans="1:8" ht="25.5" x14ac:dyDescent="0.2">
      <c r="A46" s="45">
        <v>40</v>
      </c>
      <c r="B46" s="46" t="s">
        <v>465</v>
      </c>
      <c r="C46" s="46" t="s">
        <v>466</v>
      </c>
      <c r="D46" s="46" t="s">
        <v>196</v>
      </c>
      <c r="E46" s="47">
        <v>200000</v>
      </c>
      <c r="F46" s="48">
        <v>941.2</v>
      </c>
      <c r="G46" s="49">
        <v>1.052466E-2</v>
      </c>
      <c r="H46" s="39" t="s">
        <v>135</v>
      </c>
    </row>
    <row r="47" spans="1:8" x14ac:dyDescent="0.2">
      <c r="A47" s="45">
        <v>41</v>
      </c>
      <c r="B47" s="46" t="s">
        <v>329</v>
      </c>
      <c r="C47" s="46" t="s">
        <v>330</v>
      </c>
      <c r="D47" s="46" t="s">
        <v>31</v>
      </c>
      <c r="E47" s="47">
        <v>225000</v>
      </c>
      <c r="F47" s="48">
        <v>934.2</v>
      </c>
      <c r="G47" s="49">
        <v>1.044639E-2</v>
      </c>
      <c r="H47" s="39" t="s">
        <v>135</v>
      </c>
    </row>
    <row r="48" spans="1:8" x14ac:dyDescent="0.2">
      <c r="A48" s="45">
        <v>42</v>
      </c>
      <c r="B48" s="46" t="s">
        <v>260</v>
      </c>
      <c r="C48" s="46" t="s">
        <v>261</v>
      </c>
      <c r="D48" s="46" t="s">
        <v>240</v>
      </c>
      <c r="E48" s="47">
        <v>200000</v>
      </c>
      <c r="F48" s="48">
        <v>925.2</v>
      </c>
      <c r="G48" s="49">
        <v>1.0345750000000001E-2</v>
      </c>
      <c r="H48" s="39" t="s">
        <v>135</v>
      </c>
    </row>
    <row r="49" spans="1:9" x14ac:dyDescent="0.2">
      <c r="A49" s="45">
        <v>43</v>
      </c>
      <c r="B49" s="46" t="s">
        <v>446</v>
      </c>
      <c r="C49" s="46" t="s">
        <v>447</v>
      </c>
      <c r="D49" s="46" t="s">
        <v>219</v>
      </c>
      <c r="E49" s="47">
        <v>35000</v>
      </c>
      <c r="F49" s="48">
        <v>923.09</v>
      </c>
      <c r="G49" s="49">
        <v>1.032216E-2</v>
      </c>
      <c r="H49" s="39" t="s">
        <v>135</v>
      </c>
    </row>
    <row r="50" spans="1:9" x14ac:dyDescent="0.2">
      <c r="A50" s="45">
        <v>44</v>
      </c>
      <c r="B50" s="46" t="s">
        <v>693</v>
      </c>
      <c r="C50" s="46" t="s">
        <v>694</v>
      </c>
      <c r="D50" s="46" t="s">
        <v>240</v>
      </c>
      <c r="E50" s="47">
        <v>75000</v>
      </c>
      <c r="F50" s="48">
        <v>913.125</v>
      </c>
      <c r="G50" s="49">
        <v>1.021072E-2</v>
      </c>
      <c r="H50" s="39" t="s">
        <v>135</v>
      </c>
    </row>
    <row r="51" spans="1:9" x14ac:dyDescent="0.2">
      <c r="A51" s="45">
        <v>45</v>
      </c>
      <c r="B51" s="46" t="s">
        <v>695</v>
      </c>
      <c r="C51" s="46" t="s">
        <v>696</v>
      </c>
      <c r="D51" s="46" t="s">
        <v>219</v>
      </c>
      <c r="E51" s="47">
        <v>18000</v>
      </c>
      <c r="F51" s="48">
        <v>803.16</v>
      </c>
      <c r="G51" s="49">
        <v>8.9810800000000007E-3</v>
      </c>
      <c r="H51" s="39" t="s">
        <v>135</v>
      </c>
    </row>
    <row r="52" spans="1:9" x14ac:dyDescent="0.2">
      <c r="A52" s="45">
        <v>46</v>
      </c>
      <c r="B52" s="46" t="s">
        <v>340</v>
      </c>
      <c r="C52" s="46" t="s">
        <v>341</v>
      </c>
      <c r="D52" s="46" t="s">
        <v>28</v>
      </c>
      <c r="E52" s="47">
        <v>20000</v>
      </c>
      <c r="F52" s="48">
        <v>782.64</v>
      </c>
      <c r="G52" s="49">
        <v>8.7516199999999999E-3</v>
      </c>
      <c r="H52" s="39" t="s">
        <v>135</v>
      </c>
    </row>
    <row r="53" spans="1:9" x14ac:dyDescent="0.2">
      <c r="A53" s="45">
        <v>47</v>
      </c>
      <c r="B53" s="46" t="s">
        <v>217</v>
      </c>
      <c r="C53" s="46" t="s">
        <v>218</v>
      </c>
      <c r="D53" s="46" t="s">
        <v>219</v>
      </c>
      <c r="E53" s="47">
        <v>60000</v>
      </c>
      <c r="F53" s="48">
        <v>711.48</v>
      </c>
      <c r="G53" s="49">
        <v>7.9558900000000002E-3</v>
      </c>
      <c r="H53" s="39" t="s">
        <v>135</v>
      </c>
    </row>
    <row r="54" spans="1:9" x14ac:dyDescent="0.2">
      <c r="A54" s="45">
        <v>48</v>
      </c>
      <c r="B54" s="46" t="s">
        <v>487</v>
      </c>
      <c r="C54" s="46" t="s">
        <v>488</v>
      </c>
      <c r="D54" s="46" t="s">
        <v>199</v>
      </c>
      <c r="E54" s="47">
        <v>61000</v>
      </c>
      <c r="F54" s="48">
        <v>602.25300000000004</v>
      </c>
      <c r="G54" s="49">
        <v>6.7345E-3</v>
      </c>
      <c r="H54" s="39" t="s">
        <v>135</v>
      </c>
    </row>
    <row r="55" spans="1:9" x14ac:dyDescent="0.2">
      <c r="A55" s="45">
        <v>49</v>
      </c>
      <c r="B55" s="46" t="s">
        <v>697</v>
      </c>
      <c r="C55" s="46" t="s">
        <v>698</v>
      </c>
      <c r="D55" s="46" t="s">
        <v>48</v>
      </c>
      <c r="E55" s="47">
        <v>25000</v>
      </c>
      <c r="F55" s="48">
        <v>594.04999999999995</v>
      </c>
      <c r="G55" s="49">
        <v>6.6427700000000001E-3</v>
      </c>
      <c r="H55" s="39" t="s">
        <v>135</v>
      </c>
    </row>
    <row r="56" spans="1:9" x14ac:dyDescent="0.2">
      <c r="A56" s="45">
        <v>50</v>
      </c>
      <c r="B56" s="46" t="s">
        <v>648</v>
      </c>
      <c r="C56" s="46" t="s">
        <v>649</v>
      </c>
      <c r="D56" s="46" t="s">
        <v>180</v>
      </c>
      <c r="E56" s="47">
        <v>150000</v>
      </c>
      <c r="F56" s="48">
        <v>524.70000000000005</v>
      </c>
      <c r="G56" s="49">
        <v>5.8672899999999998E-3</v>
      </c>
      <c r="H56" s="39" t="s">
        <v>135</v>
      </c>
    </row>
    <row r="57" spans="1:9" ht="25.5" x14ac:dyDescent="0.2">
      <c r="A57" s="45">
        <v>51</v>
      </c>
      <c r="B57" s="46" t="s">
        <v>699</v>
      </c>
      <c r="C57" s="46" t="s">
        <v>700</v>
      </c>
      <c r="D57" s="46" t="s">
        <v>183</v>
      </c>
      <c r="E57" s="47">
        <v>10000</v>
      </c>
      <c r="F57" s="48">
        <v>467.24</v>
      </c>
      <c r="G57" s="49">
        <v>5.2247600000000002E-3</v>
      </c>
      <c r="H57" s="39" t="s">
        <v>135</v>
      </c>
    </row>
    <row r="58" spans="1:9" ht="25.5" x14ac:dyDescent="0.2">
      <c r="A58" s="45">
        <v>52</v>
      </c>
      <c r="B58" s="46" t="s">
        <v>701</v>
      </c>
      <c r="C58" s="46" t="s">
        <v>702</v>
      </c>
      <c r="D58" s="46" t="s">
        <v>206</v>
      </c>
      <c r="E58" s="47">
        <v>11397</v>
      </c>
      <c r="F58" s="48">
        <v>451.902447</v>
      </c>
      <c r="G58" s="49">
        <v>5.0532499999999996E-3</v>
      </c>
      <c r="H58" s="39" t="s">
        <v>135</v>
      </c>
    </row>
    <row r="59" spans="1:9" x14ac:dyDescent="0.2">
      <c r="A59" s="45">
        <v>53</v>
      </c>
      <c r="B59" s="46" t="s">
        <v>335</v>
      </c>
      <c r="C59" s="46" t="s">
        <v>336</v>
      </c>
      <c r="D59" s="46" t="s">
        <v>180</v>
      </c>
      <c r="E59" s="47">
        <v>30000</v>
      </c>
      <c r="F59" s="48">
        <v>298.77</v>
      </c>
      <c r="G59" s="49">
        <v>3.3408999999999999E-3</v>
      </c>
      <c r="H59" s="39" t="s">
        <v>135</v>
      </c>
    </row>
    <row r="60" spans="1:9" x14ac:dyDescent="0.2">
      <c r="A60" s="45">
        <v>54</v>
      </c>
      <c r="B60" s="46" t="s">
        <v>518</v>
      </c>
      <c r="C60" s="46" t="s">
        <v>519</v>
      </c>
      <c r="D60" s="46" t="s">
        <v>423</v>
      </c>
      <c r="E60" s="47">
        <v>65000</v>
      </c>
      <c r="F60" s="48">
        <v>16.978000000000002</v>
      </c>
      <c r="G60" s="49">
        <v>1.8985000000000001E-4</v>
      </c>
      <c r="H60" s="39" t="s">
        <v>135</v>
      </c>
    </row>
    <row r="61" spans="1:9" x14ac:dyDescent="0.2">
      <c r="A61" s="50"/>
      <c r="B61" s="50"/>
      <c r="C61" s="51" t="s">
        <v>134</v>
      </c>
      <c r="D61" s="50"/>
      <c r="E61" s="50" t="s">
        <v>135</v>
      </c>
      <c r="F61" s="52">
        <f>SUM(F7:F60)</f>
        <v>84708.911101999969</v>
      </c>
      <c r="G61" s="53">
        <f>SUM(G7:G60)</f>
        <v>0.94722995122130649</v>
      </c>
      <c r="H61" s="39" t="s">
        <v>135</v>
      </c>
      <c r="I61" s="187"/>
    </row>
    <row r="62" spans="1:9" x14ac:dyDescent="0.2">
      <c r="A62" s="50"/>
      <c r="B62" s="50"/>
      <c r="C62" s="54"/>
      <c r="D62" s="50"/>
      <c r="E62" s="50"/>
      <c r="F62" s="55"/>
      <c r="G62" s="55"/>
      <c r="H62" s="39" t="s">
        <v>135</v>
      </c>
    </row>
    <row r="63" spans="1:9" x14ac:dyDescent="0.2">
      <c r="A63" s="50"/>
      <c r="B63" s="50"/>
      <c r="C63" s="51" t="s">
        <v>136</v>
      </c>
      <c r="D63" s="50"/>
      <c r="E63" s="50"/>
      <c r="F63" s="50"/>
      <c r="G63" s="50"/>
      <c r="H63" s="39" t="s">
        <v>135</v>
      </c>
    </row>
    <row r="64" spans="1:9" x14ac:dyDescent="0.2">
      <c r="A64" s="50"/>
      <c r="B64" s="50"/>
      <c r="C64" s="51" t="s">
        <v>134</v>
      </c>
      <c r="D64" s="50"/>
      <c r="E64" s="50" t="s">
        <v>135</v>
      </c>
      <c r="F64" s="56" t="s">
        <v>137</v>
      </c>
      <c r="G64" s="53">
        <v>0</v>
      </c>
      <c r="H64" s="39" t="s">
        <v>135</v>
      </c>
    </row>
    <row r="65" spans="1:8" x14ac:dyDescent="0.2">
      <c r="A65" s="50"/>
      <c r="B65" s="50"/>
      <c r="C65" s="54"/>
      <c r="D65" s="50"/>
      <c r="E65" s="50"/>
      <c r="F65" s="55"/>
      <c r="G65" s="55"/>
      <c r="H65" s="39" t="s">
        <v>135</v>
      </c>
    </row>
    <row r="66" spans="1:8" x14ac:dyDescent="0.2">
      <c r="A66" s="50"/>
      <c r="B66" s="50"/>
      <c r="C66" s="51" t="s">
        <v>138</v>
      </c>
      <c r="D66" s="50"/>
      <c r="E66" s="50"/>
      <c r="F66" s="50"/>
      <c r="G66" s="50"/>
      <c r="H66" s="39" t="s">
        <v>135</v>
      </c>
    </row>
    <row r="67" spans="1:8" x14ac:dyDescent="0.2">
      <c r="A67" s="45">
        <v>1</v>
      </c>
      <c r="B67" s="46" t="s">
        <v>703</v>
      </c>
      <c r="C67" s="41" t="s">
        <v>1055</v>
      </c>
      <c r="D67" s="46"/>
      <c r="E67" s="47">
        <v>200000</v>
      </c>
      <c r="F67" s="48">
        <v>1.9999999999999999E-6</v>
      </c>
      <c r="G67" s="60" t="s">
        <v>133</v>
      </c>
      <c r="H67" s="39" t="s">
        <v>135</v>
      </c>
    </row>
    <row r="68" spans="1:8" x14ac:dyDescent="0.2">
      <c r="A68" s="45">
        <v>2</v>
      </c>
      <c r="B68" s="46" t="s">
        <v>704</v>
      </c>
      <c r="C68" s="41" t="s">
        <v>1056</v>
      </c>
      <c r="D68" s="46"/>
      <c r="E68" s="47">
        <v>50000</v>
      </c>
      <c r="F68" s="48">
        <v>4.9999999999999998E-7</v>
      </c>
      <c r="G68" s="60" t="s">
        <v>133</v>
      </c>
      <c r="H68" s="39" t="s">
        <v>135</v>
      </c>
    </row>
    <row r="69" spans="1:8" x14ac:dyDescent="0.2">
      <c r="A69" s="45">
        <v>3</v>
      </c>
      <c r="B69" s="46" t="s">
        <v>705</v>
      </c>
      <c r="C69" s="41" t="s">
        <v>1057</v>
      </c>
      <c r="D69" s="46"/>
      <c r="E69" s="47">
        <v>50000</v>
      </c>
      <c r="F69" s="48">
        <v>4.9999999999999998E-7</v>
      </c>
      <c r="G69" s="60" t="s">
        <v>133</v>
      </c>
      <c r="H69" s="39" t="s">
        <v>135</v>
      </c>
    </row>
    <row r="70" spans="1:8" x14ac:dyDescent="0.2">
      <c r="A70" s="45">
        <v>4</v>
      </c>
      <c r="B70" s="46" t="s">
        <v>706</v>
      </c>
      <c r="C70" s="41" t="s">
        <v>1058</v>
      </c>
      <c r="D70" s="46"/>
      <c r="E70" s="47">
        <v>20</v>
      </c>
      <c r="F70" s="48">
        <v>0</v>
      </c>
      <c r="G70" s="60" t="s">
        <v>133</v>
      </c>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139</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140</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141</v>
      </c>
      <c r="D79" s="50"/>
      <c r="E79" s="50"/>
      <c r="F79" s="55"/>
      <c r="G79" s="55"/>
      <c r="H79" s="39" t="s">
        <v>135</v>
      </c>
    </row>
    <row r="80" spans="1:8" x14ac:dyDescent="0.2">
      <c r="A80" s="50"/>
      <c r="B80" s="50"/>
      <c r="C80" s="51" t="s">
        <v>134</v>
      </c>
      <c r="D80" s="50"/>
      <c r="E80" s="50" t="s">
        <v>135</v>
      </c>
      <c r="F80" s="56" t="s">
        <v>137</v>
      </c>
      <c r="G80" s="53">
        <v>0</v>
      </c>
      <c r="H80" s="39" t="s">
        <v>135</v>
      </c>
    </row>
    <row r="81" spans="1:8" x14ac:dyDescent="0.2">
      <c r="A81" s="50"/>
      <c r="B81" s="50"/>
      <c r="C81" s="51"/>
      <c r="D81" s="50"/>
      <c r="E81" s="50"/>
      <c r="F81" s="56"/>
      <c r="G81" s="53"/>
      <c r="H81" s="39"/>
    </row>
    <row r="82" spans="1:8" x14ac:dyDescent="0.2">
      <c r="A82" s="50"/>
      <c r="B82" s="50"/>
      <c r="C82" s="51" t="s">
        <v>142</v>
      </c>
      <c r="D82" s="50"/>
      <c r="E82" s="50"/>
      <c r="F82" s="59">
        <f>SUM(F7:F60)</f>
        <v>84708.911101999969</v>
      </c>
      <c r="G82" s="188">
        <f>SUM(G7:G60)</f>
        <v>0.94722995122130649</v>
      </c>
      <c r="H82" s="39"/>
    </row>
    <row r="83" spans="1:8" x14ac:dyDescent="0.2">
      <c r="A83" s="50"/>
      <c r="B83" s="50"/>
      <c r="C83" s="54"/>
      <c r="D83" s="50"/>
      <c r="E83" s="50"/>
      <c r="F83" s="55"/>
      <c r="G83" s="55"/>
      <c r="H83" s="39" t="s">
        <v>135</v>
      </c>
    </row>
    <row r="84" spans="1:8" x14ac:dyDescent="0.2">
      <c r="A84" s="50"/>
      <c r="B84" s="50"/>
      <c r="C84" s="51" t="s">
        <v>143</v>
      </c>
      <c r="D84" s="50"/>
      <c r="E84" s="50"/>
      <c r="F84" s="55"/>
      <c r="G84" s="55"/>
      <c r="H84" s="39" t="s">
        <v>135</v>
      </c>
    </row>
    <row r="85" spans="1:8" x14ac:dyDescent="0.2">
      <c r="A85" s="50"/>
      <c r="B85" s="50"/>
      <c r="C85" s="51" t="s">
        <v>10</v>
      </c>
      <c r="D85" s="50"/>
      <c r="E85" s="50"/>
      <c r="F85" s="55"/>
      <c r="G85" s="55"/>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144</v>
      </c>
      <c r="D88" s="50"/>
      <c r="E88" s="50"/>
      <c r="F88" s="50"/>
      <c r="G88" s="50"/>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145</v>
      </c>
      <c r="D91" s="50"/>
      <c r="E91" s="50"/>
      <c r="F91" s="50"/>
      <c r="G91" s="50"/>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146</v>
      </c>
      <c r="D94" s="50"/>
      <c r="E94" s="50"/>
      <c r="F94" s="55"/>
      <c r="G94" s="55"/>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8" x14ac:dyDescent="0.2">
      <c r="A97" s="50"/>
      <c r="B97" s="50"/>
      <c r="C97" s="51" t="s">
        <v>147</v>
      </c>
      <c r="D97" s="50"/>
      <c r="E97" s="50"/>
      <c r="F97" s="52">
        <v>0</v>
      </c>
      <c r="G97" s="53">
        <v>0</v>
      </c>
      <c r="H97" s="39" t="s">
        <v>135</v>
      </c>
    </row>
    <row r="98" spans="1:8" x14ac:dyDescent="0.2">
      <c r="A98" s="50"/>
      <c r="B98" s="50"/>
      <c r="C98" s="54"/>
      <c r="D98" s="50"/>
      <c r="E98" s="50"/>
      <c r="F98" s="55"/>
      <c r="G98" s="55"/>
      <c r="H98" s="39" t="s">
        <v>135</v>
      </c>
    </row>
    <row r="99" spans="1:8" x14ac:dyDescent="0.2">
      <c r="A99" s="50"/>
      <c r="B99" s="50"/>
      <c r="C99" s="51" t="s">
        <v>148</v>
      </c>
      <c r="D99" s="50"/>
      <c r="E99" s="50"/>
      <c r="F99" s="55"/>
      <c r="G99" s="55"/>
      <c r="H99" s="39" t="s">
        <v>135</v>
      </c>
    </row>
    <row r="100" spans="1:8" x14ac:dyDescent="0.2">
      <c r="A100" s="50"/>
      <c r="B100" s="50"/>
      <c r="C100" s="51" t="s">
        <v>149</v>
      </c>
      <c r="D100" s="50"/>
      <c r="E100" s="50"/>
      <c r="F100" s="55"/>
      <c r="G100" s="55"/>
      <c r="H100" s="39" t="s">
        <v>135</v>
      </c>
    </row>
    <row r="101" spans="1:8" x14ac:dyDescent="0.2">
      <c r="A101" s="50"/>
      <c r="B101" s="50"/>
      <c r="C101" s="51" t="s">
        <v>134</v>
      </c>
      <c r="D101" s="50"/>
      <c r="E101" s="50" t="s">
        <v>135</v>
      </c>
      <c r="F101" s="56" t="s">
        <v>137</v>
      </c>
      <c r="G101" s="53">
        <v>0</v>
      </c>
      <c r="H101" s="39" t="s">
        <v>135</v>
      </c>
    </row>
    <row r="102" spans="1:8" x14ac:dyDescent="0.2">
      <c r="A102" s="50"/>
      <c r="B102" s="50"/>
      <c r="C102" s="54"/>
      <c r="D102" s="50"/>
      <c r="E102" s="50"/>
      <c r="F102" s="55"/>
      <c r="G102" s="55"/>
      <c r="H102" s="39" t="s">
        <v>135</v>
      </c>
    </row>
    <row r="103" spans="1:8" x14ac:dyDescent="0.2">
      <c r="A103" s="50"/>
      <c r="B103" s="50"/>
      <c r="C103" s="51" t="s">
        <v>150</v>
      </c>
      <c r="D103" s="50"/>
      <c r="E103" s="50"/>
      <c r="F103" s="55"/>
      <c r="G103" s="55"/>
      <c r="H103" s="39" t="s">
        <v>135</v>
      </c>
    </row>
    <row r="104" spans="1:8" x14ac:dyDescent="0.2">
      <c r="A104" s="50"/>
      <c r="B104" s="50"/>
      <c r="C104" s="51" t="s">
        <v>134</v>
      </c>
      <c r="D104" s="50"/>
      <c r="E104" s="50" t="s">
        <v>135</v>
      </c>
      <c r="F104" s="56" t="s">
        <v>137</v>
      </c>
      <c r="G104" s="53">
        <v>0</v>
      </c>
      <c r="H104" s="39" t="s">
        <v>135</v>
      </c>
    </row>
    <row r="105" spans="1:8" x14ac:dyDescent="0.2">
      <c r="A105" s="50"/>
      <c r="B105" s="50"/>
      <c r="C105" s="54"/>
      <c r="D105" s="50"/>
      <c r="E105" s="50"/>
      <c r="F105" s="55"/>
      <c r="G105" s="55"/>
      <c r="H105" s="39" t="s">
        <v>135</v>
      </c>
    </row>
    <row r="106" spans="1:8" x14ac:dyDescent="0.2">
      <c r="A106" s="50"/>
      <c r="B106" s="50"/>
      <c r="C106" s="51" t="s">
        <v>151</v>
      </c>
      <c r="D106" s="50"/>
      <c r="E106" s="50"/>
      <c r="F106" s="55"/>
      <c r="G106" s="55"/>
      <c r="H106" s="39" t="s">
        <v>135</v>
      </c>
    </row>
    <row r="107" spans="1:8" x14ac:dyDescent="0.2">
      <c r="A107" s="50"/>
      <c r="B107" s="50"/>
      <c r="C107" s="51" t="s">
        <v>134</v>
      </c>
      <c r="D107" s="50"/>
      <c r="E107" s="50" t="s">
        <v>135</v>
      </c>
      <c r="F107" s="56" t="s">
        <v>137</v>
      </c>
      <c r="G107" s="53">
        <v>0</v>
      </c>
      <c r="H107" s="39" t="s">
        <v>135</v>
      </c>
    </row>
    <row r="108" spans="1:8" x14ac:dyDescent="0.2">
      <c r="A108" s="50"/>
      <c r="B108" s="50"/>
      <c r="C108" s="54"/>
      <c r="D108" s="50"/>
      <c r="E108" s="50"/>
      <c r="F108" s="55"/>
      <c r="G108" s="55"/>
      <c r="H108" s="39" t="s">
        <v>135</v>
      </c>
    </row>
    <row r="109" spans="1:8" x14ac:dyDescent="0.2">
      <c r="A109" s="50"/>
      <c r="B109" s="50"/>
      <c r="C109" s="51" t="s">
        <v>152</v>
      </c>
      <c r="D109" s="50"/>
      <c r="E109" s="50"/>
      <c r="F109" s="55"/>
      <c r="G109" s="55"/>
      <c r="H109" s="39" t="s">
        <v>135</v>
      </c>
    </row>
    <row r="110" spans="1:8" x14ac:dyDescent="0.2">
      <c r="A110" s="45">
        <v>1</v>
      </c>
      <c r="B110" s="46"/>
      <c r="C110" s="46" t="s">
        <v>153</v>
      </c>
      <c r="D110" s="46"/>
      <c r="E110" s="60"/>
      <c r="F110" s="48">
        <v>4732.9094131880001</v>
      </c>
      <c r="G110" s="49">
        <v>5.2924230000000003E-2</v>
      </c>
      <c r="H110" s="39">
        <v>4.92</v>
      </c>
    </row>
    <row r="111" spans="1:8" x14ac:dyDescent="0.2">
      <c r="A111" s="50"/>
      <c r="B111" s="50"/>
      <c r="C111" s="51" t="s">
        <v>134</v>
      </c>
      <c r="D111" s="50"/>
      <c r="E111" s="50" t="s">
        <v>135</v>
      </c>
      <c r="F111" s="52">
        <v>4732.9094131880001</v>
      </c>
      <c r="G111" s="53">
        <v>5.2924230000000003E-2</v>
      </c>
      <c r="H111" s="39" t="s">
        <v>135</v>
      </c>
    </row>
    <row r="112" spans="1:8" x14ac:dyDescent="0.2">
      <c r="A112" s="50"/>
      <c r="B112" s="50"/>
      <c r="C112" s="54"/>
      <c r="D112" s="50"/>
      <c r="E112" s="50"/>
      <c r="F112" s="55"/>
      <c r="G112" s="55"/>
      <c r="H112" s="39" t="s">
        <v>135</v>
      </c>
    </row>
    <row r="113" spans="1:8" x14ac:dyDescent="0.2">
      <c r="A113" s="50"/>
      <c r="B113" s="50"/>
      <c r="C113" s="51" t="s">
        <v>154</v>
      </c>
      <c r="D113" s="50"/>
      <c r="E113" s="50"/>
      <c r="F113" s="52">
        <v>4732.9094131880001</v>
      </c>
      <c r="G113" s="53">
        <v>5.2924230000000003E-2</v>
      </c>
      <c r="H113" s="39" t="s">
        <v>135</v>
      </c>
    </row>
    <row r="114" spans="1:8" x14ac:dyDescent="0.2">
      <c r="A114" s="50"/>
      <c r="B114" s="50"/>
      <c r="C114" s="55"/>
      <c r="D114" s="50"/>
      <c r="E114" s="50"/>
      <c r="F114" s="50"/>
      <c r="G114" s="50"/>
      <c r="H114" s="39" t="s">
        <v>135</v>
      </c>
    </row>
    <row r="115" spans="1:8" x14ac:dyDescent="0.2">
      <c r="A115" s="50"/>
      <c r="B115" s="50"/>
      <c r="C115" s="51" t="s">
        <v>155</v>
      </c>
      <c r="D115" s="50"/>
      <c r="E115" s="50"/>
      <c r="F115" s="50"/>
      <c r="G115" s="50"/>
      <c r="H115" s="39" t="s">
        <v>135</v>
      </c>
    </row>
    <row r="116" spans="1:8" x14ac:dyDescent="0.2">
      <c r="A116" s="50"/>
      <c r="B116" s="50"/>
      <c r="C116" s="51" t="s">
        <v>156</v>
      </c>
      <c r="D116" s="50"/>
      <c r="E116" s="50"/>
      <c r="F116" s="50"/>
      <c r="G116" s="50"/>
      <c r="H116" s="39" t="s">
        <v>135</v>
      </c>
    </row>
    <row r="117" spans="1:8" x14ac:dyDescent="0.2">
      <c r="A117" s="50"/>
      <c r="B117" s="50"/>
      <c r="C117" s="51" t="s">
        <v>134</v>
      </c>
      <c r="D117" s="50"/>
      <c r="E117" s="50" t="s">
        <v>135</v>
      </c>
      <c r="F117" s="56" t="s">
        <v>137</v>
      </c>
      <c r="G117" s="53">
        <v>0</v>
      </c>
      <c r="H117" s="39" t="s">
        <v>135</v>
      </c>
    </row>
    <row r="118" spans="1:8" x14ac:dyDescent="0.2">
      <c r="A118" s="50"/>
      <c r="B118" s="50"/>
      <c r="C118" s="54"/>
      <c r="D118" s="50"/>
      <c r="E118" s="50"/>
      <c r="F118" s="55"/>
      <c r="G118" s="55"/>
      <c r="H118" s="39" t="s">
        <v>135</v>
      </c>
    </row>
    <row r="119" spans="1:8" x14ac:dyDescent="0.2">
      <c r="A119" s="50"/>
      <c r="B119" s="50"/>
      <c r="C119" s="51" t="s">
        <v>157</v>
      </c>
      <c r="D119" s="50"/>
      <c r="E119" s="50"/>
      <c r="F119" s="50"/>
      <c r="G119" s="50"/>
      <c r="H119" s="39" t="s">
        <v>135</v>
      </c>
    </row>
    <row r="120" spans="1:8" x14ac:dyDescent="0.2">
      <c r="A120" s="50"/>
      <c r="B120" s="50"/>
      <c r="C120" s="51" t="s">
        <v>158</v>
      </c>
      <c r="D120" s="50"/>
      <c r="E120" s="50"/>
      <c r="F120" s="50"/>
      <c r="G120" s="50"/>
      <c r="H120" s="39" t="s">
        <v>135</v>
      </c>
    </row>
    <row r="121" spans="1:8" x14ac:dyDescent="0.2">
      <c r="A121" s="50"/>
      <c r="B121" s="50"/>
      <c r="C121" s="51" t="s">
        <v>134</v>
      </c>
      <c r="D121" s="50"/>
      <c r="E121" s="50" t="s">
        <v>135</v>
      </c>
      <c r="F121" s="56" t="s">
        <v>137</v>
      </c>
      <c r="G121" s="53">
        <v>0</v>
      </c>
      <c r="H121" s="39" t="s">
        <v>135</v>
      </c>
    </row>
    <row r="122" spans="1:8" x14ac:dyDescent="0.2">
      <c r="A122" s="50"/>
      <c r="B122" s="50"/>
      <c r="C122" s="54"/>
      <c r="D122" s="50"/>
      <c r="E122" s="50"/>
      <c r="F122" s="55"/>
      <c r="G122" s="55"/>
      <c r="H122" s="39" t="s">
        <v>135</v>
      </c>
    </row>
    <row r="123" spans="1:8" x14ac:dyDescent="0.2">
      <c r="A123" s="50"/>
      <c r="B123" s="50"/>
      <c r="C123" s="51" t="s">
        <v>159</v>
      </c>
      <c r="D123" s="50"/>
      <c r="E123" s="50"/>
      <c r="F123" s="55"/>
      <c r="G123" s="55"/>
      <c r="H123" s="39" t="s">
        <v>135</v>
      </c>
    </row>
    <row r="124" spans="1:8" x14ac:dyDescent="0.2">
      <c r="A124" s="50"/>
      <c r="B124" s="50"/>
      <c r="C124" s="51" t="s">
        <v>134</v>
      </c>
      <c r="D124" s="50"/>
      <c r="E124" s="50" t="s">
        <v>135</v>
      </c>
      <c r="F124" s="56" t="s">
        <v>137</v>
      </c>
      <c r="G124" s="53">
        <v>0</v>
      </c>
      <c r="H124" s="39" t="s">
        <v>135</v>
      </c>
    </row>
    <row r="125" spans="1:8" x14ac:dyDescent="0.2">
      <c r="A125" s="50"/>
      <c r="B125" s="46"/>
      <c r="C125" s="46"/>
      <c r="D125" s="51"/>
      <c r="E125" s="50"/>
      <c r="F125" s="46"/>
      <c r="G125" s="60"/>
      <c r="H125" s="39" t="s">
        <v>135</v>
      </c>
    </row>
    <row r="126" spans="1:8" x14ac:dyDescent="0.2">
      <c r="A126" s="60"/>
      <c r="B126" s="46"/>
      <c r="C126" s="46" t="s">
        <v>160</v>
      </c>
      <c r="D126" s="46"/>
      <c r="E126" s="60"/>
      <c r="F126" s="48">
        <v>-13.7866141</v>
      </c>
      <c r="G126" s="49">
        <f>F126/F127</f>
        <v>-1.5416434308785886E-4</v>
      </c>
      <c r="H126" s="39" t="s">
        <v>135</v>
      </c>
    </row>
    <row r="127" spans="1:8" x14ac:dyDescent="0.2">
      <c r="A127" s="54"/>
      <c r="B127" s="54"/>
      <c r="C127" s="51" t="s">
        <v>161</v>
      </c>
      <c r="D127" s="55"/>
      <c r="E127" s="55"/>
      <c r="F127" s="52">
        <f>F126+F113+F82+F97</f>
        <v>89428.033901087969</v>
      </c>
      <c r="G127" s="61">
        <f>G126+G113+G82+G97</f>
        <v>1.0000000168782186</v>
      </c>
      <c r="H127" s="39" t="s">
        <v>135</v>
      </c>
    </row>
    <row r="128" spans="1:8" x14ac:dyDescent="0.2">
      <c r="A128" s="62"/>
      <c r="B128" s="62"/>
      <c r="C128" s="63"/>
      <c r="D128" s="64"/>
      <c r="E128" s="64"/>
      <c r="F128" s="65"/>
      <c r="G128" s="66"/>
      <c r="H128" s="67"/>
    </row>
    <row r="129" spans="1:17" x14ac:dyDescent="0.2">
      <c r="A129" s="62"/>
      <c r="B129" s="68" t="s">
        <v>937</v>
      </c>
      <c r="C129" s="68"/>
      <c r="D129" s="68"/>
      <c r="E129" s="68"/>
      <c r="F129" s="68"/>
      <c r="G129" s="68"/>
      <c r="H129" s="68"/>
      <c r="J129" s="69"/>
    </row>
    <row r="130" spans="1:17" x14ac:dyDescent="0.2">
      <c r="A130" s="62"/>
      <c r="B130" s="68" t="s">
        <v>938</v>
      </c>
      <c r="C130" s="68"/>
      <c r="D130" s="68"/>
      <c r="E130" s="68"/>
      <c r="F130" s="68"/>
      <c r="G130" s="68"/>
      <c r="H130" s="68"/>
      <c r="J130" s="69"/>
    </row>
    <row r="131" spans="1:17" x14ac:dyDescent="0.2">
      <c r="A131" s="62"/>
      <c r="B131" s="68" t="s">
        <v>939</v>
      </c>
      <c r="C131" s="68"/>
      <c r="D131" s="68"/>
      <c r="E131" s="68"/>
      <c r="F131" s="68"/>
      <c r="G131" s="68"/>
      <c r="H131" s="68"/>
      <c r="J131" s="69"/>
    </row>
    <row r="132" spans="1:17" s="72" customFormat="1" ht="66" customHeight="1" x14ac:dyDescent="0.25">
      <c r="A132" s="70"/>
      <c r="B132" s="71" t="s">
        <v>940</v>
      </c>
      <c r="C132" s="71"/>
      <c r="D132" s="71"/>
      <c r="E132" s="71"/>
      <c r="F132" s="71"/>
      <c r="G132" s="71"/>
      <c r="H132" s="71"/>
      <c r="I132" s="33"/>
      <c r="J132" s="69"/>
      <c r="K132" s="33"/>
      <c r="L132" s="33"/>
      <c r="M132" s="33"/>
      <c r="N132" s="33"/>
      <c r="O132" s="33"/>
      <c r="P132" s="33"/>
      <c r="Q132" s="33"/>
    </row>
    <row r="133" spans="1:17" x14ac:dyDescent="0.2">
      <c r="A133" s="62"/>
      <c r="B133" s="68" t="s">
        <v>941</v>
      </c>
      <c r="C133" s="68"/>
      <c r="D133" s="68"/>
      <c r="E133" s="68"/>
      <c r="F133" s="68"/>
      <c r="G133" s="68"/>
      <c r="H133" s="68"/>
      <c r="J133" s="69"/>
    </row>
    <row r="134" spans="1:17" x14ac:dyDescent="0.2">
      <c r="A134" s="62"/>
      <c r="B134" s="62"/>
      <c r="C134" s="62"/>
      <c r="D134" s="64"/>
      <c r="E134" s="64"/>
      <c r="F134" s="64"/>
      <c r="G134" s="64"/>
    </row>
    <row r="135" spans="1:17" x14ac:dyDescent="0.2">
      <c r="A135" s="62"/>
      <c r="B135" s="73" t="s">
        <v>162</v>
      </c>
      <c r="C135" s="74"/>
      <c r="D135" s="75"/>
      <c r="E135" s="76"/>
      <c r="F135" s="64"/>
      <c r="G135" s="64"/>
    </row>
    <row r="136" spans="1:17" ht="26.25" customHeight="1" x14ac:dyDescent="0.2">
      <c r="A136" s="62"/>
      <c r="B136" s="77" t="s">
        <v>163</v>
      </c>
      <c r="C136" s="78"/>
      <c r="D136" s="38" t="s">
        <v>979</v>
      </c>
      <c r="E136" s="76"/>
      <c r="F136" s="64"/>
      <c r="G136" s="64"/>
    </row>
    <row r="137" spans="1:17" x14ac:dyDescent="0.2">
      <c r="A137" s="62"/>
      <c r="B137" s="77" t="s">
        <v>942</v>
      </c>
      <c r="C137" s="78"/>
      <c r="D137" s="38" t="str">
        <f>"Rs. "&amp;TEXT(F73,"0.00")&amp;" lacs/ #"</f>
        <v>Rs. 0.00 lacs/ #</v>
      </c>
      <c r="E137" s="76"/>
      <c r="F137" s="64"/>
      <c r="G137" s="64"/>
    </row>
    <row r="138" spans="1:17" x14ac:dyDescent="0.2">
      <c r="A138" s="62"/>
      <c r="B138" s="77" t="s">
        <v>165</v>
      </c>
      <c r="C138" s="78"/>
      <c r="D138" s="79" t="s">
        <v>135</v>
      </c>
      <c r="E138" s="76"/>
      <c r="F138" s="64"/>
      <c r="G138" s="64"/>
    </row>
    <row r="139" spans="1:17" x14ac:dyDescent="0.2">
      <c r="A139" s="80"/>
      <c r="B139" s="81" t="s">
        <v>135</v>
      </c>
      <c r="C139" s="81" t="s">
        <v>943</v>
      </c>
      <c r="D139" s="81" t="s">
        <v>166</v>
      </c>
      <c r="E139" s="80"/>
      <c r="F139" s="80"/>
      <c r="G139" s="80"/>
      <c r="H139" s="80"/>
      <c r="J139" s="69"/>
    </row>
    <row r="140" spans="1:17" x14ac:dyDescent="0.2">
      <c r="A140" s="80"/>
      <c r="B140" s="82" t="s">
        <v>167</v>
      </c>
      <c r="C140" s="83">
        <v>46053</v>
      </c>
      <c r="D140" s="83">
        <v>46081</v>
      </c>
      <c r="E140" s="80"/>
      <c r="F140" s="80"/>
      <c r="G140" s="80"/>
      <c r="J140" s="69"/>
    </row>
    <row r="141" spans="1:17" x14ac:dyDescent="0.2">
      <c r="A141" s="84"/>
      <c r="B141" s="41" t="s">
        <v>168</v>
      </c>
      <c r="C141" s="85">
        <v>151.8296</v>
      </c>
      <c r="D141" s="85">
        <v>151.3245</v>
      </c>
      <c r="E141" s="84"/>
      <c r="F141" s="86"/>
      <c r="G141" s="87"/>
    </row>
    <row r="142" spans="1:17" ht="25.5" x14ac:dyDescent="0.2">
      <c r="A142" s="84"/>
      <c r="B142" s="41" t="s">
        <v>1059</v>
      </c>
      <c r="C142" s="85">
        <v>63.373199999999997</v>
      </c>
      <c r="D142" s="85">
        <v>63.162300000000002</v>
      </c>
      <c r="E142" s="84"/>
      <c r="F142" s="86"/>
      <c r="G142" s="87"/>
    </row>
    <row r="143" spans="1:17" x14ac:dyDescent="0.2">
      <c r="A143" s="84"/>
      <c r="B143" s="41" t="s">
        <v>170</v>
      </c>
      <c r="C143" s="85">
        <v>138.215</v>
      </c>
      <c r="D143" s="85">
        <v>137.62540000000001</v>
      </c>
      <c r="E143" s="84"/>
      <c r="F143" s="86"/>
      <c r="G143" s="87"/>
    </row>
    <row r="144" spans="1:17" ht="25.5" x14ac:dyDescent="0.2">
      <c r="A144" s="84"/>
      <c r="B144" s="41" t="s">
        <v>1060</v>
      </c>
      <c r="C144" s="85">
        <v>37.581699999999998</v>
      </c>
      <c r="D144" s="85">
        <v>37.421300000000002</v>
      </c>
      <c r="E144" s="84"/>
      <c r="F144" s="86"/>
      <c r="G144" s="87"/>
    </row>
    <row r="145" spans="1:19" x14ac:dyDescent="0.2">
      <c r="A145" s="84"/>
      <c r="B145" s="84"/>
      <c r="C145" s="84"/>
      <c r="D145" s="84"/>
      <c r="E145" s="84"/>
      <c r="F145" s="84"/>
      <c r="G145" s="84"/>
    </row>
    <row r="146" spans="1:19" x14ac:dyDescent="0.2">
      <c r="A146" s="84"/>
      <c r="B146" s="167" t="s">
        <v>172</v>
      </c>
      <c r="C146" s="168"/>
      <c r="D146" s="38" t="s">
        <v>164</v>
      </c>
      <c r="E146" s="84"/>
      <c r="F146" s="84"/>
      <c r="G146" s="84"/>
    </row>
    <row r="147" spans="1:19" x14ac:dyDescent="0.2">
      <c r="A147" s="84"/>
      <c r="B147" s="152"/>
      <c r="C147" s="152"/>
      <c r="D147" s="152"/>
      <c r="E147" s="84"/>
      <c r="F147" s="84"/>
      <c r="G147" s="84"/>
    </row>
    <row r="148" spans="1:19" x14ac:dyDescent="0.2">
      <c r="A148" s="80"/>
      <c r="B148" s="77" t="s">
        <v>173</v>
      </c>
      <c r="C148" s="78"/>
      <c r="D148" s="38" t="s">
        <v>164</v>
      </c>
      <c r="E148" s="92"/>
      <c r="F148" s="80"/>
      <c r="G148" s="80"/>
    </row>
    <row r="149" spans="1:19" x14ac:dyDescent="0.2">
      <c r="A149" s="80"/>
      <c r="B149" s="77" t="s">
        <v>174</v>
      </c>
      <c r="C149" s="78"/>
      <c r="D149" s="38" t="s">
        <v>164</v>
      </c>
      <c r="E149" s="92"/>
      <c r="F149" s="80"/>
      <c r="G149" s="80"/>
    </row>
    <row r="150" spans="1:19" ht="17.100000000000001" customHeight="1" x14ac:dyDescent="0.2">
      <c r="A150" s="80"/>
      <c r="B150" s="77" t="s">
        <v>175</v>
      </c>
      <c r="C150" s="78"/>
      <c r="D150" s="38" t="s">
        <v>164</v>
      </c>
      <c r="E150" s="92"/>
      <c r="F150" s="80"/>
      <c r="G150" s="80"/>
    </row>
    <row r="151" spans="1:19" ht="17.100000000000001" customHeight="1" x14ac:dyDescent="0.2">
      <c r="A151" s="80"/>
      <c r="B151" s="77" t="s">
        <v>176</v>
      </c>
      <c r="C151" s="78"/>
      <c r="D151" s="93">
        <v>0.36712853581320448</v>
      </c>
      <c r="E151" s="80"/>
      <c r="F151" s="90"/>
      <c r="G151" s="91"/>
    </row>
    <row r="153" spans="1:19" s="189" customFormat="1" x14ac:dyDescent="0.2">
      <c r="B153" s="190" t="s">
        <v>1155</v>
      </c>
      <c r="C153" s="190"/>
      <c r="D153" s="190"/>
      <c r="E153" s="5"/>
      <c r="F153" s="6"/>
      <c r="I153" s="33"/>
      <c r="J153" s="33"/>
      <c r="K153" s="33"/>
      <c r="L153" s="33"/>
      <c r="M153" s="33"/>
      <c r="N153" s="33"/>
    </row>
    <row r="154" spans="1:19" s="189" customFormat="1" ht="51" x14ac:dyDescent="0.2">
      <c r="B154" s="191" t="s">
        <v>1061</v>
      </c>
      <c r="C154" s="192" t="s">
        <v>1062</v>
      </c>
      <c r="D154" s="192" t="s">
        <v>1063</v>
      </c>
      <c r="E154" s="192" t="s">
        <v>1064</v>
      </c>
      <c r="F154" s="192" t="s">
        <v>1065</v>
      </c>
      <c r="I154" s="33"/>
      <c r="J154" s="33"/>
      <c r="K154" s="33"/>
      <c r="L154" s="33"/>
      <c r="M154" s="33"/>
      <c r="N154" s="33"/>
    </row>
    <row r="155" spans="1:19" s="189" customFormat="1" ht="25.5" x14ac:dyDescent="0.2">
      <c r="B155" s="193" t="s">
        <v>1066</v>
      </c>
      <c r="C155" s="194" t="s">
        <v>1067</v>
      </c>
      <c r="D155" s="8">
        <v>0</v>
      </c>
      <c r="E155" s="9">
        <v>0</v>
      </c>
      <c r="F155" s="195">
        <v>241.97234</v>
      </c>
      <c r="I155" s="33"/>
      <c r="J155" s="33"/>
      <c r="K155" s="33"/>
      <c r="L155" s="33"/>
      <c r="M155" s="33"/>
      <c r="N155" s="33"/>
    </row>
    <row r="156" spans="1:19" s="189" customFormat="1" ht="25.5" x14ac:dyDescent="0.2">
      <c r="B156" s="193" t="s">
        <v>1068</v>
      </c>
      <c r="C156" s="194" t="s">
        <v>1067</v>
      </c>
      <c r="D156" s="8">
        <v>0</v>
      </c>
      <c r="E156" s="9">
        <v>0</v>
      </c>
      <c r="F156" s="195">
        <v>23.186299999999999</v>
      </c>
      <c r="I156" s="33"/>
      <c r="J156" s="33"/>
      <c r="K156" s="33"/>
      <c r="L156" s="33"/>
      <c r="M156" s="33"/>
      <c r="N156" s="33"/>
      <c r="O156" s="33"/>
      <c r="P156" s="33"/>
      <c r="Q156" s="33"/>
      <c r="R156" s="33"/>
      <c r="S156" s="33"/>
    </row>
    <row r="158" spans="1:19" x14ac:dyDescent="0.2">
      <c r="B158" s="94" t="s">
        <v>945</v>
      </c>
      <c r="C158" s="94"/>
    </row>
    <row r="160" spans="1:19" ht="153.75" customHeight="1" x14ac:dyDescent="0.2"/>
    <row r="163" spans="2:10" x14ac:dyDescent="0.2">
      <c r="B163" s="95" t="s">
        <v>946</v>
      </c>
      <c r="C163" s="96"/>
      <c r="D163" s="95" t="s">
        <v>950</v>
      </c>
    </row>
    <row r="164" spans="2:10" x14ac:dyDescent="0.2">
      <c r="B164" s="95" t="s">
        <v>1069</v>
      </c>
      <c r="D164" s="95" t="s">
        <v>1070</v>
      </c>
    </row>
    <row r="165" spans="2:10" ht="165" customHeight="1" x14ac:dyDescent="0.2"/>
    <row r="167" spans="2:10" x14ac:dyDescent="0.2">
      <c r="J167" s="36"/>
    </row>
    <row r="168" spans="2:10" ht="12.75" customHeight="1" x14ac:dyDescent="0.2"/>
    <row r="169" spans="2:10" ht="12.75" customHeight="1" x14ac:dyDescent="0.2"/>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s="33" customFormat="1" x14ac:dyDescent="0.2"/>
    <row r="178" s="33" customFormat="1" x14ac:dyDescent="0.2"/>
  </sheetData>
  <mergeCells count="18">
    <mergeCell ref="B137:C137"/>
    <mergeCell ref="B138:C138"/>
    <mergeCell ref="B146:C146"/>
    <mergeCell ref="B131:H131"/>
    <mergeCell ref="B132:H132"/>
    <mergeCell ref="B133:H133"/>
    <mergeCell ref="B135:D135"/>
    <mergeCell ref="B136:C136"/>
    <mergeCell ref="A1:H1"/>
    <mergeCell ref="A2:H2"/>
    <mergeCell ref="A3:H3"/>
    <mergeCell ref="B129:H129"/>
    <mergeCell ref="B130:H130"/>
    <mergeCell ref="B150:C150"/>
    <mergeCell ref="B151:C151"/>
    <mergeCell ref="B148:C148"/>
    <mergeCell ref="B149:C149"/>
    <mergeCell ref="B158:C158"/>
  </mergeCells>
  <hyperlinks>
    <hyperlink ref="I1" location="Index!B2" display="Index" xr:uid="{15497FDA-B5CE-45AF-9C27-20C0F811AC2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64008-37AC-4009-9B94-6E4D6F11F701}">
  <sheetPr>
    <outlinePr summaryBelow="0" summaryRight="0"/>
  </sheetPr>
  <dimension ref="A1:Q211"/>
  <sheetViews>
    <sheetView showGridLines="0" workbookViewId="0">
      <selection sqref="A1:H1"/>
    </sheetView>
  </sheetViews>
  <sheetFormatPr defaultRowHeight="12.75" x14ac:dyDescent="0.2"/>
  <cols>
    <col min="1" max="1" width="5.85546875" style="33" bestFit="1" customWidth="1"/>
    <col min="2" max="2" width="27" style="33" bestFit="1" customWidth="1"/>
    <col min="3" max="3" width="47.5703125" style="33" customWidth="1"/>
    <col min="4" max="4" width="25.425781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707</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14</v>
      </c>
      <c r="C7" s="46" t="s">
        <v>15</v>
      </c>
      <c r="D7" s="46" t="s">
        <v>16</v>
      </c>
      <c r="E7" s="47">
        <v>568985</v>
      </c>
      <c r="F7" s="48">
        <v>10692.935105</v>
      </c>
      <c r="G7" s="49">
        <v>9.0484910000000002E-2</v>
      </c>
      <c r="H7" s="39" t="s">
        <v>135</v>
      </c>
    </row>
    <row r="8" spans="1:9" x14ac:dyDescent="0.2">
      <c r="A8" s="45">
        <v>2</v>
      </c>
      <c r="B8" s="46" t="s">
        <v>323</v>
      </c>
      <c r="C8" s="46" t="s">
        <v>324</v>
      </c>
      <c r="D8" s="46" t="s">
        <v>31</v>
      </c>
      <c r="E8" s="47">
        <v>1098947</v>
      </c>
      <c r="F8" s="48">
        <v>9755.9019924999993</v>
      </c>
      <c r="G8" s="49">
        <v>8.2555619999999996E-2</v>
      </c>
      <c r="H8" s="39" t="s">
        <v>135</v>
      </c>
    </row>
    <row r="9" spans="1:9" x14ac:dyDescent="0.2">
      <c r="A9" s="45">
        <v>3</v>
      </c>
      <c r="B9" s="46" t="s">
        <v>17</v>
      </c>
      <c r="C9" s="46" t="s">
        <v>18</v>
      </c>
      <c r="D9" s="46" t="s">
        <v>19</v>
      </c>
      <c r="E9" s="47">
        <v>692731</v>
      </c>
      <c r="F9" s="48">
        <v>9655.9774089999992</v>
      </c>
      <c r="G9" s="49">
        <v>8.1710050000000006E-2</v>
      </c>
      <c r="H9" s="39" t="s">
        <v>135</v>
      </c>
    </row>
    <row r="10" spans="1:9" x14ac:dyDescent="0.2">
      <c r="A10" s="45">
        <v>4</v>
      </c>
      <c r="B10" s="46" t="s">
        <v>36</v>
      </c>
      <c r="C10" s="46" t="s">
        <v>37</v>
      </c>
      <c r="D10" s="46" t="s">
        <v>31</v>
      </c>
      <c r="E10" s="47">
        <v>631209</v>
      </c>
      <c r="F10" s="48">
        <v>8703.7409009999992</v>
      </c>
      <c r="G10" s="49">
        <v>7.3652110000000007E-2</v>
      </c>
      <c r="H10" s="39" t="s">
        <v>135</v>
      </c>
    </row>
    <row r="11" spans="1:9" x14ac:dyDescent="0.2">
      <c r="A11" s="45">
        <v>5</v>
      </c>
      <c r="B11" s="46" t="s">
        <v>325</v>
      </c>
      <c r="C11" s="46" t="s">
        <v>326</v>
      </c>
      <c r="D11" s="46" t="s">
        <v>31</v>
      </c>
      <c r="E11" s="47">
        <v>374375</v>
      </c>
      <c r="F11" s="48">
        <v>5180.975625</v>
      </c>
      <c r="G11" s="49">
        <v>4.3842039999999999E-2</v>
      </c>
      <c r="H11" s="39" t="s">
        <v>135</v>
      </c>
    </row>
    <row r="12" spans="1:9" x14ac:dyDescent="0.2">
      <c r="A12" s="45">
        <v>6</v>
      </c>
      <c r="B12" s="46" t="s">
        <v>11</v>
      </c>
      <c r="C12" s="46" t="s">
        <v>12</v>
      </c>
      <c r="D12" s="46" t="s">
        <v>13</v>
      </c>
      <c r="E12" s="47">
        <v>90786</v>
      </c>
      <c r="F12" s="48">
        <v>3884.0974379999998</v>
      </c>
      <c r="G12" s="49">
        <v>3.28677E-2</v>
      </c>
      <c r="H12" s="39" t="s">
        <v>135</v>
      </c>
    </row>
    <row r="13" spans="1:9" x14ac:dyDescent="0.2">
      <c r="A13" s="45">
        <v>7</v>
      </c>
      <c r="B13" s="46" t="s">
        <v>333</v>
      </c>
      <c r="C13" s="46" t="s">
        <v>334</v>
      </c>
      <c r="D13" s="46" t="s">
        <v>226</v>
      </c>
      <c r="E13" s="47">
        <v>93030</v>
      </c>
      <c r="F13" s="48">
        <v>3160.60122</v>
      </c>
      <c r="G13" s="49">
        <v>2.6745390000000001E-2</v>
      </c>
      <c r="H13" s="39" t="s">
        <v>135</v>
      </c>
    </row>
    <row r="14" spans="1:9" x14ac:dyDescent="0.2">
      <c r="A14" s="45">
        <v>8</v>
      </c>
      <c r="B14" s="46" t="s">
        <v>329</v>
      </c>
      <c r="C14" s="46" t="s">
        <v>330</v>
      </c>
      <c r="D14" s="46" t="s">
        <v>31</v>
      </c>
      <c r="E14" s="47">
        <v>699582</v>
      </c>
      <c r="F14" s="48">
        <v>2904.664464</v>
      </c>
      <c r="G14" s="49">
        <v>2.457962E-2</v>
      </c>
      <c r="H14" s="39" t="s">
        <v>135</v>
      </c>
    </row>
    <row r="15" spans="1:9" x14ac:dyDescent="0.2">
      <c r="A15" s="45">
        <v>9</v>
      </c>
      <c r="B15" s="46" t="s">
        <v>335</v>
      </c>
      <c r="C15" s="46" t="s">
        <v>336</v>
      </c>
      <c r="D15" s="46" t="s">
        <v>180</v>
      </c>
      <c r="E15" s="47">
        <v>279393</v>
      </c>
      <c r="F15" s="48">
        <v>2782.4748869999999</v>
      </c>
      <c r="G15" s="49">
        <v>2.354564E-2</v>
      </c>
      <c r="H15" s="39" t="s">
        <v>135</v>
      </c>
    </row>
    <row r="16" spans="1:9" x14ac:dyDescent="0.2">
      <c r="A16" s="45">
        <v>10</v>
      </c>
      <c r="B16" s="46" t="s">
        <v>653</v>
      </c>
      <c r="C16" s="46" t="s">
        <v>654</v>
      </c>
      <c r="D16" s="46" t="s">
        <v>652</v>
      </c>
      <c r="E16" s="47">
        <v>149800</v>
      </c>
      <c r="F16" s="48">
        <v>1385.2005999999999</v>
      </c>
      <c r="G16" s="49">
        <v>1.172174E-2</v>
      </c>
      <c r="H16" s="39" t="s">
        <v>135</v>
      </c>
    </row>
    <row r="17" spans="1:8" x14ac:dyDescent="0.2">
      <c r="A17" s="45">
        <v>11</v>
      </c>
      <c r="B17" s="46" t="s">
        <v>29</v>
      </c>
      <c r="C17" s="46" t="s">
        <v>30</v>
      </c>
      <c r="D17" s="46" t="s">
        <v>31</v>
      </c>
      <c r="E17" s="47">
        <v>113440</v>
      </c>
      <c r="F17" s="48">
        <v>1363.20848</v>
      </c>
      <c r="G17" s="49">
        <v>1.153564E-2</v>
      </c>
      <c r="H17" s="39" t="s">
        <v>135</v>
      </c>
    </row>
    <row r="18" spans="1:8" x14ac:dyDescent="0.2">
      <c r="A18" s="45">
        <v>12</v>
      </c>
      <c r="B18" s="46" t="s">
        <v>327</v>
      </c>
      <c r="C18" s="46" t="s">
        <v>328</v>
      </c>
      <c r="D18" s="46" t="s">
        <v>219</v>
      </c>
      <c r="E18" s="47">
        <v>101310</v>
      </c>
      <c r="F18" s="48">
        <v>1317.13131</v>
      </c>
      <c r="G18" s="49">
        <v>1.114572E-2</v>
      </c>
      <c r="H18" s="39" t="s">
        <v>135</v>
      </c>
    </row>
    <row r="19" spans="1:8" x14ac:dyDescent="0.2">
      <c r="A19" s="45">
        <v>13</v>
      </c>
      <c r="B19" s="46" t="s">
        <v>331</v>
      </c>
      <c r="C19" s="46" t="s">
        <v>332</v>
      </c>
      <c r="D19" s="46" t="s">
        <v>31</v>
      </c>
      <c r="E19" s="47">
        <v>406575</v>
      </c>
      <c r="F19" s="48">
        <v>1308.9682124999999</v>
      </c>
      <c r="G19" s="49">
        <v>1.107665E-2</v>
      </c>
      <c r="H19" s="39" t="s">
        <v>135</v>
      </c>
    </row>
    <row r="20" spans="1:8" x14ac:dyDescent="0.2">
      <c r="A20" s="45">
        <v>14</v>
      </c>
      <c r="B20" s="46" t="s">
        <v>26</v>
      </c>
      <c r="C20" s="46" t="s">
        <v>27</v>
      </c>
      <c r="D20" s="46" t="s">
        <v>28</v>
      </c>
      <c r="E20" s="47">
        <v>264085</v>
      </c>
      <c r="F20" s="48">
        <v>1174.3859950000001</v>
      </c>
      <c r="G20" s="49">
        <v>9.9378000000000001E-3</v>
      </c>
      <c r="H20" s="39" t="s">
        <v>135</v>
      </c>
    </row>
    <row r="21" spans="1:8" x14ac:dyDescent="0.2">
      <c r="A21" s="45">
        <v>15</v>
      </c>
      <c r="B21" s="46" t="s">
        <v>344</v>
      </c>
      <c r="C21" s="46" t="s">
        <v>345</v>
      </c>
      <c r="D21" s="46" t="s">
        <v>180</v>
      </c>
      <c r="E21" s="47">
        <v>67505</v>
      </c>
      <c r="F21" s="48">
        <v>1168.37654</v>
      </c>
      <c r="G21" s="49">
        <v>9.8869400000000003E-3</v>
      </c>
      <c r="H21" s="39" t="s">
        <v>135</v>
      </c>
    </row>
    <row r="22" spans="1:8" x14ac:dyDescent="0.2">
      <c r="A22" s="45">
        <v>16</v>
      </c>
      <c r="B22" s="46" t="s">
        <v>440</v>
      </c>
      <c r="C22" s="46" t="s">
        <v>441</v>
      </c>
      <c r="D22" s="46" t="s">
        <v>219</v>
      </c>
      <c r="E22" s="47">
        <v>83373</v>
      </c>
      <c r="F22" s="48">
        <v>1158.1343429999999</v>
      </c>
      <c r="G22" s="49">
        <v>9.8002699999999998E-3</v>
      </c>
      <c r="H22" s="39" t="s">
        <v>135</v>
      </c>
    </row>
    <row r="23" spans="1:8" x14ac:dyDescent="0.2">
      <c r="A23" s="45">
        <v>17</v>
      </c>
      <c r="B23" s="46" t="s">
        <v>708</v>
      </c>
      <c r="C23" s="46" t="s">
        <v>709</v>
      </c>
      <c r="D23" s="46" t="s">
        <v>122</v>
      </c>
      <c r="E23" s="47">
        <v>89100</v>
      </c>
      <c r="F23" s="48">
        <v>1126.8477</v>
      </c>
      <c r="G23" s="49">
        <v>9.5355200000000005E-3</v>
      </c>
      <c r="H23" s="39" t="s">
        <v>135</v>
      </c>
    </row>
    <row r="24" spans="1:8" x14ac:dyDescent="0.2">
      <c r="A24" s="45">
        <v>18</v>
      </c>
      <c r="B24" s="46" t="s">
        <v>450</v>
      </c>
      <c r="C24" s="46" t="s">
        <v>451</v>
      </c>
      <c r="D24" s="46" t="s">
        <v>439</v>
      </c>
      <c r="E24" s="47">
        <v>45415</v>
      </c>
      <c r="F24" s="48">
        <v>1061.848115</v>
      </c>
      <c r="G24" s="49">
        <v>8.9854900000000005E-3</v>
      </c>
      <c r="H24" s="39" t="s">
        <v>135</v>
      </c>
    </row>
    <row r="25" spans="1:8" x14ac:dyDescent="0.2">
      <c r="A25" s="45">
        <v>19</v>
      </c>
      <c r="B25" s="46" t="s">
        <v>51</v>
      </c>
      <c r="C25" s="46" t="s">
        <v>52</v>
      </c>
      <c r="D25" s="46" t="s">
        <v>53</v>
      </c>
      <c r="E25" s="47">
        <v>21075</v>
      </c>
      <c r="F25" s="48">
        <v>1032.3167249999999</v>
      </c>
      <c r="G25" s="49">
        <v>8.7355899999999997E-3</v>
      </c>
      <c r="H25" s="39" t="s">
        <v>135</v>
      </c>
    </row>
    <row r="26" spans="1:8" x14ac:dyDescent="0.2">
      <c r="A26" s="45">
        <v>20</v>
      </c>
      <c r="B26" s="46" t="s">
        <v>181</v>
      </c>
      <c r="C26" s="46" t="s">
        <v>182</v>
      </c>
      <c r="D26" s="46" t="s">
        <v>183</v>
      </c>
      <c r="E26" s="47">
        <v>45900</v>
      </c>
      <c r="F26" s="48">
        <v>1018.98</v>
      </c>
      <c r="G26" s="49">
        <v>8.6227300000000003E-3</v>
      </c>
      <c r="H26" s="39" t="s">
        <v>135</v>
      </c>
    </row>
    <row r="27" spans="1:8" x14ac:dyDescent="0.2">
      <c r="A27" s="45">
        <v>21</v>
      </c>
      <c r="B27" s="46" t="s">
        <v>502</v>
      </c>
      <c r="C27" s="46" t="s">
        <v>503</v>
      </c>
      <c r="D27" s="46" t="s">
        <v>180</v>
      </c>
      <c r="E27" s="47">
        <v>225735</v>
      </c>
      <c r="F27" s="48">
        <v>934.09142999999995</v>
      </c>
      <c r="G27" s="49">
        <v>7.9044000000000007E-3</v>
      </c>
      <c r="H27" s="39" t="s">
        <v>135</v>
      </c>
    </row>
    <row r="28" spans="1:8" x14ac:dyDescent="0.2">
      <c r="A28" s="45">
        <v>22</v>
      </c>
      <c r="B28" s="46" t="s">
        <v>211</v>
      </c>
      <c r="C28" s="46" t="s">
        <v>212</v>
      </c>
      <c r="D28" s="46" t="s">
        <v>213</v>
      </c>
      <c r="E28" s="47">
        <v>62505</v>
      </c>
      <c r="F28" s="48">
        <v>926.07407999999998</v>
      </c>
      <c r="G28" s="49">
        <v>7.8365499999999994E-3</v>
      </c>
      <c r="H28" s="39" t="s">
        <v>135</v>
      </c>
    </row>
    <row r="29" spans="1:8" x14ac:dyDescent="0.2">
      <c r="A29" s="45">
        <v>23</v>
      </c>
      <c r="B29" s="46" t="s">
        <v>224</v>
      </c>
      <c r="C29" s="46" t="s">
        <v>225</v>
      </c>
      <c r="D29" s="46" t="s">
        <v>226</v>
      </c>
      <c r="E29" s="47">
        <v>22300</v>
      </c>
      <c r="F29" s="48">
        <v>862.94309999999996</v>
      </c>
      <c r="G29" s="49">
        <v>7.3023300000000001E-3</v>
      </c>
      <c r="H29" s="39" t="s">
        <v>135</v>
      </c>
    </row>
    <row r="30" spans="1:8" x14ac:dyDescent="0.2">
      <c r="A30" s="45">
        <v>24</v>
      </c>
      <c r="B30" s="46" t="s">
        <v>214</v>
      </c>
      <c r="C30" s="46" t="s">
        <v>215</v>
      </c>
      <c r="D30" s="46" t="s">
        <v>216</v>
      </c>
      <c r="E30" s="47">
        <v>155385</v>
      </c>
      <c r="F30" s="48">
        <v>807.84661500000004</v>
      </c>
      <c r="G30" s="49">
        <v>6.8361000000000003E-3</v>
      </c>
      <c r="H30" s="39" t="s">
        <v>135</v>
      </c>
    </row>
    <row r="31" spans="1:8" x14ac:dyDescent="0.2">
      <c r="A31" s="45">
        <v>25</v>
      </c>
      <c r="B31" s="46" t="s">
        <v>46</v>
      </c>
      <c r="C31" s="46" t="s">
        <v>47</v>
      </c>
      <c r="D31" s="46" t="s">
        <v>48</v>
      </c>
      <c r="E31" s="47">
        <v>10107</v>
      </c>
      <c r="F31" s="48">
        <v>805.93218000000002</v>
      </c>
      <c r="G31" s="49">
        <v>6.8199000000000003E-3</v>
      </c>
      <c r="H31" s="39" t="s">
        <v>135</v>
      </c>
    </row>
    <row r="32" spans="1:8" x14ac:dyDescent="0.2">
      <c r="A32" s="45">
        <v>26</v>
      </c>
      <c r="B32" s="46" t="s">
        <v>34</v>
      </c>
      <c r="C32" s="46" t="s">
        <v>35</v>
      </c>
      <c r="D32" s="46" t="s">
        <v>19</v>
      </c>
      <c r="E32" s="47">
        <v>204773</v>
      </c>
      <c r="F32" s="48">
        <v>789.19514200000003</v>
      </c>
      <c r="G32" s="49">
        <v>6.67827E-3</v>
      </c>
      <c r="H32" s="39" t="s">
        <v>135</v>
      </c>
    </row>
    <row r="33" spans="1:8" x14ac:dyDescent="0.2">
      <c r="A33" s="45">
        <v>27</v>
      </c>
      <c r="B33" s="46" t="s">
        <v>23</v>
      </c>
      <c r="C33" s="46" t="s">
        <v>24</v>
      </c>
      <c r="D33" s="46" t="s">
        <v>25</v>
      </c>
      <c r="E33" s="47">
        <v>6036</v>
      </c>
      <c r="F33" s="48">
        <v>765.18371999999999</v>
      </c>
      <c r="G33" s="49">
        <v>6.4750800000000002E-3</v>
      </c>
      <c r="H33" s="39" t="s">
        <v>135</v>
      </c>
    </row>
    <row r="34" spans="1:8" x14ac:dyDescent="0.2">
      <c r="A34" s="45">
        <v>28</v>
      </c>
      <c r="B34" s="46" t="s">
        <v>76</v>
      </c>
      <c r="C34" s="46" t="s">
        <v>77</v>
      </c>
      <c r="D34" s="46" t="s">
        <v>78</v>
      </c>
      <c r="E34" s="47">
        <v>15207</v>
      </c>
      <c r="F34" s="48">
        <v>734.07230400000003</v>
      </c>
      <c r="G34" s="49">
        <v>6.2118099999999999E-3</v>
      </c>
      <c r="H34" s="39" t="s">
        <v>135</v>
      </c>
    </row>
    <row r="35" spans="1:8" x14ac:dyDescent="0.2">
      <c r="A35" s="45">
        <v>29</v>
      </c>
      <c r="B35" s="46" t="s">
        <v>303</v>
      </c>
      <c r="C35" s="46" t="s">
        <v>304</v>
      </c>
      <c r="D35" s="46" t="s">
        <v>219</v>
      </c>
      <c r="E35" s="47">
        <v>94023</v>
      </c>
      <c r="F35" s="48">
        <v>731.96905500000003</v>
      </c>
      <c r="G35" s="49">
        <v>6.1940099999999998E-3</v>
      </c>
      <c r="H35" s="39" t="s">
        <v>135</v>
      </c>
    </row>
    <row r="36" spans="1:8" ht="25.5" x14ac:dyDescent="0.2">
      <c r="A36" s="45">
        <v>30</v>
      </c>
      <c r="B36" s="46" t="s">
        <v>444</v>
      </c>
      <c r="C36" s="46" t="s">
        <v>445</v>
      </c>
      <c r="D36" s="46" t="s">
        <v>196</v>
      </c>
      <c r="E36" s="47">
        <v>60710</v>
      </c>
      <c r="F36" s="48">
        <v>692.7011</v>
      </c>
      <c r="G36" s="49">
        <v>5.86172E-3</v>
      </c>
      <c r="H36" s="39" t="s">
        <v>135</v>
      </c>
    </row>
    <row r="37" spans="1:8" x14ac:dyDescent="0.2">
      <c r="A37" s="45">
        <v>31</v>
      </c>
      <c r="B37" s="46" t="s">
        <v>20</v>
      </c>
      <c r="C37" s="46" t="s">
        <v>21</v>
      </c>
      <c r="D37" s="46" t="s">
        <v>22</v>
      </c>
      <c r="E37" s="47">
        <v>178500</v>
      </c>
      <c r="F37" s="48">
        <v>681.69150000000002</v>
      </c>
      <c r="G37" s="49">
        <v>5.7685599999999998E-3</v>
      </c>
      <c r="H37" s="39" t="s">
        <v>135</v>
      </c>
    </row>
    <row r="38" spans="1:8" x14ac:dyDescent="0.2">
      <c r="A38" s="45">
        <v>32</v>
      </c>
      <c r="B38" s="46" t="s">
        <v>504</v>
      </c>
      <c r="C38" s="46" t="s">
        <v>505</v>
      </c>
      <c r="D38" s="46" t="s">
        <v>45</v>
      </c>
      <c r="E38" s="47">
        <v>78571</v>
      </c>
      <c r="F38" s="48">
        <v>663.88566449999996</v>
      </c>
      <c r="G38" s="49">
        <v>5.6178799999999996E-3</v>
      </c>
      <c r="H38" s="39" t="s">
        <v>135</v>
      </c>
    </row>
    <row r="39" spans="1:8" x14ac:dyDescent="0.2">
      <c r="A39" s="45">
        <v>33</v>
      </c>
      <c r="B39" s="46" t="s">
        <v>54</v>
      </c>
      <c r="C39" s="46" t="s">
        <v>55</v>
      </c>
      <c r="D39" s="46" t="s">
        <v>22</v>
      </c>
      <c r="E39" s="47">
        <v>169980</v>
      </c>
      <c r="F39" s="48">
        <v>641.75949000000003</v>
      </c>
      <c r="G39" s="49">
        <v>5.4306500000000004E-3</v>
      </c>
      <c r="H39" s="39" t="s">
        <v>135</v>
      </c>
    </row>
    <row r="40" spans="1:8" ht="25.5" x14ac:dyDescent="0.2">
      <c r="A40" s="45">
        <v>34</v>
      </c>
      <c r="B40" s="46" t="s">
        <v>710</v>
      </c>
      <c r="C40" s="46" t="s">
        <v>711</v>
      </c>
      <c r="D40" s="46" t="s">
        <v>206</v>
      </c>
      <c r="E40" s="47">
        <v>52250</v>
      </c>
      <c r="F40" s="48">
        <v>637.65899999999999</v>
      </c>
      <c r="G40" s="49">
        <v>5.3959500000000001E-3</v>
      </c>
      <c r="H40" s="39" t="s">
        <v>135</v>
      </c>
    </row>
    <row r="41" spans="1:8" ht="25.5" x14ac:dyDescent="0.2">
      <c r="A41" s="45">
        <v>35</v>
      </c>
      <c r="B41" s="46" t="s">
        <v>271</v>
      </c>
      <c r="C41" s="46" t="s">
        <v>272</v>
      </c>
      <c r="D41" s="46" t="s">
        <v>206</v>
      </c>
      <c r="E41" s="47">
        <v>25705</v>
      </c>
      <c r="F41" s="48">
        <v>577.74558000000002</v>
      </c>
      <c r="G41" s="49">
        <v>4.8889500000000004E-3</v>
      </c>
      <c r="H41" s="39" t="s">
        <v>135</v>
      </c>
    </row>
    <row r="42" spans="1:8" x14ac:dyDescent="0.2">
      <c r="A42" s="45">
        <v>36</v>
      </c>
      <c r="B42" s="46" t="s">
        <v>217</v>
      </c>
      <c r="C42" s="46" t="s">
        <v>218</v>
      </c>
      <c r="D42" s="46" t="s">
        <v>219</v>
      </c>
      <c r="E42" s="47">
        <v>48255</v>
      </c>
      <c r="F42" s="48">
        <v>572.20779000000005</v>
      </c>
      <c r="G42" s="49">
        <v>4.8420900000000003E-3</v>
      </c>
      <c r="H42" s="39" t="s">
        <v>135</v>
      </c>
    </row>
    <row r="43" spans="1:8" x14ac:dyDescent="0.2">
      <c r="A43" s="45">
        <v>37</v>
      </c>
      <c r="B43" s="46" t="s">
        <v>506</v>
      </c>
      <c r="C43" s="46" t="s">
        <v>507</v>
      </c>
      <c r="D43" s="46" t="s">
        <v>226</v>
      </c>
      <c r="E43" s="47">
        <v>3684</v>
      </c>
      <c r="F43" s="48">
        <v>547.33187999999996</v>
      </c>
      <c r="G43" s="49">
        <v>4.6315899999999997E-3</v>
      </c>
      <c r="H43" s="39" t="s">
        <v>135</v>
      </c>
    </row>
    <row r="44" spans="1:8" x14ac:dyDescent="0.2">
      <c r="A44" s="45">
        <v>38</v>
      </c>
      <c r="B44" s="46" t="s">
        <v>83</v>
      </c>
      <c r="C44" s="46" t="s">
        <v>84</v>
      </c>
      <c r="D44" s="46" t="s">
        <v>25</v>
      </c>
      <c r="E44" s="47">
        <v>9600</v>
      </c>
      <c r="F44" s="48">
        <v>542.976</v>
      </c>
      <c r="G44" s="49">
        <v>4.59473E-3</v>
      </c>
      <c r="H44" s="39" t="s">
        <v>135</v>
      </c>
    </row>
    <row r="45" spans="1:8" x14ac:dyDescent="0.2">
      <c r="A45" s="45">
        <v>39</v>
      </c>
      <c r="B45" s="46" t="s">
        <v>508</v>
      </c>
      <c r="C45" s="46" t="s">
        <v>509</v>
      </c>
      <c r="D45" s="46" t="s">
        <v>226</v>
      </c>
      <c r="E45" s="47">
        <v>5394</v>
      </c>
      <c r="F45" s="48">
        <v>537.91665</v>
      </c>
      <c r="G45" s="49">
        <v>4.5519200000000001E-3</v>
      </c>
      <c r="H45" s="39" t="s">
        <v>135</v>
      </c>
    </row>
    <row r="46" spans="1:8" x14ac:dyDescent="0.2">
      <c r="A46" s="45">
        <v>40</v>
      </c>
      <c r="B46" s="46" t="s">
        <v>340</v>
      </c>
      <c r="C46" s="46" t="s">
        <v>341</v>
      </c>
      <c r="D46" s="46" t="s">
        <v>28</v>
      </c>
      <c r="E46" s="47">
        <v>13663</v>
      </c>
      <c r="F46" s="48">
        <v>534.66051600000003</v>
      </c>
      <c r="G46" s="49">
        <v>4.5243599999999998E-3</v>
      </c>
      <c r="H46" s="39" t="s">
        <v>135</v>
      </c>
    </row>
    <row r="47" spans="1:8" x14ac:dyDescent="0.2">
      <c r="A47" s="45">
        <v>41</v>
      </c>
      <c r="B47" s="46" t="s">
        <v>108</v>
      </c>
      <c r="C47" s="46" t="s">
        <v>109</v>
      </c>
      <c r="D47" s="46" t="s">
        <v>25</v>
      </c>
      <c r="E47" s="47">
        <v>105000</v>
      </c>
      <c r="F47" s="48">
        <v>525.41999999999996</v>
      </c>
      <c r="G47" s="49">
        <v>4.4461700000000002E-3</v>
      </c>
      <c r="H47" s="39" t="s">
        <v>135</v>
      </c>
    </row>
    <row r="48" spans="1:8" x14ac:dyDescent="0.2">
      <c r="A48" s="45">
        <v>42</v>
      </c>
      <c r="B48" s="46" t="s">
        <v>510</v>
      </c>
      <c r="C48" s="46" t="s">
        <v>511</v>
      </c>
      <c r="D48" s="46" t="s">
        <v>180</v>
      </c>
      <c r="E48" s="47">
        <v>47068</v>
      </c>
      <c r="F48" s="48">
        <v>509.79350799999997</v>
      </c>
      <c r="G48" s="49">
        <v>4.3139299999999997E-3</v>
      </c>
      <c r="H48" s="39" t="s">
        <v>135</v>
      </c>
    </row>
    <row r="49" spans="1:8" ht="25.5" x14ac:dyDescent="0.2">
      <c r="A49" s="45">
        <v>43</v>
      </c>
      <c r="B49" s="46" t="s">
        <v>350</v>
      </c>
      <c r="C49" s="46" t="s">
        <v>351</v>
      </c>
      <c r="D49" s="46" t="s">
        <v>206</v>
      </c>
      <c r="E49" s="47">
        <v>28077</v>
      </c>
      <c r="F49" s="48">
        <v>487.69749000000002</v>
      </c>
      <c r="G49" s="49">
        <v>4.1269599999999998E-3</v>
      </c>
      <c r="H49" s="39" t="s">
        <v>135</v>
      </c>
    </row>
    <row r="50" spans="1:8" x14ac:dyDescent="0.2">
      <c r="A50" s="45">
        <v>44</v>
      </c>
      <c r="B50" s="46" t="s">
        <v>267</v>
      </c>
      <c r="C50" s="46" t="s">
        <v>268</v>
      </c>
      <c r="D50" s="46" t="s">
        <v>45</v>
      </c>
      <c r="E50" s="47">
        <v>41005</v>
      </c>
      <c r="F50" s="48">
        <v>487.344425</v>
      </c>
      <c r="G50" s="49">
        <v>4.1239700000000002E-3</v>
      </c>
      <c r="H50" s="39" t="s">
        <v>135</v>
      </c>
    </row>
    <row r="51" spans="1:8" x14ac:dyDescent="0.2">
      <c r="A51" s="45">
        <v>45</v>
      </c>
      <c r="B51" s="46" t="s">
        <v>309</v>
      </c>
      <c r="C51" s="46" t="s">
        <v>310</v>
      </c>
      <c r="D51" s="46" t="s">
        <v>180</v>
      </c>
      <c r="E51" s="47">
        <v>10940</v>
      </c>
      <c r="F51" s="48">
        <v>478.77816000000001</v>
      </c>
      <c r="G51" s="49">
        <v>4.0514799999999997E-3</v>
      </c>
      <c r="H51" s="39" t="s">
        <v>135</v>
      </c>
    </row>
    <row r="52" spans="1:8" x14ac:dyDescent="0.2">
      <c r="A52" s="45">
        <v>46</v>
      </c>
      <c r="B52" s="46" t="s">
        <v>348</v>
      </c>
      <c r="C52" s="46" t="s">
        <v>349</v>
      </c>
      <c r="D52" s="46" t="s">
        <v>290</v>
      </c>
      <c r="E52" s="47">
        <v>184300</v>
      </c>
      <c r="F52" s="48">
        <v>453.93090000000001</v>
      </c>
      <c r="G52" s="49">
        <v>3.8412199999999998E-3</v>
      </c>
      <c r="H52" s="39" t="s">
        <v>135</v>
      </c>
    </row>
    <row r="53" spans="1:8" x14ac:dyDescent="0.2">
      <c r="A53" s="45">
        <v>47</v>
      </c>
      <c r="B53" s="46" t="s">
        <v>307</v>
      </c>
      <c r="C53" s="46" t="s">
        <v>308</v>
      </c>
      <c r="D53" s="46" t="s">
        <v>199</v>
      </c>
      <c r="E53" s="47">
        <v>248235</v>
      </c>
      <c r="F53" s="48">
        <v>405.83940150000001</v>
      </c>
      <c r="G53" s="49">
        <v>3.4342600000000002E-3</v>
      </c>
      <c r="H53" s="39" t="s">
        <v>135</v>
      </c>
    </row>
    <row r="54" spans="1:8" x14ac:dyDescent="0.2">
      <c r="A54" s="45">
        <v>48</v>
      </c>
      <c r="B54" s="46" t="s">
        <v>483</v>
      </c>
      <c r="C54" s="46" t="s">
        <v>484</v>
      </c>
      <c r="D54" s="46" t="s">
        <v>199</v>
      </c>
      <c r="E54" s="47">
        <v>17210</v>
      </c>
      <c r="F54" s="48">
        <v>404.41779000000002</v>
      </c>
      <c r="G54" s="49">
        <v>3.4222300000000001E-3</v>
      </c>
      <c r="H54" s="39" t="s">
        <v>135</v>
      </c>
    </row>
    <row r="55" spans="1:8" x14ac:dyDescent="0.2">
      <c r="A55" s="45">
        <v>49</v>
      </c>
      <c r="B55" s="46" t="s">
        <v>512</v>
      </c>
      <c r="C55" s="46" t="s">
        <v>513</v>
      </c>
      <c r="D55" s="46" t="s">
        <v>95</v>
      </c>
      <c r="E55" s="47">
        <v>216135</v>
      </c>
      <c r="F55" s="48">
        <v>369.28826099999998</v>
      </c>
      <c r="G55" s="49">
        <v>3.12496E-3</v>
      </c>
      <c r="H55" s="39" t="s">
        <v>135</v>
      </c>
    </row>
    <row r="56" spans="1:8" x14ac:dyDescent="0.2">
      <c r="A56" s="45">
        <v>50</v>
      </c>
      <c r="B56" s="46" t="s">
        <v>265</v>
      </c>
      <c r="C56" s="46" t="s">
        <v>266</v>
      </c>
      <c r="D56" s="46" t="s">
        <v>107</v>
      </c>
      <c r="E56" s="47">
        <v>25680</v>
      </c>
      <c r="F56" s="48">
        <v>357.72239999999999</v>
      </c>
      <c r="G56" s="49">
        <v>3.0270900000000001E-3</v>
      </c>
      <c r="H56" s="39" t="s">
        <v>135</v>
      </c>
    </row>
    <row r="57" spans="1:8" x14ac:dyDescent="0.2">
      <c r="A57" s="45">
        <v>51</v>
      </c>
      <c r="B57" s="46" t="s">
        <v>93</v>
      </c>
      <c r="C57" s="46" t="s">
        <v>94</v>
      </c>
      <c r="D57" s="46" t="s">
        <v>95</v>
      </c>
      <c r="E57" s="47">
        <v>199410</v>
      </c>
      <c r="F57" s="48">
        <v>338.05977300000001</v>
      </c>
      <c r="G57" s="49">
        <v>2.8606999999999999E-3</v>
      </c>
      <c r="H57" s="39" t="s">
        <v>135</v>
      </c>
    </row>
    <row r="58" spans="1:8" x14ac:dyDescent="0.2">
      <c r="A58" s="45">
        <v>52</v>
      </c>
      <c r="B58" s="46" t="s">
        <v>669</v>
      </c>
      <c r="C58" s="46" t="s">
        <v>670</v>
      </c>
      <c r="D58" s="46" t="s">
        <v>180</v>
      </c>
      <c r="E58" s="47">
        <v>16500</v>
      </c>
      <c r="F58" s="48">
        <v>328.911</v>
      </c>
      <c r="G58" s="49">
        <v>2.7832899999999999E-3</v>
      </c>
      <c r="H58" s="39" t="s">
        <v>135</v>
      </c>
    </row>
    <row r="59" spans="1:8" x14ac:dyDescent="0.2">
      <c r="A59" s="45">
        <v>53</v>
      </c>
      <c r="B59" s="46" t="s">
        <v>299</v>
      </c>
      <c r="C59" s="46" t="s">
        <v>300</v>
      </c>
      <c r="D59" s="46" t="s">
        <v>102</v>
      </c>
      <c r="E59" s="47">
        <v>63462</v>
      </c>
      <c r="F59" s="48">
        <v>314.961906</v>
      </c>
      <c r="G59" s="49">
        <v>2.6652500000000001E-3</v>
      </c>
      <c r="H59" s="39" t="s">
        <v>135</v>
      </c>
    </row>
    <row r="60" spans="1:8" x14ac:dyDescent="0.2">
      <c r="A60" s="45">
        <v>54</v>
      </c>
      <c r="B60" s="46" t="s">
        <v>356</v>
      </c>
      <c r="C60" s="46" t="s">
        <v>357</v>
      </c>
      <c r="D60" s="46" t="s">
        <v>290</v>
      </c>
      <c r="E60" s="47">
        <v>7840</v>
      </c>
      <c r="F60" s="48">
        <v>305.7208</v>
      </c>
      <c r="G60" s="49">
        <v>2.58705E-3</v>
      </c>
      <c r="H60" s="39" t="s">
        <v>135</v>
      </c>
    </row>
    <row r="61" spans="1:8" x14ac:dyDescent="0.2">
      <c r="A61" s="45">
        <v>55</v>
      </c>
      <c r="B61" s="46" t="s">
        <v>514</v>
      </c>
      <c r="C61" s="46" t="s">
        <v>515</v>
      </c>
      <c r="D61" s="46" t="s">
        <v>231</v>
      </c>
      <c r="E61" s="47">
        <v>16823</v>
      </c>
      <c r="F61" s="48">
        <v>232.29198400000001</v>
      </c>
      <c r="G61" s="49">
        <v>1.96568E-3</v>
      </c>
      <c r="H61" s="39" t="s">
        <v>135</v>
      </c>
    </row>
    <row r="62" spans="1:8" x14ac:dyDescent="0.2">
      <c r="A62" s="45">
        <v>56</v>
      </c>
      <c r="B62" s="46" t="s">
        <v>358</v>
      </c>
      <c r="C62" s="46" t="s">
        <v>359</v>
      </c>
      <c r="D62" s="46" t="s">
        <v>219</v>
      </c>
      <c r="E62" s="47">
        <v>14555</v>
      </c>
      <c r="F62" s="48">
        <v>197.62779</v>
      </c>
      <c r="G62" s="49">
        <v>1.67235E-3</v>
      </c>
      <c r="H62" s="39" t="s">
        <v>135</v>
      </c>
    </row>
    <row r="63" spans="1:8" x14ac:dyDescent="0.2">
      <c r="A63" s="45">
        <v>57</v>
      </c>
      <c r="B63" s="46" t="s">
        <v>516</v>
      </c>
      <c r="C63" s="46" t="s">
        <v>517</v>
      </c>
      <c r="D63" s="46" t="s">
        <v>216</v>
      </c>
      <c r="E63" s="47">
        <v>26250</v>
      </c>
      <c r="F63" s="48">
        <v>175.10062500000001</v>
      </c>
      <c r="G63" s="49">
        <v>1.48172E-3</v>
      </c>
      <c r="H63" s="39" t="s">
        <v>135</v>
      </c>
    </row>
    <row r="64" spans="1:8" x14ac:dyDescent="0.2">
      <c r="A64" s="45">
        <v>58</v>
      </c>
      <c r="B64" s="46" t="s">
        <v>518</v>
      </c>
      <c r="C64" s="46" t="s">
        <v>519</v>
      </c>
      <c r="D64" s="46" t="s">
        <v>423</v>
      </c>
      <c r="E64" s="47">
        <v>42805</v>
      </c>
      <c r="F64" s="48">
        <v>11.180666</v>
      </c>
      <c r="G64" s="49">
        <v>9.4610000000000004E-5</v>
      </c>
      <c r="H64" s="39" t="s">
        <v>135</v>
      </c>
    </row>
    <row r="65" spans="1:8" x14ac:dyDescent="0.2">
      <c r="A65" s="50"/>
      <c r="B65" s="50"/>
      <c r="C65" s="51" t="s">
        <v>134</v>
      </c>
      <c r="D65" s="50"/>
      <c r="E65" s="50" t="s">
        <v>135</v>
      </c>
      <c r="F65" s="52">
        <v>90208.696737999999</v>
      </c>
      <c r="G65" s="53">
        <v>0.76335693999999998</v>
      </c>
      <c r="H65" s="39" t="s">
        <v>135</v>
      </c>
    </row>
    <row r="66" spans="1:8" x14ac:dyDescent="0.2">
      <c r="A66" s="50"/>
      <c r="B66" s="50"/>
      <c r="C66" s="54"/>
      <c r="D66" s="50"/>
      <c r="E66" s="50"/>
      <c r="F66" s="55"/>
      <c r="G66" s="55"/>
      <c r="H66" s="39" t="s">
        <v>135</v>
      </c>
    </row>
    <row r="67" spans="1:8" x14ac:dyDescent="0.2">
      <c r="A67" s="50"/>
      <c r="B67" s="50"/>
      <c r="C67" s="51" t="s">
        <v>136</v>
      </c>
      <c r="D67" s="50"/>
      <c r="E67" s="50"/>
      <c r="F67" s="50"/>
      <c r="G67" s="50"/>
      <c r="H67" s="39" t="s">
        <v>135</v>
      </c>
    </row>
    <row r="68" spans="1:8" x14ac:dyDescent="0.2">
      <c r="A68" s="50"/>
      <c r="B68" s="50"/>
      <c r="C68" s="51" t="s">
        <v>134</v>
      </c>
      <c r="D68" s="50"/>
      <c r="E68" s="50" t="s">
        <v>135</v>
      </c>
      <c r="F68" s="56" t="s">
        <v>137</v>
      </c>
      <c r="G68" s="53">
        <v>0</v>
      </c>
      <c r="H68" s="39" t="s">
        <v>135</v>
      </c>
    </row>
    <row r="69" spans="1:8" x14ac:dyDescent="0.2">
      <c r="A69" s="50"/>
      <c r="B69" s="50"/>
      <c r="C69" s="54"/>
      <c r="D69" s="50"/>
      <c r="E69" s="50"/>
      <c r="F69" s="55"/>
      <c r="G69" s="55"/>
      <c r="H69" s="39" t="s">
        <v>135</v>
      </c>
    </row>
    <row r="70" spans="1:8" x14ac:dyDescent="0.2">
      <c r="A70" s="50"/>
      <c r="B70" s="50"/>
      <c r="C70" s="51" t="s">
        <v>138</v>
      </c>
      <c r="D70" s="50"/>
      <c r="E70" s="50"/>
      <c r="F70" s="50"/>
      <c r="G70" s="50"/>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139</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140</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141</v>
      </c>
      <c r="D79" s="50"/>
      <c r="E79" s="50"/>
      <c r="F79" s="55"/>
      <c r="G79" s="55"/>
      <c r="H79" s="39" t="s">
        <v>135</v>
      </c>
    </row>
    <row r="80" spans="1:8" x14ac:dyDescent="0.2">
      <c r="A80" s="45">
        <v>1</v>
      </c>
      <c r="B80" s="46"/>
      <c r="C80" s="46" t="s">
        <v>1020</v>
      </c>
      <c r="D80" s="46" t="s">
        <v>319</v>
      </c>
      <c r="E80" s="47">
        <v>-7500</v>
      </c>
      <c r="F80" s="48">
        <v>-295.09500000000003</v>
      </c>
      <c r="G80" s="49">
        <f>F80/$F$159</f>
        <v>-2.4971295907882289E-3</v>
      </c>
      <c r="H80" s="39" t="s">
        <v>135</v>
      </c>
    </row>
    <row r="81" spans="1:8" x14ac:dyDescent="0.2">
      <c r="A81" s="45">
        <v>2</v>
      </c>
      <c r="B81" s="46"/>
      <c r="C81" s="46" t="s">
        <v>1023</v>
      </c>
      <c r="D81" s="46" t="s">
        <v>319</v>
      </c>
      <c r="E81" s="47">
        <v>-16500</v>
      </c>
      <c r="F81" s="48">
        <v>-330.41250000000002</v>
      </c>
      <c r="G81" s="49">
        <f t="shared" ref="G81:G97" si="0">F81/$F$159</f>
        <v>-2.7959905485227324E-3</v>
      </c>
      <c r="H81" s="39" t="s">
        <v>135</v>
      </c>
    </row>
    <row r="82" spans="1:8" x14ac:dyDescent="0.2">
      <c r="A82" s="45">
        <v>3</v>
      </c>
      <c r="B82" s="46"/>
      <c r="C82" s="46" t="s">
        <v>1024</v>
      </c>
      <c r="D82" s="46" t="s">
        <v>319</v>
      </c>
      <c r="E82" s="47">
        <v>-184300</v>
      </c>
      <c r="F82" s="48">
        <v>-455.49745000000001</v>
      </c>
      <c r="G82" s="49">
        <f t="shared" si="0"/>
        <v>-3.8544745282826946E-3</v>
      </c>
      <c r="H82" s="39" t="s">
        <v>135</v>
      </c>
    </row>
    <row r="83" spans="1:8" x14ac:dyDescent="0.2">
      <c r="A83" s="45">
        <v>4</v>
      </c>
      <c r="B83" s="46"/>
      <c r="C83" s="46" t="s">
        <v>1040</v>
      </c>
      <c r="D83" s="46" t="s">
        <v>319</v>
      </c>
      <c r="E83" s="47">
        <v>-105000</v>
      </c>
      <c r="F83" s="48">
        <v>-527.04750000000001</v>
      </c>
      <c r="G83" s="49">
        <f t="shared" si="0"/>
        <v>-4.4599397075550558E-3</v>
      </c>
      <c r="H83" s="39" t="s">
        <v>135</v>
      </c>
    </row>
    <row r="84" spans="1:8" x14ac:dyDescent="0.2">
      <c r="A84" s="45">
        <v>5</v>
      </c>
      <c r="B84" s="46"/>
      <c r="C84" s="46" t="s">
        <v>1071</v>
      </c>
      <c r="D84" s="46" t="s">
        <v>319</v>
      </c>
      <c r="E84" s="47">
        <v>-52250</v>
      </c>
      <c r="F84" s="48">
        <v>-641.31650000000002</v>
      </c>
      <c r="G84" s="49">
        <f t="shared" si="0"/>
        <v>-5.426897809894235E-3</v>
      </c>
      <c r="H84" s="39" t="s">
        <v>135</v>
      </c>
    </row>
    <row r="85" spans="1:8" x14ac:dyDescent="0.2">
      <c r="A85" s="45">
        <v>6</v>
      </c>
      <c r="B85" s="46"/>
      <c r="C85" s="46" t="s">
        <v>1072</v>
      </c>
      <c r="D85" s="46" t="s">
        <v>319</v>
      </c>
      <c r="E85" s="47">
        <v>-178500</v>
      </c>
      <c r="F85" s="48">
        <v>-684.01199999999994</v>
      </c>
      <c r="G85" s="49">
        <f t="shared" si="0"/>
        <v>-5.7881922962240559E-3</v>
      </c>
      <c r="H85" s="39" t="s">
        <v>135</v>
      </c>
    </row>
    <row r="86" spans="1:8" x14ac:dyDescent="0.2">
      <c r="A86" s="45">
        <v>7</v>
      </c>
      <c r="B86" s="46"/>
      <c r="C86" s="46" t="s">
        <v>1073</v>
      </c>
      <c r="D86" s="46" t="s">
        <v>319</v>
      </c>
      <c r="E86" s="47">
        <v>-89100</v>
      </c>
      <c r="F86" s="48">
        <v>-1133.0847000000001</v>
      </c>
      <c r="G86" s="49">
        <f t="shared" si="0"/>
        <v>-9.5882998127362496E-3</v>
      </c>
      <c r="H86" s="39" t="s">
        <v>135</v>
      </c>
    </row>
    <row r="87" spans="1:8" x14ac:dyDescent="0.2">
      <c r="A87" s="45">
        <v>8</v>
      </c>
      <c r="B87" s="46"/>
      <c r="C87" s="46" t="s">
        <v>1026</v>
      </c>
      <c r="D87" s="46" t="s">
        <v>319</v>
      </c>
      <c r="E87" s="47">
        <v>-276000</v>
      </c>
      <c r="F87" s="48">
        <v>-1152.576</v>
      </c>
      <c r="G87" s="49">
        <f t="shared" si="0"/>
        <v>-9.753237551406611E-3</v>
      </c>
      <c r="H87" s="39" t="s">
        <v>135</v>
      </c>
    </row>
    <row r="88" spans="1:8" x14ac:dyDescent="0.2">
      <c r="A88" s="45">
        <v>9</v>
      </c>
      <c r="B88" s="46"/>
      <c r="C88" s="46" t="s">
        <v>1047</v>
      </c>
      <c r="D88" s="46" t="s">
        <v>319</v>
      </c>
      <c r="E88" s="47">
        <v>-125250</v>
      </c>
      <c r="F88" s="48">
        <v>-1254.065625</v>
      </c>
      <c r="G88" s="49">
        <f t="shared" si="0"/>
        <v>-1.0612055036438552E-2</v>
      </c>
      <c r="H88" s="39" t="s">
        <v>135</v>
      </c>
    </row>
    <row r="89" spans="1:8" x14ac:dyDescent="0.2">
      <c r="A89" s="45">
        <v>10</v>
      </c>
      <c r="B89" s="46"/>
      <c r="C89" s="46" t="s">
        <v>1027</v>
      </c>
      <c r="D89" s="46" t="s">
        <v>319</v>
      </c>
      <c r="E89" s="47">
        <v>-406575</v>
      </c>
      <c r="F89" s="48">
        <v>-1312.4241</v>
      </c>
      <c r="G89" s="49">
        <f t="shared" si="0"/>
        <v>-1.1105891512135447E-2</v>
      </c>
      <c r="H89" s="39" t="s">
        <v>135</v>
      </c>
    </row>
    <row r="90" spans="1:8" x14ac:dyDescent="0.2">
      <c r="A90" s="45">
        <v>11</v>
      </c>
      <c r="B90" s="46"/>
      <c r="C90" s="46" t="s">
        <v>1035</v>
      </c>
      <c r="D90" s="46" t="s">
        <v>319</v>
      </c>
      <c r="E90" s="47">
        <v>-39000</v>
      </c>
      <c r="F90" s="48">
        <v>-1331.8109999999999</v>
      </c>
      <c r="G90" s="49">
        <f t="shared" si="0"/>
        <v>-1.1269945805375428E-2</v>
      </c>
      <c r="H90" s="39" t="s">
        <v>135</v>
      </c>
    </row>
    <row r="91" spans="1:8" x14ac:dyDescent="0.2">
      <c r="A91" s="45">
        <v>12</v>
      </c>
      <c r="B91" s="46"/>
      <c r="C91" s="46" t="s">
        <v>1044</v>
      </c>
      <c r="D91" s="46" t="s">
        <v>319</v>
      </c>
      <c r="E91" s="47">
        <v>-31500</v>
      </c>
      <c r="F91" s="48">
        <v>-1353.3975</v>
      </c>
      <c r="G91" s="49">
        <f t="shared" si="0"/>
        <v>-1.1452613379924472E-2</v>
      </c>
      <c r="H91" s="39" t="s">
        <v>135</v>
      </c>
    </row>
    <row r="92" spans="1:8" x14ac:dyDescent="0.2">
      <c r="A92" s="45">
        <v>13</v>
      </c>
      <c r="B92" s="46"/>
      <c r="C92" s="46" t="s">
        <v>1042</v>
      </c>
      <c r="D92" s="46" t="s">
        <v>319</v>
      </c>
      <c r="E92" s="47">
        <v>-149800</v>
      </c>
      <c r="F92" s="48">
        <v>-1392.9152999999999</v>
      </c>
      <c r="G92" s="49">
        <f t="shared" si="0"/>
        <v>-1.1787017784414046E-2</v>
      </c>
      <c r="H92" s="39" t="s">
        <v>135</v>
      </c>
    </row>
    <row r="93" spans="1:8" x14ac:dyDescent="0.2">
      <c r="A93" s="45">
        <v>14</v>
      </c>
      <c r="B93" s="46"/>
      <c r="C93" s="46" t="s">
        <v>1051</v>
      </c>
      <c r="D93" s="46" t="s">
        <v>319</v>
      </c>
      <c r="E93" s="47">
        <v>-558800</v>
      </c>
      <c r="F93" s="48">
        <v>-4995.6719999999996</v>
      </c>
      <c r="G93" s="49">
        <f t="shared" si="0"/>
        <v>-4.2273980843701896E-2</v>
      </c>
      <c r="H93" s="39" t="s">
        <v>135</v>
      </c>
    </row>
    <row r="94" spans="1:8" x14ac:dyDescent="0.2">
      <c r="A94" s="45">
        <v>15</v>
      </c>
      <c r="B94" s="46"/>
      <c r="C94" s="46" t="s">
        <v>1049</v>
      </c>
      <c r="D94" s="46" t="s">
        <v>319</v>
      </c>
      <c r="E94" s="47">
        <v>-374375</v>
      </c>
      <c r="F94" s="48">
        <v>-5209.05375</v>
      </c>
      <c r="G94" s="49">
        <f t="shared" si="0"/>
        <v>-4.4079643027267114E-2</v>
      </c>
      <c r="H94" s="39" t="s">
        <v>135</v>
      </c>
    </row>
    <row r="95" spans="1:8" x14ac:dyDescent="0.2">
      <c r="A95" s="45">
        <v>16</v>
      </c>
      <c r="B95" s="46"/>
      <c r="C95" s="46" t="s">
        <v>1028</v>
      </c>
      <c r="D95" s="46" t="s">
        <v>319</v>
      </c>
      <c r="E95" s="47">
        <v>-389900</v>
      </c>
      <c r="F95" s="48">
        <v>-5407.5231000000003</v>
      </c>
      <c r="G95" s="49">
        <f t="shared" si="0"/>
        <v>-4.5759114677920314E-2</v>
      </c>
      <c r="H95" s="39" t="s">
        <v>135</v>
      </c>
    </row>
    <row r="96" spans="1:8" x14ac:dyDescent="0.2">
      <c r="A96" s="45">
        <v>17</v>
      </c>
      <c r="B96" s="46"/>
      <c r="C96" s="46" t="s">
        <v>1022</v>
      </c>
      <c r="D96" s="46" t="s">
        <v>319</v>
      </c>
      <c r="E96" s="47">
        <v>-502000</v>
      </c>
      <c r="F96" s="48">
        <v>-7035.0280000000002</v>
      </c>
      <c r="G96" s="49">
        <f t="shared" si="0"/>
        <v>-5.9531258038339287E-2</v>
      </c>
      <c r="H96" s="39" t="s">
        <v>135</v>
      </c>
    </row>
    <row r="97" spans="1:8" x14ac:dyDescent="0.2">
      <c r="A97" s="45">
        <v>18</v>
      </c>
      <c r="B97" s="46"/>
      <c r="C97" s="46" t="s">
        <v>1025</v>
      </c>
      <c r="D97" s="46" t="s">
        <v>319</v>
      </c>
      <c r="E97" s="47">
        <v>-439850</v>
      </c>
      <c r="F97" s="48">
        <v>-8312.7251500000002</v>
      </c>
      <c r="G97" s="49">
        <f t="shared" si="0"/>
        <v>-7.0343285898285368E-2</v>
      </c>
      <c r="H97" s="39" t="s">
        <v>135</v>
      </c>
    </row>
    <row r="98" spans="1:8" x14ac:dyDescent="0.2">
      <c r="A98" s="50"/>
      <c r="B98" s="50"/>
      <c r="C98" s="51" t="s">
        <v>134</v>
      </c>
      <c r="D98" s="50"/>
      <c r="E98" s="50" t="s">
        <v>135</v>
      </c>
      <c r="F98" s="52">
        <f>SUM(F80:F97)</f>
        <v>-42823.657174999993</v>
      </c>
      <c r="G98" s="53">
        <f>SUM(G80:G97)</f>
        <v>-0.36237896784921181</v>
      </c>
      <c r="H98" s="39" t="s">
        <v>135</v>
      </c>
    </row>
    <row r="99" spans="1:8" x14ac:dyDescent="0.2">
      <c r="A99" s="50"/>
      <c r="B99" s="50"/>
      <c r="C99" s="54"/>
      <c r="D99" s="50"/>
      <c r="E99" s="50"/>
      <c r="F99" s="55"/>
      <c r="G99" s="55"/>
      <c r="H99" s="39" t="s">
        <v>135</v>
      </c>
    </row>
    <row r="100" spans="1:8" x14ac:dyDescent="0.2">
      <c r="A100" s="50"/>
      <c r="B100" s="50"/>
      <c r="C100" s="51" t="s">
        <v>142</v>
      </c>
      <c r="D100" s="50"/>
      <c r="E100" s="50"/>
      <c r="F100" s="52">
        <f>F65</f>
        <v>90208.696737999999</v>
      </c>
      <c r="G100" s="53">
        <f>G65</f>
        <v>0.76335693999999998</v>
      </c>
      <c r="H100" s="39" t="s">
        <v>135</v>
      </c>
    </row>
    <row r="101" spans="1:8" x14ac:dyDescent="0.2">
      <c r="A101" s="50"/>
      <c r="B101" s="50"/>
      <c r="C101" s="54"/>
      <c r="D101" s="50"/>
      <c r="E101" s="50"/>
      <c r="F101" s="55"/>
      <c r="G101" s="55"/>
      <c r="H101" s="39" t="s">
        <v>135</v>
      </c>
    </row>
    <row r="102" spans="1:8" x14ac:dyDescent="0.2">
      <c r="A102" s="50"/>
      <c r="B102" s="50"/>
      <c r="C102" s="51" t="s">
        <v>143</v>
      </c>
      <c r="D102" s="50"/>
      <c r="E102" s="50"/>
      <c r="F102" s="55"/>
      <c r="G102" s="55"/>
      <c r="H102" s="39" t="s">
        <v>135</v>
      </c>
    </row>
    <row r="103" spans="1:8" x14ac:dyDescent="0.2">
      <c r="A103" s="50"/>
      <c r="B103" s="50"/>
      <c r="C103" s="51" t="s">
        <v>10</v>
      </c>
      <c r="D103" s="50"/>
      <c r="E103" s="50"/>
      <c r="F103" s="55"/>
      <c r="G103" s="55"/>
      <c r="H103" s="39" t="s">
        <v>135</v>
      </c>
    </row>
    <row r="104" spans="1:8" x14ac:dyDescent="0.2">
      <c r="A104" s="45">
        <v>1</v>
      </c>
      <c r="B104" s="46" t="s">
        <v>712</v>
      </c>
      <c r="C104" s="46" t="s">
        <v>713</v>
      </c>
      <c r="D104" s="46" t="s">
        <v>526</v>
      </c>
      <c r="E104" s="47">
        <v>250</v>
      </c>
      <c r="F104" s="48">
        <v>2488.12</v>
      </c>
      <c r="G104" s="49">
        <v>2.105477E-2</v>
      </c>
      <c r="H104" s="39">
        <v>7.16</v>
      </c>
    </row>
    <row r="105" spans="1:8" ht="25.5" x14ac:dyDescent="0.2">
      <c r="A105" s="45">
        <v>2</v>
      </c>
      <c r="B105" s="46" t="s">
        <v>548</v>
      </c>
      <c r="C105" s="46" t="s">
        <v>549</v>
      </c>
      <c r="D105" s="46" t="s">
        <v>526</v>
      </c>
      <c r="E105" s="47">
        <v>1500</v>
      </c>
      <c r="F105" s="48">
        <v>1513.3620000000001</v>
      </c>
      <c r="G105" s="49">
        <v>1.280625E-2</v>
      </c>
      <c r="H105" s="39">
        <v>7.1531000000000002</v>
      </c>
    </row>
    <row r="106" spans="1:8" ht="25.5" x14ac:dyDescent="0.2">
      <c r="A106" s="45">
        <v>3</v>
      </c>
      <c r="B106" s="46" t="s">
        <v>524</v>
      </c>
      <c r="C106" s="46" t="s">
        <v>525</v>
      </c>
      <c r="D106" s="46" t="s">
        <v>526</v>
      </c>
      <c r="E106" s="47">
        <v>1000</v>
      </c>
      <c r="F106" s="48">
        <v>1008.84</v>
      </c>
      <c r="G106" s="49">
        <v>8.5369299999999999E-3</v>
      </c>
      <c r="H106" s="39">
        <v>7.06</v>
      </c>
    </row>
    <row r="107" spans="1:8" ht="25.5" x14ac:dyDescent="0.2">
      <c r="A107" s="45">
        <v>4</v>
      </c>
      <c r="B107" s="46" t="s">
        <v>714</v>
      </c>
      <c r="C107" s="46" t="s">
        <v>715</v>
      </c>
      <c r="D107" s="46" t="s">
        <v>523</v>
      </c>
      <c r="E107" s="47">
        <v>1000</v>
      </c>
      <c r="F107" s="48">
        <v>999.56399999999996</v>
      </c>
      <c r="G107" s="49">
        <v>8.4584299999999994E-3</v>
      </c>
      <c r="H107" s="39">
        <v>7.3167</v>
      </c>
    </row>
    <row r="108" spans="1:8" x14ac:dyDescent="0.2">
      <c r="A108" s="50"/>
      <c r="B108" s="50"/>
      <c r="C108" s="51" t="s">
        <v>134</v>
      </c>
      <c r="D108" s="50"/>
      <c r="E108" s="50" t="s">
        <v>135</v>
      </c>
      <c r="F108" s="52">
        <v>6009.8860000000004</v>
      </c>
      <c r="G108" s="53">
        <v>5.085638E-2</v>
      </c>
      <c r="H108" s="39" t="s">
        <v>135</v>
      </c>
    </row>
    <row r="109" spans="1:8" x14ac:dyDescent="0.2">
      <c r="A109" s="50"/>
      <c r="B109" s="50"/>
      <c r="C109" s="54"/>
      <c r="D109" s="50"/>
      <c r="E109" s="50"/>
      <c r="F109" s="55"/>
      <c r="G109" s="55"/>
      <c r="H109" s="39" t="s">
        <v>135</v>
      </c>
    </row>
    <row r="110" spans="1:8" x14ac:dyDescent="0.2">
      <c r="A110" s="50"/>
      <c r="B110" s="50"/>
      <c r="C110" s="51" t="s">
        <v>144</v>
      </c>
      <c r="D110" s="50"/>
      <c r="E110" s="50"/>
      <c r="F110" s="50"/>
      <c r="G110" s="50"/>
      <c r="H110" s="39" t="s">
        <v>135</v>
      </c>
    </row>
    <row r="111" spans="1:8" x14ac:dyDescent="0.2">
      <c r="A111" s="50"/>
      <c r="B111" s="50"/>
      <c r="C111" s="51" t="s">
        <v>134</v>
      </c>
      <c r="D111" s="50"/>
      <c r="E111" s="50" t="s">
        <v>135</v>
      </c>
      <c r="F111" s="56" t="s">
        <v>137</v>
      </c>
      <c r="G111" s="53">
        <v>0</v>
      </c>
      <c r="H111" s="39" t="s">
        <v>135</v>
      </c>
    </row>
    <row r="112" spans="1:8" x14ac:dyDescent="0.2">
      <c r="A112" s="50"/>
      <c r="B112" s="50"/>
      <c r="C112" s="54"/>
      <c r="D112" s="50"/>
      <c r="E112" s="50"/>
      <c r="F112" s="55"/>
      <c r="G112" s="55"/>
      <c r="H112" s="39" t="s">
        <v>135</v>
      </c>
    </row>
    <row r="113" spans="1:8" x14ac:dyDescent="0.2">
      <c r="A113" s="50"/>
      <c r="B113" s="50"/>
      <c r="C113" s="51" t="s">
        <v>145</v>
      </c>
      <c r="D113" s="50"/>
      <c r="E113" s="50"/>
      <c r="F113" s="50"/>
      <c r="G113" s="50"/>
      <c r="H113" s="39" t="s">
        <v>135</v>
      </c>
    </row>
    <row r="114" spans="1:8" x14ac:dyDescent="0.2">
      <c r="A114" s="45">
        <v>1</v>
      </c>
      <c r="B114" s="46" t="s">
        <v>608</v>
      </c>
      <c r="C114" s="46" t="s">
        <v>609</v>
      </c>
      <c r="D114" s="46" t="s">
        <v>610</v>
      </c>
      <c r="E114" s="47">
        <v>2500000</v>
      </c>
      <c r="F114" s="48">
        <v>2467.48</v>
      </c>
      <c r="G114" s="49">
        <v>2.088011E-2</v>
      </c>
      <c r="H114" s="39">
        <v>6.7755000000000001</v>
      </c>
    </row>
    <row r="115" spans="1:8" x14ac:dyDescent="0.2">
      <c r="A115" s="45">
        <v>2</v>
      </c>
      <c r="B115" s="46" t="s">
        <v>716</v>
      </c>
      <c r="C115" s="46" t="s">
        <v>1165</v>
      </c>
      <c r="D115" s="46" t="s">
        <v>610</v>
      </c>
      <c r="E115" s="47">
        <v>1500000</v>
      </c>
      <c r="F115" s="48">
        <v>1561.557</v>
      </c>
      <c r="G115" s="49">
        <v>1.321408E-2</v>
      </c>
      <c r="H115" s="39">
        <v>5.7530999999999999</v>
      </c>
    </row>
    <row r="116" spans="1:8" x14ac:dyDescent="0.2">
      <c r="A116" s="45">
        <v>3</v>
      </c>
      <c r="B116" s="46" t="s">
        <v>613</v>
      </c>
      <c r="C116" s="46" t="s">
        <v>1161</v>
      </c>
      <c r="D116" s="46" t="s">
        <v>610</v>
      </c>
      <c r="E116" s="47">
        <v>1500000</v>
      </c>
      <c r="F116" s="48">
        <v>1532.8454999999999</v>
      </c>
      <c r="G116" s="49">
        <v>1.2971119999999999E-2</v>
      </c>
      <c r="H116" s="39">
        <v>7.0928000000000004</v>
      </c>
    </row>
    <row r="117" spans="1:8" x14ac:dyDescent="0.2">
      <c r="A117" s="45">
        <v>4</v>
      </c>
      <c r="B117" s="46" t="s">
        <v>718</v>
      </c>
      <c r="C117" s="46" t="s">
        <v>719</v>
      </c>
      <c r="D117" s="46" t="s">
        <v>610</v>
      </c>
      <c r="E117" s="47">
        <v>1500000</v>
      </c>
      <c r="F117" s="48">
        <v>1487.0940000000001</v>
      </c>
      <c r="G117" s="49">
        <v>1.258397E-2</v>
      </c>
      <c r="H117" s="39">
        <v>6.3323</v>
      </c>
    </row>
    <row r="118" spans="1:8" x14ac:dyDescent="0.2">
      <c r="A118" s="45">
        <v>5</v>
      </c>
      <c r="B118" s="46" t="s">
        <v>720</v>
      </c>
      <c r="C118" s="46" t="s">
        <v>721</v>
      </c>
      <c r="D118" s="46" t="s">
        <v>610</v>
      </c>
      <c r="E118" s="47">
        <v>500000</v>
      </c>
      <c r="F118" s="48">
        <v>515.47400000000005</v>
      </c>
      <c r="G118" s="49">
        <v>4.3620000000000004E-3</v>
      </c>
      <c r="H118" s="39">
        <v>6.0647000000000002</v>
      </c>
    </row>
    <row r="119" spans="1:8" x14ac:dyDescent="0.2">
      <c r="A119" s="50"/>
      <c r="B119" s="50"/>
      <c r="C119" s="51" t="s">
        <v>134</v>
      </c>
      <c r="D119" s="50"/>
      <c r="E119" s="50" t="s">
        <v>135</v>
      </c>
      <c r="F119" s="52">
        <v>7564.4504999999999</v>
      </c>
      <c r="G119" s="53">
        <v>6.4011280000000004E-2</v>
      </c>
      <c r="H119" s="39" t="s">
        <v>135</v>
      </c>
    </row>
    <row r="120" spans="1:8" x14ac:dyDescent="0.2">
      <c r="A120" s="50"/>
      <c r="B120" s="50"/>
      <c r="C120" s="54"/>
      <c r="D120" s="50"/>
      <c r="E120" s="50"/>
      <c r="F120" s="55"/>
      <c r="G120" s="55"/>
      <c r="H120" s="39" t="s">
        <v>135</v>
      </c>
    </row>
    <row r="121" spans="1:8" x14ac:dyDescent="0.2">
      <c r="A121" s="50"/>
      <c r="B121" s="50"/>
      <c r="C121" s="51" t="s">
        <v>146</v>
      </c>
      <c r="D121" s="50"/>
      <c r="E121" s="50"/>
      <c r="F121" s="55"/>
      <c r="G121" s="55"/>
      <c r="H121" s="39" t="s">
        <v>135</v>
      </c>
    </row>
    <row r="122" spans="1:8" x14ac:dyDescent="0.2">
      <c r="A122" s="50"/>
      <c r="B122" s="50"/>
      <c r="C122" s="51" t="s">
        <v>134</v>
      </c>
      <c r="D122" s="50"/>
      <c r="E122" s="50" t="s">
        <v>135</v>
      </c>
      <c r="F122" s="56" t="s">
        <v>137</v>
      </c>
      <c r="G122" s="53">
        <v>0</v>
      </c>
      <c r="H122" s="39" t="s">
        <v>135</v>
      </c>
    </row>
    <row r="123" spans="1:8" ht="12.75" customHeight="1" x14ac:dyDescent="0.2">
      <c r="A123" s="37"/>
      <c r="B123" s="37"/>
      <c r="C123" s="38"/>
      <c r="D123" s="37"/>
      <c r="E123" s="37"/>
      <c r="F123" s="57"/>
      <c r="G123" s="58"/>
      <c r="H123" s="39" t="s">
        <v>135</v>
      </c>
    </row>
    <row r="124" spans="1:8" ht="12.75" customHeight="1" x14ac:dyDescent="0.2">
      <c r="A124" s="37"/>
      <c r="B124" s="37"/>
      <c r="C124" s="38" t="s">
        <v>948</v>
      </c>
      <c r="D124" s="37"/>
      <c r="E124" s="37"/>
      <c r="F124" s="37"/>
      <c r="G124" s="37"/>
      <c r="H124" s="39" t="s">
        <v>135</v>
      </c>
    </row>
    <row r="125" spans="1:8" ht="25.5" x14ac:dyDescent="0.2">
      <c r="A125" s="40">
        <v>1</v>
      </c>
      <c r="B125" s="41" t="s">
        <v>317</v>
      </c>
      <c r="C125" s="41" t="s">
        <v>1074</v>
      </c>
      <c r="D125" s="41" t="s">
        <v>226</v>
      </c>
      <c r="E125" s="42">
        <v>36400</v>
      </c>
      <c r="F125" s="43">
        <v>3.7391171999999999</v>
      </c>
      <c r="G125" s="44" t="s">
        <v>133</v>
      </c>
      <c r="H125" s="39">
        <v>6.33</v>
      </c>
    </row>
    <row r="126" spans="1:8" ht="12.75" customHeight="1" x14ac:dyDescent="0.2">
      <c r="A126" s="37"/>
      <c r="B126" s="37"/>
      <c r="C126" s="38" t="s">
        <v>134</v>
      </c>
      <c r="D126" s="37"/>
      <c r="E126" s="37" t="s">
        <v>135</v>
      </c>
      <c r="F126" s="59">
        <f>F125</f>
        <v>3.7391171999999999</v>
      </c>
      <c r="G126" s="58">
        <f>SUM(G125)</f>
        <v>0</v>
      </c>
      <c r="H126" s="39" t="s">
        <v>135</v>
      </c>
    </row>
    <row r="127" spans="1:8" x14ac:dyDescent="0.2">
      <c r="A127" s="50"/>
      <c r="B127" s="50"/>
      <c r="C127" s="54"/>
      <c r="D127" s="50"/>
      <c r="E127" s="50"/>
      <c r="F127" s="55"/>
      <c r="G127" s="55"/>
      <c r="H127" s="39" t="s">
        <v>135</v>
      </c>
    </row>
    <row r="128" spans="1:8" x14ac:dyDescent="0.2">
      <c r="A128" s="50"/>
      <c r="B128" s="50"/>
      <c r="C128" s="51" t="s">
        <v>147</v>
      </c>
      <c r="D128" s="50"/>
      <c r="E128" s="50"/>
      <c r="F128" s="52">
        <v>13574.336499999999</v>
      </c>
      <c r="G128" s="53">
        <v>0.11486766</v>
      </c>
      <c r="H128" s="39" t="s">
        <v>135</v>
      </c>
    </row>
    <row r="129" spans="1:8" x14ac:dyDescent="0.2">
      <c r="A129" s="50"/>
      <c r="B129" s="50"/>
      <c r="C129" s="54"/>
      <c r="D129" s="50"/>
      <c r="E129" s="50"/>
      <c r="F129" s="55"/>
      <c r="G129" s="55"/>
      <c r="H129" s="39" t="s">
        <v>135</v>
      </c>
    </row>
    <row r="130" spans="1:8" x14ac:dyDescent="0.2">
      <c r="A130" s="50"/>
      <c r="B130" s="50"/>
      <c r="C130" s="51" t="s">
        <v>148</v>
      </c>
      <c r="D130" s="50"/>
      <c r="E130" s="50"/>
      <c r="F130" s="55"/>
      <c r="G130" s="55"/>
      <c r="H130" s="39" t="s">
        <v>135</v>
      </c>
    </row>
    <row r="131" spans="1:8" x14ac:dyDescent="0.2">
      <c r="A131" s="50"/>
      <c r="B131" s="50"/>
      <c r="C131" s="51" t="s">
        <v>149</v>
      </c>
      <c r="D131" s="50"/>
      <c r="E131" s="50"/>
      <c r="F131" s="55"/>
      <c r="G131" s="55"/>
      <c r="H131" s="39" t="s">
        <v>135</v>
      </c>
    </row>
    <row r="132" spans="1:8" x14ac:dyDescent="0.2">
      <c r="A132" s="50"/>
      <c r="B132" s="50"/>
      <c r="C132" s="51" t="s">
        <v>134</v>
      </c>
      <c r="D132" s="50"/>
      <c r="E132" s="50" t="s">
        <v>135</v>
      </c>
      <c r="F132" s="56" t="s">
        <v>137</v>
      </c>
      <c r="G132" s="53">
        <v>0</v>
      </c>
      <c r="H132" s="39" t="s">
        <v>135</v>
      </c>
    </row>
    <row r="133" spans="1:8" x14ac:dyDescent="0.2">
      <c r="A133" s="50"/>
      <c r="B133" s="50"/>
      <c r="C133" s="54"/>
      <c r="D133" s="50"/>
      <c r="E133" s="50"/>
      <c r="F133" s="55"/>
      <c r="G133" s="55"/>
      <c r="H133" s="39" t="s">
        <v>135</v>
      </c>
    </row>
    <row r="134" spans="1:8" x14ac:dyDescent="0.2">
      <c r="A134" s="50"/>
      <c r="B134" s="50"/>
      <c r="C134" s="51" t="s">
        <v>150</v>
      </c>
      <c r="D134" s="50"/>
      <c r="E134" s="50"/>
      <c r="F134" s="55"/>
      <c r="G134" s="55"/>
      <c r="H134" s="39" t="s">
        <v>135</v>
      </c>
    </row>
    <row r="135" spans="1:8" x14ac:dyDescent="0.2">
      <c r="A135" s="50"/>
      <c r="B135" s="50"/>
      <c r="C135" s="51" t="s">
        <v>134</v>
      </c>
      <c r="D135" s="50"/>
      <c r="E135" s="50" t="s">
        <v>135</v>
      </c>
      <c r="F135" s="56" t="s">
        <v>137</v>
      </c>
      <c r="G135" s="53">
        <v>0</v>
      </c>
      <c r="H135" s="39" t="s">
        <v>135</v>
      </c>
    </row>
    <row r="136" spans="1:8" x14ac:dyDescent="0.2">
      <c r="A136" s="50"/>
      <c r="B136" s="50"/>
      <c r="C136" s="54"/>
      <c r="D136" s="50"/>
      <c r="E136" s="50"/>
      <c r="F136" s="55"/>
      <c r="G136" s="55"/>
      <c r="H136" s="39" t="s">
        <v>135</v>
      </c>
    </row>
    <row r="137" spans="1:8" x14ac:dyDescent="0.2">
      <c r="A137" s="50"/>
      <c r="B137" s="50"/>
      <c r="C137" s="51" t="s">
        <v>151</v>
      </c>
      <c r="D137" s="50"/>
      <c r="E137" s="50"/>
      <c r="F137" s="55"/>
      <c r="G137" s="55"/>
      <c r="H137" s="39" t="s">
        <v>135</v>
      </c>
    </row>
    <row r="138" spans="1:8" x14ac:dyDescent="0.2">
      <c r="A138" s="50"/>
      <c r="B138" s="50"/>
      <c r="C138" s="51" t="s">
        <v>134</v>
      </c>
      <c r="D138" s="50"/>
      <c r="E138" s="50" t="s">
        <v>135</v>
      </c>
      <c r="F138" s="56" t="s">
        <v>137</v>
      </c>
      <c r="G138" s="53">
        <v>0</v>
      </c>
      <c r="H138" s="39" t="s">
        <v>135</v>
      </c>
    </row>
    <row r="139" spans="1:8" x14ac:dyDescent="0.2">
      <c r="A139" s="50"/>
      <c r="B139" s="50"/>
      <c r="C139" s="54"/>
      <c r="D139" s="50"/>
      <c r="E139" s="50"/>
      <c r="F139" s="55"/>
      <c r="G139" s="55"/>
      <c r="H139" s="39" t="s">
        <v>135</v>
      </c>
    </row>
    <row r="140" spans="1:8" x14ac:dyDescent="0.2">
      <c r="A140" s="50"/>
      <c r="B140" s="50"/>
      <c r="C140" s="51" t="s">
        <v>152</v>
      </c>
      <c r="D140" s="50"/>
      <c r="E140" s="50"/>
      <c r="F140" s="55"/>
      <c r="G140" s="55"/>
      <c r="H140" s="39" t="s">
        <v>135</v>
      </c>
    </row>
    <row r="141" spans="1:8" x14ac:dyDescent="0.2">
      <c r="A141" s="45">
        <v>1</v>
      </c>
      <c r="B141" s="46"/>
      <c r="C141" s="46" t="s">
        <v>153</v>
      </c>
      <c r="D141" s="46"/>
      <c r="E141" s="60"/>
      <c r="F141" s="48">
        <v>5255.6404687100003</v>
      </c>
      <c r="G141" s="49">
        <v>4.4473869999999999E-2</v>
      </c>
      <c r="H141" s="39">
        <v>4.92</v>
      </c>
    </row>
    <row r="142" spans="1:8" x14ac:dyDescent="0.2">
      <c r="A142" s="50"/>
      <c r="B142" s="50"/>
      <c r="C142" s="51" t="s">
        <v>134</v>
      </c>
      <c r="D142" s="50"/>
      <c r="E142" s="50" t="s">
        <v>135</v>
      </c>
      <c r="F142" s="52">
        <v>5255.6404687100003</v>
      </c>
      <c r="G142" s="53">
        <v>4.4473869999999999E-2</v>
      </c>
      <c r="H142" s="39" t="s">
        <v>135</v>
      </c>
    </row>
    <row r="143" spans="1:8" x14ac:dyDescent="0.2">
      <c r="A143" s="50"/>
      <c r="B143" s="50"/>
      <c r="C143" s="54"/>
      <c r="D143" s="50"/>
      <c r="E143" s="50"/>
      <c r="F143" s="55"/>
      <c r="G143" s="55"/>
      <c r="H143" s="39" t="s">
        <v>135</v>
      </c>
    </row>
    <row r="144" spans="1:8" x14ac:dyDescent="0.2">
      <c r="A144" s="50"/>
      <c r="B144" s="50"/>
      <c r="C144" s="51" t="s">
        <v>154</v>
      </c>
      <c r="D144" s="50"/>
      <c r="E144" s="50"/>
      <c r="F144" s="52">
        <v>5255.6404687100003</v>
      </c>
      <c r="G144" s="53">
        <v>4.4473869999999999E-2</v>
      </c>
      <c r="H144" s="39" t="s">
        <v>135</v>
      </c>
    </row>
    <row r="145" spans="1:8" x14ac:dyDescent="0.2">
      <c r="A145" s="50"/>
      <c r="B145" s="50"/>
      <c r="C145" s="55"/>
      <c r="D145" s="50"/>
      <c r="E145" s="50"/>
      <c r="F145" s="50"/>
      <c r="G145" s="50"/>
      <c r="H145" s="39" t="s">
        <v>135</v>
      </c>
    </row>
    <row r="146" spans="1:8" x14ac:dyDescent="0.2">
      <c r="A146" s="50"/>
      <c r="B146" s="50"/>
      <c r="C146" s="51" t="s">
        <v>155</v>
      </c>
      <c r="D146" s="50"/>
      <c r="E146" s="50"/>
      <c r="F146" s="50"/>
      <c r="G146" s="50"/>
      <c r="H146" s="39" t="s">
        <v>135</v>
      </c>
    </row>
    <row r="147" spans="1:8" x14ac:dyDescent="0.2">
      <c r="A147" s="50"/>
      <c r="B147" s="50"/>
      <c r="C147" s="51" t="s">
        <v>156</v>
      </c>
      <c r="D147" s="50"/>
      <c r="E147" s="50"/>
      <c r="F147" s="50"/>
      <c r="G147" s="50"/>
      <c r="H147" s="39" t="s">
        <v>135</v>
      </c>
    </row>
    <row r="148" spans="1:8" x14ac:dyDescent="0.2">
      <c r="A148" s="50"/>
      <c r="B148" s="50"/>
      <c r="C148" s="51" t="s">
        <v>134</v>
      </c>
      <c r="D148" s="50"/>
      <c r="E148" s="50" t="s">
        <v>135</v>
      </c>
      <c r="F148" s="56" t="s">
        <v>137</v>
      </c>
      <c r="G148" s="53">
        <v>0</v>
      </c>
      <c r="H148" s="39" t="s">
        <v>135</v>
      </c>
    </row>
    <row r="149" spans="1:8" x14ac:dyDescent="0.2">
      <c r="A149" s="50"/>
      <c r="B149" s="50"/>
      <c r="C149" s="54"/>
      <c r="D149" s="50"/>
      <c r="E149" s="50"/>
      <c r="F149" s="55"/>
      <c r="G149" s="55"/>
      <c r="H149" s="39" t="s">
        <v>135</v>
      </c>
    </row>
    <row r="150" spans="1:8" x14ac:dyDescent="0.2">
      <c r="A150" s="50"/>
      <c r="B150" s="50"/>
      <c r="C150" s="51" t="s">
        <v>157</v>
      </c>
      <c r="D150" s="50"/>
      <c r="E150" s="50"/>
      <c r="F150" s="50"/>
      <c r="G150" s="50"/>
      <c r="H150" s="39" t="s">
        <v>135</v>
      </c>
    </row>
    <row r="151" spans="1:8" x14ac:dyDescent="0.2">
      <c r="A151" s="50"/>
      <c r="B151" s="50"/>
      <c r="C151" s="51" t="s">
        <v>158</v>
      </c>
      <c r="D151" s="50"/>
      <c r="E151" s="50"/>
      <c r="F151" s="50"/>
      <c r="G151" s="50"/>
      <c r="H151" s="39" t="s">
        <v>135</v>
      </c>
    </row>
    <row r="152" spans="1:8" x14ac:dyDescent="0.2">
      <c r="A152" s="50"/>
      <c r="B152" s="50"/>
      <c r="C152" s="51" t="s">
        <v>134</v>
      </c>
      <c r="D152" s="50"/>
      <c r="E152" s="50" t="s">
        <v>135</v>
      </c>
      <c r="F152" s="56" t="s">
        <v>137</v>
      </c>
      <c r="G152" s="53">
        <v>0</v>
      </c>
      <c r="H152" s="39" t="s">
        <v>135</v>
      </c>
    </row>
    <row r="153" spans="1:8" x14ac:dyDescent="0.2">
      <c r="A153" s="50"/>
      <c r="B153" s="50"/>
      <c r="C153" s="54"/>
      <c r="D153" s="50"/>
      <c r="E153" s="50"/>
      <c r="F153" s="55"/>
      <c r="G153" s="55"/>
      <c r="H153" s="39" t="s">
        <v>135</v>
      </c>
    </row>
    <row r="154" spans="1:8" x14ac:dyDescent="0.2">
      <c r="A154" s="50"/>
      <c r="B154" s="50"/>
      <c r="C154" s="51" t="s">
        <v>159</v>
      </c>
      <c r="D154" s="50"/>
      <c r="E154" s="50"/>
      <c r="F154" s="55"/>
      <c r="G154" s="55"/>
      <c r="H154" s="39" t="s">
        <v>135</v>
      </c>
    </row>
    <row r="155" spans="1:8" x14ac:dyDescent="0.2">
      <c r="A155" s="50"/>
      <c r="B155" s="50"/>
      <c r="C155" s="51" t="s">
        <v>134</v>
      </c>
      <c r="D155" s="50"/>
      <c r="E155" s="50" t="s">
        <v>135</v>
      </c>
      <c r="F155" s="56" t="s">
        <v>137</v>
      </c>
      <c r="G155" s="53">
        <v>0</v>
      </c>
      <c r="H155" s="39" t="s">
        <v>135</v>
      </c>
    </row>
    <row r="156" spans="1:8" x14ac:dyDescent="0.2">
      <c r="A156" s="50"/>
      <c r="B156" s="50"/>
      <c r="C156" s="54"/>
      <c r="D156" s="50"/>
      <c r="E156" s="50"/>
      <c r="F156" s="55"/>
      <c r="G156" s="55"/>
      <c r="H156" s="39" t="s">
        <v>135</v>
      </c>
    </row>
    <row r="157" spans="1:8" x14ac:dyDescent="0.2">
      <c r="A157" s="60"/>
      <c r="B157" s="46"/>
      <c r="C157" s="46" t="s">
        <v>321</v>
      </c>
      <c r="D157" s="46"/>
      <c r="E157" s="60"/>
      <c r="F157" s="48">
        <v>8416.3206936999995</v>
      </c>
      <c r="G157" s="49">
        <v>7.1219920000000006E-2</v>
      </c>
      <c r="H157" s="39" t="s">
        <v>135</v>
      </c>
    </row>
    <row r="158" spans="1:8" x14ac:dyDescent="0.2">
      <c r="A158" s="60"/>
      <c r="B158" s="46"/>
      <c r="C158" s="41" t="s">
        <v>978</v>
      </c>
      <c r="D158" s="46"/>
      <c r="E158" s="60"/>
      <c r="F158" s="48">
        <f>43538.60638839+F98</f>
        <v>714.94921339000575</v>
      </c>
      <c r="G158" s="49">
        <f>F158/F159</f>
        <v>6.0499867387348184E-3</v>
      </c>
      <c r="H158" s="39" t="s">
        <v>135</v>
      </c>
    </row>
    <row r="159" spans="1:8" x14ac:dyDescent="0.2">
      <c r="A159" s="54"/>
      <c r="B159" s="54"/>
      <c r="C159" s="51" t="s">
        <v>161</v>
      </c>
      <c r="D159" s="55"/>
      <c r="E159" s="55"/>
      <c r="F159" s="52">
        <v>118173.68273099999</v>
      </c>
      <c r="G159" s="61">
        <v>1</v>
      </c>
      <c r="H159" s="39" t="s">
        <v>135</v>
      </c>
    </row>
    <row r="160" spans="1:8" x14ac:dyDescent="0.2">
      <c r="A160" s="62"/>
      <c r="B160" s="62"/>
      <c r="C160" s="63"/>
      <c r="D160" s="64"/>
      <c r="E160" s="64"/>
      <c r="F160" s="65"/>
      <c r="G160" s="66"/>
      <c r="H160" s="67"/>
    </row>
    <row r="161" spans="1:17" x14ac:dyDescent="0.2">
      <c r="A161" s="62"/>
      <c r="B161" s="68" t="s">
        <v>937</v>
      </c>
      <c r="C161" s="68"/>
      <c r="D161" s="68"/>
      <c r="E161" s="68"/>
      <c r="F161" s="68"/>
      <c r="G161" s="68"/>
      <c r="H161" s="68"/>
      <c r="J161" s="69"/>
    </row>
    <row r="162" spans="1:17" x14ac:dyDescent="0.2">
      <c r="A162" s="62"/>
      <c r="B162" s="68" t="s">
        <v>938</v>
      </c>
      <c r="C162" s="68"/>
      <c r="D162" s="68"/>
      <c r="E162" s="68"/>
      <c r="F162" s="68"/>
      <c r="G162" s="68"/>
      <c r="H162" s="68"/>
      <c r="J162" s="69"/>
    </row>
    <row r="163" spans="1:17" x14ac:dyDescent="0.2">
      <c r="A163" s="62"/>
      <c r="B163" s="68" t="s">
        <v>939</v>
      </c>
      <c r="C163" s="68"/>
      <c r="D163" s="68"/>
      <c r="E163" s="68"/>
      <c r="F163" s="68"/>
      <c r="G163" s="68"/>
      <c r="H163" s="68"/>
      <c r="J163" s="69"/>
    </row>
    <row r="164" spans="1:17" s="72" customFormat="1" ht="55.5" customHeight="1" x14ac:dyDescent="0.25">
      <c r="A164" s="70"/>
      <c r="B164" s="71" t="s">
        <v>940</v>
      </c>
      <c r="C164" s="71"/>
      <c r="D164" s="71"/>
      <c r="E164" s="71"/>
      <c r="F164" s="71"/>
      <c r="G164" s="71"/>
      <c r="H164" s="71"/>
      <c r="I164" s="33"/>
      <c r="J164" s="69"/>
      <c r="K164" s="33"/>
      <c r="L164" s="33"/>
      <c r="M164" s="33"/>
      <c r="N164" s="33"/>
      <c r="O164" s="33"/>
      <c r="P164" s="33"/>
      <c r="Q164" s="33"/>
    </row>
    <row r="165" spans="1:17" x14ac:dyDescent="0.2">
      <c r="A165" s="62"/>
      <c r="B165" s="68" t="s">
        <v>941</v>
      </c>
      <c r="C165" s="68"/>
      <c r="D165" s="68"/>
      <c r="E165" s="68"/>
      <c r="F165" s="68"/>
      <c r="G165" s="68"/>
      <c r="H165" s="68"/>
      <c r="J165" s="69"/>
    </row>
    <row r="166" spans="1:17" x14ac:dyDescent="0.2">
      <c r="A166" s="62"/>
      <c r="B166" s="62"/>
      <c r="C166" s="62"/>
      <c r="D166" s="64"/>
      <c r="E166" s="64"/>
      <c r="F166" s="64"/>
      <c r="G166" s="64"/>
    </row>
    <row r="167" spans="1:17" x14ac:dyDescent="0.2">
      <c r="A167" s="62"/>
      <c r="B167" s="73" t="s">
        <v>162</v>
      </c>
      <c r="C167" s="74"/>
      <c r="D167" s="75"/>
      <c r="E167" s="76"/>
      <c r="F167" s="64"/>
      <c r="G167" s="64"/>
    </row>
    <row r="168" spans="1:17" ht="27.75" customHeight="1" x14ac:dyDescent="0.2">
      <c r="A168" s="62"/>
      <c r="B168" s="77" t="s">
        <v>163</v>
      </c>
      <c r="C168" s="78"/>
      <c r="D168" s="38" t="s">
        <v>164</v>
      </c>
      <c r="E168" s="76"/>
      <c r="F168" s="64"/>
      <c r="G168" s="64"/>
    </row>
    <row r="169" spans="1:17" x14ac:dyDescent="0.2">
      <c r="A169" s="62"/>
      <c r="B169" s="77" t="s">
        <v>942</v>
      </c>
      <c r="C169" s="78"/>
      <c r="D169" s="38" t="s">
        <v>164</v>
      </c>
      <c r="E169" s="76"/>
      <c r="F169" s="64"/>
      <c r="G169" s="64"/>
    </row>
    <row r="170" spans="1:17" x14ac:dyDescent="0.2">
      <c r="A170" s="62"/>
      <c r="B170" s="77" t="s">
        <v>165</v>
      </c>
      <c r="C170" s="78"/>
      <c r="D170" s="79" t="s">
        <v>135</v>
      </c>
      <c r="E170" s="76"/>
      <c r="F170" s="64"/>
      <c r="G170" s="64"/>
    </row>
    <row r="171" spans="1:17" x14ac:dyDescent="0.2">
      <c r="A171" s="80"/>
      <c r="B171" s="81" t="s">
        <v>135</v>
      </c>
      <c r="C171" s="81" t="s">
        <v>943</v>
      </c>
      <c r="D171" s="81" t="s">
        <v>166</v>
      </c>
      <c r="E171" s="80"/>
      <c r="F171" s="80"/>
      <c r="G171" s="80"/>
      <c r="H171" s="80"/>
      <c r="J171" s="69"/>
    </row>
    <row r="172" spans="1:17" x14ac:dyDescent="0.2">
      <c r="A172" s="80"/>
      <c r="B172" s="82" t="s">
        <v>167</v>
      </c>
      <c r="C172" s="83">
        <v>46053</v>
      </c>
      <c r="D172" s="83">
        <v>46081</v>
      </c>
      <c r="E172" s="80"/>
      <c r="F172" s="80"/>
      <c r="G172" s="80"/>
      <c r="J172" s="69"/>
    </row>
    <row r="173" spans="1:17" x14ac:dyDescent="0.2">
      <c r="A173" s="84"/>
      <c r="B173" s="41" t="s">
        <v>168</v>
      </c>
      <c r="C173" s="85">
        <v>83.428299999999993</v>
      </c>
      <c r="D173" s="85">
        <v>83.458600000000004</v>
      </c>
      <c r="E173" s="84"/>
      <c r="F173" s="86"/>
      <c r="G173" s="87"/>
    </row>
    <row r="174" spans="1:17" x14ac:dyDescent="0.2">
      <c r="A174" s="84"/>
      <c r="B174" s="41" t="s">
        <v>1075</v>
      </c>
      <c r="C174" s="85">
        <v>16.661999999999999</v>
      </c>
      <c r="D174" s="85">
        <v>16.668099999999999</v>
      </c>
      <c r="E174" s="84"/>
      <c r="F174" s="86"/>
      <c r="G174" s="87"/>
    </row>
    <row r="175" spans="1:17" x14ac:dyDescent="0.2">
      <c r="A175" s="84"/>
      <c r="B175" s="41" t="s">
        <v>170</v>
      </c>
      <c r="C175" s="85">
        <v>71.282899999999998</v>
      </c>
      <c r="D175" s="85">
        <v>71.230699999999999</v>
      </c>
      <c r="E175" s="84"/>
      <c r="F175" s="86"/>
      <c r="G175" s="87"/>
    </row>
    <row r="176" spans="1:17" x14ac:dyDescent="0.2">
      <c r="A176" s="84"/>
      <c r="B176" s="41" t="s">
        <v>1076</v>
      </c>
      <c r="C176" s="85">
        <v>15.3957</v>
      </c>
      <c r="D176" s="85">
        <v>15.384399999999999</v>
      </c>
      <c r="E176" s="84"/>
      <c r="F176" s="86"/>
      <c r="G176" s="87"/>
    </row>
    <row r="177" spans="1:7" x14ac:dyDescent="0.2">
      <c r="A177" s="84"/>
      <c r="B177" s="84"/>
      <c r="C177" s="84"/>
      <c r="D177" s="84"/>
      <c r="E177" s="84"/>
      <c r="F177" s="84"/>
      <c r="G177" s="84"/>
    </row>
    <row r="178" spans="1:7" x14ac:dyDescent="0.2">
      <c r="A178" s="80"/>
      <c r="B178" s="77" t="s">
        <v>944</v>
      </c>
      <c r="C178" s="78"/>
      <c r="D178" s="38" t="s">
        <v>164</v>
      </c>
      <c r="E178" s="80"/>
      <c r="F178" s="80"/>
      <c r="G178" s="80"/>
    </row>
    <row r="179" spans="1:7" x14ac:dyDescent="0.2">
      <c r="A179" s="80"/>
      <c r="B179" s="88"/>
      <c r="C179" s="88"/>
      <c r="D179" s="89"/>
      <c r="E179" s="80"/>
      <c r="F179" s="90"/>
      <c r="G179" s="91"/>
    </row>
    <row r="180" spans="1:7" x14ac:dyDescent="0.2">
      <c r="A180" s="80"/>
      <c r="B180" s="77" t="s">
        <v>173</v>
      </c>
      <c r="C180" s="78"/>
      <c r="D180" s="38" t="s">
        <v>953</v>
      </c>
      <c r="E180" s="92"/>
      <c r="F180" s="80"/>
      <c r="G180" s="80"/>
    </row>
    <row r="181" spans="1:7" x14ac:dyDescent="0.2">
      <c r="A181" s="80"/>
      <c r="B181" s="77" t="s">
        <v>174</v>
      </c>
      <c r="C181" s="78"/>
      <c r="D181" s="38" t="s">
        <v>164</v>
      </c>
      <c r="E181" s="92"/>
      <c r="F181" s="80"/>
      <c r="G181" s="80"/>
    </row>
    <row r="182" spans="1:7" ht="17.100000000000001" customHeight="1" x14ac:dyDescent="0.2">
      <c r="A182" s="80"/>
      <c r="B182" s="77" t="s">
        <v>175</v>
      </c>
      <c r="C182" s="78"/>
      <c r="D182" s="38" t="s">
        <v>164</v>
      </c>
      <c r="E182" s="92"/>
      <c r="F182" s="80"/>
      <c r="G182" s="80"/>
    </row>
    <row r="183" spans="1:7" ht="17.100000000000001" customHeight="1" x14ac:dyDescent="0.2">
      <c r="A183" s="80"/>
      <c r="B183" s="77" t="s">
        <v>176</v>
      </c>
      <c r="C183" s="78"/>
      <c r="D183" s="93">
        <v>5.2039953315224752</v>
      </c>
      <c r="E183" s="80"/>
      <c r="F183" s="90"/>
      <c r="G183" s="91"/>
    </row>
    <row r="185" spans="1:7" x14ac:dyDescent="0.2">
      <c r="B185" s="155" t="s">
        <v>1010</v>
      </c>
      <c r="C185" s="156"/>
      <c r="D185" s="157"/>
    </row>
    <row r="186" spans="1:7" x14ac:dyDescent="0.2">
      <c r="B186" s="158" t="s">
        <v>1011</v>
      </c>
      <c r="C186" s="158"/>
      <c r="D186" s="185" t="s">
        <v>707</v>
      </c>
    </row>
    <row r="187" spans="1:7" x14ac:dyDescent="0.2">
      <c r="B187" s="158" t="s">
        <v>1012</v>
      </c>
      <c r="C187" s="158"/>
      <c r="D187" s="160"/>
    </row>
    <row r="188" spans="1:7" x14ac:dyDescent="0.2">
      <c r="B188" s="161"/>
      <c r="C188" s="162"/>
      <c r="D188" s="163"/>
    </row>
    <row r="189" spans="1:7" x14ac:dyDescent="0.2">
      <c r="B189" s="158" t="s">
        <v>1013</v>
      </c>
      <c r="C189" s="158"/>
      <c r="D189" s="164">
        <v>5.8540405047839021</v>
      </c>
    </row>
    <row r="190" spans="1:7" x14ac:dyDescent="0.2">
      <c r="B190" s="161"/>
      <c r="C190" s="162"/>
      <c r="D190" s="163"/>
    </row>
    <row r="191" spans="1:7" x14ac:dyDescent="0.2">
      <c r="B191" s="158" t="s">
        <v>1014</v>
      </c>
      <c r="C191" s="158"/>
      <c r="D191" s="164">
        <v>1.8885274160760348</v>
      </c>
    </row>
    <row r="192" spans="1:7" x14ac:dyDescent="0.2">
      <c r="B192" s="158" t="s">
        <v>1015</v>
      </c>
      <c r="C192" s="158"/>
      <c r="D192" s="164">
        <v>2.4537844787533412</v>
      </c>
    </row>
    <row r="193" spans="2:4" x14ac:dyDescent="0.2">
      <c r="B193" s="161"/>
      <c r="C193" s="162"/>
      <c r="D193" s="163"/>
    </row>
    <row r="194" spans="2:4" x14ac:dyDescent="0.2">
      <c r="B194" s="158" t="s">
        <v>1016</v>
      </c>
      <c r="C194" s="158"/>
      <c r="D194" s="165" t="s">
        <v>1157</v>
      </c>
    </row>
    <row r="195" spans="2:4" ht="12.75" customHeight="1" x14ac:dyDescent="0.2">
      <c r="B195" s="161" t="s">
        <v>1017</v>
      </c>
      <c r="C195" s="166"/>
      <c r="D195" s="162"/>
    </row>
    <row r="197" spans="2:4" x14ac:dyDescent="0.2">
      <c r="B197" s="94" t="s">
        <v>945</v>
      </c>
      <c r="C197" s="94"/>
    </row>
    <row r="199" spans="2:4" ht="153.75" customHeight="1" x14ac:dyDescent="0.2"/>
    <row r="202" spans="2:4" x14ac:dyDescent="0.2">
      <c r="B202" s="95" t="s">
        <v>946</v>
      </c>
      <c r="C202" s="96"/>
      <c r="D202" s="95"/>
    </row>
    <row r="203" spans="2:4" x14ac:dyDescent="0.2">
      <c r="B203" s="95" t="s">
        <v>1077</v>
      </c>
      <c r="D203" s="95"/>
    </row>
    <row r="204" spans="2:4" ht="165" customHeight="1" x14ac:dyDescent="0.2"/>
    <row r="205" spans="2:4" ht="12.75" customHeight="1" x14ac:dyDescent="0.2"/>
    <row r="206" spans="2:4" ht="12.75" customHeight="1" x14ac:dyDescent="0.2"/>
    <row r="207" spans="2:4" ht="12.75" customHeight="1" x14ac:dyDescent="0.2"/>
    <row r="208" spans="2:4" ht="12.75" customHeight="1" x14ac:dyDescent="0.2"/>
    <row r="209" s="33" customFormat="1" ht="12.75" customHeight="1" x14ac:dyDescent="0.2"/>
    <row r="210" s="33" customFormat="1" ht="12.75" customHeight="1" x14ac:dyDescent="0.2"/>
    <row r="211" s="33" customFormat="1" ht="12.75" customHeight="1" x14ac:dyDescent="0.2"/>
  </sheetData>
  <mergeCells count="29">
    <mergeCell ref="B169:C169"/>
    <mergeCell ref="B170:C170"/>
    <mergeCell ref="B186:C186"/>
    <mergeCell ref="B178:C178"/>
    <mergeCell ref="B182:C182"/>
    <mergeCell ref="B183:C183"/>
    <mergeCell ref="B180:C180"/>
    <mergeCell ref="B181:C181"/>
    <mergeCell ref="B185:D185"/>
    <mergeCell ref="B163:H163"/>
    <mergeCell ref="B164:H164"/>
    <mergeCell ref="B165:H165"/>
    <mergeCell ref="B167:D167"/>
    <mergeCell ref="B168:C168"/>
    <mergeCell ref="A1:H1"/>
    <mergeCell ref="A2:H2"/>
    <mergeCell ref="A3:H3"/>
    <mergeCell ref="B161:H161"/>
    <mergeCell ref="B162:H162"/>
    <mergeCell ref="B187:C187"/>
    <mergeCell ref="B188:C188"/>
    <mergeCell ref="B189:C189"/>
    <mergeCell ref="B190:C190"/>
    <mergeCell ref="B191:C191"/>
    <mergeCell ref="B192:C192"/>
    <mergeCell ref="B193:C193"/>
    <mergeCell ref="B194:C194"/>
    <mergeCell ref="B195:D195"/>
    <mergeCell ref="B197:C197"/>
  </mergeCells>
  <hyperlinks>
    <hyperlink ref="I1" location="Index!B2" display="Index" xr:uid="{155C67EF-AA66-4689-AF62-D2C444570E5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0D08-8804-4BD7-8708-EF8BBCB8A7C8}">
  <sheetPr>
    <outlinePr summaryBelow="0" summaryRight="0"/>
  </sheetPr>
  <dimension ref="A1:Q134"/>
  <sheetViews>
    <sheetView showGridLines="0" workbookViewId="0">
      <selection sqref="A1:H1"/>
    </sheetView>
  </sheetViews>
  <sheetFormatPr defaultRowHeight="12.75" x14ac:dyDescent="0.2"/>
  <cols>
    <col min="1" max="1" width="5.85546875" style="33" bestFit="1" customWidth="1"/>
    <col min="2" max="2" width="28.5703125" style="33" bestFit="1" customWidth="1"/>
    <col min="3" max="3" width="48.28515625" style="33" customWidth="1"/>
    <col min="4" max="4" width="23"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722</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1050896</v>
      </c>
      <c r="F7" s="48">
        <v>9329.3292399999991</v>
      </c>
      <c r="G7" s="49">
        <v>8.8386930000000002E-2</v>
      </c>
      <c r="H7" s="39" t="s">
        <v>135</v>
      </c>
    </row>
    <row r="8" spans="1:9" x14ac:dyDescent="0.2">
      <c r="A8" s="45">
        <v>2</v>
      </c>
      <c r="B8" s="46" t="s">
        <v>36</v>
      </c>
      <c r="C8" s="46" t="s">
        <v>37</v>
      </c>
      <c r="D8" s="46" t="s">
        <v>31</v>
      </c>
      <c r="E8" s="47">
        <v>535836</v>
      </c>
      <c r="F8" s="48">
        <v>7388.6426039999997</v>
      </c>
      <c r="G8" s="49">
        <v>7.0000679999999996E-2</v>
      </c>
      <c r="H8" s="39" t="s">
        <v>135</v>
      </c>
    </row>
    <row r="9" spans="1:9" x14ac:dyDescent="0.2">
      <c r="A9" s="45">
        <v>3</v>
      </c>
      <c r="B9" s="46" t="s">
        <v>224</v>
      </c>
      <c r="C9" s="46" t="s">
        <v>225</v>
      </c>
      <c r="D9" s="46" t="s">
        <v>226</v>
      </c>
      <c r="E9" s="47">
        <v>167610</v>
      </c>
      <c r="F9" s="48">
        <v>6486.0041700000002</v>
      </c>
      <c r="G9" s="49">
        <v>6.1448999999999997E-2</v>
      </c>
      <c r="H9" s="39" t="s">
        <v>135</v>
      </c>
    </row>
    <row r="10" spans="1:9" x14ac:dyDescent="0.2">
      <c r="A10" s="45">
        <v>4</v>
      </c>
      <c r="B10" s="46" t="s">
        <v>14</v>
      </c>
      <c r="C10" s="46" t="s">
        <v>15</v>
      </c>
      <c r="D10" s="46" t="s">
        <v>16</v>
      </c>
      <c r="E10" s="47">
        <v>345000</v>
      </c>
      <c r="F10" s="48">
        <v>6483.585</v>
      </c>
      <c r="G10" s="49">
        <v>6.1426080000000001E-2</v>
      </c>
      <c r="H10" s="39" t="s">
        <v>135</v>
      </c>
    </row>
    <row r="11" spans="1:9" x14ac:dyDescent="0.2">
      <c r="A11" s="45">
        <v>5</v>
      </c>
      <c r="B11" s="46" t="s">
        <v>79</v>
      </c>
      <c r="C11" s="46" t="s">
        <v>80</v>
      </c>
      <c r="D11" s="46" t="s">
        <v>45</v>
      </c>
      <c r="E11" s="47">
        <v>75675</v>
      </c>
      <c r="F11" s="48">
        <v>5695.3005000000003</v>
      </c>
      <c r="G11" s="49">
        <v>5.39578E-2</v>
      </c>
      <c r="H11" s="39" t="s">
        <v>135</v>
      </c>
    </row>
    <row r="12" spans="1:9" x14ac:dyDescent="0.2">
      <c r="A12" s="45">
        <v>6</v>
      </c>
      <c r="B12" s="46" t="s">
        <v>329</v>
      </c>
      <c r="C12" s="46" t="s">
        <v>330</v>
      </c>
      <c r="D12" s="46" t="s">
        <v>31</v>
      </c>
      <c r="E12" s="47">
        <v>1318785</v>
      </c>
      <c r="F12" s="48">
        <v>5475.5953200000004</v>
      </c>
      <c r="G12" s="49">
        <v>5.18763E-2</v>
      </c>
      <c r="H12" s="39" t="s">
        <v>135</v>
      </c>
    </row>
    <row r="13" spans="1:9" x14ac:dyDescent="0.2">
      <c r="A13" s="45">
        <v>7</v>
      </c>
      <c r="B13" s="46" t="s">
        <v>723</v>
      </c>
      <c r="C13" s="46" t="s">
        <v>724</v>
      </c>
      <c r="D13" s="46" t="s">
        <v>53</v>
      </c>
      <c r="E13" s="47">
        <v>375604</v>
      </c>
      <c r="F13" s="48">
        <v>5009.4305480000003</v>
      </c>
      <c r="G13" s="49">
        <v>4.7459809999999998E-2</v>
      </c>
      <c r="H13" s="39" t="s">
        <v>135</v>
      </c>
    </row>
    <row r="14" spans="1:9" x14ac:dyDescent="0.2">
      <c r="A14" s="45">
        <v>8</v>
      </c>
      <c r="B14" s="46" t="s">
        <v>327</v>
      </c>
      <c r="C14" s="46" t="s">
        <v>328</v>
      </c>
      <c r="D14" s="46" t="s">
        <v>219</v>
      </c>
      <c r="E14" s="47">
        <v>306782</v>
      </c>
      <c r="F14" s="48">
        <v>3988.4727819999998</v>
      </c>
      <c r="G14" s="49">
        <v>3.778716E-2</v>
      </c>
      <c r="H14" s="39" t="s">
        <v>135</v>
      </c>
    </row>
    <row r="15" spans="1:9" x14ac:dyDescent="0.2">
      <c r="A15" s="45">
        <v>9</v>
      </c>
      <c r="B15" s="46" t="s">
        <v>725</v>
      </c>
      <c r="C15" s="46" t="s">
        <v>726</v>
      </c>
      <c r="D15" s="46" t="s">
        <v>290</v>
      </c>
      <c r="E15" s="47">
        <v>95945</v>
      </c>
      <c r="F15" s="48">
        <v>3691.5798199999999</v>
      </c>
      <c r="G15" s="49">
        <v>3.4974369999999998E-2</v>
      </c>
      <c r="H15" s="39" t="s">
        <v>135</v>
      </c>
    </row>
    <row r="16" spans="1:9" x14ac:dyDescent="0.2">
      <c r="A16" s="45">
        <v>10</v>
      </c>
      <c r="B16" s="46" t="s">
        <v>435</v>
      </c>
      <c r="C16" s="46" t="s">
        <v>436</v>
      </c>
      <c r="D16" s="46" t="s">
        <v>249</v>
      </c>
      <c r="E16" s="47">
        <v>180000</v>
      </c>
      <c r="F16" s="48">
        <v>3666.96</v>
      </c>
      <c r="G16" s="49">
        <v>3.474112E-2</v>
      </c>
      <c r="H16" s="39" t="s">
        <v>135</v>
      </c>
    </row>
    <row r="17" spans="1:8" x14ac:dyDescent="0.2">
      <c r="A17" s="45">
        <v>11</v>
      </c>
      <c r="B17" s="46" t="s">
        <v>100</v>
      </c>
      <c r="C17" s="46" t="s">
        <v>101</v>
      </c>
      <c r="D17" s="46" t="s">
        <v>102</v>
      </c>
      <c r="E17" s="47">
        <v>44916</v>
      </c>
      <c r="F17" s="48">
        <v>3513.1049400000002</v>
      </c>
      <c r="G17" s="49">
        <v>3.3283479999999997E-2</v>
      </c>
      <c r="H17" s="39" t="s">
        <v>135</v>
      </c>
    </row>
    <row r="18" spans="1:8" x14ac:dyDescent="0.2">
      <c r="A18" s="45">
        <v>12</v>
      </c>
      <c r="B18" s="46" t="s">
        <v>727</v>
      </c>
      <c r="C18" s="46" t="s">
        <v>728</v>
      </c>
      <c r="D18" s="46" t="s">
        <v>31</v>
      </c>
      <c r="E18" s="47">
        <v>1155130</v>
      </c>
      <c r="F18" s="48">
        <v>3269.5954649999999</v>
      </c>
      <c r="G18" s="49">
        <v>3.0976449999999999E-2</v>
      </c>
      <c r="H18" s="39" t="s">
        <v>135</v>
      </c>
    </row>
    <row r="19" spans="1:8" x14ac:dyDescent="0.2">
      <c r="A19" s="45">
        <v>13</v>
      </c>
      <c r="B19" s="46" t="s">
        <v>76</v>
      </c>
      <c r="C19" s="46" t="s">
        <v>77</v>
      </c>
      <c r="D19" s="46" t="s">
        <v>78</v>
      </c>
      <c r="E19" s="47">
        <v>66269</v>
      </c>
      <c r="F19" s="48">
        <v>3198.9371679999999</v>
      </c>
      <c r="G19" s="49">
        <v>3.0307029999999999E-2</v>
      </c>
      <c r="H19" s="39" t="s">
        <v>135</v>
      </c>
    </row>
    <row r="20" spans="1:8" x14ac:dyDescent="0.2">
      <c r="A20" s="45">
        <v>14</v>
      </c>
      <c r="B20" s="46" t="s">
        <v>358</v>
      </c>
      <c r="C20" s="46" t="s">
        <v>359</v>
      </c>
      <c r="D20" s="46" t="s">
        <v>219</v>
      </c>
      <c r="E20" s="47">
        <v>225000</v>
      </c>
      <c r="F20" s="48">
        <v>3055.05</v>
      </c>
      <c r="G20" s="49">
        <v>2.894383E-2</v>
      </c>
      <c r="H20" s="39" t="s">
        <v>135</v>
      </c>
    </row>
    <row r="21" spans="1:8" x14ac:dyDescent="0.2">
      <c r="A21" s="45">
        <v>15</v>
      </c>
      <c r="B21" s="46" t="s">
        <v>112</v>
      </c>
      <c r="C21" s="46" t="s">
        <v>113</v>
      </c>
      <c r="D21" s="46" t="s">
        <v>40</v>
      </c>
      <c r="E21" s="47">
        <v>592632</v>
      </c>
      <c r="F21" s="48">
        <v>2899.1557440000001</v>
      </c>
      <c r="G21" s="49">
        <v>2.7466870000000001E-2</v>
      </c>
      <c r="H21" s="39" t="s">
        <v>135</v>
      </c>
    </row>
    <row r="22" spans="1:8" x14ac:dyDescent="0.2">
      <c r="A22" s="45">
        <v>16</v>
      </c>
      <c r="B22" s="46" t="s">
        <v>295</v>
      </c>
      <c r="C22" s="46" t="s">
        <v>296</v>
      </c>
      <c r="D22" s="46" t="s">
        <v>183</v>
      </c>
      <c r="E22" s="47">
        <v>92223</v>
      </c>
      <c r="F22" s="48">
        <v>2874.8675790000002</v>
      </c>
      <c r="G22" s="49">
        <v>2.7236759999999999E-2</v>
      </c>
      <c r="H22" s="39" t="s">
        <v>135</v>
      </c>
    </row>
    <row r="23" spans="1:8" ht="25.5" x14ac:dyDescent="0.2">
      <c r="A23" s="45">
        <v>17</v>
      </c>
      <c r="B23" s="46" t="s">
        <v>444</v>
      </c>
      <c r="C23" s="46" t="s">
        <v>445</v>
      </c>
      <c r="D23" s="46" t="s">
        <v>196</v>
      </c>
      <c r="E23" s="47">
        <v>244574</v>
      </c>
      <c r="F23" s="48">
        <v>2790.58934</v>
      </c>
      <c r="G23" s="49">
        <v>2.6438300000000001E-2</v>
      </c>
      <c r="H23" s="39" t="s">
        <v>135</v>
      </c>
    </row>
    <row r="24" spans="1:8" x14ac:dyDescent="0.2">
      <c r="A24" s="45">
        <v>18</v>
      </c>
      <c r="B24" s="46" t="s">
        <v>29</v>
      </c>
      <c r="C24" s="46" t="s">
        <v>30</v>
      </c>
      <c r="D24" s="46" t="s">
        <v>31</v>
      </c>
      <c r="E24" s="47">
        <v>210637</v>
      </c>
      <c r="F24" s="48">
        <v>2531.2248290000002</v>
      </c>
      <c r="G24" s="49">
        <v>2.3981059999999998E-2</v>
      </c>
      <c r="H24" s="39" t="s">
        <v>135</v>
      </c>
    </row>
    <row r="25" spans="1:8" x14ac:dyDescent="0.2">
      <c r="A25" s="45">
        <v>19</v>
      </c>
      <c r="B25" s="46" t="s">
        <v>325</v>
      </c>
      <c r="C25" s="46" t="s">
        <v>326</v>
      </c>
      <c r="D25" s="46" t="s">
        <v>31</v>
      </c>
      <c r="E25" s="47">
        <v>172372</v>
      </c>
      <c r="F25" s="48">
        <v>2385.4561079999999</v>
      </c>
      <c r="G25" s="49">
        <v>2.260003E-2</v>
      </c>
      <c r="H25" s="39" t="s">
        <v>135</v>
      </c>
    </row>
    <row r="26" spans="1:8" ht="25.5" x14ac:dyDescent="0.2">
      <c r="A26" s="45">
        <v>20</v>
      </c>
      <c r="B26" s="46" t="s">
        <v>271</v>
      </c>
      <c r="C26" s="46" t="s">
        <v>272</v>
      </c>
      <c r="D26" s="46" t="s">
        <v>206</v>
      </c>
      <c r="E26" s="47">
        <v>101007</v>
      </c>
      <c r="F26" s="48">
        <v>2270.2333319999998</v>
      </c>
      <c r="G26" s="49">
        <v>2.15084E-2</v>
      </c>
      <c r="H26" s="39" t="s">
        <v>135</v>
      </c>
    </row>
    <row r="27" spans="1:8" x14ac:dyDescent="0.2">
      <c r="A27" s="45">
        <v>21</v>
      </c>
      <c r="B27" s="46" t="s">
        <v>238</v>
      </c>
      <c r="C27" s="46" t="s">
        <v>239</v>
      </c>
      <c r="D27" s="46" t="s">
        <v>240</v>
      </c>
      <c r="E27" s="47">
        <v>98689</v>
      </c>
      <c r="F27" s="48">
        <v>2224.9435050000002</v>
      </c>
      <c r="G27" s="49">
        <v>2.1079319999999999E-2</v>
      </c>
      <c r="H27" s="39" t="s">
        <v>135</v>
      </c>
    </row>
    <row r="28" spans="1:8" x14ac:dyDescent="0.2">
      <c r="A28" s="45">
        <v>22</v>
      </c>
      <c r="B28" s="46" t="s">
        <v>356</v>
      </c>
      <c r="C28" s="46" t="s">
        <v>357</v>
      </c>
      <c r="D28" s="46" t="s">
        <v>290</v>
      </c>
      <c r="E28" s="47">
        <v>55228</v>
      </c>
      <c r="F28" s="48">
        <v>2153.6158599999999</v>
      </c>
      <c r="G28" s="49">
        <v>2.0403560000000001E-2</v>
      </c>
      <c r="H28" s="39" t="s">
        <v>135</v>
      </c>
    </row>
    <row r="29" spans="1:8" x14ac:dyDescent="0.2">
      <c r="A29" s="45">
        <v>23</v>
      </c>
      <c r="B29" s="46" t="s">
        <v>729</v>
      </c>
      <c r="C29" s="46" t="s">
        <v>730</v>
      </c>
      <c r="D29" s="46" t="s">
        <v>249</v>
      </c>
      <c r="E29" s="47">
        <v>626675</v>
      </c>
      <c r="F29" s="48">
        <v>2104.0613125</v>
      </c>
      <c r="G29" s="49">
        <v>1.9934070000000002E-2</v>
      </c>
      <c r="H29" s="39" t="s">
        <v>135</v>
      </c>
    </row>
    <row r="30" spans="1:8" x14ac:dyDescent="0.2">
      <c r="A30" s="45">
        <v>24</v>
      </c>
      <c r="B30" s="46" t="s">
        <v>288</v>
      </c>
      <c r="C30" s="46" t="s">
        <v>289</v>
      </c>
      <c r="D30" s="46" t="s">
        <v>290</v>
      </c>
      <c r="E30" s="47">
        <v>201908</v>
      </c>
      <c r="F30" s="48">
        <v>2078.8447679999999</v>
      </c>
      <c r="G30" s="49">
        <v>1.9695170000000001E-2</v>
      </c>
      <c r="H30" s="39" t="s">
        <v>135</v>
      </c>
    </row>
    <row r="31" spans="1:8" x14ac:dyDescent="0.2">
      <c r="A31" s="45">
        <v>25</v>
      </c>
      <c r="B31" s="46" t="s">
        <v>731</v>
      </c>
      <c r="C31" s="46" t="s">
        <v>732</v>
      </c>
      <c r="D31" s="46" t="s">
        <v>13</v>
      </c>
      <c r="E31" s="47">
        <v>246480</v>
      </c>
      <c r="F31" s="48">
        <v>1442.64744</v>
      </c>
      <c r="G31" s="49">
        <v>1.3667779999999999E-2</v>
      </c>
      <c r="H31" s="39" t="s">
        <v>135</v>
      </c>
    </row>
    <row r="32" spans="1:8" x14ac:dyDescent="0.2">
      <c r="A32" s="45">
        <v>26</v>
      </c>
      <c r="B32" s="46" t="s">
        <v>440</v>
      </c>
      <c r="C32" s="46" t="s">
        <v>441</v>
      </c>
      <c r="D32" s="46" t="s">
        <v>219</v>
      </c>
      <c r="E32" s="47">
        <v>101625</v>
      </c>
      <c r="F32" s="48">
        <v>1411.672875</v>
      </c>
      <c r="G32" s="49">
        <v>1.337432E-2</v>
      </c>
      <c r="H32" s="39" t="s">
        <v>135</v>
      </c>
    </row>
    <row r="33" spans="1:8" x14ac:dyDescent="0.2">
      <c r="A33" s="45">
        <v>27</v>
      </c>
      <c r="B33" s="46" t="s">
        <v>733</v>
      </c>
      <c r="C33" s="46" t="s">
        <v>734</v>
      </c>
      <c r="D33" s="46" t="s">
        <v>48</v>
      </c>
      <c r="E33" s="47">
        <v>92424</v>
      </c>
      <c r="F33" s="48">
        <v>852.01064399999996</v>
      </c>
      <c r="G33" s="49">
        <v>8.0720299999999991E-3</v>
      </c>
      <c r="H33" s="39" t="s">
        <v>135</v>
      </c>
    </row>
    <row r="34" spans="1:8" x14ac:dyDescent="0.2">
      <c r="A34" s="45">
        <v>28</v>
      </c>
      <c r="B34" s="46" t="s">
        <v>417</v>
      </c>
      <c r="C34" s="46" t="s">
        <v>418</v>
      </c>
      <c r="D34" s="46" t="s">
        <v>180</v>
      </c>
      <c r="E34" s="47">
        <v>15297</v>
      </c>
      <c r="F34" s="48">
        <v>196.658232</v>
      </c>
      <c r="G34" s="49">
        <v>1.86316E-3</v>
      </c>
      <c r="H34" s="39" t="s">
        <v>135</v>
      </c>
    </row>
    <row r="35" spans="1:8" x14ac:dyDescent="0.2">
      <c r="A35" s="50"/>
      <c r="B35" s="50"/>
      <c r="C35" s="51" t="s">
        <v>134</v>
      </c>
      <c r="D35" s="50"/>
      <c r="E35" s="50" t="s">
        <v>135</v>
      </c>
      <c r="F35" s="52">
        <v>98467.569125499998</v>
      </c>
      <c r="G35" s="53">
        <v>0.93289087000000004</v>
      </c>
      <c r="H35" s="39" t="s">
        <v>135</v>
      </c>
    </row>
    <row r="36" spans="1:8" x14ac:dyDescent="0.2">
      <c r="A36" s="50"/>
      <c r="B36" s="50"/>
      <c r="C36" s="54"/>
      <c r="D36" s="50"/>
      <c r="E36" s="50"/>
      <c r="F36" s="55"/>
      <c r="G36" s="55"/>
      <c r="H36" s="39" t="s">
        <v>135</v>
      </c>
    </row>
    <row r="37" spans="1:8" x14ac:dyDescent="0.2">
      <c r="A37" s="50"/>
      <c r="B37" s="50"/>
      <c r="C37" s="51" t="s">
        <v>136</v>
      </c>
      <c r="D37" s="50"/>
      <c r="E37" s="50"/>
      <c r="F37" s="50"/>
      <c r="G37" s="50"/>
      <c r="H37" s="39" t="s">
        <v>135</v>
      </c>
    </row>
    <row r="38" spans="1:8" x14ac:dyDescent="0.2">
      <c r="A38" s="50"/>
      <c r="B38" s="50"/>
      <c r="C38" s="51" t="s">
        <v>134</v>
      </c>
      <c r="D38" s="50"/>
      <c r="E38" s="50" t="s">
        <v>135</v>
      </c>
      <c r="F38" s="56" t="s">
        <v>137</v>
      </c>
      <c r="G38" s="53">
        <v>0</v>
      </c>
      <c r="H38" s="39" t="s">
        <v>135</v>
      </c>
    </row>
    <row r="39" spans="1:8" x14ac:dyDescent="0.2">
      <c r="A39" s="50"/>
      <c r="B39" s="50"/>
      <c r="C39" s="54"/>
      <c r="D39" s="50"/>
      <c r="E39" s="50"/>
      <c r="F39" s="55"/>
      <c r="G39" s="55"/>
      <c r="H39" s="39" t="s">
        <v>135</v>
      </c>
    </row>
    <row r="40" spans="1:8" x14ac:dyDescent="0.2">
      <c r="A40" s="50"/>
      <c r="B40" s="50"/>
      <c r="C40" s="51" t="s">
        <v>138</v>
      </c>
      <c r="D40" s="50"/>
      <c r="E40" s="50"/>
      <c r="F40" s="50"/>
      <c r="G40" s="50"/>
      <c r="H40" s="39" t="s">
        <v>135</v>
      </c>
    </row>
    <row r="41" spans="1:8" x14ac:dyDescent="0.2">
      <c r="A41" s="50"/>
      <c r="B41" s="50"/>
      <c r="C41" s="51" t="s">
        <v>134</v>
      </c>
      <c r="D41" s="50"/>
      <c r="E41" s="50" t="s">
        <v>135</v>
      </c>
      <c r="F41" s="56" t="s">
        <v>137</v>
      </c>
      <c r="G41" s="53">
        <v>0</v>
      </c>
      <c r="H41" s="39" t="s">
        <v>135</v>
      </c>
    </row>
    <row r="42" spans="1:8" x14ac:dyDescent="0.2">
      <c r="A42" s="50"/>
      <c r="B42" s="50"/>
      <c r="C42" s="54"/>
      <c r="D42" s="50"/>
      <c r="E42" s="50"/>
      <c r="F42" s="55"/>
      <c r="G42" s="55"/>
      <c r="H42" s="39" t="s">
        <v>135</v>
      </c>
    </row>
    <row r="43" spans="1:8" x14ac:dyDescent="0.2">
      <c r="A43" s="50"/>
      <c r="B43" s="50"/>
      <c r="C43" s="51" t="s">
        <v>139</v>
      </c>
      <c r="D43" s="50"/>
      <c r="E43" s="50"/>
      <c r="F43" s="50"/>
      <c r="G43" s="50"/>
      <c r="H43" s="39" t="s">
        <v>135</v>
      </c>
    </row>
    <row r="44" spans="1:8" x14ac:dyDescent="0.2">
      <c r="A44" s="50"/>
      <c r="B44" s="50"/>
      <c r="C44" s="51" t="s">
        <v>134</v>
      </c>
      <c r="D44" s="50"/>
      <c r="E44" s="50" t="s">
        <v>135</v>
      </c>
      <c r="F44" s="56" t="s">
        <v>137</v>
      </c>
      <c r="G44" s="53">
        <v>0</v>
      </c>
      <c r="H44" s="39" t="s">
        <v>135</v>
      </c>
    </row>
    <row r="45" spans="1:8" x14ac:dyDescent="0.2">
      <c r="A45" s="50"/>
      <c r="B45" s="50"/>
      <c r="C45" s="54"/>
      <c r="D45" s="50"/>
      <c r="E45" s="50"/>
      <c r="F45" s="55"/>
      <c r="G45" s="55"/>
      <c r="H45" s="39" t="s">
        <v>135</v>
      </c>
    </row>
    <row r="46" spans="1:8" x14ac:dyDescent="0.2">
      <c r="A46" s="50"/>
      <c r="B46" s="50"/>
      <c r="C46" s="51" t="s">
        <v>140</v>
      </c>
      <c r="D46" s="50"/>
      <c r="E46" s="50"/>
      <c r="F46" s="55"/>
      <c r="G46" s="55"/>
      <c r="H46" s="39" t="s">
        <v>135</v>
      </c>
    </row>
    <row r="47" spans="1:8" x14ac:dyDescent="0.2">
      <c r="A47" s="50"/>
      <c r="B47" s="50"/>
      <c r="C47" s="51" t="s">
        <v>134</v>
      </c>
      <c r="D47" s="50"/>
      <c r="E47" s="50" t="s">
        <v>135</v>
      </c>
      <c r="F47" s="56" t="s">
        <v>137</v>
      </c>
      <c r="G47" s="53">
        <v>0</v>
      </c>
      <c r="H47" s="39" t="s">
        <v>135</v>
      </c>
    </row>
    <row r="48" spans="1:8" x14ac:dyDescent="0.2">
      <c r="A48" s="50"/>
      <c r="B48" s="50"/>
      <c r="C48" s="54"/>
      <c r="D48" s="50"/>
      <c r="E48" s="50"/>
      <c r="F48" s="55"/>
      <c r="G48" s="55"/>
      <c r="H48" s="39" t="s">
        <v>135</v>
      </c>
    </row>
    <row r="49" spans="1:8" x14ac:dyDescent="0.2">
      <c r="A49" s="50"/>
      <c r="B49" s="50"/>
      <c r="C49" s="51" t="s">
        <v>141</v>
      </c>
      <c r="D49" s="50"/>
      <c r="E49" s="50"/>
      <c r="F49" s="55"/>
      <c r="G49" s="55"/>
      <c r="H49" s="39" t="s">
        <v>135</v>
      </c>
    </row>
    <row r="50" spans="1:8" x14ac:dyDescent="0.2">
      <c r="A50" s="50"/>
      <c r="B50" s="50"/>
      <c r="C50" s="51" t="s">
        <v>134</v>
      </c>
      <c r="D50" s="50"/>
      <c r="E50" s="50" t="s">
        <v>135</v>
      </c>
      <c r="F50" s="56" t="s">
        <v>137</v>
      </c>
      <c r="G50" s="53">
        <v>0</v>
      </c>
      <c r="H50" s="39" t="s">
        <v>135</v>
      </c>
    </row>
    <row r="51" spans="1:8" x14ac:dyDescent="0.2">
      <c r="A51" s="50"/>
      <c r="B51" s="50"/>
      <c r="C51" s="54"/>
      <c r="D51" s="50"/>
      <c r="E51" s="50"/>
      <c r="F51" s="55"/>
      <c r="G51" s="55"/>
      <c r="H51" s="39" t="s">
        <v>135</v>
      </c>
    </row>
    <row r="52" spans="1:8" x14ac:dyDescent="0.2">
      <c r="A52" s="50"/>
      <c r="B52" s="50"/>
      <c r="C52" s="51" t="s">
        <v>142</v>
      </c>
      <c r="D52" s="50"/>
      <c r="E52" s="50"/>
      <c r="F52" s="52">
        <f>F35</f>
        <v>98467.569125499998</v>
      </c>
      <c r="G52" s="53">
        <f>G35</f>
        <v>0.93289087000000004</v>
      </c>
      <c r="H52" s="39" t="s">
        <v>135</v>
      </c>
    </row>
    <row r="53" spans="1:8" x14ac:dyDescent="0.2">
      <c r="A53" s="50"/>
      <c r="B53" s="50"/>
      <c r="C53" s="54"/>
      <c r="D53" s="50"/>
      <c r="E53" s="50"/>
      <c r="F53" s="55"/>
      <c r="G53" s="55"/>
      <c r="H53" s="39" t="s">
        <v>135</v>
      </c>
    </row>
    <row r="54" spans="1:8" x14ac:dyDescent="0.2">
      <c r="A54" s="50"/>
      <c r="B54" s="50"/>
      <c r="C54" s="51" t="s">
        <v>143</v>
      </c>
      <c r="D54" s="50"/>
      <c r="E54" s="50"/>
      <c r="F54" s="55"/>
      <c r="G54" s="55"/>
      <c r="H54" s="39" t="s">
        <v>135</v>
      </c>
    </row>
    <row r="55" spans="1:8" x14ac:dyDescent="0.2">
      <c r="A55" s="50"/>
      <c r="B55" s="50"/>
      <c r="C55" s="51" t="s">
        <v>10</v>
      </c>
      <c r="D55" s="50"/>
      <c r="E55" s="50"/>
      <c r="F55" s="55"/>
      <c r="G55" s="55"/>
      <c r="H55" s="39" t="s">
        <v>135</v>
      </c>
    </row>
    <row r="56" spans="1:8" x14ac:dyDescent="0.2">
      <c r="A56" s="50"/>
      <c r="B56" s="50"/>
      <c r="C56" s="51" t="s">
        <v>134</v>
      </c>
      <c r="D56" s="50"/>
      <c r="E56" s="50" t="s">
        <v>135</v>
      </c>
      <c r="F56" s="56" t="s">
        <v>137</v>
      </c>
      <c r="G56" s="53">
        <v>0</v>
      </c>
      <c r="H56" s="39" t="s">
        <v>135</v>
      </c>
    </row>
    <row r="57" spans="1:8" x14ac:dyDescent="0.2">
      <c r="A57" s="50"/>
      <c r="B57" s="50"/>
      <c r="C57" s="54"/>
      <c r="D57" s="50"/>
      <c r="E57" s="50"/>
      <c r="F57" s="55"/>
      <c r="G57" s="55"/>
      <c r="H57" s="39" t="s">
        <v>135</v>
      </c>
    </row>
    <row r="58" spans="1:8" x14ac:dyDescent="0.2">
      <c r="A58" s="50"/>
      <c r="B58" s="50"/>
      <c r="C58" s="51" t="s">
        <v>144</v>
      </c>
      <c r="D58" s="50"/>
      <c r="E58" s="50"/>
      <c r="F58" s="50"/>
      <c r="G58" s="50"/>
      <c r="H58" s="39" t="s">
        <v>135</v>
      </c>
    </row>
    <row r="59" spans="1:8" x14ac:dyDescent="0.2">
      <c r="A59" s="50"/>
      <c r="B59" s="50"/>
      <c r="C59" s="51" t="s">
        <v>134</v>
      </c>
      <c r="D59" s="50"/>
      <c r="E59" s="50" t="s">
        <v>135</v>
      </c>
      <c r="F59" s="56" t="s">
        <v>137</v>
      </c>
      <c r="G59" s="53">
        <v>0</v>
      </c>
      <c r="H59" s="39" t="s">
        <v>135</v>
      </c>
    </row>
    <row r="60" spans="1:8" x14ac:dyDescent="0.2">
      <c r="A60" s="50"/>
      <c r="B60" s="50"/>
      <c r="C60" s="54"/>
      <c r="D60" s="50"/>
      <c r="E60" s="50"/>
      <c r="F60" s="55"/>
      <c r="G60" s="55"/>
      <c r="H60" s="39" t="s">
        <v>135</v>
      </c>
    </row>
    <row r="61" spans="1:8" x14ac:dyDescent="0.2">
      <c r="A61" s="50"/>
      <c r="B61" s="50"/>
      <c r="C61" s="51" t="s">
        <v>145</v>
      </c>
      <c r="D61" s="50"/>
      <c r="E61" s="50"/>
      <c r="F61" s="50"/>
      <c r="G61" s="50"/>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146</v>
      </c>
      <c r="D64" s="50"/>
      <c r="E64" s="50"/>
      <c r="F64" s="55"/>
      <c r="G64" s="55"/>
      <c r="H64" s="39" t="s">
        <v>135</v>
      </c>
    </row>
    <row r="65" spans="1:8" x14ac:dyDescent="0.2">
      <c r="A65" s="50"/>
      <c r="B65" s="50"/>
      <c r="C65" s="51" t="s">
        <v>134</v>
      </c>
      <c r="D65" s="50"/>
      <c r="E65" s="50" t="s">
        <v>135</v>
      </c>
      <c r="F65" s="56" t="s">
        <v>137</v>
      </c>
      <c r="G65" s="53">
        <v>0</v>
      </c>
      <c r="H65" s="39" t="s">
        <v>135</v>
      </c>
    </row>
    <row r="66" spans="1:8" ht="12.75" customHeight="1" x14ac:dyDescent="0.2">
      <c r="A66" s="37"/>
      <c r="B66" s="37"/>
      <c r="C66" s="38"/>
      <c r="D66" s="37"/>
      <c r="E66" s="37"/>
      <c r="F66" s="57"/>
      <c r="G66" s="58"/>
      <c r="H66" s="39" t="s">
        <v>135</v>
      </c>
    </row>
    <row r="67" spans="1:8" ht="12.75" customHeight="1" x14ac:dyDescent="0.2">
      <c r="A67" s="37"/>
      <c r="B67" s="37"/>
      <c r="C67" s="38" t="s">
        <v>948</v>
      </c>
      <c r="D67" s="37"/>
      <c r="E67" s="37"/>
      <c r="F67" s="37"/>
      <c r="G67" s="37"/>
      <c r="H67" s="39" t="s">
        <v>135</v>
      </c>
    </row>
    <row r="68" spans="1:8" ht="25.5" x14ac:dyDescent="0.2">
      <c r="A68" s="40">
        <v>1</v>
      </c>
      <c r="B68" s="41" t="s">
        <v>317</v>
      </c>
      <c r="C68" s="41" t="s">
        <v>1074</v>
      </c>
      <c r="D68" s="41" t="s">
        <v>226</v>
      </c>
      <c r="E68" s="42">
        <v>670440</v>
      </c>
      <c r="F68" s="43">
        <v>68.869608119999995</v>
      </c>
      <c r="G68" s="44">
        <v>6.5247999999999999E-4</v>
      </c>
      <c r="H68" s="39">
        <v>6.33</v>
      </c>
    </row>
    <row r="69" spans="1:8" ht="12.75" customHeight="1" x14ac:dyDescent="0.2">
      <c r="A69" s="37"/>
      <c r="B69" s="37"/>
      <c r="C69" s="38" t="s">
        <v>134</v>
      </c>
      <c r="D69" s="37"/>
      <c r="E69" s="37" t="s">
        <v>135</v>
      </c>
      <c r="F69" s="59">
        <f>F68</f>
        <v>68.869608119999995</v>
      </c>
      <c r="G69" s="58">
        <f>G68</f>
        <v>6.5247999999999999E-4</v>
      </c>
      <c r="H69" s="39" t="s">
        <v>135</v>
      </c>
    </row>
    <row r="70" spans="1:8" x14ac:dyDescent="0.2">
      <c r="A70" s="50"/>
      <c r="B70" s="50"/>
      <c r="C70" s="54"/>
      <c r="D70" s="50"/>
      <c r="E70" s="50"/>
      <c r="F70" s="55"/>
      <c r="G70" s="55"/>
      <c r="H70" s="39" t="s">
        <v>135</v>
      </c>
    </row>
    <row r="71" spans="1:8" x14ac:dyDescent="0.2">
      <c r="A71" s="50"/>
      <c r="B71" s="50"/>
      <c r="C71" s="51" t="s">
        <v>147</v>
      </c>
      <c r="D71" s="50"/>
      <c r="E71" s="50"/>
      <c r="F71" s="52">
        <f>F69</f>
        <v>68.869608119999995</v>
      </c>
      <c r="G71" s="53">
        <f>G69</f>
        <v>6.5247999999999999E-4</v>
      </c>
      <c r="H71" s="39" t="s">
        <v>135</v>
      </c>
    </row>
    <row r="72" spans="1:8" x14ac:dyDescent="0.2">
      <c r="A72" s="50"/>
      <c r="B72" s="50"/>
      <c r="C72" s="54"/>
      <c r="D72" s="50"/>
      <c r="E72" s="50"/>
      <c r="F72" s="55"/>
      <c r="G72" s="55"/>
      <c r="H72" s="39" t="s">
        <v>135</v>
      </c>
    </row>
    <row r="73" spans="1:8" x14ac:dyDescent="0.2">
      <c r="A73" s="50"/>
      <c r="B73" s="50"/>
      <c r="C73" s="51" t="s">
        <v>148</v>
      </c>
      <c r="D73" s="50"/>
      <c r="E73" s="50"/>
      <c r="F73" s="55"/>
      <c r="G73" s="55"/>
      <c r="H73" s="39" t="s">
        <v>135</v>
      </c>
    </row>
    <row r="74" spans="1:8" x14ac:dyDescent="0.2">
      <c r="A74" s="50"/>
      <c r="B74" s="50"/>
      <c r="C74" s="51" t="s">
        <v>149</v>
      </c>
      <c r="D74" s="50"/>
      <c r="E74" s="50"/>
      <c r="F74" s="55"/>
      <c r="G74" s="55"/>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150</v>
      </c>
      <c r="D77" s="50"/>
      <c r="E77" s="50"/>
      <c r="F77" s="55"/>
      <c r="G77" s="55"/>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151</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152</v>
      </c>
      <c r="D83" s="50"/>
      <c r="E83" s="50"/>
      <c r="F83" s="55"/>
      <c r="G83" s="55"/>
      <c r="H83" s="39" t="s">
        <v>135</v>
      </c>
    </row>
    <row r="84" spans="1:8" x14ac:dyDescent="0.2">
      <c r="A84" s="45">
        <v>1</v>
      </c>
      <c r="B84" s="46"/>
      <c r="C84" s="46" t="s">
        <v>153</v>
      </c>
      <c r="D84" s="46"/>
      <c r="E84" s="60"/>
      <c r="F84" s="48">
        <v>6202.2534188250002</v>
      </c>
      <c r="G84" s="49">
        <v>5.8760720000000002E-2</v>
      </c>
      <c r="H84" s="39">
        <v>4.92</v>
      </c>
    </row>
    <row r="85" spans="1:8" x14ac:dyDescent="0.2">
      <c r="A85" s="50"/>
      <c r="B85" s="50"/>
      <c r="C85" s="51" t="s">
        <v>134</v>
      </c>
      <c r="D85" s="50"/>
      <c r="E85" s="50" t="s">
        <v>135</v>
      </c>
      <c r="F85" s="52">
        <v>6202.2534188250002</v>
      </c>
      <c r="G85" s="53">
        <v>5.8760720000000002E-2</v>
      </c>
      <c r="H85" s="39" t="s">
        <v>135</v>
      </c>
    </row>
    <row r="86" spans="1:8" x14ac:dyDescent="0.2">
      <c r="A86" s="50"/>
      <c r="B86" s="50"/>
      <c r="C86" s="54"/>
      <c r="D86" s="50"/>
      <c r="E86" s="50"/>
      <c r="F86" s="55"/>
      <c r="G86" s="55"/>
      <c r="H86" s="39" t="s">
        <v>135</v>
      </c>
    </row>
    <row r="87" spans="1:8" x14ac:dyDescent="0.2">
      <c r="A87" s="50"/>
      <c r="B87" s="50"/>
      <c r="C87" s="51" t="s">
        <v>154</v>
      </c>
      <c r="D87" s="50"/>
      <c r="E87" s="50"/>
      <c r="F87" s="52">
        <v>6202.2534188250002</v>
      </c>
      <c r="G87" s="53">
        <v>5.8760720000000002E-2</v>
      </c>
      <c r="H87" s="39" t="s">
        <v>135</v>
      </c>
    </row>
    <row r="88" spans="1:8" x14ac:dyDescent="0.2">
      <c r="A88" s="50"/>
      <c r="B88" s="50"/>
      <c r="C88" s="55"/>
      <c r="D88" s="50"/>
      <c r="E88" s="50"/>
      <c r="F88" s="50"/>
      <c r="G88" s="50"/>
      <c r="H88" s="39" t="s">
        <v>135</v>
      </c>
    </row>
    <row r="89" spans="1:8" x14ac:dyDescent="0.2">
      <c r="A89" s="50"/>
      <c r="B89" s="50"/>
      <c r="C89" s="51" t="s">
        <v>155</v>
      </c>
      <c r="D89" s="50"/>
      <c r="E89" s="50"/>
      <c r="F89" s="50"/>
      <c r="G89" s="50"/>
      <c r="H89" s="39" t="s">
        <v>135</v>
      </c>
    </row>
    <row r="90" spans="1:8" x14ac:dyDescent="0.2">
      <c r="A90" s="50"/>
      <c r="B90" s="50"/>
      <c r="C90" s="51" t="s">
        <v>156</v>
      </c>
      <c r="D90" s="50"/>
      <c r="E90" s="50"/>
      <c r="F90" s="50"/>
      <c r="G90" s="50"/>
      <c r="H90" s="39" t="s">
        <v>135</v>
      </c>
    </row>
    <row r="91" spans="1:8" x14ac:dyDescent="0.2">
      <c r="A91" s="50"/>
      <c r="B91" s="50"/>
      <c r="C91" s="51" t="s">
        <v>134</v>
      </c>
      <c r="D91" s="50"/>
      <c r="E91" s="50" t="s">
        <v>135</v>
      </c>
      <c r="F91" s="56" t="s">
        <v>137</v>
      </c>
      <c r="G91" s="53">
        <v>0</v>
      </c>
      <c r="H91" s="39" t="s">
        <v>135</v>
      </c>
    </row>
    <row r="92" spans="1:8" x14ac:dyDescent="0.2">
      <c r="A92" s="50"/>
      <c r="B92" s="50"/>
      <c r="C92" s="54"/>
      <c r="D92" s="50"/>
      <c r="E92" s="50"/>
      <c r="F92" s="55"/>
      <c r="G92" s="55"/>
      <c r="H92" s="39" t="s">
        <v>135</v>
      </c>
    </row>
    <row r="93" spans="1:8" x14ac:dyDescent="0.2">
      <c r="A93" s="50"/>
      <c r="B93" s="50"/>
      <c r="C93" s="51" t="s">
        <v>157</v>
      </c>
      <c r="D93" s="50"/>
      <c r="E93" s="50"/>
      <c r="F93" s="50"/>
      <c r="G93" s="50"/>
      <c r="H93" s="39" t="s">
        <v>135</v>
      </c>
    </row>
    <row r="94" spans="1:8" x14ac:dyDescent="0.2">
      <c r="A94" s="50"/>
      <c r="B94" s="50"/>
      <c r="C94" s="51" t="s">
        <v>158</v>
      </c>
      <c r="D94" s="50"/>
      <c r="E94" s="50"/>
      <c r="F94" s="50"/>
      <c r="G94" s="50"/>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17" x14ac:dyDescent="0.2">
      <c r="A97" s="50"/>
      <c r="B97" s="50"/>
      <c r="C97" s="51" t="s">
        <v>159</v>
      </c>
      <c r="D97" s="50"/>
      <c r="E97" s="50"/>
      <c r="F97" s="55"/>
      <c r="G97" s="55"/>
      <c r="H97" s="39" t="s">
        <v>135</v>
      </c>
    </row>
    <row r="98" spans="1:17" x14ac:dyDescent="0.2">
      <c r="A98" s="50"/>
      <c r="B98" s="50"/>
      <c r="C98" s="51" t="s">
        <v>134</v>
      </c>
      <c r="D98" s="50"/>
      <c r="E98" s="50" t="s">
        <v>135</v>
      </c>
      <c r="F98" s="56" t="s">
        <v>137</v>
      </c>
      <c r="G98" s="53">
        <v>0</v>
      </c>
      <c r="H98" s="39" t="s">
        <v>135</v>
      </c>
    </row>
    <row r="99" spans="1:17" x14ac:dyDescent="0.2">
      <c r="A99" s="50"/>
      <c r="B99" s="50"/>
      <c r="C99" s="54"/>
      <c r="D99" s="50"/>
      <c r="E99" s="50"/>
      <c r="F99" s="55"/>
      <c r="G99" s="55"/>
      <c r="H99" s="39" t="s">
        <v>135</v>
      </c>
    </row>
    <row r="100" spans="1:17" x14ac:dyDescent="0.2">
      <c r="A100" s="60"/>
      <c r="B100" s="46"/>
      <c r="C100" s="46" t="s">
        <v>160</v>
      </c>
      <c r="D100" s="46"/>
      <c r="E100" s="60"/>
      <c r="F100" s="48">
        <v>812.31501894999997</v>
      </c>
      <c r="G100" s="49">
        <v>7.69595E-3</v>
      </c>
      <c r="H100" s="39" t="s">
        <v>135</v>
      </c>
    </row>
    <row r="101" spans="1:17" x14ac:dyDescent="0.2">
      <c r="A101" s="54"/>
      <c r="B101" s="54"/>
      <c r="C101" s="51" t="s">
        <v>161</v>
      </c>
      <c r="D101" s="55"/>
      <c r="E101" s="55"/>
      <c r="F101" s="52">
        <v>105551.007171395</v>
      </c>
      <c r="G101" s="61">
        <v>1.0000000200000001</v>
      </c>
      <c r="H101" s="39" t="s">
        <v>135</v>
      </c>
    </row>
    <row r="102" spans="1:17" x14ac:dyDescent="0.2">
      <c r="A102" s="62"/>
      <c r="B102" s="62"/>
      <c r="C102" s="63"/>
      <c r="D102" s="64"/>
      <c r="E102" s="64"/>
      <c r="F102" s="65"/>
      <c r="G102" s="66"/>
      <c r="H102" s="67"/>
    </row>
    <row r="103" spans="1:17" x14ac:dyDescent="0.2">
      <c r="A103" s="62"/>
      <c r="B103" s="68" t="s">
        <v>937</v>
      </c>
      <c r="C103" s="68"/>
      <c r="D103" s="68"/>
      <c r="E103" s="68"/>
      <c r="F103" s="68"/>
      <c r="G103" s="68"/>
      <c r="H103" s="68"/>
      <c r="J103" s="69"/>
    </row>
    <row r="104" spans="1:17" x14ac:dyDescent="0.2">
      <c r="A104" s="62"/>
      <c r="B104" s="68" t="s">
        <v>938</v>
      </c>
      <c r="C104" s="68"/>
      <c r="D104" s="68"/>
      <c r="E104" s="68"/>
      <c r="F104" s="68"/>
      <c r="G104" s="68"/>
      <c r="H104" s="68"/>
      <c r="J104" s="69"/>
    </row>
    <row r="105" spans="1:17" x14ac:dyDescent="0.2">
      <c r="A105" s="62"/>
      <c r="B105" s="68" t="s">
        <v>939</v>
      </c>
      <c r="C105" s="68"/>
      <c r="D105" s="68"/>
      <c r="E105" s="68"/>
      <c r="F105" s="68"/>
      <c r="G105" s="68"/>
      <c r="H105" s="68"/>
      <c r="J105" s="69"/>
    </row>
    <row r="106" spans="1:17" s="72" customFormat="1" ht="55.5" customHeight="1" x14ac:dyDescent="0.25">
      <c r="A106" s="70"/>
      <c r="B106" s="71" t="s">
        <v>940</v>
      </c>
      <c r="C106" s="71"/>
      <c r="D106" s="71"/>
      <c r="E106" s="71"/>
      <c r="F106" s="71"/>
      <c r="G106" s="71"/>
      <c r="H106" s="71"/>
      <c r="I106" s="33"/>
      <c r="J106" s="69"/>
      <c r="K106" s="33"/>
      <c r="L106" s="33"/>
      <c r="M106" s="33"/>
      <c r="N106" s="33"/>
      <c r="O106" s="33"/>
      <c r="P106" s="33"/>
      <c r="Q106" s="33"/>
    </row>
    <row r="107" spans="1:17" x14ac:dyDescent="0.2">
      <c r="A107" s="62"/>
      <c r="B107" s="68" t="s">
        <v>941</v>
      </c>
      <c r="C107" s="68"/>
      <c r="D107" s="68"/>
      <c r="E107" s="68"/>
      <c r="F107" s="68"/>
      <c r="G107" s="68"/>
      <c r="H107" s="68"/>
      <c r="J107" s="69"/>
    </row>
    <row r="108" spans="1:17" x14ac:dyDescent="0.2">
      <c r="A108" s="62"/>
      <c r="B108" s="62"/>
      <c r="C108" s="62"/>
      <c r="D108" s="64"/>
      <c r="E108" s="64"/>
      <c r="F108" s="64"/>
      <c r="G108" s="64"/>
    </row>
    <row r="109" spans="1:17" x14ac:dyDescent="0.2">
      <c r="A109" s="62"/>
      <c r="B109" s="73" t="s">
        <v>162</v>
      </c>
      <c r="C109" s="74"/>
      <c r="D109" s="75"/>
      <c r="E109" s="76"/>
      <c r="F109" s="64"/>
      <c r="G109" s="64"/>
    </row>
    <row r="110" spans="1:17" x14ac:dyDescent="0.2">
      <c r="A110" s="62"/>
      <c r="B110" s="77" t="s">
        <v>163</v>
      </c>
      <c r="C110" s="78"/>
      <c r="D110" s="38" t="s">
        <v>164</v>
      </c>
      <c r="E110" s="76"/>
      <c r="F110" s="64"/>
      <c r="G110" s="64"/>
    </row>
    <row r="111" spans="1:17" x14ac:dyDescent="0.2">
      <c r="A111" s="62"/>
      <c r="B111" s="77" t="s">
        <v>942</v>
      </c>
      <c r="C111" s="78"/>
      <c r="D111" s="38" t="s">
        <v>164</v>
      </c>
      <c r="E111" s="76"/>
      <c r="F111" s="64"/>
      <c r="G111" s="64"/>
    </row>
    <row r="112" spans="1:17" x14ac:dyDescent="0.2">
      <c r="A112" s="62"/>
      <c r="B112" s="77" t="s">
        <v>165</v>
      </c>
      <c r="C112" s="78"/>
      <c r="D112" s="79" t="s">
        <v>135</v>
      </c>
      <c r="E112" s="76"/>
      <c r="F112" s="64"/>
      <c r="G112" s="64"/>
    </row>
    <row r="113" spans="1:10" x14ac:dyDescent="0.2">
      <c r="A113" s="80"/>
      <c r="B113" s="81" t="s">
        <v>135</v>
      </c>
      <c r="C113" s="81" t="s">
        <v>943</v>
      </c>
      <c r="D113" s="81" t="s">
        <v>166</v>
      </c>
      <c r="E113" s="80"/>
      <c r="F113" s="80"/>
      <c r="G113" s="80"/>
      <c r="H113" s="80"/>
      <c r="J113" s="69"/>
    </row>
    <row r="114" spans="1:10" x14ac:dyDescent="0.2">
      <c r="A114" s="80"/>
      <c r="B114" s="82" t="s">
        <v>167</v>
      </c>
      <c r="C114" s="83">
        <v>46053</v>
      </c>
      <c r="D114" s="83">
        <v>46081</v>
      </c>
      <c r="E114" s="80"/>
      <c r="F114" s="80"/>
      <c r="G114" s="80"/>
      <c r="J114" s="69"/>
    </row>
    <row r="115" spans="1:10" x14ac:dyDescent="0.2">
      <c r="A115" s="84"/>
      <c r="B115" s="46" t="s">
        <v>168</v>
      </c>
      <c r="C115" s="85">
        <v>175.5992</v>
      </c>
      <c r="D115" s="85">
        <v>176.3818</v>
      </c>
      <c r="E115" s="84"/>
      <c r="F115" s="86"/>
      <c r="G115" s="87"/>
    </row>
    <row r="116" spans="1:10" x14ac:dyDescent="0.2">
      <c r="A116" s="84"/>
      <c r="B116" s="46" t="s">
        <v>643</v>
      </c>
      <c r="C116" s="85">
        <v>41.153199999999998</v>
      </c>
      <c r="D116" s="85">
        <v>41.336599999999997</v>
      </c>
      <c r="E116" s="84"/>
      <c r="F116" s="86"/>
      <c r="G116" s="87"/>
    </row>
    <row r="117" spans="1:10" x14ac:dyDescent="0.2">
      <c r="A117" s="84"/>
      <c r="B117" s="46" t="s">
        <v>170</v>
      </c>
      <c r="C117" s="85">
        <v>157.7311</v>
      </c>
      <c r="D117" s="85">
        <v>158.30770000000001</v>
      </c>
      <c r="E117" s="84"/>
      <c r="F117" s="86"/>
      <c r="G117" s="87"/>
    </row>
    <row r="118" spans="1:10" x14ac:dyDescent="0.2">
      <c r="A118" s="84"/>
      <c r="B118" s="46" t="s">
        <v>644</v>
      </c>
      <c r="C118" s="85">
        <v>37.618499999999997</v>
      </c>
      <c r="D118" s="85">
        <v>37.756</v>
      </c>
      <c r="E118" s="84"/>
      <c r="F118" s="86"/>
      <c r="G118" s="87"/>
    </row>
    <row r="119" spans="1:10" x14ac:dyDescent="0.2">
      <c r="A119" s="84"/>
      <c r="B119" s="84"/>
      <c r="C119" s="84"/>
      <c r="D119" s="84"/>
      <c r="E119" s="84"/>
      <c r="F119" s="84"/>
      <c r="G119" s="84"/>
    </row>
    <row r="120" spans="1:10" x14ac:dyDescent="0.2">
      <c r="A120" s="84"/>
      <c r="B120" s="167" t="s">
        <v>172</v>
      </c>
      <c r="C120" s="168"/>
      <c r="D120" s="38" t="s">
        <v>164</v>
      </c>
      <c r="E120" s="84"/>
      <c r="F120" s="84"/>
      <c r="G120" s="84"/>
    </row>
    <row r="121" spans="1:10" x14ac:dyDescent="0.2">
      <c r="A121" s="84"/>
      <c r="B121" s="152"/>
      <c r="C121" s="152"/>
      <c r="D121" s="152"/>
      <c r="E121" s="84"/>
      <c r="F121" s="84"/>
      <c r="G121" s="84"/>
    </row>
    <row r="122" spans="1:10" x14ac:dyDescent="0.2">
      <c r="A122" s="80"/>
      <c r="B122" s="77" t="s">
        <v>173</v>
      </c>
      <c r="C122" s="78"/>
      <c r="D122" s="38" t="s">
        <v>164</v>
      </c>
      <c r="E122" s="92"/>
      <c r="F122" s="80"/>
      <c r="G122" s="80"/>
    </row>
    <row r="123" spans="1:10" x14ac:dyDescent="0.2">
      <c r="A123" s="80"/>
      <c r="B123" s="77" t="s">
        <v>174</v>
      </c>
      <c r="C123" s="78"/>
      <c r="D123" s="38" t="s">
        <v>164</v>
      </c>
      <c r="E123" s="92"/>
      <c r="F123" s="80"/>
      <c r="G123" s="80"/>
    </row>
    <row r="124" spans="1:10" x14ac:dyDescent="0.2">
      <c r="A124" s="80"/>
      <c r="B124" s="77" t="s">
        <v>175</v>
      </c>
      <c r="C124" s="78"/>
      <c r="D124" s="38" t="s">
        <v>164</v>
      </c>
      <c r="E124" s="92"/>
      <c r="F124" s="80"/>
      <c r="G124" s="80"/>
    </row>
    <row r="125" spans="1:10" x14ac:dyDescent="0.2">
      <c r="A125" s="80"/>
      <c r="B125" s="77" t="s">
        <v>176</v>
      </c>
      <c r="C125" s="78"/>
      <c r="D125" s="93">
        <v>0.44340085659286249</v>
      </c>
      <c r="E125" s="80"/>
      <c r="F125" s="90"/>
      <c r="G125" s="91"/>
    </row>
    <row r="127" spans="1:10" x14ac:dyDescent="0.2">
      <c r="B127" s="94" t="s">
        <v>945</v>
      </c>
      <c r="C127" s="94"/>
    </row>
    <row r="129" spans="2:4" ht="153.75" customHeight="1" x14ac:dyDescent="0.2"/>
    <row r="132" spans="2:4" x14ac:dyDescent="0.2">
      <c r="B132" s="95" t="s">
        <v>946</v>
      </c>
      <c r="C132" s="96"/>
      <c r="D132" s="95" t="s">
        <v>950</v>
      </c>
    </row>
    <row r="133" spans="2:4" x14ac:dyDescent="0.2">
      <c r="B133" s="95" t="s">
        <v>1078</v>
      </c>
      <c r="D133" s="95" t="s">
        <v>1079</v>
      </c>
    </row>
    <row r="134" spans="2:4" ht="165" customHeight="1" x14ac:dyDescent="0.2"/>
  </sheetData>
  <mergeCells count="18">
    <mergeCell ref="B111:C111"/>
    <mergeCell ref="B112:C112"/>
    <mergeCell ref="B127:C127"/>
    <mergeCell ref="B120:C120"/>
    <mergeCell ref="B124:C124"/>
    <mergeCell ref="B125:C125"/>
    <mergeCell ref="B122:C122"/>
    <mergeCell ref="B123:C123"/>
    <mergeCell ref="B105:H105"/>
    <mergeCell ref="B106:H106"/>
    <mergeCell ref="B107:H107"/>
    <mergeCell ref="B109:D109"/>
    <mergeCell ref="B110:C110"/>
    <mergeCell ref="A1:H1"/>
    <mergeCell ref="A2:H2"/>
    <mergeCell ref="A3:H3"/>
    <mergeCell ref="B103:H103"/>
    <mergeCell ref="B104:H104"/>
  </mergeCells>
  <hyperlinks>
    <hyperlink ref="I1" location="Index!B2" display="Index" xr:uid="{BE318CBC-B868-42BA-AF1E-CAD4830542A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049B-B069-4783-8210-4918D72271AF}">
  <sheetPr>
    <outlinePr summaryBelow="0" summaryRight="0"/>
  </sheetPr>
  <dimension ref="A1:Q168"/>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22.42578125" style="33" bestFit="1"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151" t="s">
        <v>0</v>
      </c>
      <c r="B1" s="151"/>
      <c r="C1" s="151"/>
      <c r="D1" s="151"/>
      <c r="E1" s="151"/>
      <c r="F1" s="151"/>
      <c r="G1" s="151"/>
      <c r="H1" s="151"/>
      <c r="I1" s="1" t="s">
        <v>934</v>
      </c>
    </row>
    <row r="2" spans="1:9" ht="15" x14ac:dyDescent="0.2">
      <c r="A2" s="151" t="s">
        <v>1</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11</v>
      </c>
      <c r="C7" s="46" t="s">
        <v>12</v>
      </c>
      <c r="D7" s="46" t="s">
        <v>13</v>
      </c>
      <c r="E7" s="47">
        <v>210000</v>
      </c>
      <c r="F7" s="48">
        <v>8984.43</v>
      </c>
      <c r="G7" s="49">
        <v>9.3211489999999994E-2</v>
      </c>
      <c r="H7" s="39" t="s">
        <v>135</v>
      </c>
    </row>
    <row r="8" spans="1:9" x14ac:dyDescent="0.2">
      <c r="A8" s="45">
        <v>2</v>
      </c>
      <c r="B8" s="46" t="s">
        <v>14</v>
      </c>
      <c r="C8" s="46" t="s">
        <v>15</v>
      </c>
      <c r="D8" s="46" t="s">
        <v>16</v>
      </c>
      <c r="E8" s="47">
        <v>415000</v>
      </c>
      <c r="F8" s="48">
        <v>7799.0950000000003</v>
      </c>
      <c r="G8" s="49">
        <v>8.0913899999999997E-2</v>
      </c>
      <c r="H8" s="39" t="s">
        <v>135</v>
      </c>
    </row>
    <row r="9" spans="1:9" x14ac:dyDescent="0.2">
      <c r="A9" s="45">
        <v>3</v>
      </c>
      <c r="B9" s="46" t="s">
        <v>17</v>
      </c>
      <c r="C9" s="46" t="s">
        <v>18</v>
      </c>
      <c r="D9" s="46" t="s">
        <v>19</v>
      </c>
      <c r="E9" s="47">
        <v>510000</v>
      </c>
      <c r="F9" s="48">
        <v>7108.89</v>
      </c>
      <c r="G9" s="49">
        <v>7.3753170000000007E-2</v>
      </c>
      <c r="H9" s="39" t="s">
        <v>135</v>
      </c>
    </row>
    <row r="10" spans="1:9" x14ac:dyDescent="0.2">
      <c r="A10" s="45">
        <v>4</v>
      </c>
      <c r="B10" s="46" t="s">
        <v>20</v>
      </c>
      <c r="C10" s="46" t="s">
        <v>21</v>
      </c>
      <c r="D10" s="46" t="s">
        <v>22</v>
      </c>
      <c r="E10" s="47">
        <v>1340000</v>
      </c>
      <c r="F10" s="48">
        <v>5117.46</v>
      </c>
      <c r="G10" s="49">
        <v>5.3092519999999997E-2</v>
      </c>
      <c r="H10" s="39" t="s">
        <v>135</v>
      </c>
    </row>
    <row r="11" spans="1:9" x14ac:dyDescent="0.2">
      <c r="A11" s="45">
        <v>5</v>
      </c>
      <c r="B11" s="46" t="s">
        <v>23</v>
      </c>
      <c r="C11" s="46" t="s">
        <v>24</v>
      </c>
      <c r="D11" s="46" t="s">
        <v>25</v>
      </c>
      <c r="E11" s="47">
        <v>28000</v>
      </c>
      <c r="F11" s="48">
        <v>3549.56</v>
      </c>
      <c r="G11" s="49">
        <v>3.6825910000000003E-2</v>
      </c>
      <c r="H11" s="39" t="s">
        <v>135</v>
      </c>
    </row>
    <row r="12" spans="1:9" x14ac:dyDescent="0.2">
      <c r="A12" s="45">
        <v>6</v>
      </c>
      <c r="B12" s="46" t="s">
        <v>26</v>
      </c>
      <c r="C12" s="46" t="s">
        <v>27</v>
      </c>
      <c r="D12" s="46" t="s">
        <v>28</v>
      </c>
      <c r="E12" s="47">
        <v>675000</v>
      </c>
      <c r="F12" s="48">
        <v>3001.7249999999999</v>
      </c>
      <c r="G12" s="49">
        <v>3.1142240000000002E-2</v>
      </c>
      <c r="H12" s="39" t="s">
        <v>135</v>
      </c>
    </row>
    <row r="13" spans="1:9" x14ac:dyDescent="0.2">
      <c r="A13" s="45">
        <v>7</v>
      </c>
      <c r="B13" s="46" t="s">
        <v>29</v>
      </c>
      <c r="C13" s="46" t="s">
        <v>30</v>
      </c>
      <c r="D13" s="46" t="s">
        <v>31</v>
      </c>
      <c r="E13" s="47">
        <v>200000</v>
      </c>
      <c r="F13" s="48">
        <v>2403.4</v>
      </c>
      <c r="G13" s="49">
        <v>2.4934749999999999E-2</v>
      </c>
      <c r="H13" s="39" t="s">
        <v>135</v>
      </c>
    </row>
    <row r="14" spans="1:9" x14ac:dyDescent="0.2">
      <c r="A14" s="45">
        <v>8</v>
      </c>
      <c r="B14" s="46" t="s">
        <v>32</v>
      </c>
      <c r="C14" s="46" t="s">
        <v>33</v>
      </c>
      <c r="D14" s="46" t="s">
        <v>22</v>
      </c>
      <c r="E14" s="47">
        <v>800000</v>
      </c>
      <c r="F14" s="48">
        <v>2389.1999999999998</v>
      </c>
      <c r="G14" s="49">
        <v>2.4787429999999999E-2</v>
      </c>
      <c r="H14" s="39" t="s">
        <v>135</v>
      </c>
    </row>
    <row r="15" spans="1:9" x14ac:dyDescent="0.2">
      <c r="A15" s="45">
        <v>9</v>
      </c>
      <c r="B15" s="46" t="s">
        <v>34</v>
      </c>
      <c r="C15" s="46" t="s">
        <v>35</v>
      </c>
      <c r="D15" s="46" t="s">
        <v>19</v>
      </c>
      <c r="E15" s="47">
        <v>575000</v>
      </c>
      <c r="F15" s="48">
        <v>2216.0500000000002</v>
      </c>
      <c r="G15" s="49">
        <v>2.2991029999999999E-2</v>
      </c>
      <c r="H15" s="39" t="s">
        <v>135</v>
      </c>
    </row>
    <row r="16" spans="1:9" x14ac:dyDescent="0.2">
      <c r="A16" s="45">
        <v>10</v>
      </c>
      <c r="B16" s="46" t="s">
        <v>36</v>
      </c>
      <c r="C16" s="46" t="s">
        <v>37</v>
      </c>
      <c r="D16" s="46" t="s">
        <v>31</v>
      </c>
      <c r="E16" s="47">
        <v>145000</v>
      </c>
      <c r="F16" s="48">
        <v>1999.405</v>
      </c>
      <c r="G16" s="49">
        <v>2.074339E-2</v>
      </c>
      <c r="H16" s="39" t="s">
        <v>135</v>
      </c>
    </row>
    <row r="17" spans="1:8" x14ac:dyDescent="0.2">
      <c r="A17" s="45">
        <v>11</v>
      </c>
      <c r="B17" s="46" t="s">
        <v>38</v>
      </c>
      <c r="C17" s="46" t="s">
        <v>39</v>
      </c>
      <c r="D17" s="46" t="s">
        <v>40</v>
      </c>
      <c r="E17" s="47">
        <v>51000</v>
      </c>
      <c r="F17" s="48">
        <v>1963.6020000000001</v>
      </c>
      <c r="G17" s="49">
        <v>2.0371940000000002E-2</v>
      </c>
      <c r="H17" s="39" t="s">
        <v>135</v>
      </c>
    </row>
    <row r="18" spans="1:8" x14ac:dyDescent="0.2">
      <c r="A18" s="45">
        <v>12</v>
      </c>
      <c r="B18" s="46" t="s">
        <v>41</v>
      </c>
      <c r="C18" s="46" t="s">
        <v>42</v>
      </c>
      <c r="D18" s="46" t="s">
        <v>40</v>
      </c>
      <c r="E18" s="47">
        <v>7000</v>
      </c>
      <c r="F18" s="48">
        <v>1789.34</v>
      </c>
      <c r="G18" s="49">
        <v>1.8564009999999999E-2</v>
      </c>
      <c r="H18" s="39" t="s">
        <v>135</v>
      </c>
    </row>
    <row r="19" spans="1:8" x14ac:dyDescent="0.2">
      <c r="A19" s="45">
        <v>13</v>
      </c>
      <c r="B19" s="46" t="s">
        <v>43</v>
      </c>
      <c r="C19" s="46" t="s">
        <v>44</v>
      </c>
      <c r="D19" s="46" t="s">
        <v>45</v>
      </c>
      <c r="E19" s="47">
        <v>100000</v>
      </c>
      <c r="F19" s="48">
        <v>1759.7</v>
      </c>
      <c r="G19" s="49">
        <v>1.8256499999999998E-2</v>
      </c>
      <c r="H19" s="39" t="s">
        <v>135</v>
      </c>
    </row>
    <row r="20" spans="1:8" x14ac:dyDescent="0.2">
      <c r="A20" s="45">
        <v>14</v>
      </c>
      <c r="B20" s="46" t="s">
        <v>46</v>
      </c>
      <c r="C20" s="46" t="s">
        <v>47</v>
      </c>
      <c r="D20" s="46" t="s">
        <v>48</v>
      </c>
      <c r="E20" s="47">
        <v>21500</v>
      </c>
      <c r="F20" s="48">
        <v>1714.41</v>
      </c>
      <c r="G20" s="49">
        <v>1.7786630000000001E-2</v>
      </c>
      <c r="H20" s="39" t="s">
        <v>135</v>
      </c>
    </row>
    <row r="21" spans="1:8" x14ac:dyDescent="0.2">
      <c r="A21" s="45">
        <v>15</v>
      </c>
      <c r="B21" s="46" t="s">
        <v>49</v>
      </c>
      <c r="C21" s="46" t="s">
        <v>50</v>
      </c>
      <c r="D21" s="46" t="s">
        <v>13</v>
      </c>
      <c r="E21" s="47">
        <v>138000</v>
      </c>
      <c r="F21" s="48">
        <v>1711.338</v>
      </c>
      <c r="G21" s="49">
        <v>1.7754760000000001E-2</v>
      </c>
      <c r="H21" s="39" t="s">
        <v>135</v>
      </c>
    </row>
    <row r="22" spans="1:8" x14ac:dyDescent="0.2">
      <c r="A22" s="45">
        <v>16</v>
      </c>
      <c r="B22" s="46" t="s">
        <v>51</v>
      </c>
      <c r="C22" s="46" t="s">
        <v>52</v>
      </c>
      <c r="D22" s="46" t="s">
        <v>53</v>
      </c>
      <c r="E22" s="47">
        <v>33000</v>
      </c>
      <c r="F22" s="48">
        <v>1616.4390000000001</v>
      </c>
      <c r="G22" s="49">
        <v>1.6770199999999999E-2</v>
      </c>
      <c r="H22" s="39" t="s">
        <v>135</v>
      </c>
    </row>
    <row r="23" spans="1:8" x14ac:dyDescent="0.2">
      <c r="A23" s="45">
        <v>17</v>
      </c>
      <c r="B23" s="46" t="s">
        <v>54</v>
      </c>
      <c r="C23" s="46" t="s">
        <v>55</v>
      </c>
      <c r="D23" s="46" t="s">
        <v>22</v>
      </c>
      <c r="E23" s="47">
        <v>415000</v>
      </c>
      <c r="F23" s="48">
        <v>1566.8325</v>
      </c>
      <c r="G23" s="49">
        <v>1.6255539999999999E-2</v>
      </c>
      <c r="H23" s="39" t="s">
        <v>135</v>
      </c>
    </row>
    <row r="24" spans="1:8" x14ac:dyDescent="0.2">
      <c r="A24" s="45">
        <v>18</v>
      </c>
      <c r="B24" s="46" t="s">
        <v>56</v>
      </c>
      <c r="C24" s="46" t="s">
        <v>57</v>
      </c>
      <c r="D24" s="46" t="s">
        <v>53</v>
      </c>
      <c r="E24" s="47">
        <v>112000</v>
      </c>
      <c r="F24" s="48">
        <v>1560.384</v>
      </c>
      <c r="G24" s="49">
        <v>1.6188640000000001E-2</v>
      </c>
      <c r="H24" s="39" t="s">
        <v>135</v>
      </c>
    </row>
    <row r="25" spans="1:8" x14ac:dyDescent="0.2">
      <c r="A25" s="45">
        <v>19</v>
      </c>
      <c r="B25" s="46" t="s">
        <v>58</v>
      </c>
      <c r="C25" s="46" t="s">
        <v>59</v>
      </c>
      <c r="D25" s="46" t="s">
        <v>60</v>
      </c>
      <c r="E25" s="47">
        <v>550000</v>
      </c>
      <c r="F25" s="48">
        <v>1538.35</v>
      </c>
      <c r="G25" s="49">
        <v>1.5960040000000002E-2</v>
      </c>
      <c r="H25" s="39" t="s">
        <v>135</v>
      </c>
    </row>
    <row r="26" spans="1:8" x14ac:dyDescent="0.2">
      <c r="A26" s="45">
        <v>20</v>
      </c>
      <c r="B26" s="46" t="s">
        <v>61</v>
      </c>
      <c r="C26" s="46" t="s">
        <v>62</v>
      </c>
      <c r="D26" s="46" t="s">
        <v>63</v>
      </c>
      <c r="E26" s="47">
        <v>100000</v>
      </c>
      <c r="F26" s="48">
        <v>1521</v>
      </c>
      <c r="G26" s="49">
        <v>1.5780039999999999E-2</v>
      </c>
      <c r="H26" s="39" t="s">
        <v>135</v>
      </c>
    </row>
    <row r="27" spans="1:8" x14ac:dyDescent="0.2">
      <c r="A27" s="45">
        <v>21</v>
      </c>
      <c r="B27" s="46" t="s">
        <v>64</v>
      </c>
      <c r="C27" s="46" t="s">
        <v>65</v>
      </c>
      <c r="D27" s="46" t="s">
        <v>16</v>
      </c>
      <c r="E27" s="47">
        <v>325000</v>
      </c>
      <c r="F27" s="48">
        <v>1478.5875000000001</v>
      </c>
      <c r="G27" s="49">
        <v>1.5340019999999999E-2</v>
      </c>
      <c r="H27" s="39" t="s">
        <v>135</v>
      </c>
    </row>
    <row r="28" spans="1:8" x14ac:dyDescent="0.2">
      <c r="A28" s="45">
        <v>22</v>
      </c>
      <c r="B28" s="46" t="s">
        <v>66</v>
      </c>
      <c r="C28" s="46" t="s">
        <v>67</v>
      </c>
      <c r="D28" s="46" t="s">
        <v>40</v>
      </c>
      <c r="E28" s="47">
        <v>160000</v>
      </c>
      <c r="F28" s="48">
        <v>1445.28</v>
      </c>
      <c r="G28" s="49">
        <v>1.4994459999999999E-2</v>
      </c>
      <c r="H28" s="39" t="s">
        <v>135</v>
      </c>
    </row>
    <row r="29" spans="1:8" x14ac:dyDescent="0.2">
      <c r="A29" s="45">
        <v>23</v>
      </c>
      <c r="B29" s="46" t="s">
        <v>68</v>
      </c>
      <c r="C29" s="46" t="s">
        <v>69</v>
      </c>
      <c r="D29" s="46" t="s">
        <v>45</v>
      </c>
      <c r="E29" s="47">
        <v>9500</v>
      </c>
      <c r="F29" s="48">
        <v>1440.58</v>
      </c>
      <c r="G29" s="49">
        <v>1.4945699999999999E-2</v>
      </c>
      <c r="H29" s="39" t="s">
        <v>135</v>
      </c>
    </row>
    <row r="30" spans="1:8" x14ac:dyDescent="0.2">
      <c r="A30" s="45">
        <v>24</v>
      </c>
      <c r="B30" s="46" t="s">
        <v>70</v>
      </c>
      <c r="C30" s="46" t="s">
        <v>71</v>
      </c>
      <c r="D30" s="46" t="s">
        <v>22</v>
      </c>
      <c r="E30" s="47">
        <v>88000</v>
      </c>
      <c r="F30" s="48">
        <v>1378.432</v>
      </c>
      <c r="G30" s="49">
        <v>1.430093E-2</v>
      </c>
      <c r="H30" s="39" t="s">
        <v>135</v>
      </c>
    </row>
    <row r="31" spans="1:8" x14ac:dyDescent="0.2">
      <c r="A31" s="45">
        <v>25</v>
      </c>
      <c r="B31" s="46" t="s">
        <v>72</v>
      </c>
      <c r="C31" s="46" t="s">
        <v>73</v>
      </c>
      <c r="D31" s="46" t="s">
        <v>53</v>
      </c>
      <c r="E31" s="47">
        <v>25000</v>
      </c>
      <c r="F31" s="48">
        <v>1376.375</v>
      </c>
      <c r="G31" s="49">
        <v>1.427959E-2</v>
      </c>
      <c r="H31" s="39" t="s">
        <v>135</v>
      </c>
    </row>
    <row r="32" spans="1:8" x14ac:dyDescent="0.2">
      <c r="A32" s="45">
        <v>26</v>
      </c>
      <c r="B32" s="46" t="s">
        <v>74</v>
      </c>
      <c r="C32" s="46" t="s">
        <v>75</v>
      </c>
      <c r="D32" s="46" t="s">
        <v>53</v>
      </c>
      <c r="E32" s="47">
        <v>26000</v>
      </c>
      <c r="F32" s="48">
        <v>1320.904</v>
      </c>
      <c r="G32" s="49">
        <v>1.370409E-2</v>
      </c>
      <c r="H32" s="39" t="s">
        <v>135</v>
      </c>
    </row>
    <row r="33" spans="1:8" x14ac:dyDescent="0.2">
      <c r="A33" s="45">
        <v>27</v>
      </c>
      <c r="B33" s="46" t="s">
        <v>76</v>
      </c>
      <c r="C33" s="46" t="s">
        <v>77</v>
      </c>
      <c r="D33" s="46" t="s">
        <v>78</v>
      </c>
      <c r="E33" s="47">
        <v>25000</v>
      </c>
      <c r="F33" s="48">
        <v>1206.8</v>
      </c>
      <c r="G33" s="49">
        <v>1.252029E-2</v>
      </c>
      <c r="H33" s="39" t="s">
        <v>135</v>
      </c>
    </row>
    <row r="34" spans="1:8" x14ac:dyDescent="0.2">
      <c r="A34" s="45">
        <v>28</v>
      </c>
      <c r="B34" s="46" t="s">
        <v>79</v>
      </c>
      <c r="C34" s="46" t="s">
        <v>80</v>
      </c>
      <c r="D34" s="46" t="s">
        <v>45</v>
      </c>
      <c r="E34" s="47">
        <v>16000</v>
      </c>
      <c r="F34" s="48">
        <v>1204.1600000000001</v>
      </c>
      <c r="G34" s="49">
        <v>1.2492899999999999E-2</v>
      </c>
      <c r="H34" s="39" t="s">
        <v>135</v>
      </c>
    </row>
    <row r="35" spans="1:8" x14ac:dyDescent="0.2">
      <c r="A35" s="45">
        <v>29</v>
      </c>
      <c r="B35" s="46" t="s">
        <v>81</v>
      </c>
      <c r="C35" s="46" t="s">
        <v>82</v>
      </c>
      <c r="D35" s="46" t="s">
        <v>53</v>
      </c>
      <c r="E35" s="47">
        <v>155000</v>
      </c>
      <c r="F35" s="48">
        <v>1193.8875</v>
      </c>
      <c r="G35" s="49">
        <v>1.2386319999999999E-2</v>
      </c>
      <c r="H35" s="39" t="s">
        <v>135</v>
      </c>
    </row>
    <row r="36" spans="1:8" x14ac:dyDescent="0.2">
      <c r="A36" s="45">
        <v>30</v>
      </c>
      <c r="B36" s="46" t="s">
        <v>83</v>
      </c>
      <c r="C36" s="46" t="s">
        <v>84</v>
      </c>
      <c r="D36" s="46" t="s">
        <v>25</v>
      </c>
      <c r="E36" s="47">
        <v>20000</v>
      </c>
      <c r="F36" s="48">
        <v>1131.2</v>
      </c>
      <c r="G36" s="49">
        <v>1.173595E-2</v>
      </c>
      <c r="H36" s="39" t="s">
        <v>135</v>
      </c>
    </row>
    <row r="37" spans="1:8" x14ac:dyDescent="0.2">
      <c r="A37" s="45">
        <v>31</v>
      </c>
      <c r="B37" s="46" t="s">
        <v>85</v>
      </c>
      <c r="C37" s="46" t="s">
        <v>86</v>
      </c>
      <c r="D37" s="46" t="s">
        <v>40</v>
      </c>
      <c r="E37" s="47">
        <v>33000</v>
      </c>
      <c r="F37" s="48">
        <v>1128.1379999999999</v>
      </c>
      <c r="G37" s="49">
        <v>1.170418E-2</v>
      </c>
      <c r="H37" s="39" t="s">
        <v>135</v>
      </c>
    </row>
    <row r="38" spans="1:8" x14ac:dyDescent="0.2">
      <c r="A38" s="45">
        <v>32</v>
      </c>
      <c r="B38" s="46" t="s">
        <v>87</v>
      </c>
      <c r="C38" s="46" t="s">
        <v>88</v>
      </c>
      <c r="D38" s="46" t="s">
        <v>78</v>
      </c>
      <c r="E38" s="47">
        <v>260000</v>
      </c>
      <c r="F38" s="48">
        <v>1126.8399999999999</v>
      </c>
      <c r="G38" s="49">
        <v>1.169072E-2</v>
      </c>
      <c r="H38" s="39" t="s">
        <v>135</v>
      </c>
    </row>
    <row r="39" spans="1:8" x14ac:dyDescent="0.2">
      <c r="A39" s="45">
        <v>33</v>
      </c>
      <c r="B39" s="46" t="s">
        <v>89</v>
      </c>
      <c r="C39" s="46" t="s">
        <v>90</v>
      </c>
      <c r="D39" s="46" t="s">
        <v>45</v>
      </c>
      <c r="E39" s="47">
        <v>25000</v>
      </c>
      <c r="F39" s="48">
        <v>1089.3</v>
      </c>
      <c r="G39" s="49">
        <v>1.1301250000000001E-2</v>
      </c>
      <c r="H39" s="39" t="s">
        <v>135</v>
      </c>
    </row>
    <row r="40" spans="1:8" x14ac:dyDescent="0.2">
      <c r="A40" s="45">
        <v>34</v>
      </c>
      <c r="B40" s="46" t="s">
        <v>91</v>
      </c>
      <c r="C40" s="46" t="s">
        <v>92</v>
      </c>
      <c r="D40" s="46" t="s">
        <v>40</v>
      </c>
      <c r="E40" s="47">
        <v>2500000</v>
      </c>
      <c r="F40" s="48">
        <v>1066.75</v>
      </c>
      <c r="G40" s="49">
        <v>1.10673E-2</v>
      </c>
      <c r="H40" s="39" t="s">
        <v>135</v>
      </c>
    </row>
    <row r="41" spans="1:8" x14ac:dyDescent="0.2">
      <c r="A41" s="45">
        <v>35</v>
      </c>
      <c r="B41" s="46" t="s">
        <v>93</v>
      </c>
      <c r="C41" s="46" t="s">
        <v>94</v>
      </c>
      <c r="D41" s="46" t="s">
        <v>95</v>
      </c>
      <c r="E41" s="47">
        <v>625000</v>
      </c>
      <c r="F41" s="48">
        <v>1059.5625</v>
      </c>
      <c r="G41" s="49">
        <v>1.0992729999999999E-2</v>
      </c>
      <c r="H41" s="39" t="s">
        <v>135</v>
      </c>
    </row>
    <row r="42" spans="1:8" x14ac:dyDescent="0.2">
      <c r="A42" s="45">
        <v>36</v>
      </c>
      <c r="B42" s="46" t="s">
        <v>96</v>
      </c>
      <c r="C42" s="46" t="s">
        <v>97</v>
      </c>
      <c r="D42" s="46" t="s">
        <v>16</v>
      </c>
      <c r="E42" s="47">
        <v>65000</v>
      </c>
      <c r="F42" s="48">
        <v>1044.4849999999999</v>
      </c>
      <c r="G42" s="49">
        <v>1.08363E-2</v>
      </c>
      <c r="H42" s="39" t="s">
        <v>135</v>
      </c>
    </row>
    <row r="43" spans="1:8" x14ac:dyDescent="0.2">
      <c r="A43" s="45">
        <v>37</v>
      </c>
      <c r="B43" s="46" t="s">
        <v>98</v>
      </c>
      <c r="C43" s="46" t="s">
        <v>99</v>
      </c>
      <c r="D43" s="46" t="s">
        <v>13</v>
      </c>
      <c r="E43" s="47">
        <v>650000</v>
      </c>
      <c r="F43" s="48">
        <v>992.16</v>
      </c>
      <c r="G43" s="49">
        <v>1.0293439999999999E-2</v>
      </c>
      <c r="H43" s="39" t="s">
        <v>135</v>
      </c>
    </row>
    <row r="44" spans="1:8" x14ac:dyDescent="0.2">
      <c r="A44" s="45">
        <v>38</v>
      </c>
      <c r="B44" s="46" t="s">
        <v>100</v>
      </c>
      <c r="C44" s="46" t="s">
        <v>101</v>
      </c>
      <c r="D44" s="46" t="s">
        <v>102</v>
      </c>
      <c r="E44" s="47">
        <v>12500</v>
      </c>
      <c r="F44" s="48">
        <v>977.6875</v>
      </c>
      <c r="G44" s="49">
        <v>1.0143289999999999E-2</v>
      </c>
      <c r="H44" s="39" t="s">
        <v>135</v>
      </c>
    </row>
    <row r="45" spans="1:8" x14ac:dyDescent="0.2">
      <c r="A45" s="45">
        <v>39</v>
      </c>
      <c r="B45" s="46" t="s">
        <v>103</v>
      </c>
      <c r="C45" s="46" t="s">
        <v>104</v>
      </c>
      <c r="D45" s="46" t="s">
        <v>40</v>
      </c>
      <c r="E45" s="47">
        <v>16000</v>
      </c>
      <c r="F45" s="48">
        <v>971.68</v>
      </c>
      <c r="G45" s="49">
        <v>1.008097E-2</v>
      </c>
      <c r="H45" s="39" t="s">
        <v>135</v>
      </c>
    </row>
    <row r="46" spans="1:8" x14ac:dyDescent="0.2">
      <c r="A46" s="45">
        <v>40</v>
      </c>
      <c r="B46" s="46" t="s">
        <v>105</v>
      </c>
      <c r="C46" s="46" t="s">
        <v>106</v>
      </c>
      <c r="D46" s="46" t="s">
        <v>107</v>
      </c>
      <c r="E46" s="47">
        <v>67000</v>
      </c>
      <c r="F46" s="48">
        <v>934.71699999999998</v>
      </c>
      <c r="G46" s="49">
        <v>9.6974799999999996E-3</v>
      </c>
      <c r="H46" s="39" t="s">
        <v>135</v>
      </c>
    </row>
    <row r="47" spans="1:8" x14ac:dyDescent="0.2">
      <c r="A47" s="45">
        <v>41</v>
      </c>
      <c r="B47" s="46" t="s">
        <v>108</v>
      </c>
      <c r="C47" s="46" t="s">
        <v>109</v>
      </c>
      <c r="D47" s="46" t="s">
        <v>25</v>
      </c>
      <c r="E47" s="47">
        <v>175000</v>
      </c>
      <c r="F47" s="48">
        <v>875.7</v>
      </c>
      <c r="G47" s="49">
        <v>9.0851999999999999E-3</v>
      </c>
      <c r="H47" s="39" t="s">
        <v>135</v>
      </c>
    </row>
    <row r="48" spans="1:8" x14ac:dyDescent="0.2">
      <c r="A48" s="45">
        <v>42</v>
      </c>
      <c r="B48" s="46" t="s">
        <v>110</v>
      </c>
      <c r="C48" s="46" t="s">
        <v>111</v>
      </c>
      <c r="D48" s="46" t="s">
        <v>40</v>
      </c>
      <c r="E48" s="47">
        <v>325000</v>
      </c>
      <c r="F48" s="48">
        <v>861.08749999999998</v>
      </c>
      <c r="G48" s="49">
        <v>8.9335899999999999E-3</v>
      </c>
      <c r="H48" s="39" t="s">
        <v>135</v>
      </c>
    </row>
    <row r="49" spans="1:8" x14ac:dyDescent="0.2">
      <c r="A49" s="45">
        <v>43</v>
      </c>
      <c r="B49" s="46" t="s">
        <v>112</v>
      </c>
      <c r="C49" s="46" t="s">
        <v>113</v>
      </c>
      <c r="D49" s="46" t="s">
        <v>40</v>
      </c>
      <c r="E49" s="47">
        <v>171524</v>
      </c>
      <c r="F49" s="48">
        <v>839.09540800000002</v>
      </c>
      <c r="G49" s="49">
        <v>8.7054300000000001E-3</v>
      </c>
      <c r="H49" s="39" t="s">
        <v>135</v>
      </c>
    </row>
    <row r="50" spans="1:8" x14ac:dyDescent="0.2">
      <c r="A50" s="45">
        <v>44</v>
      </c>
      <c r="B50" s="46" t="s">
        <v>114</v>
      </c>
      <c r="C50" s="46" t="s">
        <v>115</v>
      </c>
      <c r="D50" s="46" t="s">
        <v>40</v>
      </c>
      <c r="E50" s="47">
        <v>175000</v>
      </c>
      <c r="F50" s="48">
        <v>727.73749999999995</v>
      </c>
      <c r="G50" s="49">
        <v>7.5501199999999996E-3</v>
      </c>
      <c r="H50" s="39" t="s">
        <v>135</v>
      </c>
    </row>
    <row r="51" spans="1:8" x14ac:dyDescent="0.2">
      <c r="A51" s="45">
        <v>45</v>
      </c>
      <c r="B51" s="46" t="s">
        <v>116</v>
      </c>
      <c r="C51" s="46" t="s">
        <v>117</v>
      </c>
      <c r="D51" s="46" t="s">
        <v>53</v>
      </c>
      <c r="E51" s="47">
        <v>60000</v>
      </c>
      <c r="F51" s="48">
        <v>697.14</v>
      </c>
      <c r="G51" s="49">
        <v>7.2326700000000001E-3</v>
      </c>
      <c r="H51" s="39" t="s">
        <v>135</v>
      </c>
    </row>
    <row r="52" spans="1:8" x14ac:dyDescent="0.2">
      <c r="A52" s="45">
        <v>46</v>
      </c>
      <c r="B52" s="46" t="s">
        <v>118</v>
      </c>
      <c r="C52" s="46" t="s">
        <v>119</v>
      </c>
      <c r="D52" s="46" t="s">
        <v>40</v>
      </c>
      <c r="E52" s="47">
        <v>20000</v>
      </c>
      <c r="F52" s="48">
        <v>623.55999999999995</v>
      </c>
      <c r="G52" s="49">
        <v>6.4692999999999999E-3</v>
      </c>
      <c r="H52" s="39" t="s">
        <v>135</v>
      </c>
    </row>
    <row r="53" spans="1:8" x14ac:dyDescent="0.2">
      <c r="A53" s="45">
        <v>47</v>
      </c>
      <c r="B53" s="46" t="s">
        <v>120</v>
      </c>
      <c r="C53" s="46" t="s">
        <v>121</v>
      </c>
      <c r="D53" s="46" t="s">
        <v>122</v>
      </c>
      <c r="E53" s="47">
        <v>50000</v>
      </c>
      <c r="F53" s="48">
        <v>622.1</v>
      </c>
      <c r="G53" s="49">
        <v>6.4541499999999996E-3</v>
      </c>
      <c r="H53" s="39" t="s">
        <v>135</v>
      </c>
    </row>
    <row r="54" spans="1:8" x14ac:dyDescent="0.2">
      <c r="A54" s="45">
        <v>48</v>
      </c>
      <c r="B54" s="46" t="s">
        <v>123</v>
      </c>
      <c r="C54" s="46" t="s">
        <v>124</v>
      </c>
      <c r="D54" s="46" t="s">
        <v>78</v>
      </c>
      <c r="E54" s="47">
        <v>112500</v>
      </c>
      <c r="F54" s="48">
        <v>557.60625000000005</v>
      </c>
      <c r="G54" s="49">
        <v>5.78504E-3</v>
      </c>
      <c r="H54" s="39" t="s">
        <v>135</v>
      </c>
    </row>
    <row r="55" spans="1:8" x14ac:dyDescent="0.2">
      <c r="A55" s="45">
        <v>49</v>
      </c>
      <c r="B55" s="46" t="s">
        <v>125</v>
      </c>
      <c r="C55" s="46" t="s">
        <v>126</v>
      </c>
      <c r="D55" s="46" t="s">
        <v>40</v>
      </c>
      <c r="E55" s="47">
        <v>18000</v>
      </c>
      <c r="F55" s="48">
        <v>527.56200000000001</v>
      </c>
      <c r="G55" s="49">
        <v>5.4733400000000001E-3</v>
      </c>
      <c r="H55" s="39" t="s">
        <v>135</v>
      </c>
    </row>
    <row r="56" spans="1:8" x14ac:dyDescent="0.2">
      <c r="A56" s="45">
        <v>50</v>
      </c>
      <c r="B56" s="46" t="s">
        <v>127</v>
      </c>
      <c r="C56" s="46" t="s">
        <v>128</v>
      </c>
      <c r="D56" s="46" t="s">
        <v>48</v>
      </c>
      <c r="E56" s="47">
        <v>4000</v>
      </c>
      <c r="F56" s="48">
        <v>421.12</v>
      </c>
      <c r="G56" s="49">
        <v>4.3690300000000003E-3</v>
      </c>
      <c r="H56" s="39" t="s">
        <v>135</v>
      </c>
    </row>
    <row r="57" spans="1:8" x14ac:dyDescent="0.2">
      <c r="A57" s="45">
        <v>51</v>
      </c>
      <c r="B57" s="46" t="s">
        <v>129</v>
      </c>
      <c r="C57" s="46" t="s">
        <v>130</v>
      </c>
      <c r="D57" s="46" t="s">
        <v>107</v>
      </c>
      <c r="E57" s="47">
        <v>30000</v>
      </c>
      <c r="F57" s="48">
        <v>208.215</v>
      </c>
      <c r="G57" s="49">
        <v>2.1601900000000002E-3</v>
      </c>
      <c r="H57" s="39" t="s">
        <v>135</v>
      </c>
    </row>
    <row r="58" spans="1:8" x14ac:dyDescent="0.2">
      <c r="A58" s="50"/>
      <c r="B58" s="50"/>
      <c r="C58" s="51" t="s">
        <v>134</v>
      </c>
      <c r="D58" s="50"/>
      <c r="E58" s="50" t="s">
        <v>135</v>
      </c>
      <c r="F58" s="52">
        <v>91839.060169189004</v>
      </c>
      <c r="G58" s="53">
        <v>0.95281009999999999</v>
      </c>
      <c r="H58" s="39" t="s">
        <v>135</v>
      </c>
    </row>
    <row r="59" spans="1:8" x14ac:dyDescent="0.2">
      <c r="A59" s="50"/>
      <c r="B59" s="50"/>
      <c r="C59" s="54"/>
      <c r="D59" s="50"/>
      <c r="E59" s="50"/>
      <c r="F59" s="55"/>
      <c r="G59" s="55"/>
      <c r="H59" s="39" t="s">
        <v>135</v>
      </c>
    </row>
    <row r="60" spans="1:8" x14ac:dyDescent="0.2">
      <c r="A60" s="50"/>
      <c r="B60" s="50"/>
      <c r="C60" s="51" t="s">
        <v>136</v>
      </c>
      <c r="D60" s="50"/>
      <c r="E60" s="50"/>
      <c r="F60" s="50"/>
      <c r="G60" s="50"/>
      <c r="H60" s="39" t="s">
        <v>135</v>
      </c>
    </row>
    <row r="61" spans="1:8" x14ac:dyDescent="0.2">
      <c r="A61" s="50"/>
      <c r="B61" s="50"/>
      <c r="C61" s="51" t="s">
        <v>134</v>
      </c>
      <c r="D61" s="50"/>
      <c r="E61" s="50" t="s">
        <v>135</v>
      </c>
      <c r="F61" s="56" t="s">
        <v>137</v>
      </c>
      <c r="G61" s="53">
        <v>0</v>
      </c>
      <c r="H61" s="39" t="s">
        <v>135</v>
      </c>
    </row>
    <row r="62" spans="1:8" x14ac:dyDescent="0.2">
      <c r="A62" s="50"/>
      <c r="B62" s="50"/>
      <c r="C62" s="54"/>
      <c r="D62" s="50"/>
      <c r="E62" s="50"/>
      <c r="F62" s="55"/>
      <c r="G62" s="55"/>
      <c r="H62" s="39" t="s">
        <v>135</v>
      </c>
    </row>
    <row r="63" spans="1:8" x14ac:dyDescent="0.2">
      <c r="A63" s="50"/>
      <c r="B63" s="50"/>
      <c r="C63" s="51" t="s">
        <v>138</v>
      </c>
      <c r="D63" s="50"/>
      <c r="E63" s="50"/>
      <c r="F63" s="50"/>
      <c r="G63" s="50"/>
      <c r="H63" s="39" t="s">
        <v>135</v>
      </c>
    </row>
    <row r="64" spans="1:8" x14ac:dyDescent="0.2">
      <c r="A64" s="45">
        <v>1</v>
      </c>
      <c r="B64" s="46" t="s">
        <v>131</v>
      </c>
      <c r="C64" s="41" t="s">
        <v>936</v>
      </c>
      <c r="D64" s="46" t="s">
        <v>132</v>
      </c>
      <c r="E64" s="47">
        <v>559425</v>
      </c>
      <c r="F64" s="48">
        <v>1.1189000000000001E-5</v>
      </c>
      <c r="G64" s="60" t="s">
        <v>133</v>
      </c>
      <c r="H64" s="39" t="s">
        <v>135</v>
      </c>
    </row>
    <row r="65" spans="1:8" x14ac:dyDescent="0.2">
      <c r="A65" s="50"/>
      <c r="B65" s="50"/>
      <c r="C65" s="51" t="s">
        <v>134</v>
      </c>
      <c r="D65" s="50"/>
      <c r="E65" s="50" t="s">
        <v>135</v>
      </c>
      <c r="F65" s="56" t="s">
        <v>137</v>
      </c>
      <c r="G65" s="53">
        <v>0</v>
      </c>
      <c r="H65" s="39" t="s">
        <v>135</v>
      </c>
    </row>
    <row r="66" spans="1:8" x14ac:dyDescent="0.2">
      <c r="A66" s="50"/>
      <c r="B66" s="50"/>
      <c r="C66" s="54"/>
      <c r="D66" s="50"/>
      <c r="E66" s="50"/>
      <c r="F66" s="55"/>
      <c r="G66" s="55"/>
      <c r="H66" s="39" t="s">
        <v>135</v>
      </c>
    </row>
    <row r="67" spans="1:8" x14ac:dyDescent="0.2">
      <c r="A67" s="50"/>
      <c r="B67" s="50"/>
      <c r="C67" s="51" t="s">
        <v>139</v>
      </c>
      <c r="D67" s="50"/>
      <c r="E67" s="50"/>
      <c r="F67" s="50"/>
      <c r="G67" s="50"/>
      <c r="H67" s="39" t="s">
        <v>135</v>
      </c>
    </row>
    <row r="68" spans="1:8" x14ac:dyDescent="0.2">
      <c r="A68" s="50"/>
      <c r="B68" s="50"/>
      <c r="C68" s="51" t="s">
        <v>134</v>
      </c>
      <c r="D68" s="50"/>
      <c r="E68" s="50" t="s">
        <v>135</v>
      </c>
      <c r="F68" s="56" t="s">
        <v>137</v>
      </c>
      <c r="G68" s="53">
        <v>0</v>
      </c>
      <c r="H68" s="39" t="s">
        <v>135</v>
      </c>
    </row>
    <row r="69" spans="1:8" x14ac:dyDescent="0.2">
      <c r="A69" s="50"/>
      <c r="B69" s="50"/>
      <c r="C69" s="54"/>
      <c r="D69" s="50"/>
      <c r="E69" s="50"/>
      <c r="F69" s="55"/>
      <c r="G69" s="55"/>
      <c r="H69" s="39" t="s">
        <v>135</v>
      </c>
    </row>
    <row r="70" spans="1:8" x14ac:dyDescent="0.2">
      <c r="A70" s="50"/>
      <c r="B70" s="50"/>
      <c r="C70" s="51" t="s">
        <v>140</v>
      </c>
      <c r="D70" s="50"/>
      <c r="E70" s="50"/>
      <c r="F70" s="55"/>
      <c r="G70" s="55"/>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141</v>
      </c>
      <c r="D73" s="50"/>
      <c r="E73" s="50"/>
      <c r="F73" s="55"/>
      <c r="G73" s="55"/>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142</v>
      </c>
      <c r="D76" s="50"/>
      <c r="E76" s="50"/>
      <c r="F76" s="52">
        <v>91839.060169189004</v>
      </c>
      <c r="G76" s="53">
        <v>0.95281009999999999</v>
      </c>
      <c r="H76" s="39" t="s">
        <v>135</v>
      </c>
    </row>
    <row r="77" spans="1:8" x14ac:dyDescent="0.2">
      <c r="A77" s="50"/>
      <c r="B77" s="50"/>
      <c r="C77" s="54"/>
      <c r="D77" s="50"/>
      <c r="E77" s="50"/>
      <c r="F77" s="55"/>
      <c r="G77" s="55"/>
      <c r="H77" s="39" t="s">
        <v>135</v>
      </c>
    </row>
    <row r="78" spans="1:8" x14ac:dyDescent="0.2">
      <c r="A78" s="50"/>
      <c r="B78" s="50"/>
      <c r="C78" s="51" t="s">
        <v>143</v>
      </c>
      <c r="D78" s="50"/>
      <c r="E78" s="50"/>
      <c r="F78" s="55"/>
      <c r="G78" s="55"/>
      <c r="H78" s="39" t="s">
        <v>135</v>
      </c>
    </row>
    <row r="79" spans="1:8" x14ac:dyDescent="0.2">
      <c r="A79" s="50"/>
      <c r="B79" s="50"/>
      <c r="C79" s="51" t="s">
        <v>10</v>
      </c>
      <c r="D79" s="50"/>
      <c r="E79" s="50"/>
      <c r="F79" s="55"/>
      <c r="G79" s="55"/>
      <c r="H79" s="39" t="s">
        <v>135</v>
      </c>
    </row>
    <row r="80" spans="1:8" x14ac:dyDescent="0.2">
      <c r="A80" s="50"/>
      <c r="B80" s="50"/>
      <c r="C80" s="51" t="s">
        <v>134</v>
      </c>
      <c r="D80" s="50"/>
      <c r="E80" s="50" t="s">
        <v>135</v>
      </c>
      <c r="F80" s="56" t="s">
        <v>137</v>
      </c>
      <c r="G80" s="53">
        <v>0</v>
      </c>
      <c r="H80" s="39" t="s">
        <v>135</v>
      </c>
    </row>
    <row r="81" spans="1:8" x14ac:dyDescent="0.2">
      <c r="A81" s="50"/>
      <c r="B81" s="50"/>
      <c r="C81" s="54"/>
      <c r="D81" s="50"/>
      <c r="E81" s="50"/>
      <c r="F81" s="55"/>
      <c r="G81" s="55"/>
      <c r="H81" s="39" t="s">
        <v>135</v>
      </c>
    </row>
    <row r="82" spans="1:8" x14ac:dyDescent="0.2">
      <c r="A82" s="50"/>
      <c r="B82" s="50"/>
      <c r="C82" s="51" t="s">
        <v>144</v>
      </c>
      <c r="D82" s="50"/>
      <c r="E82" s="50"/>
      <c r="F82" s="50"/>
      <c r="G82" s="50"/>
      <c r="H82" s="39" t="s">
        <v>135</v>
      </c>
    </row>
    <row r="83" spans="1:8" x14ac:dyDescent="0.2">
      <c r="A83" s="50"/>
      <c r="B83" s="50"/>
      <c r="C83" s="51" t="s">
        <v>134</v>
      </c>
      <c r="D83" s="50"/>
      <c r="E83" s="50" t="s">
        <v>135</v>
      </c>
      <c r="F83" s="56" t="s">
        <v>137</v>
      </c>
      <c r="G83" s="53">
        <v>0</v>
      </c>
      <c r="H83" s="39" t="s">
        <v>135</v>
      </c>
    </row>
    <row r="84" spans="1:8" x14ac:dyDescent="0.2">
      <c r="A84" s="50"/>
      <c r="B84" s="50"/>
      <c r="C84" s="54"/>
      <c r="D84" s="50"/>
      <c r="E84" s="50"/>
      <c r="F84" s="55"/>
      <c r="G84" s="55"/>
      <c r="H84" s="39" t="s">
        <v>135</v>
      </c>
    </row>
    <row r="85" spans="1:8" x14ac:dyDescent="0.2">
      <c r="A85" s="50"/>
      <c r="B85" s="50"/>
      <c r="C85" s="51" t="s">
        <v>145</v>
      </c>
      <c r="D85" s="50"/>
      <c r="E85" s="50"/>
      <c r="F85" s="50"/>
      <c r="G85" s="50"/>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146</v>
      </c>
      <c r="D88" s="50"/>
      <c r="E88" s="50"/>
      <c r="F88" s="55"/>
      <c r="G88" s="55"/>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147</v>
      </c>
      <c r="D91" s="50"/>
      <c r="E91" s="50"/>
      <c r="F91" s="52">
        <v>0</v>
      </c>
      <c r="G91" s="53">
        <v>0</v>
      </c>
      <c r="H91" s="39" t="s">
        <v>135</v>
      </c>
    </row>
    <row r="92" spans="1:8" x14ac:dyDescent="0.2">
      <c r="A92" s="50"/>
      <c r="B92" s="50"/>
      <c r="C92" s="54"/>
      <c r="D92" s="50"/>
      <c r="E92" s="50"/>
      <c r="F92" s="55"/>
      <c r="G92" s="55"/>
      <c r="H92" s="39" t="s">
        <v>135</v>
      </c>
    </row>
    <row r="93" spans="1:8" x14ac:dyDescent="0.2">
      <c r="A93" s="50"/>
      <c r="B93" s="50"/>
      <c r="C93" s="51" t="s">
        <v>148</v>
      </c>
      <c r="D93" s="50"/>
      <c r="E93" s="50"/>
      <c r="F93" s="55"/>
      <c r="G93" s="55"/>
      <c r="H93" s="39" t="s">
        <v>135</v>
      </c>
    </row>
    <row r="94" spans="1:8" x14ac:dyDescent="0.2">
      <c r="A94" s="50"/>
      <c r="B94" s="50"/>
      <c r="C94" s="51" t="s">
        <v>149</v>
      </c>
      <c r="D94" s="50"/>
      <c r="E94" s="50"/>
      <c r="F94" s="55"/>
      <c r="G94" s="55"/>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8" x14ac:dyDescent="0.2">
      <c r="A97" s="50"/>
      <c r="B97" s="50"/>
      <c r="C97" s="51" t="s">
        <v>150</v>
      </c>
      <c r="D97" s="50"/>
      <c r="E97" s="50"/>
      <c r="F97" s="55"/>
      <c r="G97" s="55"/>
      <c r="H97" s="39" t="s">
        <v>135</v>
      </c>
    </row>
    <row r="98" spans="1:8" x14ac:dyDescent="0.2">
      <c r="A98" s="50"/>
      <c r="B98" s="50"/>
      <c r="C98" s="51" t="s">
        <v>134</v>
      </c>
      <c r="D98" s="50"/>
      <c r="E98" s="50" t="s">
        <v>135</v>
      </c>
      <c r="F98" s="56" t="s">
        <v>137</v>
      </c>
      <c r="G98" s="53">
        <v>0</v>
      </c>
      <c r="H98" s="39" t="s">
        <v>135</v>
      </c>
    </row>
    <row r="99" spans="1:8" x14ac:dyDescent="0.2">
      <c r="A99" s="50"/>
      <c r="B99" s="50"/>
      <c r="C99" s="54"/>
      <c r="D99" s="50"/>
      <c r="E99" s="50"/>
      <c r="F99" s="55"/>
      <c r="G99" s="55"/>
      <c r="H99" s="39" t="s">
        <v>135</v>
      </c>
    </row>
    <row r="100" spans="1:8" x14ac:dyDescent="0.2">
      <c r="A100" s="50"/>
      <c r="B100" s="50"/>
      <c r="C100" s="51" t="s">
        <v>151</v>
      </c>
      <c r="D100" s="50"/>
      <c r="E100" s="50"/>
      <c r="F100" s="55"/>
      <c r="G100" s="55"/>
      <c r="H100" s="39" t="s">
        <v>135</v>
      </c>
    </row>
    <row r="101" spans="1:8" x14ac:dyDescent="0.2">
      <c r="A101" s="50"/>
      <c r="B101" s="50"/>
      <c r="C101" s="51" t="s">
        <v>134</v>
      </c>
      <c r="D101" s="50"/>
      <c r="E101" s="50" t="s">
        <v>135</v>
      </c>
      <c r="F101" s="56" t="s">
        <v>137</v>
      </c>
      <c r="G101" s="53">
        <v>0</v>
      </c>
      <c r="H101" s="39" t="s">
        <v>135</v>
      </c>
    </row>
    <row r="102" spans="1:8" x14ac:dyDescent="0.2">
      <c r="A102" s="50"/>
      <c r="B102" s="50"/>
      <c r="C102" s="54"/>
      <c r="D102" s="50"/>
      <c r="E102" s="50"/>
      <c r="F102" s="55"/>
      <c r="G102" s="55"/>
      <c r="H102" s="39" t="s">
        <v>135</v>
      </c>
    </row>
    <row r="103" spans="1:8" x14ac:dyDescent="0.2">
      <c r="A103" s="50"/>
      <c r="B103" s="50"/>
      <c r="C103" s="51" t="s">
        <v>152</v>
      </c>
      <c r="D103" s="50"/>
      <c r="E103" s="50"/>
      <c r="F103" s="55"/>
      <c r="G103" s="55"/>
      <c r="H103" s="39" t="s">
        <v>135</v>
      </c>
    </row>
    <row r="104" spans="1:8" x14ac:dyDescent="0.2">
      <c r="A104" s="45">
        <v>1</v>
      </c>
      <c r="B104" s="46"/>
      <c r="C104" s="46" t="s">
        <v>153</v>
      </c>
      <c r="D104" s="46"/>
      <c r="E104" s="60"/>
      <c r="F104" s="48">
        <v>4286.2310491790004</v>
      </c>
      <c r="G104" s="49">
        <v>4.4468710000000002E-2</v>
      </c>
      <c r="H104" s="39">
        <v>4.92</v>
      </c>
    </row>
    <row r="105" spans="1:8" x14ac:dyDescent="0.2">
      <c r="A105" s="50"/>
      <c r="B105" s="50"/>
      <c r="C105" s="51" t="s">
        <v>134</v>
      </c>
      <c r="D105" s="50"/>
      <c r="E105" s="50" t="s">
        <v>135</v>
      </c>
      <c r="F105" s="52">
        <v>4286.2310491790004</v>
      </c>
      <c r="G105" s="53">
        <v>4.4468710000000002E-2</v>
      </c>
      <c r="H105" s="39" t="s">
        <v>135</v>
      </c>
    </row>
    <row r="106" spans="1:8" x14ac:dyDescent="0.2">
      <c r="A106" s="50"/>
      <c r="B106" s="50"/>
      <c r="C106" s="54"/>
      <c r="D106" s="50"/>
      <c r="E106" s="50"/>
      <c r="F106" s="55"/>
      <c r="G106" s="55"/>
      <c r="H106" s="39" t="s">
        <v>135</v>
      </c>
    </row>
    <row r="107" spans="1:8" x14ac:dyDescent="0.2">
      <c r="A107" s="50"/>
      <c r="B107" s="50"/>
      <c r="C107" s="51" t="s">
        <v>154</v>
      </c>
      <c r="D107" s="50"/>
      <c r="E107" s="50"/>
      <c r="F107" s="52">
        <v>4286.2310491790004</v>
      </c>
      <c r="G107" s="53">
        <v>4.4468710000000002E-2</v>
      </c>
      <c r="H107" s="39" t="s">
        <v>135</v>
      </c>
    </row>
    <row r="108" spans="1:8" x14ac:dyDescent="0.2">
      <c r="A108" s="50"/>
      <c r="B108" s="50"/>
      <c r="C108" s="55"/>
      <c r="D108" s="50"/>
      <c r="E108" s="50"/>
      <c r="F108" s="50"/>
      <c r="G108" s="50"/>
      <c r="H108" s="39" t="s">
        <v>135</v>
      </c>
    </row>
    <row r="109" spans="1:8" x14ac:dyDescent="0.2">
      <c r="A109" s="50"/>
      <c r="B109" s="50"/>
      <c r="C109" s="51" t="s">
        <v>155</v>
      </c>
      <c r="D109" s="50"/>
      <c r="E109" s="50"/>
      <c r="F109" s="50"/>
      <c r="G109" s="50"/>
      <c r="H109" s="39" t="s">
        <v>135</v>
      </c>
    </row>
    <row r="110" spans="1:8" x14ac:dyDescent="0.2">
      <c r="A110" s="50"/>
      <c r="B110" s="50"/>
      <c r="C110" s="51" t="s">
        <v>156</v>
      </c>
      <c r="D110" s="50"/>
      <c r="E110" s="50"/>
      <c r="F110" s="50"/>
      <c r="G110" s="50"/>
      <c r="H110" s="39" t="s">
        <v>135</v>
      </c>
    </row>
    <row r="111" spans="1:8" x14ac:dyDescent="0.2">
      <c r="A111" s="50"/>
      <c r="B111" s="50"/>
      <c r="C111" s="51" t="s">
        <v>134</v>
      </c>
      <c r="D111" s="50"/>
      <c r="E111" s="50" t="s">
        <v>135</v>
      </c>
      <c r="F111" s="56" t="s">
        <v>137</v>
      </c>
      <c r="G111" s="53">
        <v>0</v>
      </c>
      <c r="H111" s="39" t="s">
        <v>135</v>
      </c>
    </row>
    <row r="112" spans="1:8" x14ac:dyDescent="0.2">
      <c r="A112" s="50"/>
      <c r="B112" s="50"/>
      <c r="C112" s="54"/>
      <c r="D112" s="50"/>
      <c r="E112" s="50"/>
      <c r="F112" s="55"/>
      <c r="G112" s="55"/>
      <c r="H112" s="39" t="s">
        <v>135</v>
      </c>
    </row>
    <row r="113" spans="1:17" x14ac:dyDescent="0.2">
      <c r="A113" s="50"/>
      <c r="B113" s="50"/>
      <c r="C113" s="51" t="s">
        <v>157</v>
      </c>
      <c r="D113" s="50"/>
      <c r="E113" s="50"/>
      <c r="F113" s="50"/>
      <c r="G113" s="50"/>
      <c r="H113" s="39" t="s">
        <v>135</v>
      </c>
    </row>
    <row r="114" spans="1:17" x14ac:dyDescent="0.2">
      <c r="A114" s="50"/>
      <c r="B114" s="50"/>
      <c r="C114" s="51" t="s">
        <v>158</v>
      </c>
      <c r="D114" s="50"/>
      <c r="E114" s="50"/>
      <c r="F114" s="50"/>
      <c r="G114" s="50"/>
      <c r="H114" s="39" t="s">
        <v>135</v>
      </c>
    </row>
    <row r="115" spans="1:17" x14ac:dyDescent="0.2">
      <c r="A115" s="50"/>
      <c r="B115" s="50"/>
      <c r="C115" s="51" t="s">
        <v>134</v>
      </c>
      <c r="D115" s="50"/>
      <c r="E115" s="50" t="s">
        <v>135</v>
      </c>
      <c r="F115" s="56" t="s">
        <v>137</v>
      </c>
      <c r="G115" s="53">
        <v>0</v>
      </c>
      <c r="H115" s="39" t="s">
        <v>135</v>
      </c>
    </row>
    <row r="116" spans="1:17" x14ac:dyDescent="0.2">
      <c r="A116" s="50"/>
      <c r="B116" s="50"/>
      <c r="C116" s="54"/>
      <c r="D116" s="50"/>
      <c r="E116" s="50"/>
      <c r="F116" s="55"/>
      <c r="G116" s="55"/>
      <c r="H116" s="39" t="s">
        <v>135</v>
      </c>
    </row>
    <row r="117" spans="1:17" x14ac:dyDescent="0.2">
      <c r="A117" s="50"/>
      <c r="B117" s="50"/>
      <c r="C117" s="51" t="s">
        <v>159</v>
      </c>
      <c r="D117" s="50"/>
      <c r="E117" s="50"/>
      <c r="F117" s="55"/>
      <c r="G117" s="55"/>
      <c r="H117" s="39" t="s">
        <v>135</v>
      </c>
    </row>
    <row r="118" spans="1:17" x14ac:dyDescent="0.2">
      <c r="A118" s="50"/>
      <c r="B118" s="50"/>
      <c r="C118" s="51" t="s">
        <v>134</v>
      </c>
      <c r="D118" s="50"/>
      <c r="E118" s="50" t="s">
        <v>135</v>
      </c>
      <c r="F118" s="56" t="s">
        <v>137</v>
      </c>
      <c r="G118" s="53">
        <v>0</v>
      </c>
      <c r="H118" s="39" t="s">
        <v>135</v>
      </c>
    </row>
    <row r="119" spans="1:17" x14ac:dyDescent="0.2">
      <c r="A119" s="50"/>
      <c r="B119" s="50"/>
      <c r="C119" s="54"/>
      <c r="D119" s="50"/>
      <c r="E119" s="50"/>
      <c r="F119" s="55"/>
      <c r="G119" s="55"/>
      <c r="H119" s="39" t="s">
        <v>135</v>
      </c>
    </row>
    <row r="120" spans="1:17" x14ac:dyDescent="0.2">
      <c r="A120" s="60"/>
      <c r="B120" s="46"/>
      <c r="C120" s="46" t="s">
        <v>160</v>
      </c>
      <c r="D120" s="46"/>
      <c r="E120" s="60"/>
      <c r="F120" s="48">
        <v>262.29177196000001</v>
      </c>
      <c r="G120" s="49">
        <v>2.7212199999999999E-3</v>
      </c>
      <c r="H120" s="39" t="s">
        <v>135</v>
      </c>
    </row>
    <row r="121" spans="1:17" x14ac:dyDescent="0.2">
      <c r="A121" s="54"/>
      <c r="B121" s="54"/>
      <c r="C121" s="51" t="s">
        <v>161</v>
      </c>
      <c r="D121" s="55"/>
      <c r="E121" s="55"/>
      <c r="F121" s="52">
        <v>96387.582990327996</v>
      </c>
      <c r="G121" s="61">
        <v>1.00000003</v>
      </c>
      <c r="H121" s="39" t="s">
        <v>135</v>
      </c>
    </row>
    <row r="122" spans="1:17" ht="12.75" customHeight="1" x14ac:dyDescent="0.2">
      <c r="A122" s="62"/>
      <c r="B122" s="62"/>
      <c r="C122" s="63"/>
      <c r="D122" s="64"/>
      <c r="E122" s="64"/>
      <c r="F122" s="65"/>
      <c r="G122" s="66"/>
      <c r="H122" s="67"/>
    </row>
    <row r="123" spans="1:17" x14ac:dyDescent="0.2">
      <c r="A123" s="62"/>
      <c r="B123" s="68" t="s">
        <v>937</v>
      </c>
      <c r="C123" s="68"/>
      <c r="D123" s="68"/>
      <c r="E123" s="68"/>
      <c r="F123" s="68"/>
      <c r="G123" s="68"/>
      <c r="H123" s="68"/>
      <c r="J123" s="69"/>
    </row>
    <row r="124" spans="1:17" x14ac:dyDescent="0.2">
      <c r="A124" s="62"/>
      <c r="B124" s="68" t="s">
        <v>938</v>
      </c>
      <c r="C124" s="68"/>
      <c r="D124" s="68"/>
      <c r="E124" s="68"/>
      <c r="F124" s="68"/>
      <c r="G124" s="68"/>
      <c r="H124" s="68"/>
      <c r="J124" s="69"/>
    </row>
    <row r="125" spans="1:17" x14ac:dyDescent="0.2">
      <c r="A125" s="62"/>
      <c r="B125" s="68" t="s">
        <v>939</v>
      </c>
      <c r="C125" s="68"/>
      <c r="D125" s="68"/>
      <c r="E125" s="68"/>
      <c r="F125" s="68"/>
      <c r="G125" s="68"/>
      <c r="H125" s="68"/>
      <c r="J125" s="69"/>
    </row>
    <row r="126" spans="1:17" s="72" customFormat="1" ht="66.75" customHeight="1" x14ac:dyDescent="0.25">
      <c r="A126" s="70"/>
      <c r="B126" s="71" t="s">
        <v>940</v>
      </c>
      <c r="C126" s="71"/>
      <c r="D126" s="71"/>
      <c r="E126" s="71"/>
      <c r="F126" s="71"/>
      <c r="G126" s="71"/>
      <c r="H126" s="71"/>
      <c r="I126" s="33"/>
      <c r="J126" s="69"/>
      <c r="K126" s="33"/>
      <c r="L126" s="33"/>
      <c r="M126" s="33"/>
      <c r="N126" s="33"/>
      <c r="O126" s="33"/>
      <c r="P126" s="33"/>
      <c r="Q126" s="33"/>
    </row>
    <row r="127" spans="1:17" x14ac:dyDescent="0.2">
      <c r="A127" s="62"/>
      <c r="B127" s="68" t="s">
        <v>941</v>
      </c>
      <c r="C127" s="68"/>
      <c r="D127" s="68"/>
      <c r="E127" s="68"/>
      <c r="F127" s="68"/>
      <c r="G127" s="68"/>
      <c r="H127" s="68"/>
      <c r="J127" s="69"/>
    </row>
    <row r="128" spans="1:17" x14ac:dyDescent="0.2">
      <c r="A128" s="62"/>
      <c r="B128" s="62"/>
      <c r="C128" s="62"/>
      <c r="D128" s="64"/>
      <c r="E128" s="64"/>
      <c r="F128" s="64"/>
      <c r="G128" s="64"/>
    </row>
    <row r="129" spans="1:10" x14ac:dyDescent="0.2">
      <c r="A129" s="62"/>
      <c r="B129" s="73" t="s">
        <v>162</v>
      </c>
      <c r="C129" s="74"/>
      <c r="D129" s="75"/>
      <c r="E129" s="76"/>
      <c r="F129" s="64"/>
      <c r="G129" s="64"/>
    </row>
    <row r="130" spans="1:10" ht="27.75" customHeight="1" x14ac:dyDescent="0.2">
      <c r="A130" s="62"/>
      <c r="B130" s="77" t="s">
        <v>163</v>
      </c>
      <c r="C130" s="78"/>
      <c r="D130" s="38" t="s">
        <v>164</v>
      </c>
      <c r="E130" s="76"/>
      <c r="F130" s="64"/>
      <c r="G130" s="64"/>
    </row>
    <row r="131" spans="1:10" ht="12.75" customHeight="1" x14ac:dyDescent="0.2">
      <c r="A131" s="62"/>
      <c r="B131" s="77" t="s">
        <v>942</v>
      </c>
      <c r="C131" s="78"/>
      <c r="D131" s="38" t="str">
        <f>"Rs. "&amp;TEXT(F65,"0.00")&amp;" lacs/ "&amp;IF(ROUND((G65*100),2) = 0,"#",(TEXT((G65*100),"0.00")&amp;"%"))</f>
        <v>Rs. 0.00 lacs/ #</v>
      </c>
      <c r="E131" s="76"/>
      <c r="F131" s="64"/>
      <c r="G131" s="64"/>
    </row>
    <row r="132" spans="1:10" x14ac:dyDescent="0.2">
      <c r="A132" s="62"/>
      <c r="B132" s="77" t="s">
        <v>165</v>
      </c>
      <c r="C132" s="78"/>
      <c r="D132" s="79" t="s">
        <v>135</v>
      </c>
      <c r="E132" s="76"/>
      <c r="F132" s="64"/>
      <c r="G132" s="64"/>
    </row>
    <row r="133" spans="1:10" x14ac:dyDescent="0.2">
      <c r="A133" s="80"/>
      <c r="B133" s="81" t="s">
        <v>135</v>
      </c>
      <c r="C133" s="81" t="s">
        <v>943</v>
      </c>
      <c r="D133" s="81" t="s">
        <v>166</v>
      </c>
      <c r="E133" s="80"/>
      <c r="F133" s="80"/>
      <c r="G133" s="80"/>
      <c r="H133" s="80"/>
      <c r="J133" s="69"/>
    </row>
    <row r="134" spans="1:10" x14ac:dyDescent="0.2">
      <c r="A134" s="80"/>
      <c r="B134" s="82" t="s">
        <v>167</v>
      </c>
      <c r="C134" s="83">
        <v>46053</v>
      </c>
      <c r="D134" s="83">
        <v>46081</v>
      </c>
      <c r="E134" s="80"/>
      <c r="F134" s="80"/>
      <c r="G134" s="80"/>
      <c r="J134" s="69"/>
    </row>
    <row r="135" spans="1:10" x14ac:dyDescent="0.2">
      <c r="A135" s="84"/>
      <c r="B135" s="46" t="s">
        <v>168</v>
      </c>
      <c r="C135" s="85">
        <v>100.9486</v>
      </c>
      <c r="D135" s="85">
        <v>106.71639999999999</v>
      </c>
      <c r="E135" s="84"/>
      <c r="F135" s="86"/>
      <c r="G135" s="87"/>
    </row>
    <row r="136" spans="1:10" x14ac:dyDescent="0.2">
      <c r="A136" s="84"/>
      <c r="B136" s="46" t="s">
        <v>169</v>
      </c>
      <c r="C136" s="85">
        <v>58.1233</v>
      </c>
      <c r="D136" s="85">
        <v>61.444299999999998</v>
      </c>
      <c r="E136" s="84"/>
      <c r="F136" s="86"/>
      <c r="G136" s="87"/>
    </row>
    <row r="137" spans="1:10" x14ac:dyDescent="0.2">
      <c r="A137" s="84"/>
      <c r="B137" s="46" t="s">
        <v>170</v>
      </c>
      <c r="C137" s="85">
        <v>94.181799999999996</v>
      </c>
      <c r="D137" s="85">
        <v>99.504999999999995</v>
      </c>
      <c r="E137" s="84"/>
      <c r="F137" s="86"/>
      <c r="G137" s="87"/>
    </row>
    <row r="138" spans="1:10" x14ac:dyDescent="0.2">
      <c r="A138" s="84"/>
      <c r="B138" s="46" t="s">
        <v>171</v>
      </c>
      <c r="C138" s="85">
        <v>53.937100000000001</v>
      </c>
      <c r="D138" s="85">
        <v>56.985599999999998</v>
      </c>
      <c r="E138" s="84"/>
      <c r="F138" s="86"/>
      <c r="G138" s="87"/>
    </row>
    <row r="139" spans="1:10" x14ac:dyDescent="0.2">
      <c r="A139" s="84"/>
      <c r="B139" s="84"/>
      <c r="C139" s="84"/>
      <c r="D139" s="84"/>
      <c r="E139" s="84"/>
      <c r="F139" s="84"/>
      <c r="G139" s="84"/>
    </row>
    <row r="140" spans="1:10" x14ac:dyDescent="0.2">
      <c r="A140" s="84"/>
      <c r="B140" s="167" t="s">
        <v>944</v>
      </c>
      <c r="C140" s="168"/>
      <c r="D140" s="51" t="s">
        <v>164</v>
      </c>
      <c r="E140" s="84"/>
      <c r="F140" s="84"/>
      <c r="G140" s="84"/>
    </row>
    <row r="141" spans="1:10" x14ac:dyDescent="0.2">
      <c r="A141" s="84"/>
      <c r="B141" s="171"/>
      <c r="C141" s="171"/>
      <c r="D141" s="172"/>
      <c r="E141" s="84"/>
      <c r="F141" s="86"/>
      <c r="G141" s="87"/>
    </row>
    <row r="142" spans="1:10" x14ac:dyDescent="0.2">
      <c r="A142" s="80"/>
      <c r="B142" s="77" t="s">
        <v>173</v>
      </c>
      <c r="C142" s="78"/>
      <c r="D142" s="38" t="s">
        <v>164</v>
      </c>
      <c r="E142" s="92"/>
      <c r="F142" s="80"/>
      <c r="G142" s="80"/>
      <c r="J142" s="69"/>
    </row>
    <row r="143" spans="1:10" x14ac:dyDescent="0.2">
      <c r="A143" s="80"/>
      <c r="B143" s="77" t="s">
        <v>174</v>
      </c>
      <c r="C143" s="78"/>
      <c r="D143" s="38" t="s">
        <v>164</v>
      </c>
      <c r="E143" s="92"/>
      <c r="F143" s="80"/>
      <c r="G143" s="80"/>
      <c r="J143" s="69"/>
    </row>
    <row r="144" spans="1:10" x14ac:dyDescent="0.2">
      <c r="A144" s="80"/>
      <c r="B144" s="77" t="s">
        <v>175</v>
      </c>
      <c r="C144" s="78"/>
      <c r="D144" s="38" t="s">
        <v>164</v>
      </c>
      <c r="E144" s="92"/>
      <c r="F144" s="80"/>
      <c r="G144" s="80"/>
      <c r="J144" s="69"/>
    </row>
    <row r="145" spans="1:10" x14ac:dyDescent="0.2">
      <c r="A145" s="80"/>
      <c r="B145" s="77" t="s">
        <v>176</v>
      </c>
      <c r="C145" s="78"/>
      <c r="D145" s="93">
        <v>0.15174594843331632</v>
      </c>
      <c r="E145" s="80"/>
      <c r="F145" s="90"/>
      <c r="G145" s="91"/>
      <c r="J145" s="69"/>
    </row>
    <row r="146" spans="1:10" x14ac:dyDescent="0.2">
      <c r="J146" s="69"/>
    </row>
    <row r="147" spans="1:10" x14ac:dyDescent="0.2">
      <c r="B147" s="94" t="s">
        <v>945</v>
      </c>
      <c r="C147" s="94"/>
    </row>
    <row r="149" spans="1:10" ht="153.75" customHeight="1" x14ac:dyDescent="0.2"/>
    <row r="152" spans="1:10" x14ac:dyDescent="0.2">
      <c r="B152" s="95" t="s">
        <v>946</v>
      </c>
      <c r="C152" s="96"/>
      <c r="D152" s="95"/>
    </row>
    <row r="153" spans="1:10" x14ac:dyDescent="0.2">
      <c r="B153" s="95" t="s">
        <v>947</v>
      </c>
      <c r="D153" s="95"/>
    </row>
    <row r="154" spans="1:10" ht="165" customHeight="1" x14ac:dyDescent="0.2"/>
    <row r="156" spans="1:10" x14ac:dyDescent="0.2">
      <c r="J156" s="36"/>
    </row>
    <row r="157" spans="1:10" x14ac:dyDescent="0.2">
      <c r="J157" s="36"/>
    </row>
    <row r="158" spans="1:10" x14ac:dyDescent="0.2">
      <c r="J158" s="36"/>
    </row>
    <row r="166" s="33" customFormat="1" ht="14.25" customHeight="1" x14ac:dyDescent="0.2"/>
    <row r="167" s="33" customFormat="1" ht="14.25" customHeight="1" x14ac:dyDescent="0.2"/>
    <row r="168" s="33" customFormat="1" ht="14.25" customHeight="1" x14ac:dyDescent="0.2"/>
  </sheetData>
  <mergeCells count="18">
    <mergeCell ref="B131:C131"/>
    <mergeCell ref="B132:C132"/>
    <mergeCell ref="B147:C147"/>
    <mergeCell ref="B140:C140"/>
    <mergeCell ref="B144:C144"/>
    <mergeCell ref="B145:C145"/>
    <mergeCell ref="B142:C142"/>
    <mergeCell ref="B143:C143"/>
    <mergeCell ref="B125:H125"/>
    <mergeCell ref="B126:H126"/>
    <mergeCell ref="B127:H127"/>
    <mergeCell ref="B129:D129"/>
    <mergeCell ref="B130:C130"/>
    <mergeCell ref="A1:H1"/>
    <mergeCell ref="A2:H2"/>
    <mergeCell ref="A3:H3"/>
    <mergeCell ref="B123:H123"/>
    <mergeCell ref="B124:H124"/>
  </mergeCells>
  <hyperlinks>
    <hyperlink ref="I1" location="Index!B2" display="Index" xr:uid="{FD48BB7D-BF52-45F3-9567-E1E22FBA5E2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B074-7FE4-499D-B652-0BCAA167DFDD}">
  <sheetPr>
    <outlinePr summaryBelow="0" summaryRight="0"/>
  </sheetPr>
  <dimension ref="A1:Q179"/>
  <sheetViews>
    <sheetView showGridLines="0" workbookViewId="0">
      <selection sqref="A1:H1"/>
    </sheetView>
  </sheetViews>
  <sheetFormatPr defaultRowHeight="12.75" x14ac:dyDescent="0.2"/>
  <cols>
    <col min="1" max="1" width="5.85546875" style="33" bestFit="1" customWidth="1"/>
    <col min="2" max="2" width="28.5703125" style="33" bestFit="1" customWidth="1"/>
    <col min="3" max="3" width="47.5703125" style="33" customWidth="1"/>
    <col min="4" max="4" width="23.855468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735</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2030957</v>
      </c>
      <c r="F7" s="48">
        <v>18029.820767500001</v>
      </c>
      <c r="G7" s="49">
        <v>6.3778360000000006E-2</v>
      </c>
      <c r="H7" s="39" t="s">
        <v>135</v>
      </c>
    </row>
    <row r="8" spans="1:9" x14ac:dyDescent="0.2">
      <c r="A8" s="45">
        <v>2</v>
      </c>
      <c r="B8" s="46" t="s">
        <v>36</v>
      </c>
      <c r="C8" s="46" t="s">
        <v>37</v>
      </c>
      <c r="D8" s="46" t="s">
        <v>31</v>
      </c>
      <c r="E8" s="47">
        <v>1098746</v>
      </c>
      <c r="F8" s="48">
        <v>15150.608593999999</v>
      </c>
      <c r="G8" s="49">
        <v>5.3593490000000001E-2</v>
      </c>
      <c r="H8" s="39" t="s">
        <v>135</v>
      </c>
    </row>
    <row r="9" spans="1:9" x14ac:dyDescent="0.2">
      <c r="A9" s="45">
        <v>3</v>
      </c>
      <c r="B9" s="46" t="s">
        <v>11</v>
      </c>
      <c r="C9" s="46" t="s">
        <v>12</v>
      </c>
      <c r="D9" s="46" t="s">
        <v>13</v>
      </c>
      <c r="E9" s="47">
        <v>265848</v>
      </c>
      <c r="F9" s="48">
        <v>11373.774984</v>
      </c>
      <c r="G9" s="49">
        <v>4.0233379999999999E-2</v>
      </c>
      <c r="H9" s="39" t="s">
        <v>135</v>
      </c>
    </row>
    <row r="10" spans="1:9" x14ac:dyDescent="0.2">
      <c r="A10" s="45">
        <v>4</v>
      </c>
      <c r="B10" s="46" t="s">
        <v>329</v>
      </c>
      <c r="C10" s="46" t="s">
        <v>330</v>
      </c>
      <c r="D10" s="46" t="s">
        <v>31</v>
      </c>
      <c r="E10" s="47">
        <v>2660220</v>
      </c>
      <c r="F10" s="48">
        <v>11045.23344</v>
      </c>
      <c r="G10" s="49">
        <v>3.9071210000000002E-2</v>
      </c>
      <c r="H10" s="39" t="s">
        <v>135</v>
      </c>
    </row>
    <row r="11" spans="1:9" x14ac:dyDescent="0.2">
      <c r="A11" s="45">
        <v>5</v>
      </c>
      <c r="B11" s="46" t="s">
        <v>14</v>
      </c>
      <c r="C11" s="46" t="s">
        <v>15</v>
      </c>
      <c r="D11" s="46" t="s">
        <v>16</v>
      </c>
      <c r="E11" s="47">
        <v>482919</v>
      </c>
      <c r="F11" s="48">
        <v>9075.4967670000005</v>
      </c>
      <c r="G11" s="49">
        <v>3.21035E-2</v>
      </c>
      <c r="H11" s="39" t="s">
        <v>135</v>
      </c>
    </row>
    <row r="12" spans="1:9" x14ac:dyDescent="0.2">
      <c r="A12" s="45">
        <v>6</v>
      </c>
      <c r="B12" s="46" t="s">
        <v>17</v>
      </c>
      <c r="C12" s="46" t="s">
        <v>18</v>
      </c>
      <c r="D12" s="46" t="s">
        <v>19</v>
      </c>
      <c r="E12" s="47">
        <v>592907</v>
      </c>
      <c r="F12" s="48">
        <v>8264.5306729999993</v>
      </c>
      <c r="G12" s="49">
        <v>2.9234799999999998E-2</v>
      </c>
      <c r="H12" s="39" t="s">
        <v>135</v>
      </c>
    </row>
    <row r="13" spans="1:9" x14ac:dyDescent="0.2">
      <c r="A13" s="45">
        <v>7</v>
      </c>
      <c r="B13" s="46" t="s">
        <v>178</v>
      </c>
      <c r="C13" s="46" t="s">
        <v>179</v>
      </c>
      <c r="D13" s="46" t="s">
        <v>180</v>
      </c>
      <c r="E13" s="47">
        <v>1928507</v>
      </c>
      <c r="F13" s="48">
        <v>7218.4017009999998</v>
      </c>
      <c r="G13" s="49">
        <v>2.553424E-2</v>
      </c>
      <c r="H13" s="39" t="s">
        <v>135</v>
      </c>
    </row>
    <row r="14" spans="1:9" x14ac:dyDescent="0.2">
      <c r="A14" s="45">
        <v>8</v>
      </c>
      <c r="B14" s="46" t="s">
        <v>209</v>
      </c>
      <c r="C14" s="46" t="s">
        <v>210</v>
      </c>
      <c r="D14" s="46" t="s">
        <v>180</v>
      </c>
      <c r="E14" s="47">
        <v>39406</v>
      </c>
      <c r="F14" s="48">
        <v>5953.8525399999999</v>
      </c>
      <c r="G14" s="49">
        <v>2.1061050000000001E-2</v>
      </c>
      <c r="H14" s="39" t="s">
        <v>135</v>
      </c>
    </row>
    <row r="15" spans="1:9" x14ac:dyDescent="0.2">
      <c r="A15" s="45">
        <v>9</v>
      </c>
      <c r="B15" s="46" t="s">
        <v>333</v>
      </c>
      <c r="C15" s="46" t="s">
        <v>334</v>
      </c>
      <c r="D15" s="46" t="s">
        <v>226</v>
      </c>
      <c r="E15" s="47">
        <v>168980</v>
      </c>
      <c r="F15" s="48">
        <v>5740.92652</v>
      </c>
      <c r="G15" s="49">
        <v>2.0307849999999999E-2</v>
      </c>
      <c r="H15" s="39" t="s">
        <v>135</v>
      </c>
    </row>
    <row r="16" spans="1:9" x14ac:dyDescent="0.2">
      <c r="A16" s="45">
        <v>10</v>
      </c>
      <c r="B16" s="46" t="s">
        <v>26</v>
      </c>
      <c r="C16" s="46" t="s">
        <v>27</v>
      </c>
      <c r="D16" s="46" t="s">
        <v>28</v>
      </c>
      <c r="E16" s="47">
        <v>1280435</v>
      </c>
      <c r="F16" s="48">
        <v>5694.0944449999997</v>
      </c>
      <c r="G16" s="49">
        <v>2.0142190000000001E-2</v>
      </c>
      <c r="H16" s="39" t="s">
        <v>135</v>
      </c>
    </row>
    <row r="17" spans="1:8" x14ac:dyDescent="0.2">
      <c r="A17" s="45">
        <v>11</v>
      </c>
      <c r="B17" s="46" t="s">
        <v>186</v>
      </c>
      <c r="C17" s="46" t="s">
        <v>187</v>
      </c>
      <c r="D17" s="46" t="s">
        <v>31</v>
      </c>
      <c r="E17" s="47">
        <v>570757</v>
      </c>
      <c r="F17" s="48">
        <v>5653.3480849999996</v>
      </c>
      <c r="G17" s="49">
        <v>1.999805E-2</v>
      </c>
      <c r="H17" s="39" t="s">
        <v>135</v>
      </c>
    </row>
    <row r="18" spans="1:8" x14ac:dyDescent="0.2">
      <c r="A18" s="45">
        <v>12</v>
      </c>
      <c r="B18" s="46" t="s">
        <v>461</v>
      </c>
      <c r="C18" s="46" t="s">
        <v>462</v>
      </c>
      <c r="D18" s="46" t="s">
        <v>31</v>
      </c>
      <c r="E18" s="47">
        <v>3005423</v>
      </c>
      <c r="F18" s="48">
        <v>5576.8629188000004</v>
      </c>
      <c r="G18" s="49">
        <v>1.972749E-2</v>
      </c>
      <c r="H18" s="39" t="s">
        <v>135</v>
      </c>
    </row>
    <row r="19" spans="1:8" x14ac:dyDescent="0.2">
      <c r="A19" s="45">
        <v>13</v>
      </c>
      <c r="B19" s="46" t="s">
        <v>74</v>
      </c>
      <c r="C19" s="46" t="s">
        <v>75</v>
      </c>
      <c r="D19" s="46" t="s">
        <v>53</v>
      </c>
      <c r="E19" s="47">
        <v>107981</v>
      </c>
      <c r="F19" s="48">
        <v>5485.8667240000004</v>
      </c>
      <c r="G19" s="49">
        <v>1.940561E-2</v>
      </c>
      <c r="H19" s="39" t="s">
        <v>135</v>
      </c>
    </row>
    <row r="20" spans="1:8" x14ac:dyDescent="0.2">
      <c r="A20" s="45">
        <v>14</v>
      </c>
      <c r="B20" s="46" t="s">
        <v>192</v>
      </c>
      <c r="C20" s="46" t="s">
        <v>193</v>
      </c>
      <c r="D20" s="46" t="s">
        <v>19</v>
      </c>
      <c r="E20" s="47">
        <v>1161716</v>
      </c>
      <c r="F20" s="48">
        <v>5097.0289499999999</v>
      </c>
      <c r="G20" s="49">
        <v>1.803014E-2</v>
      </c>
      <c r="H20" s="39" t="s">
        <v>135</v>
      </c>
    </row>
    <row r="21" spans="1:8" x14ac:dyDescent="0.2">
      <c r="A21" s="45">
        <v>15</v>
      </c>
      <c r="B21" s="46" t="s">
        <v>214</v>
      </c>
      <c r="C21" s="46" t="s">
        <v>215</v>
      </c>
      <c r="D21" s="46" t="s">
        <v>216</v>
      </c>
      <c r="E21" s="47">
        <v>974919</v>
      </c>
      <c r="F21" s="48">
        <v>5068.603881</v>
      </c>
      <c r="G21" s="49">
        <v>1.7929589999999999E-2</v>
      </c>
      <c r="H21" s="39" t="s">
        <v>135</v>
      </c>
    </row>
    <row r="22" spans="1:8" x14ac:dyDescent="0.2">
      <c r="A22" s="45">
        <v>16</v>
      </c>
      <c r="B22" s="46" t="s">
        <v>346</v>
      </c>
      <c r="C22" s="46" t="s">
        <v>347</v>
      </c>
      <c r="D22" s="46" t="s">
        <v>264</v>
      </c>
      <c r="E22" s="47">
        <v>351507</v>
      </c>
      <c r="F22" s="48">
        <v>4840.9544040000001</v>
      </c>
      <c r="G22" s="49">
        <v>1.7124299999999999E-2</v>
      </c>
      <c r="H22" s="39" t="s">
        <v>135</v>
      </c>
    </row>
    <row r="23" spans="1:8" x14ac:dyDescent="0.2">
      <c r="A23" s="45">
        <v>17</v>
      </c>
      <c r="B23" s="46" t="s">
        <v>440</v>
      </c>
      <c r="C23" s="46" t="s">
        <v>441</v>
      </c>
      <c r="D23" s="46" t="s">
        <v>219</v>
      </c>
      <c r="E23" s="47">
        <v>347684</v>
      </c>
      <c r="F23" s="48">
        <v>4829.6784440000001</v>
      </c>
      <c r="G23" s="49">
        <v>1.7084419999999999E-2</v>
      </c>
      <c r="H23" s="39" t="s">
        <v>135</v>
      </c>
    </row>
    <row r="24" spans="1:8" x14ac:dyDescent="0.2">
      <c r="A24" s="45">
        <v>18</v>
      </c>
      <c r="B24" s="46" t="s">
        <v>56</v>
      </c>
      <c r="C24" s="46" t="s">
        <v>57</v>
      </c>
      <c r="D24" s="46" t="s">
        <v>53</v>
      </c>
      <c r="E24" s="47">
        <v>345909</v>
      </c>
      <c r="F24" s="48">
        <v>4819.2041879999997</v>
      </c>
      <c r="G24" s="49">
        <v>1.7047369999999999E-2</v>
      </c>
      <c r="H24" s="39" t="s">
        <v>135</v>
      </c>
    </row>
    <row r="25" spans="1:8" x14ac:dyDescent="0.2">
      <c r="A25" s="45">
        <v>19</v>
      </c>
      <c r="B25" s="46" t="s">
        <v>736</v>
      </c>
      <c r="C25" s="46" t="s">
        <v>737</v>
      </c>
      <c r="D25" s="46" t="s">
        <v>738</v>
      </c>
      <c r="E25" s="47">
        <v>1874069</v>
      </c>
      <c r="F25" s="48">
        <v>4750.0152873999996</v>
      </c>
      <c r="G25" s="49">
        <v>1.6802620000000001E-2</v>
      </c>
      <c r="H25" s="39" t="s">
        <v>135</v>
      </c>
    </row>
    <row r="26" spans="1:8" x14ac:dyDescent="0.2">
      <c r="A26" s="45">
        <v>20</v>
      </c>
      <c r="B26" s="46" t="s">
        <v>129</v>
      </c>
      <c r="C26" s="46" t="s">
        <v>130</v>
      </c>
      <c r="D26" s="46" t="s">
        <v>107</v>
      </c>
      <c r="E26" s="47">
        <v>675969</v>
      </c>
      <c r="F26" s="48">
        <v>4691.5628445000002</v>
      </c>
      <c r="G26" s="49">
        <v>1.6595849999999999E-2</v>
      </c>
      <c r="H26" s="39" t="s">
        <v>135</v>
      </c>
    </row>
    <row r="27" spans="1:8" x14ac:dyDescent="0.2">
      <c r="A27" s="45">
        <v>21</v>
      </c>
      <c r="B27" s="46" t="s">
        <v>504</v>
      </c>
      <c r="C27" s="46" t="s">
        <v>505</v>
      </c>
      <c r="D27" s="46" t="s">
        <v>45</v>
      </c>
      <c r="E27" s="47">
        <v>545651</v>
      </c>
      <c r="F27" s="48">
        <v>4610.4781245000004</v>
      </c>
      <c r="G27" s="49">
        <v>1.630902E-2</v>
      </c>
      <c r="H27" s="39" t="s">
        <v>135</v>
      </c>
    </row>
    <row r="28" spans="1:8" x14ac:dyDescent="0.2">
      <c r="A28" s="45">
        <v>22</v>
      </c>
      <c r="B28" s="46" t="s">
        <v>51</v>
      </c>
      <c r="C28" s="46" t="s">
        <v>52</v>
      </c>
      <c r="D28" s="46" t="s">
        <v>53</v>
      </c>
      <c r="E28" s="47">
        <v>92676</v>
      </c>
      <c r="F28" s="48">
        <v>4539.5485079999999</v>
      </c>
      <c r="G28" s="49">
        <v>1.6058119999999999E-2</v>
      </c>
      <c r="H28" s="39" t="s">
        <v>135</v>
      </c>
    </row>
    <row r="29" spans="1:8" x14ac:dyDescent="0.2">
      <c r="A29" s="45">
        <v>23</v>
      </c>
      <c r="B29" s="46" t="s">
        <v>46</v>
      </c>
      <c r="C29" s="46" t="s">
        <v>47</v>
      </c>
      <c r="D29" s="46" t="s">
        <v>48</v>
      </c>
      <c r="E29" s="47">
        <v>55030</v>
      </c>
      <c r="F29" s="48">
        <v>4388.0922</v>
      </c>
      <c r="G29" s="49">
        <v>1.5522360000000001E-2</v>
      </c>
      <c r="H29" s="39" t="s">
        <v>135</v>
      </c>
    </row>
    <row r="30" spans="1:8" ht="25.5" x14ac:dyDescent="0.2">
      <c r="A30" s="45">
        <v>24</v>
      </c>
      <c r="B30" s="46" t="s">
        <v>194</v>
      </c>
      <c r="C30" s="46" t="s">
        <v>195</v>
      </c>
      <c r="D30" s="46" t="s">
        <v>196</v>
      </c>
      <c r="E30" s="47">
        <v>534194</v>
      </c>
      <c r="F30" s="48">
        <v>4212.9209810000002</v>
      </c>
      <c r="G30" s="49">
        <v>1.490271E-2</v>
      </c>
      <c r="H30" s="39" t="s">
        <v>135</v>
      </c>
    </row>
    <row r="31" spans="1:8" x14ac:dyDescent="0.2">
      <c r="A31" s="45">
        <v>25</v>
      </c>
      <c r="B31" s="46" t="s">
        <v>79</v>
      </c>
      <c r="C31" s="46" t="s">
        <v>80</v>
      </c>
      <c r="D31" s="46" t="s">
        <v>45</v>
      </c>
      <c r="E31" s="47">
        <v>54915</v>
      </c>
      <c r="F31" s="48">
        <v>4132.9029</v>
      </c>
      <c r="G31" s="49">
        <v>1.461966E-2</v>
      </c>
      <c r="H31" s="39" t="s">
        <v>135</v>
      </c>
    </row>
    <row r="32" spans="1:8" x14ac:dyDescent="0.2">
      <c r="A32" s="45">
        <v>26</v>
      </c>
      <c r="B32" s="46" t="s">
        <v>54</v>
      </c>
      <c r="C32" s="46" t="s">
        <v>55</v>
      </c>
      <c r="D32" s="46" t="s">
        <v>22</v>
      </c>
      <c r="E32" s="47">
        <v>1094203</v>
      </c>
      <c r="F32" s="48">
        <v>4131.1634265000002</v>
      </c>
      <c r="G32" s="49">
        <v>1.46135E-2</v>
      </c>
      <c r="H32" s="39" t="s">
        <v>135</v>
      </c>
    </row>
    <row r="33" spans="1:8" x14ac:dyDescent="0.2">
      <c r="A33" s="45">
        <v>27</v>
      </c>
      <c r="B33" s="46" t="s">
        <v>217</v>
      </c>
      <c r="C33" s="46" t="s">
        <v>218</v>
      </c>
      <c r="D33" s="46" t="s">
        <v>219</v>
      </c>
      <c r="E33" s="47">
        <v>346216</v>
      </c>
      <c r="F33" s="48">
        <v>4105.4293280000002</v>
      </c>
      <c r="G33" s="49">
        <v>1.4522470000000001E-2</v>
      </c>
      <c r="H33" s="39" t="s">
        <v>135</v>
      </c>
    </row>
    <row r="34" spans="1:8" x14ac:dyDescent="0.2">
      <c r="A34" s="45">
        <v>28</v>
      </c>
      <c r="B34" s="46" t="s">
        <v>252</v>
      </c>
      <c r="C34" s="46" t="s">
        <v>253</v>
      </c>
      <c r="D34" s="46" t="s">
        <v>53</v>
      </c>
      <c r="E34" s="47">
        <v>182448</v>
      </c>
      <c r="F34" s="48">
        <v>4076.9830080000002</v>
      </c>
      <c r="G34" s="49">
        <v>1.442185E-2</v>
      </c>
      <c r="H34" s="39" t="s">
        <v>135</v>
      </c>
    </row>
    <row r="35" spans="1:8" x14ac:dyDescent="0.2">
      <c r="A35" s="45">
        <v>29</v>
      </c>
      <c r="B35" s="46" t="s">
        <v>190</v>
      </c>
      <c r="C35" s="46" t="s">
        <v>191</v>
      </c>
      <c r="D35" s="46" t="s">
        <v>48</v>
      </c>
      <c r="E35" s="47">
        <v>980299</v>
      </c>
      <c r="F35" s="48">
        <v>4020.2061990000002</v>
      </c>
      <c r="G35" s="49">
        <v>1.4220999999999999E-2</v>
      </c>
      <c r="H35" s="39" t="s">
        <v>135</v>
      </c>
    </row>
    <row r="36" spans="1:8" x14ac:dyDescent="0.2">
      <c r="A36" s="45">
        <v>30</v>
      </c>
      <c r="B36" s="46" t="s">
        <v>200</v>
      </c>
      <c r="C36" s="46" t="s">
        <v>201</v>
      </c>
      <c r="D36" s="46" t="s">
        <v>102</v>
      </c>
      <c r="E36" s="47">
        <v>425271</v>
      </c>
      <c r="F36" s="48">
        <v>4008.8170814999999</v>
      </c>
      <c r="G36" s="49">
        <v>1.4180720000000001E-2</v>
      </c>
      <c r="H36" s="39" t="s">
        <v>135</v>
      </c>
    </row>
    <row r="37" spans="1:8" x14ac:dyDescent="0.2">
      <c r="A37" s="45">
        <v>31</v>
      </c>
      <c r="B37" s="46" t="s">
        <v>38</v>
      </c>
      <c r="C37" s="46" t="s">
        <v>39</v>
      </c>
      <c r="D37" s="46" t="s">
        <v>40</v>
      </c>
      <c r="E37" s="47">
        <v>98969</v>
      </c>
      <c r="F37" s="48">
        <v>3810.5044379999999</v>
      </c>
      <c r="G37" s="49">
        <v>1.347921E-2</v>
      </c>
      <c r="H37" s="39" t="s">
        <v>135</v>
      </c>
    </row>
    <row r="38" spans="1:8" x14ac:dyDescent="0.2">
      <c r="A38" s="45">
        <v>32</v>
      </c>
      <c r="B38" s="46" t="s">
        <v>669</v>
      </c>
      <c r="C38" s="46" t="s">
        <v>670</v>
      </c>
      <c r="D38" s="46" t="s">
        <v>180</v>
      </c>
      <c r="E38" s="47">
        <v>184693</v>
      </c>
      <c r="F38" s="48">
        <v>3681.6702620000001</v>
      </c>
      <c r="G38" s="49">
        <v>1.3023470000000001E-2</v>
      </c>
      <c r="H38" s="39" t="s">
        <v>135</v>
      </c>
    </row>
    <row r="39" spans="1:8" x14ac:dyDescent="0.2">
      <c r="A39" s="45">
        <v>33</v>
      </c>
      <c r="B39" s="46" t="s">
        <v>76</v>
      </c>
      <c r="C39" s="46" t="s">
        <v>77</v>
      </c>
      <c r="D39" s="46" t="s">
        <v>78</v>
      </c>
      <c r="E39" s="47">
        <v>74880</v>
      </c>
      <c r="F39" s="48">
        <v>3614.60736</v>
      </c>
      <c r="G39" s="49">
        <v>1.2786250000000001E-2</v>
      </c>
      <c r="H39" s="39" t="s">
        <v>135</v>
      </c>
    </row>
    <row r="40" spans="1:8" ht="25.5" x14ac:dyDescent="0.2">
      <c r="A40" s="45">
        <v>34</v>
      </c>
      <c r="B40" s="46" t="s">
        <v>204</v>
      </c>
      <c r="C40" s="46" t="s">
        <v>205</v>
      </c>
      <c r="D40" s="46" t="s">
        <v>206</v>
      </c>
      <c r="E40" s="47">
        <v>151301</v>
      </c>
      <c r="F40" s="48">
        <v>3482.7977190000001</v>
      </c>
      <c r="G40" s="49">
        <v>1.2319989999999999E-2</v>
      </c>
      <c r="H40" s="39" t="s">
        <v>135</v>
      </c>
    </row>
    <row r="41" spans="1:8" ht="25.5" x14ac:dyDescent="0.2">
      <c r="A41" s="45">
        <v>35</v>
      </c>
      <c r="B41" s="46" t="s">
        <v>387</v>
      </c>
      <c r="C41" s="46" t="s">
        <v>388</v>
      </c>
      <c r="D41" s="46" t="s">
        <v>206</v>
      </c>
      <c r="E41" s="47">
        <v>166051</v>
      </c>
      <c r="F41" s="48">
        <v>3409.857285</v>
      </c>
      <c r="G41" s="49">
        <v>1.206197E-2</v>
      </c>
      <c r="H41" s="39" t="s">
        <v>135</v>
      </c>
    </row>
    <row r="42" spans="1:8" x14ac:dyDescent="0.2">
      <c r="A42" s="45">
        <v>36</v>
      </c>
      <c r="B42" s="46" t="s">
        <v>83</v>
      </c>
      <c r="C42" s="46" t="s">
        <v>84</v>
      </c>
      <c r="D42" s="46" t="s">
        <v>25</v>
      </c>
      <c r="E42" s="47">
        <v>59792</v>
      </c>
      <c r="F42" s="48">
        <v>3381.8355200000001</v>
      </c>
      <c r="G42" s="49">
        <v>1.1962840000000001E-2</v>
      </c>
      <c r="H42" s="39" t="s">
        <v>135</v>
      </c>
    </row>
    <row r="43" spans="1:8" x14ac:dyDescent="0.2">
      <c r="A43" s="45">
        <v>37</v>
      </c>
      <c r="B43" s="46" t="s">
        <v>114</v>
      </c>
      <c r="C43" s="46" t="s">
        <v>115</v>
      </c>
      <c r="D43" s="46" t="s">
        <v>40</v>
      </c>
      <c r="E43" s="47">
        <v>789801</v>
      </c>
      <c r="F43" s="48">
        <v>3284.3874584999999</v>
      </c>
      <c r="G43" s="49">
        <v>1.1618130000000001E-2</v>
      </c>
      <c r="H43" s="39" t="s">
        <v>135</v>
      </c>
    </row>
    <row r="44" spans="1:8" x14ac:dyDescent="0.2">
      <c r="A44" s="45">
        <v>38</v>
      </c>
      <c r="B44" s="46" t="s">
        <v>234</v>
      </c>
      <c r="C44" s="46" t="s">
        <v>235</v>
      </c>
      <c r="D44" s="46" t="s">
        <v>199</v>
      </c>
      <c r="E44" s="47">
        <v>295552</v>
      </c>
      <c r="F44" s="48">
        <v>3261.7118719999999</v>
      </c>
      <c r="G44" s="49">
        <v>1.153792E-2</v>
      </c>
      <c r="H44" s="39" t="s">
        <v>135</v>
      </c>
    </row>
    <row r="45" spans="1:8" x14ac:dyDescent="0.2">
      <c r="A45" s="45">
        <v>39</v>
      </c>
      <c r="B45" s="46" t="s">
        <v>657</v>
      </c>
      <c r="C45" s="46" t="s">
        <v>658</v>
      </c>
      <c r="D45" s="46" t="s">
        <v>423</v>
      </c>
      <c r="E45" s="47">
        <v>54047</v>
      </c>
      <c r="F45" s="48">
        <v>3244.1711749999999</v>
      </c>
      <c r="G45" s="49">
        <v>1.1475870000000001E-2</v>
      </c>
      <c r="H45" s="39" t="s">
        <v>135</v>
      </c>
    </row>
    <row r="46" spans="1:8" ht="25.5" x14ac:dyDescent="0.2">
      <c r="A46" s="45">
        <v>40</v>
      </c>
      <c r="B46" s="46" t="s">
        <v>232</v>
      </c>
      <c r="C46" s="46" t="s">
        <v>233</v>
      </c>
      <c r="D46" s="46" t="s">
        <v>206</v>
      </c>
      <c r="E46" s="47">
        <v>171981</v>
      </c>
      <c r="F46" s="48">
        <v>3133.8377820000001</v>
      </c>
      <c r="G46" s="49">
        <v>1.1085579999999999E-2</v>
      </c>
      <c r="H46" s="39" t="s">
        <v>135</v>
      </c>
    </row>
    <row r="47" spans="1:8" x14ac:dyDescent="0.2">
      <c r="A47" s="45">
        <v>41</v>
      </c>
      <c r="B47" s="46" t="s">
        <v>227</v>
      </c>
      <c r="C47" s="46" t="s">
        <v>228</v>
      </c>
      <c r="D47" s="46" t="s">
        <v>45</v>
      </c>
      <c r="E47" s="47">
        <v>582599</v>
      </c>
      <c r="F47" s="48">
        <v>3113.9916549999998</v>
      </c>
      <c r="G47" s="49">
        <v>1.101538E-2</v>
      </c>
      <c r="H47" s="39" t="s">
        <v>135</v>
      </c>
    </row>
    <row r="48" spans="1:8" x14ac:dyDescent="0.2">
      <c r="A48" s="45">
        <v>42</v>
      </c>
      <c r="B48" s="46" t="s">
        <v>385</v>
      </c>
      <c r="C48" s="46" t="s">
        <v>386</v>
      </c>
      <c r="D48" s="46" t="s">
        <v>219</v>
      </c>
      <c r="E48" s="47">
        <v>585264</v>
      </c>
      <c r="F48" s="48">
        <v>3098.0949839999998</v>
      </c>
      <c r="G48" s="49">
        <v>1.0959150000000001E-2</v>
      </c>
      <c r="H48" s="39" t="s">
        <v>135</v>
      </c>
    </row>
    <row r="49" spans="1:8" x14ac:dyDescent="0.2">
      <c r="A49" s="45">
        <v>43</v>
      </c>
      <c r="B49" s="46" t="s">
        <v>288</v>
      </c>
      <c r="C49" s="46" t="s">
        <v>289</v>
      </c>
      <c r="D49" s="46" t="s">
        <v>290</v>
      </c>
      <c r="E49" s="47">
        <v>300775</v>
      </c>
      <c r="F49" s="48">
        <v>3096.7793999999999</v>
      </c>
      <c r="G49" s="49">
        <v>1.0954490000000001E-2</v>
      </c>
      <c r="H49" s="39" t="s">
        <v>135</v>
      </c>
    </row>
    <row r="50" spans="1:8" x14ac:dyDescent="0.2">
      <c r="A50" s="45">
        <v>44</v>
      </c>
      <c r="B50" s="46" t="s">
        <v>286</v>
      </c>
      <c r="C50" s="46" t="s">
        <v>287</v>
      </c>
      <c r="D50" s="46" t="s">
        <v>216</v>
      </c>
      <c r="E50" s="47">
        <v>2407581</v>
      </c>
      <c r="F50" s="48">
        <v>3068.2212264</v>
      </c>
      <c r="G50" s="49">
        <v>1.085347E-2</v>
      </c>
      <c r="H50" s="39" t="s">
        <v>135</v>
      </c>
    </row>
    <row r="51" spans="1:8" x14ac:dyDescent="0.2">
      <c r="A51" s="45">
        <v>45</v>
      </c>
      <c r="B51" s="46" t="s">
        <v>245</v>
      </c>
      <c r="C51" s="46" t="s">
        <v>246</v>
      </c>
      <c r="D51" s="46" t="s">
        <v>180</v>
      </c>
      <c r="E51" s="47">
        <v>562025</v>
      </c>
      <c r="F51" s="48">
        <v>3022.2894375000001</v>
      </c>
      <c r="G51" s="49">
        <v>1.0690989999999999E-2</v>
      </c>
      <c r="H51" s="39" t="s">
        <v>135</v>
      </c>
    </row>
    <row r="52" spans="1:8" x14ac:dyDescent="0.2">
      <c r="A52" s="45">
        <v>46</v>
      </c>
      <c r="B52" s="46" t="s">
        <v>739</v>
      </c>
      <c r="C52" s="46" t="s">
        <v>740</v>
      </c>
      <c r="D52" s="46" t="s">
        <v>102</v>
      </c>
      <c r="E52" s="47">
        <v>155852</v>
      </c>
      <c r="F52" s="48">
        <v>2967.1103760000001</v>
      </c>
      <c r="G52" s="49">
        <v>1.04958E-2</v>
      </c>
      <c r="H52" s="39" t="s">
        <v>135</v>
      </c>
    </row>
    <row r="53" spans="1:8" x14ac:dyDescent="0.2">
      <c r="A53" s="45">
        <v>47</v>
      </c>
      <c r="B53" s="46" t="s">
        <v>61</v>
      </c>
      <c r="C53" s="46" t="s">
        <v>62</v>
      </c>
      <c r="D53" s="46" t="s">
        <v>63</v>
      </c>
      <c r="E53" s="47">
        <v>186942</v>
      </c>
      <c r="F53" s="48">
        <v>2843.3878199999999</v>
      </c>
      <c r="G53" s="49">
        <v>1.005815E-2</v>
      </c>
      <c r="H53" s="39" t="s">
        <v>135</v>
      </c>
    </row>
    <row r="54" spans="1:8" x14ac:dyDescent="0.2">
      <c r="A54" s="45">
        <v>48</v>
      </c>
      <c r="B54" s="46" t="s">
        <v>127</v>
      </c>
      <c r="C54" s="46" t="s">
        <v>128</v>
      </c>
      <c r="D54" s="46" t="s">
        <v>48</v>
      </c>
      <c r="E54" s="47">
        <v>26278</v>
      </c>
      <c r="F54" s="48">
        <v>2766.5478400000002</v>
      </c>
      <c r="G54" s="49">
        <v>9.7863399999999993E-3</v>
      </c>
      <c r="H54" s="39" t="s">
        <v>135</v>
      </c>
    </row>
    <row r="55" spans="1:8" x14ac:dyDescent="0.2">
      <c r="A55" s="45">
        <v>49</v>
      </c>
      <c r="B55" s="46" t="s">
        <v>450</v>
      </c>
      <c r="C55" s="46" t="s">
        <v>451</v>
      </c>
      <c r="D55" s="46" t="s">
        <v>439</v>
      </c>
      <c r="E55" s="47">
        <v>113230</v>
      </c>
      <c r="F55" s="48">
        <v>2647.4306299999998</v>
      </c>
      <c r="G55" s="49">
        <v>9.3649700000000002E-3</v>
      </c>
      <c r="H55" s="39" t="s">
        <v>135</v>
      </c>
    </row>
    <row r="56" spans="1:8" x14ac:dyDescent="0.2">
      <c r="A56" s="45">
        <v>50</v>
      </c>
      <c r="B56" s="46" t="s">
        <v>229</v>
      </c>
      <c r="C56" s="46" t="s">
        <v>230</v>
      </c>
      <c r="D56" s="46" t="s">
        <v>231</v>
      </c>
      <c r="E56" s="47">
        <v>164757</v>
      </c>
      <c r="F56" s="48">
        <v>2644.3498500000001</v>
      </c>
      <c r="G56" s="49">
        <v>9.3540800000000007E-3</v>
      </c>
      <c r="H56" s="39" t="s">
        <v>135</v>
      </c>
    </row>
    <row r="57" spans="1:8" x14ac:dyDescent="0.2">
      <c r="A57" s="45">
        <v>51</v>
      </c>
      <c r="B57" s="46" t="s">
        <v>421</v>
      </c>
      <c r="C57" s="46" t="s">
        <v>422</v>
      </c>
      <c r="D57" s="46" t="s">
        <v>423</v>
      </c>
      <c r="E57" s="47">
        <v>303948</v>
      </c>
      <c r="F57" s="48">
        <v>2629.758096</v>
      </c>
      <c r="G57" s="49">
        <v>9.3024600000000002E-3</v>
      </c>
      <c r="H57" s="39" t="s">
        <v>135</v>
      </c>
    </row>
    <row r="58" spans="1:8" x14ac:dyDescent="0.2">
      <c r="A58" s="45">
        <v>52</v>
      </c>
      <c r="B58" s="46" t="s">
        <v>20</v>
      </c>
      <c r="C58" s="46" t="s">
        <v>21</v>
      </c>
      <c r="D58" s="46" t="s">
        <v>22</v>
      </c>
      <c r="E58" s="47">
        <v>591480</v>
      </c>
      <c r="F58" s="48">
        <v>2258.8621199999998</v>
      </c>
      <c r="G58" s="49">
        <v>7.9904599999999996E-3</v>
      </c>
      <c r="H58" s="39" t="s">
        <v>135</v>
      </c>
    </row>
    <row r="59" spans="1:8" ht="25.5" x14ac:dyDescent="0.2">
      <c r="A59" s="45">
        <v>53</v>
      </c>
      <c r="B59" s="46" t="s">
        <v>211</v>
      </c>
      <c r="C59" s="46" t="s">
        <v>212</v>
      </c>
      <c r="D59" s="46" t="s">
        <v>213</v>
      </c>
      <c r="E59" s="47">
        <v>148988</v>
      </c>
      <c r="F59" s="48">
        <v>2207.4062079999999</v>
      </c>
      <c r="G59" s="49">
        <v>7.8084399999999998E-3</v>
      </c>
      <c r="H59" s="39" t="s">
        <v>135</v>
      </c>
    </row>
    <row r="60" spans="1:8" x14ac:dyDescent="0.2">
      <c r="A60" s="45">
        <v>54</v>
      </c>
      <c r="B60" s="46" t="s">
        <v>23</v>
      </c>
      <c r="C60" s="46" t="s">
        <v>24</v>
      </c>
      <c r="D60" s="46" t="s">
        <v>25</v>
      </c>
      <c r="E60" s="47">
        <v>15524</v>
      </c>
      <c r="F60" s="48">
        <v>1967.97748</v>
      </c>
      <c r="G60" s="49">
        <v>6.9614899999999999E-3</v>
      </c>
      <c r="H60" s="39" t="s">
        <v>135</v>
      </c>
    </row>
    <row r="61" spans="1:8" x14ac:dyDescent="0.2">
      <c r="A61" s="45">
        <v>55</v>
      </c>
      <c r="B61" s="46" t="s">
        <v>491</v>
      </c>
      <c r="C61" s="46" t="s">
        <v>492</v>
      </c>
      <c r="D61" s="46" t="s">
        <v>264</v>
      </c>
      <c r="E61" s="47">
        <v>213904</v>
      </c>
      <c r="F61" s="48">
        <v>1956.579888</v>
      </c>
      <c r="G61" s="49">
        <v>6.9211699999999999E-3</v>
      </c>
      <c r="H61" s="39" t="s">
        <v>135</v>
      </c>
    </row>
    <row r="62" spans="1:8" x14ac:dyDescent="0.2">
      <c r="A62" s="45">
        <v>56</v>
      </c>
      <c r="B62" s="46" t="s">
        <v>295</v>
      </c>
      <c r="C62" s="46" t="s">
        <v>296</v>
      </c>
      <c r="D62" s="46" t="s">
        <v>183</v>
      </c>
      <c r="E62" s="47">
        <v>62427</v>
      </c>
      <c r="F62" s="48">
        <v>1946.036871</v>
      </c>
      <c r="G62" s="49">
        <v>6.8838800000000002E-3</v>
      </c>
      <c r="H62" s="39" t="s">
        <v>135</v>
      </c>
    </row>
    <row r="63" spans="1:8" x14ac:dyDescent="0.2">
      <c r="A63" s="45">
        <v>57</v>
      </c>
      <c r="B63" s="46" t="s">
        <v>275</v>
      </c>
      <c r="C63" s="46" t="s">
        <v>276</v>
      </c>
      <c r="D63" s="46" t="s">
        <v>216</v>
      </c>
      <c r="E63" s="47">
        <v>237046</v>
      </c>
      <c r="F63" s="48">
        <v>1915.568726</v>
      </c>
      <c r="G63" s="49">
        <v>6.7761000000000002E-3</v>
      </c>
      <c r="H63" s="39" t="s">
        <v>135</v>
      </c>
    </row>
    <row r="64" spans="1:8" x14ac:dyDescent="0.2">
      <c r="A64" s="45">
        <v>58</v>
      </c>
      <c r="B64" s="46" t="s">
        <v>43</v>
      </c>
      <c r="C64" s="46" t="s">
        <v>44</v>
      </c>
      <c r="D64" s="46" t="s">
        <v>45</v>
      </c>
      <c r="E64" s="47">
        <v>106660</v>
      </c>
      <c r="F64" s="48">
        <v>1876.8960199999999</v>
      </c>
      <c r="G64" s="49">
        <v>6.6392999999999999E-3</v>
      </c>
      <c r="H64" s="39" t="s">
        <v>135</v>
      </c>
    </row>
    <row r="65" spans="1:8" x14ac:dyDescent="0.2">
      <c r="A65" s="45">
        <v>59</v>
      </c>
      <c r="B65" s="46" t="s">
        <v>472</v>
      </c>
      <c r="C65" s="46" t="s">
        <v>473</v>
      </c>
      <c r="D65" s="46" t="s">
        <v>474</v>
      </c>
      <c r="E65" s="47">
        <v>503199</v>
      </c>
      <c r="F65" s="48">
        <v>1832.147559</v>
      </c>
      <c r="G65" s="49">
        <v>6.4810099999999997E-3</v>
      </c>
      <c r="H65" s="39" t="s">
        <v>135</v>
      </c>
    </row>
    <row r="66" spans="1:8" x14ac:dyDescent="0.2">
      <c r="A66" s="45">
        <v>60</v>
      </c>
      <c r="B66" s="46" t="s">
        <v>741</v>
      </c>
      <c r="C66" s="46" t="s">
        <v>742</v>
      </c>
      <c r="D66" s="46" t="s">
        <v>290</v>
      </c>
      <c r="E66" s="47">
        <v>399422</v>
      </c>
      <c r="F66" s="48">
        <v>1236.410801</v>
      </c>
      <c r="G66" s="49">
        <v>4.3736599999999997E-3</v>
      </c>
      <c r="H66" s="39" t="s">
        <v>135</v>
      </c>
    </row>
    <row r="67" spans="1:8" x14ac:dyDescent="0.2">
      <c r="A67" s="45">
        <v>61</v>
      </c>
      <c r="B67" s="46" t="s">
        <v>89</v>
      </c>
      <c r="C67" s="46" t="s">
        <v>90</v>
      </c>
      <c r="D67" s="46" t="s">
        <v>45</v>
      </c>
      <c r="E67" s="47">
        <v>20662</v>
      </c>
      <c r="F67" s="48">
        <v>900.28466400000002</v>
      </c>
      <c r="G67" s="49">
        <v>3.1846499999999998E-3</v>
      </c>
      <c r="H67" s="39" t="s">
        <v>135</v>
      </c>
    </row>
    <row r="68" spans="1:8" x14ac:dyDescent="0.2">
      <c r="A68" s="45">
        <v>62</v>
      </c>
      <c r="B68" s="46" t="s">
        <v>68</v>
      </c>
      <c r="C68" s="46" t="s">
        <v>69</v>
      </c>
      <c r="D68" s="46" t="s">
        <v>45</v>
      </c>
      <c r="E68" s="47">
        <v>3004</v>
      </c>
      <c r="F68" s="48">
        <v>455.52656000000002</v>
      </c>
      <c r="G68" s="49">
        <v>1.61137E-3</v>
      </c>
      <c r="H68" s="39" t="s">
        <v>135</v>
      </c>
    </row>
    <row r="69" spans="1:8" x14ac:dyDescent="0.2">
      <c r="A69" s="50"/>
      <c r="B69" s="50"/>
      <c r="C69" s="51" t="s">
        <v>134</v>
      </c>
      <c r="D69" s="50"/>
      <c r="E69" s="50" t="s">
        <v>135</v>
      </c>
      <c r="F69" s="52">
        <f>SUM(F7:F68)</f>
        <v>275343.44699809997</v>
      </c>
      <c r="G69" s="53">
        <f>SUM(G7:G68)</f>
        <v>0.97399495999999997</v>
      </c>
      <c r="H69" s="39" t="s">
        <v>135</v>
      </c>
    </row>
    <row r="70" spans="1:8" x14ac:dyDescent="0.2">
      <c r="A70" s="50"/>
      <c r="B70" s="50"/>
      <c r="C70" s="54"/>
      <c r="D70" s="50"/>
      <c r="E70" s="50"/>
      <c r="F70" s="55"/>
      <c r="G70" s="55"/>
      <c r="H70" s="39" t="s">
        <v>135</v>
      </c>
    </row>
    <row r="71" spans="1:8" x14ac:dyDescent="0.2">
      <c r="A71" s="50"/>
      <c r="B71" s="50"/>
      <c r="C71" s="51" t="s">
        <v>136</v>
      </c>
      <c r="D71" s="50"/>
      <c r="E71" s="50"/>
      <c r="F71" s="50"/>
      <c r="G71" s="50"/>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138</v>
      </c>
      <c r="D74" s="50"/>
      <c r="E74" s="50"/>
      <c r="F74" s="50"/>
      <c r="G74" s="50"/>
      <c r="H74" s="39" t="s">
        <v>135</v>
      </c>
    </row>
    <row r="75" spans="1:8" x14ac:dyDescent="0.2">
      <c r="A75" s="45">
        <v>1</v>
      </c>
      <c r="B75" s="46" t="s">
        <v>520</v>
      </c>
      <c r="C75" s="41" t="s">
        <v>969</v>
      </c>
      <c r="D75" s="46" t="s">
        <v>216</v>
      </c>
      <c r="E75" s="47">
        <v>511578</v>
      </c>
      <c r="F75" s="48">
        <v>74.332283399999994</v>
      </c>
      <c r="G75" s="49">
        <v>2.6294000000000003E-4</v>
      </c>
      <c r="H75" s="39" t="s">
        <v>135</v>
      </c>
    </row>
    <row r="76" spans="1:8" x14ac:dyDescent="0.2">
      <c r="A76" s="45">
        <v>2</v>
      </c>
      <c r="B76" s="46" t="s">
        <v>743</v>
      </c>
      <c r="C76" s="41" t="s">
        <v>1080</v>
      </c>
      <c r="D76" s="46" t="s">
        <v>199</v>
      </c>
      <c r="E76" s="47">
        <v>39500</v>
      </c>
      <c r="F76" s="48">
        <v>9.3654499999999992</v>
      </c>
      <c r="G76" s="49">
        <v>3.3130000000000003E-5</v>
      </c>
      <c r="H76" s="39" t="s">
        <v>135</v>
      </c>
    </row>
    <row r="77" spans="1:8" x14ac:dyDescent="0.2">
      <c r="A77" s="45">
        <v>3</v>
      </c>
      <c r="B77" s="46" t="s">
        <v>747</v>
      </c>
      <c r="C77" s="41" t="s">
        <v>1081</v>
      </c>
      <c r="D77" s="46"/>
      <c r="E77" s="47">
        <v>54000</v>
      </c>
      <c r="F77" s="48">
        <v>5.4000000000000002E-7</v>
      </c>
      <c r="G77" s="60" t="s">
        <v>133</v>
      </c>
      <c r="H77" s="39" t="s">
        <v>135</v>
      </c>
    </row>
    <row r="78" spans="1:8" x14ac:dyDescent="0.2">
      <c r="A78" s="45">
        <v>4</v>
      </c>
      <c r="B78" s="46" t="s">
        <v>746</v>
      </c>
      <c r="C78" s="41" t="s">
        <v>1082</v>
      </c>
      <c r="D78" s="46"/>
      <c r="E78" s="47">
        <v>200</v>
      </c>
      <c r="F78" s="48">
        <v>2.0000000000000001E-9</v>
      </c>
      <c r="G78" s="60" t="s">
        <v>133</v>
      </c>
      <c r="H78" s="39" t="s">
        <v>135</v>
      </c>
    </row>
    <row r="79" spans="1:8" x14ac:dyDescent="0.2">
      <c r="A79" s="45">
        <v>5</v>
      </c>
      <c r="B79" s="46" t="s">
        <v>748</v>
      </c>
      <c r="C79" s="41" t="s">
        <v>1083</v>
      </c>
      <c r="D79" s="46"/>
      <c r="E79" s="47">
        <v>176305</v>
      </c>
      <c r="F79" s="48">
        <v>1.7630000000000001E-6</v>
      </c>
      <c r="G79" s="60" t="s">
        <v>133</v>
      </c>
      <c r="H79" s="39" t="s">
        <v>135</v>
      </c>
    </row>
    <row r="80" spans="1:8" x14ac:dyDescent="0.2">
      <c r="A80" s="45">
        <v>6</v>
      </c>
      <c r="B80" s="46" t="s">
        <v>749</v>
      </c>
      <c r="C80" s="41" t="s">
        <v>1084</v>
      </c>
      <c r="D80" s="46"/>
      <c r="E80" s="47">
        <v>93200</v>
      </c>
      <c r="F80" s="48">
        <v>9.3200000000000003E-7</v>
      </c>
      <c r="G80" s="60" t="s">
        <v>133</v>
      </c>
      <c r="H80" s="39" t="s">
        <v>135</v>
      </c>
    </row>
    <row r="81" spans="1:8" ht="25.5" x14ac:dyDescent="0.2">
      <c r="A81" s="45">
        <v>7</v>
      </c>
      <c r="B81" s="46" t="s">
        <v>744</v>
      </c>
      <c r="C81" s="41" t="s">
        <v>1085</v>
      </c>
      <c r="D81" s="46" t="s">
        <v>745</v>
      </c>
      <c r="E81" s="47">
        <v>200000</v>
      </c>
      <c r="F81" s="48">
        <v>1.9999999999999999E-6</v>
      </c>
      <c r="G81" s="60" t="s">
        <v>133</v>
      </c>
      <c r="H81" s="39" t="s">
        <v>135</v>
      </c>
    </row>
    <row r="82" spans="1:8" ht="25.5" x14ac:dyDescent="0.2">
      <c r="A82" s="45">
        <v>8</v>
      </c>
      <c r="B82" s="46" t="s">
        <v>750</v>
      </c>
      <c r="C82" s="41" t="s">
        <v>1086</v>
      </c>
      <c r="D82" s="46" t="s">
        <v>751</v>
      </c>
      <c r="E82" s="47">
        <v>50800</v>
      </c>
      <c r="F82" s="48">
        <v>5.0800000000000005E-7</v>
      </c>
      <c r="G82" s="60" t="s">
        <v>133</v>
      </c>
      <c r="H82" s="39" t="s">
        <v>135</v>
      </c>
    </row>
    <row r="83" spans="1:8" x14ac:dyDescent="0.2">
      <c r="A83" s="50"/>
      <c r="B83" s="50"/>
      <c r="C83" s="51" t="s">
        <v>134</v>
      </c>
      <c r="D83" s="50"/>
      <c r="E83" s="50" t="s">
        <v>135</v>
      </c>
      <c r="F83" s="52">
        <f>SUM(F75:F82)</f>
        <v>83.697739144999986</v>
      </c>
      <c r="G83" s="53">
        <f>SUM(G75:G82)</f>
        <v>2.9607000000000006E-4</v>
      </c>
      <c r="H83" s="39" t="s">
        <v>135</v>
      </c>
    </row>
    <row r="84" spans="1:8" x14ac:dyDescent="0.2">
      <c r="A84" s="50"/>
      <c r="B84" s="50"/>
      <c r="C84" s="54"/>
      <c r="D84" s="50"/>
      <c r="E84" s="50"/>
      <c r="F84" s="55"/>
      <c r="G84" s="55"/>
      <c r="H84" s="39" t="s">
        <v>135</v>
      </c>
    </row>
    <row r="85" spans="1:8" x14ac:dyDescent="0.2">
      <c r="A85" s="50"/>
      <c r="B85" s="50"/>
      <c r="C85" s="51" t="s">
        <v>139</v>
      </c>
      <c r="D85" s="50"/>
      <c r="E85" s="50"/>
      <c r="F85" s="50"/>
      <c r="G85" s="50"/>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140</v>
      </c>
      <c r="D88" s="50"/>
      <c r="E88" s="50"/>
      <c r="F88" s="55"/>
      <c r="G88" s="55"/>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141</v>
      </c>
      <c r="D91" s="50"/>
      <c r="E91" s="50"/>
      <c r="F91" s="55"/>
      <c r="G91" s="55"/>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142</v>
      </c>
      <c r="D94" s="50"/>
      <c r="E94" s="50"/>
      <c r="F94" s="52">
        <v>275427.14473724499</v>
      </c>
      <c r="G94" s="53">
        <v>0.97429102999999995</v>
      </c>
      <c r="H94" s="39" t="s">
        <v>135</v>
      </c>
    </row>
    <row r="95" spans="1:8" x14ac:dyDescent="0.2">
      <c r="A95" s="50"/>
      <c r="B95" s="50"/>
      <c r="C95" s="54"/>
      <c r="D95" s="50"/>
      <c r="E95" s="50"/>
      <c r="F95" s="55"/>
      <c r="G95" s="55"/>
      <c r="H95" s="39" t="s">
        <v>135</v>
      </c>
    </row>
    <row r="96" spans="1:8" x14ac:dyDescent="0.2">
      <c r="A96" s="50"/>
      <c r="B96" s="50"/>
      <c r="C96" s="51" t="s">
        <v>143</v>
      </c>
      <c r="D96" s="50"/>
      <c r="E96" s="50"/>
      <c r="F96" s="55"/>
      <c r="G96" s="55"/>
      <c r="H96" s="39" t="s">
        <v>135</v>
      </c>
    </row>
    <row r="97" spans="1:8" x14ac:dyDescent="0.2">
      <c r="A97" s="50"/>
      <c r="B97" s="50"/>
      <c r="C97" s="51" t="s">
        <v>10</v>
      </c>
      <c r="D97" s="50"/>
      <c r="E97" s="50"/>
      <c r="F97" s="55"/>
      <c r="G97" s="55"/>
      <c r="H97" s="39" t="s">
        <v>135</v>
      </c>
    </row>
    <row r="98" spans="1:8" x14ac:dyDescent="0.2">
      <c r="A98" s="50"/>
      <c r="B98" s="50"/>
      <c r="C98" s="51" t="s">
        <v>134</v>
      </c>
      <c r="D98" s="50"/>
      <c r="E98" s="50" t="s">
        <v>135</v>
      </c>
      <c r="F98" s="56" t="s">
        <v>137</v>
      </c>
      <c r="G98" s="53">
        <v>0</v>
      </c>
      <c r="H98" s="39" t="s">
        <v>135</v>
      </c>
    </row>
    <row r="99" spans="1:8" x14ac:dyDescent="0.2">
      <c r="A99" s="50"/>
      <c r="B99" s="50"/>
      <c r="C99" s="54"/>
      <c r="D99" s="50"/>
      <c r="E99" s="50"/>
      <c r="F99" s="55"/>
      <c r="G99" s="55"/>
      <c r="H99" s="39" t="s">
        <v>135</v>
      </c>
    </row>
    <row r="100" spans="1:8" x14ac:dyDescent="0.2">
      <c r="A100" s="50"/>
      <c r="B100" s="50"/>
      <c r="C100" s="51" t="s">
        <v>144</v>
      </c>
      <c r="D100" s="50"/>
      <c r="E100" s="50"/>
      <c r="F100" s="50"/>
      <c r="G100" s="50"/>
      <c r="H100" s="39" t="s">
        <v>135</v>
      </c>
    </row>
    <row r="101" spans="1:8" x14ac:dyDescent="0.2">
      <c r="A101" s="50"/>
      <c r="B101" s="50"/>
      <c r="C101" s="51" t="s">
        <v>134</v>
      </c>
      <c r="D101" s="50"/>
      <c r="E101" s="50" t="s">
        <v>135</v>
      </c>
      <c r="F101" s="56" t="s">
        <v>137</v>
      </c>
      <c r="G101" s="53">
        <v>0</v>
      </c>
      <c r="H101" s="39" t="s">
        <v>135</v>
      </c>
    </row>
    <row r="102" spans="1:8" x14ac:dyDescent="0.2">
      <c r="A102" s="50"/>
      <c r="B102" s="50"/>
      <c r="C102" s="54"/>
      <c r="D102" s="50"/>
      <c r="E102" s="50"/>
      <c r="F102" s="55"/>
      <c r="G102" s="55"/>
      <c r="H102" s="39" t="s">
        <v>135</v>
      </c>
    </row>
    <row r="103" spans="1:8" x14ac:dyDescent="0.2">
      <c r="A103" s="50"/>
      <c r="B103" s="50"/>
      <c r="C103" s="51" t="s">
        <v>145</v>
      </c>
      <c r="D103" s="50"/>
      <c r="E103" s="50"/>
      <c r="F103" s="50"/>
      <c r="G103" s="50"/>
      <c r="H103" s="39" t="s">
        <v>135</v>
      </c>
    </row>
    <row r="104" spans="1:8" x14ac:dyDescent="0.2">
      <c r="A104" s="50"/>
      <c r="B104" s="50"/>
      <c r="C104" s="51" t="s">
        <v>134</v>
      </c>
      <c r="D104" s="50"/>
      <c r="E104" s="50" t="s">
        <v>135</v>
      </c>
      <c r="F104" s="56" t="s">
        <v>137</v>
      </c>
      <c r="G104" s="53">
        <v>0</v>
      </c>
      <c r="H104" s="39" t="s">
        <v>135</v>
      </c>
    </row>
    <row r="105" spans="1:8" x14ac:dyDescent="0.2">
      <c r="A105" s="50"/>
      <c r="B105" s="50"/>
      <c r="C105" s="54"/>
      <c r="D105" s="50"/>
      <c r="E105" s="50"/>
      <c r="F105" s="55"/>
      <c r="G105" s="55"/>
      <c r="H105" s="39" t="s">
        <v>135</v>
      </c>
    </row>
    <row r="106" spans="1:8" x14ac:dyDescent="0.2">
      <c r="A106" s="50"/>
      <c r="B106" s="50"/>
      <c r="C106" s="51" t="s">
        <v>146</v>
      </c>
      <c r="D106" s="50"/>
      <c r="E106" s="50"/>
      <c r="F106" s="55"/>
      <c r="G106" s="55"/>
      <c r="H106" s="39" t="s">
        <v>135</v>
      </c>
    </row>
    <row r="107" spans="1:8" x14ac:dyDescent="0.2">
      <c r="A107" s="50"/>
      <c r="B107" s="50"/>
      <c r="C107" s="51" t="s">
        <v>134</v>
      </c>
      <c r="D107" s="50"/>
      <c r="E107" s="50" t="s">
        <v>135</v>
      </c>
      <c r="F107" s="56" t="s">
        <v>137</v>
      </c>
      <c r="G107" s="53">
        <v>0</v>
      </c>
      <c r="H107" s="39" t="s">
        <v>135</v>
      </c>
    </row>
    <row r="108" spans="1:8" x14ac:dyDescent="0.2">
      <c r="A108" s="50"/>
      <c r="B108" s="50"/>
      <c r="C108" s="54"/>
      <c r="D108" s="50"/>
      <c r="E108" s="50"/>
      <c r="F108" s="55"/>
      <c r="G108" s="55"/>
      <c r="H108" s="39" t="s">
        <v>135</v>
      </c>
    </row>
    <row r="109" spans="1:8" x14ac:dyDescent="0.2">
      <c r="A109" s="50"/>
      <c r="B109" s="50"/>
      <c r="C109" s="51" t="s">
        <v>147</v>
      </c>
      <c r="D109" s="50"/>
      <c r="E109" s="50"/>
      <c r="F109" s="52">
        <v>0</v>
      </c>
      <c r="G109" s="53">
        <v>0</v>
      </c>
      <c r="H109" s="39" t="s">
        <v>135</v>
      </c>
    </row>
    <row r="110" spans="1:8" x14ac:dyDescent="0.2">
      <c r="A110" s="50"/>
      <c r="B110" s="50"/>
      <c r="C110" s="54"/>
      <c r="D110" s="50"/>
      <c r="E110" s="50"/>
      <c r="F110" s="55"/>
      <c r="G110" s="55"/>
      <c r="H110" s="39" t="s">
        <v>135</v>
      </c>
    </row>
    <row r="111" spans="1:8" x14ac:dyDescent="0.2">
      <c r="A111" s="50"/>
      <c r="B111" s="50"/>
      <c r="C111" s="51" t="s">
        <v>148</v>
      </c>
      <c r="D111" s="50"/>
      <c r="E111" s="50"/>
      <c r="F111" s="55"/>
      <c r="G111" s="55"/>
      <c r="H111" s="39" t="s">
        <v>135</v>
      </c>
    </row>
    <row r="112" spans="1:8" x14ac:dyDescent="0.2">
      <c r="A112" s="50"/>
      <c r="B112" s="50"/>
      <c r="C112" s="51" t="s">
        <v>149</v>
      </c>
      <c r="D112" s="50"/>
      <c r="E112" s="50"/>
      <c r="F112" s="55"/>
      <c r="G112" s="55"/>
      <c r="H112" s="39" t="s">
        <v>135</v>
      </c>
    </row>
    <row r="113" spans="1:8" x14ac:dyDescent="0.2">
      <c r="A113" s="50"/>
      <c r="B113" s="50"/>
      <c r="C113" s="51" t="s">
        <v>134</v>
      </c>
      <c r="D113" s="50"/>
      <c r="E113" s="50" t="s">
        <v>135</v>
      </c>
      <c r="F113" s="56" t="s">
        <v>137</v>
      </c>
      <c r="G113" s="53">
        <v>0</v>
      </c>
      <c r="H113" s="39" t="s">
        <v>135</v>
      </c>
    </row>
    <row r="114" spans="1:8" x14ac:dyDescent="0.2">
      <c r="A114" s="50"/>
      <c r="B114" s="50"/>
      <c r="C114" s="54"/>
      <c r="D114" s="50"/>
      <c r="E114" s="50"/>
      <c r="F114" s="55"/>
      <c r="G114" s="55"/>
      <c r="H114" s="39" t="s">
        <v>135</v>
      </c>
    </row>
    <row r="115" spans="1:8" x14ac:dyDescent="0.2">
      <c r="A115" s="50"/>
      <c r="B115" s="50"/>
      <c r="C115" s="51" t="s">
        <v>150</v>
      </c>
      <c r="D115" s="50"/>
      <c r="E115" s="50"/>
      <c r="F115" s="55"/>
      <c r="G115" s="55"/>
      <c r="H115" s="39" t="s">
        <v>135</v>
      </c>
    </row>
    <row r="116" spans="1:8" x14ac:dyDescent="0.2">
      <c r="A116" s="50"/>
      <c r="B116" s="50"/>
      <c r="C116" s="51" t="s">
        <v>134</v>
      </c>
      <c r="D116" s="50"/>
      <c r="E116" s="50" t="s">
        <v>135</v>
      </c>
      <c r="F116" s="56" t="s">
        <v>137</v>
      </c>
      <c r="G116" s="53">
        <v>0</v>
      </c>
      <c r="H116" s="39" t="s">
        <v>135</v>
      </c>
    </row>
    <row r="117" spans="1:8" x14ac:dyDescent="0.2">
      <c r="A117" s="50"/>
      <c r="B117" s="50"/>
      <c r="C117" s="54"/>
      <c r="D117" s="50"/>
      <c r="E117" s="50"/>
      <c r="F117" s="55"/>
      <c r="G117" s="55"/>
      <c r="H117" s="39" t="s">
        <v>135</v>
      </c>
    </row>
    <row r="118" spans="1:8" x14ac:dyDescent="0.2">
      <c r="A118" s="50"/>
      <c r="B118" s="50"/>
      <c r="C118" s="51" t="s">
        <v>151</v>
      </c>
      <c r="D118" s="50"/>
      <c r="E118" s="50"/>
      <c r="F118" s="55"/>
      <c r="G118" s="55"/>
      <c r="H118" s="39" t="s">
        <v>135</v>
      </c>
    </row>
    <row r="119" spans="1:8" x14ac:dyDescent="0.2">
      <c r="A119" s="50"/>
      <c r="B119" s="50"/>
      <c r="C119" s="51" t="s">
        <v>134</v>
      </c>
      <c r="D119" s="50"/>
      <c r="E119" s="50" t="s">
        <v>135</v>
      </c>
      <c r="F119" s="56" t="s">
        <v>137</v>
      </c>
      <c r="G119" s="53">
        <v>0</v>
      </c>
      <c r="H119" s="39" t="s">
        <v>135</v>
      </c>
    </row>
    <row r="120" spans="1:8" x14ac:dyDescent="0.2">
      <c r="A120" s="50"/>
      <c r="B120" s="50"/>
      <c r="C120" s="54"/>
      <c r="D120" s="50"/>
      <c r="E120" s="50"/>
      <c r="F120" s="55"/>
      <c r="G120" s="55"/>
      <c r="H120" s="39" t="s">
        <v>135</v>
      </c>
    </row>
    <row r="121" spans="1:8" x14ac:dyDescent="0.2">
      <c r="A121" s="50"/>
      <c r="B121" s="50"/>
      <c r="C121" s="51" t="s">
        <v>152</v>
      </c>
      <c r="D121" s="50"/>
      <c r="E121" s="50"/>
      <c r="F121" s="55"/>
      <c r="G121" s="55"/>
      <c r="H121" s="39" t="s">
        <v>135</v>
      </c>
    </row>
    <row r="122" spans="1:8" x14ac:dyDescent="0.2">
      <c r="A122" s="45">
        <v>1</v>
      </c>
      <c r="B122" s="46"/>
      <c r="C122" s="46" t="s">
        <v>153</v>
      </c>
      <c r="D122" s="46"/>
      <c r="E122" s="60"/>
      <c r="F122" s="48">
        <v>6697.6028041720001</v>
      </c>
      <c r="G122" s="49">
        <v>2.3691980000000001E-2</v>
      </c>
      <c r="H122" s="39">
        <v>4.92</v>
      </c>
    </row>
    <row r="123" spans="1:8" x14ac:dyDescent="0.2">
      <c r="A123" s="50"/>
      <c r="B123" s="50"/>
      <c r="C123" s="51" t="s">
        <v>134</v>
      </c>
      <c r="D123" s="50"/>
      <c r="E123" s="50" t="s">
        <v>135</v>
      </c>
      <c r="F123" s="52">
        <v>6697.6028041720001</v>
      </c>
      <c r="G123" s="53">
        <v>2.3691980000000001E-2</v>
      </c>
      <c r="H123" s="39" t="s">
        <v>135</v>
      </c>
    </row>
    <row r="124" spans="1:8" x14ac:dyDescent="0.2">
      <c r="A124" s="50"/>
      <c r="B124" s="50"/>
      <c r="C124" s="54"/>
      <c r="D124" s="50"/>
      <c r="E124" s="50"/>
      <c r="F124" s="55"/>
      <c r="G124" s="55"/>
      <c r="H124" s="39" t="s">
        <v>135</v>
      </c>
    </row>
    <row r="125" spans="1:8" x14ac:dyDescent="0.2">
      <c r="A125" s="50"/>
      <c r="B125" s="50"/>
      <c r="C125" s="51" t="s">
        <v>154</v>
      </c>
      <c r="D125" s="50"/>
      <c r="E125" s="50"/>
      <c r="F125" s="52">
        <v>6697.6028041720001</v>
      </c>
      <c r="G125" s="53">
        <v>2.3691980000000001E-2</v>
      </c>
      <c r="H125" s="39" t="s">
        <v>135</v>
      </c>
    </row>
    <row r="126" spans="1:8" x14ac:dyDescent="0.2">
      <c r="A126" s="50"/>
      <c r="B126" s="50"/>
      <c r="C126" s="55"/>
      <c r="D126" s="50"/>
      <c r="E126" s="50"/>
      <c r="F126" s="50"/>
      <c r="G126" s="50"/>
      <c r="H126" s="39" t="s">
        <v>135</v>
      </c>
    </row>
    <row r="127" spans="1:8" x14ac:dyDescent="0.2">
      <c r="A127" s="50"/>
      <c r="B127" s="50"/>
      <c r="C127" s="51" t="s">
        <v>155</v>
      </c>
      <c r="D127" s="50"/>
      <c r="E127" s="50"/>
      <c r="F127" s="50"/>
      <c r="G127" s="50"/>
      <c r="H127" s="39" t="s">
        <v>135</v>
      </c>
    </row>
    <row r="128" spans="1:8" x14ac:dyDescent="0.2">
      <c r="A128" s="50"/>
      <c r="B128" s="50"/>
      <c r="C128" s="51" t="s">
        <v>156</v>
      </c>
      <c r="D128" s="50"/>
      <c r="E128" s="50"/>
      <c r="F128" s="50"/>
      <c r="G128" s="50"/>
      <c r="H128" s="39" t="s">
        <v>135</v>
      </c>
    </row>
    <row r="129" spans="1:17" x14ac:dyDescent="0.2">
      <c r="A129" s="50"/>
      <c r="B129" s="50"/>
      <c r="C129" s="51" t="s">
        <v>134</v>
      </c>
      <c r="D129" s="50"/>
      <c r="E129" s="50" t="s">
        <v>135</v>
      </c>
      <c r="F129" s="56" t="s">
        <v>137</v>
      </c>
      <c r="G129" s="53">
        <v>0</v>
      </c>
      <c r="H129" s="39" t="s">
        <v>135</v>
      </c>
    </row>
    <row r="130" spans="1:17" x14ac:dyDescent="0.2">
      <c r="A130" s="50"/>
      <c r="B130" s="50"/>
      <c r="C130" s="54"/>
      <c r="D130" s="50"/>
      <c r="E130" s="50"/>
      <c r="F130" s="55"/>
      <c r="G130" s="55"/>
      <c r="H130" s="39" t="s">
        <v>135</v>
      </c>
    </row>
    <row r="131" spans="1:17" x14ac:dyDescent="0.2">
      <c r="A131" s="50"/>
      <c r="B131" s="50"/>
      <c r="C131" s="51" t="s">
        <v>157</v>
      </c>
      <c r="D131" s="50"/>
      <c r="E131" s="50"/>
      <c r="F131" s="50"/>
      <c r="G131" s="50"/>
      <c r="H131" s="39" t="s">
        <v>135</v>
      </c>
    </row>
    <row r="132" spans="1:17" x14ac:dyDescent="0.2">
      <c r="A132" s="50"/>
      <c r="B132" s="50"/>
      <c r="C132" s="51" t="s">
        <v>158</v>
      </c>
      <c r="D132" s="50"/>
      <c r="E132" s="50"/>
      <c r="F132" s="50"/>
      <c r="G132" s="50"/>
      <c r="H132" s="39" t="s">
        <v>135</v>
      </c>
    </row>
    <row r="133" spans="1:17" x14ac:dyDescent="0.2">
      <c r="A133" s="50"/>
      <c r="B133" s="50"/>
      <c r="C133" s="51" t="s">
        <v>134</v>
      </c>
      <c r="D133" s="50"/>
      <c r="E133" s="50" t="s">
        <v>135</v>
      </c>
      <c r="F133" s="56" t="s">
        <v>137</v>
      </c>
      <c r="G133" s="53">
        <v>0</v>
      </c>
      <c r="H133" s="39" t="s">
        <v>135</v>
      </c>
    </row>
    <row r="134" spans="1:17" x14ac:dyDescent="0.2">
      <c r="A134" s="50"/>
      <c r="B134" s="50"/>
      <c r="C134" s="54"/>
      <c r="D134" s="50"/>
      <c r="E134" s="50"/>
      <c r="F134" s="55"/>
      <c r="G134" s="55"/>
      <c r="H134" s="39" t="s">
        <v>135</v>
      </c>
    </row>
    <row r="135" spans="1:17" x14ac:dyDescent="0.2">
      <c r="A135" s="50"/>
      <c r="B135" s="50"/>
      <c r="C135" s="51" t="s">
        <v>159</v>
      </c>
      <c r="D135" s="50"/>
      <c r="E135" s="50"/>
      <c r="F135" s="55"/>
      <c r="G135" s="55"/>
      <c r="H135" s="39" t="s">
        <v>135</v>
      </c>
    </row>
    <row r="136" spans="1:17" x14ac:dyDescent="0.2">
      <c r="A136" s="50"/>
      <c r="B136" s="50"/>
      <c r="C136" s="51" t="s">
        <v>134</v>
      </c>
      <c r="D136" s="50"/>
      <c r="E136" s="50" t="s">
        <v>135</v>
      </c>
      <c r="F136" s="56" t="s">
        <v>137</v>
      </c>
      <c r="G136" s="53">
        <v>0</v>
      </c>
      <c r="H136" s="39" t="s">
        <v>135</v>
      </c>
    </row>
    <row r="137" spans="1:17" x14ac:dyDescent="0.2">
      <c r="A137" s="50"/>
      <c r="B137" s="46"/>
      <c r="C137" s="46"/>
      <c r="D137" s="51"/>
      <c r="E137" s="50"/>
      <c r="F137" s="46"/>
      <c r="G137" s="60"/>
      <c r="H137" s="39" t="s">
        <v>135</v>
      </c>
    </row>
    <row r="138" spans="1:17" x14ac:dyDescent="0.2">
      <c r="A138" s="60"/>
      <c r="B138" s="46"/>
      <c r="C138" s="46" t="s">
        <v>160</v>
      </c>
      <c r="D138" s="46"/>
      <c r="E138" s="60"/>
      <c r="F138" s="48">
        <v>570.21656321</v>
      </c>
      <c r="G138" s="49">
        <v>2.0170700000000001E-3</v>
      </c>
      <c r="H138" s="39" t="s">
        <v>135</v>
      </c>
    </row>
    <row r="139" spans="1:17" x14ac:dyDescent="0.2">
      <c r="A139" s="54"/>
      <c r="B139" s="54"/>
      <c r="C139" s="51" t="s">
        <v>161</v>
      </c>
      <c r="D139" s="55"/>
      <c r="E139" s="55"/>
      <c r="F139" s="52">
        <v>282694.96410462703</v>
      </c>
      <c r="G139" s="61">
        <v>1.00000008</v>
      </c>
      <c r="H139" s="39" t="s">
        <v>135</v>
      </c>
    </row>
    <row r="140" spans="1:17" x14ac:dyDescent="0.2">
      <c r="A140" s="62"/>
      <c r="B140" s="62"/>
      <c r="C140" s="63"/>
      <c r="D140" s="64"/>
      <c r="E140" s="64"/>
      <c r="F140" s="65"/>
      <c r="G140" s="66"/>
      <c r="H140" s="67"/>
    </row>
    <row r="141" spans="1:17" x14ac:dyDescent="0.2">
      <c r="A141" s="62"/>
      <c r="B141" s="68" t="s">
        <v>937</v>
      </c>
      <c r="C141" s="68"/>
      <c r="D141" s="68"/>
      <c r="E141" s="68"/>
      <c r="F141" s="68"/>
      <c r="G141" s="68"/>
      <c r="H141" s="68"/>
      <c r="J141" s="69"/>
    </row>
    <row r="142" spans="1:17" x14ac:dyDescent="0.2">
      <c r="A142" s="62"/>
      <c r="B142" s="68" t="s">
        <v>938</v>
      </c>
      <c r="C142" s="68"/>
      <c r="D142" s="68"/>
      <c r="E142" s="68"/>
      <c r="F142" s="68"/>
      <c r="G142" s="68"/>
      <c r="H142" s="68"/>
      <c r="J142" s="69"/>
    </row>
    <row r="143" spans="1:17" x14ac:dyDescent="0.2">
      <c r="A143" s="62"/>
      <c r="B143" s="68" t="s">
        <v>939</v>
      </c>
      <c r="C143" s="68"/>
      <c r="D143" s="68"/>
      <c r="E143" s="68"/>
      <c r="F143" s="68"/>
      <c r="G143" s="68"/>
      <c r="H143" s="68"/>
      <c r="J143" s="69"/>
    </row>
    <row r="144" spans="1:17" s="72" customFormat="1" ht="51.75" customHeight="1" x14ac:dyDescent="0.25">
      <c r="A144" s="70"/>
      <c r="B144" s="71" t="s">
        <v>940</v>
      </c>
      <c r="C144" s="71"/>
      <c r="D144" s="71"/>
      <c r="E144" s="71"/>
      <c r="F144" s="71"/>
      <c r="G144" s="71"/>
      <c r="H144" s="71"/>
      <c r="I144" s="33"/>
      <c r="J144" s="69"/>
      <c r="K144" s="33"/>
      <c r="L144" s="33"/>
      <c r="M144" s="33"/>
      <c r="N144" s="33"/>
      <c r="O144" s="33"/>
      <c r="P144" s="33"/>
      <c r="Q144" s="33"/>
    </row>
    <row r="145" spans="1:10" x14ac:dyDescent="0.2">
      <c r="A145" s="62"/>
      <c r="B145" s="68" t="s">
        <v>941</v>
      </c>
      <c r="C145" s="68"/>
      <c r="D145" s="68"/>
      <c r="E145" s="68"/>
      <c r="F145" s="68"/>
      <c r="G145" s="68"/>
      <c r="H145" s="68"/>
      <c r="J145" s="69"/>
    </row>
    <row r="146" spans="1:10" x14ac:dyDescent="0.2">
      <c r="A146" s="62"/>
      <c r="B146" s="62"/>
      <c r="C146" s="62"/>
      <c r="D146" s="64"/>
      <c r="E146" s="64"/>
      <c r="F146" s="64"/>
      <c r="G146" s="64"/>
    </row>
    <row r="147" spans="1:10" x14ac:dyDescent="0.2">
      <c r="A147" s="62"/>
      <c r="B147" s="73" t="s">
        <v>162</v>
      </c>
      <c r="C147" s="74"/>
      <c r="D147" s="75"/>
      <c r="E147" s="76"/>
      <c r="F147" s="64"/>
      <c r="G147" s="64"/>
    </row>
    <row r="148" spans="1:10" x14ac:dyDescent="0.2">
      <c r="A148" s="62"/>
      <c r="B148" s="77" t="s">
        <v>163</v>
      </c>
      <c r="C148" s="78"/>
      <c r="D148" s="38" t="s">
        <v>979</v>
      </c>
      <c r="E148" s="76"/>
      <c r="F148" s="64"/>
      <c r="G148" s="64"/>
    </row>
    <row r="149" spans="1:10" x14ac:dyDescent="0.2">
      <c r="A149" s="62"/>
      <c r="B149" s="77" t="s">
        <v>942</v>
      </c>
      <c r="C149" s="78"/>
      <c r="D149" s="38" t="str">
        <f>"Rs. "&amp;TEXT(F83,"0.00")&amp;" lacs/ "&amp;IF(ROUND((G83*100),2) = 0,"#",(TEXT((G83*100),"0.00")&amp;"%"))</f>
        <v>Rs. 83.70 lacs/ 0.03%</v>
      </c>
      <c r="E149" s="76"/>
      <c r="F149" s="64"/>
      <c r="G149" s="64"/>
    </row>
    <row r="150" spans="1:10" x14ac:dyDescent="0.2">
      <c r="A150" s="62"/>
      <c r="B150" s="77" t="s">
        <v>165</v>
      </c>
      <c r="C150" s="78"/>
      <c r="D150" s="79" t="s">
        <v>135</v>
      </c>
      <c r="E150" s="76"/>
      <c r="F150" s="64"/>
      <c r="G150" s="64"/>
    </row>
    <row r="151" spans="1:10" x14ac:dyDescent="0.2">
      <c r="A151" s="80"/>
      <c r="B151" s="81" t="s">
        <v>135</v>
      </c>
      <c r="C151" s="81" t="s">
        <v>943</v>
      </c>
      <c r="D151" s="81" t="s">
        <v>166</v>
      </c>
      <c r="E151" s="80"/>
      <c r="F151" s="80"/>
      <c r="G151" s="80"/>
      <c r="H151" s="80"/>
      <c r="J151" s="69"/>
    </row>
    <row r="152" spans="1:10" x14ac:dyDescent="0.2">
      <c r="A152" s="80"/>
      <c r="B152" s="82" t="s">
        <v>167</v>
      </c>
      <c r="C152" s="83">
        <v>46053</v>
      </c>
      <c r="D152" s="83">
        <v>46081</v>
      </c>
      <c r="E152" s="80"/>
      <c r="F152" s="80"/>
      <c r="G152" s="80"/>
      <c r="J152" s="69"/>
    </row>
    <row r="153" spans="1:10" x14ac:dyDescent="0.2">
      <c r="A153" s="84"/>
      <c r="B153" s="46" t="s">
        <v>168</v>
      </c>
      <c r="C153" s="85">
        <v>418.80529999999999</v>
      </c>
      <c r="D153" s="85">
        <v>423.42410000000001</v>
      </c>
      <c r="E153" s="84"/>
      <c r="F153" s="86"/>
      <c r="G153" s="87"/>
    </row>
    <row r="154" spans="1:10" x14ac:dyDescent="0.2">
      <c r="A154" s="84"/>
      <c r="B154" s="46" t="s">
        <v>643</v>
      </c>
      <c r="C154" s="85">
        <v>83.085700000000003</v>
      </c>
      <c r="D154" s="85">
        <v>84.001999999999995</v>
      </c>
      <c r="E154" s="84"/>
      <c r="F154" s="86"/>
      <c r="G154" s="87"/>
    </row>
    <row r="155" spans="1:10" x14ac:dyDescent="0.2">
      <c r="A155" s="84"/>
      <c r="B155" s="46" t="s">
        <v>170</v>
      </c>
      <c r="C155" s="85">
        <v>374.0727</v>
      </c>
      <c r="D155" s="85">
        <v>377.87979999999999</v>
      </c>
      <c r="E155" s="84"/>
      <c r="F155" s="86"/>
      <c r="G155" s="87"/>
    </row>
    <row r="156" spans="1:10" x14ac:dyDescent="0.2">
      <c r="A156" s="84"/>
      <c r="B156" s="46" t="s">
        <v>644</v>
      </c>
      <c r="C156" s="85">
        <v>61.231000000000002</v>
      </c>
      <c r="D156" s="85">
        <v>61.854199999999999</v>
      </c>
      <c r="E156" s="84"/>
      <c r="F156" s="86"/>
      <c r="G156" s="87"/>
    </row>
    <row r="157" spans="1:10" x14ac:dyDescent="0.2">
      <c r="A157" s="84"/>
      <c r="B157" s="84"/>
      <c r="C157" s="84"/>
      <c r="D157" s="84"/>
      <c r="E157" s="84"/>
      <c r="F157" s="84"/>
      <c r="G157" s="84"/>
    </row>
    <row r="158" spans="1:10" x14ac:dyDescent="0.2">
      <c r="A158" s="80"/>
      <c r="B158" s="77" t="s">
        <v>944</v>
      </c>
      <c r="C158" s="78"/>
      <c r="D158" s="38" t="s">
        <v>164</v>
      </c>
      <c r="E158" s="80"/>
      <c r="F158" s="80"/>
      <c r="G158" s="80"/>
    </row>
    <row r="159" spans="1:10" x14ac:dyDescent="0.2">
      <c r="A159" s="80"/>
      <c r="B159" s="152"/>
      <c r="C159" s="152"/>
      <c r="D159" s="152"/>
      <c r="E159" s="80"/>
      <c r="F159" s="80"/>
      <c r="G159" s="80"/>
    </row>
    <row r="160" spans="1:10" x14ac:dyDescent="0.2">
      <c r="A160" s="80"/>
      <c r="B160" s="77" t="s">
        <v>173</v>
      </c>
      <c r="C160" s="78"/>
      <c r="D160" s="38" t="s">
        <v>164</v>
      </c>
      <c r="E160" s="92"/>
      <c r="F160" s="80"/>
      <c r="G160" s="80"/>
    </row>
    <row r="161" spans="1:7" x14ac:dyDescent="0.2">
      <c r="A161" s="80"/>
      <c r="B161" s="77" t="s">
        <v>174</v>
      </c>
      <c r="C161" s="78"/>
      <c r="D161" s="38" t="s">
        <v>164</v>
      </c>
      <c r="E161" s="92"/>
      <c r="F161" s="80"/>
      <c r="G161" s="80"/>
    </row>
    <row r="162" spans="1:7" ht="17.100000000000001" customHeight="1" x14ac:dyDescent="0.2">
      <c r="A162" s="80"/>
      <c r="B162" s="77" t="s">
        <v>175</v>
      </c>
      <c r="C162" s="78"/>
      <c r="D162" s="38" t="s">
        <v>164</v>
      </c>
      <c r="E162" s="92"/>
      <c r="F162" s="80"/>
      <c r="G162" s="80"/>
    </row>
    <row r="163" spans="1:7" ht="17.100000000000001" customHeight="1" x14ac:dyDescent="0.2">
      <c r="A163" s="80"/>
      <c r="B163" s="77" t="s">
        <v>176</v>
      </c>
      <c r="C163" s="78"/>
      <c r="D163" s="93">
        <v>0.45934158030756717</v>
      </c>
      <c r="E163" s="80"/>
      <c r="F163" s="90"/>
      <c r="G163" s="91"/>
    </row>
    <row r="165" spans="1:7" x14ac:dyDescent="0.2">
      <c r="B165" s="175" t="s">
        <v>1155</v>
      </c>
    </row>
    <row r="166" spans="1:7" ht="67.5" x14ac:dyDescent="0.2">
      <c r="B166" s="181" t="s">
        <v>1061</v>
      </c>
      <c r="C166" s="181" t="s">
        <v>1062</v>
      </c>
      <c r="D166" s="181" t="s">
        <v>1063</v>
      </c>
      <c r="E166" s="181" t="s">
        <v>1064</v>
      </c>
      <c r="F166" s="181" t="s">
        <v>1065</v>
      </c>
    </row>
    <row r="167" spans="1:7" ht="13.5" x14ac:dyDescent="0.2">
      <c r="B167" s="182" t="s">
        <v>1087</v>
      </c>
      <c r="C167" s="183" t="s">
        <v>1067</v>
      </c>
      <c r="D167" s="10">
        <v>0</v>
      </c>
      <c r="E167" s="11">
        <v>0</v>
      </c>
      <c r="F167" s="184">
        <v>29.407129999999999</v>
      </c>
    </row>
    <row r="169" spans="1:7" x14ac:dyDescent="0.2">
      <c r="B169" s="94" t="s">
        <v>945</v>
      </c>
      <c r="C169" s="94"/>
    </row>
    <row r="171" spans="1:7" ht="153.75" customHeight="1" x14ac:dyDescent="0.2"/>
    <row r="174" spans="1:7" x14ac:dyDescent="0.2">
      <c r="B174" s="95" t="s">
        <v>946</v>
      </c>
      <c r="C174" s="96"/>
      <c r="D174" s="95"/>
    </row>
    <row r="175" spans="1:7" x14ac:dyDescent="0.2">
      <c r="B175" s="95" t="s">
        <v>1088</v>
      </c>
      <c r="D175" s="95"/>
    </row>
    <row r="176" spans="1:7" ht="165" customHeight="1" x14ac:dyDescent="0.2"/>
    <row r="177" s="33" customFormat="1" ht="12.75" customHeight="1" x14ac:dyDescent="0.2"/>
    <row r="178" s="33" customFormat="1" ht="12.75" customHeight="1" x14ac:dyDescent="0.2"/>
    <row r="179" s="33" customFormat="1" ht="12.75" customHeight="1" x14ac:dyDescent="0.2"/>
  </sheetData>
  <mergeCells count="18">
    <mergeCell ref="B149:C149"/>
    <mergeCell ref="B150:C150"/>
    <mergeCell ref="B158:C158"/>
    <mergeCell ref="B143:H143"/>
    <mergeCell ref="B144:H144"/>
    <mergeCell ref="B145:H145"/>
    <mergeCell ref="B147:D147"/>
    <mergeCell ref="B148:C148"/>
    <mergeCell ref="A1:H1"/>
    <mergeCell ref="A2:H2"/>
    <mergeCell ref="A3:H3"/>
    <mergeCell ref="B141:H141"/>
    <mergeCell ref="B142:H142"/>
    <mergeCell ref="B162:C162"/>
    <mergeCell ref="B163:C163"/>
    <mergeCell ref="B160:C160"/>
    <mergeCell ref="B161:C161"/>
    <mergeCell ref="B169:C169"/>
  </mergeCells>
  <hyperlinks>
    <hyperlink ref="I1" location="Index!B2" display="Index" xr:uid="{436D7AD5-4673-41A7-86AF-AE3A1FBC0C8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12D7-F29C-4216-AD50-F954112ADD47}">
  <sheetPr>
    <outlinePr summaryBelow="0" summaryRight="0"/>
  </sheetPr>
  <dimension ref="A1:Q207"/>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58" style="33" customWidth="1"/>
    <col min="4" max="4" width="28.71093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752</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120</v>
      </c>
      <c r="C7" s="46" t="s">
        <v>121</v>
      </c>
      <c r="D7" s="46" t="s">
        <v>122</v>
      </c>
      <c r="E7" s="47">
        <v>13516</v>
      </c>
      <c r="F7" s="48">
        <v>168.16607200000001</v>
      </c>
      <c r="G7" s="49">
        <v>1.24949E-2</v>
      </c>
      <c r="H7" s="39" t="s">
        <v>135</v>
      </c>
    </row>
    <row r="8" spans="1:9" x14ac:dyDescent="0.2">
      <c r="A8" s="45">
        <v>2</v>
      </c>
      <c r="B8" s="46" t="s">
        <v>352</v>
      </c>
      <c r="C8" s="46" t="s">
        <v>353</v>
      </c>
      <c r="D8" s="46" t="s">
        <v>122</v>
      </c>
      <c r="E8" s="47">
        <v>78457</v>
      </c>
      <c r="F8" s="48">
        <v>166.5877481</v>
      </c>
      <c r="G8" s="49">
        <v>1.2377630000000001E-2</v>
      </c>
      <c r="H8" s="39" t="s">
        <v>135</v>
      </c>
    </row>
    <row r="9" spans="1:9" x14ac:dyDescent="0.2">
      <c r="A9" s="45">
        <v>3</v>
      </c>
      <c r="B9" s="46" t="s">
        <v>29</v>
      </c>
      <c r="C9" s="46" t="s">
        <v>30</v>
      </c>
      <c r="D9" s="46" t="s">
        <v>31</v>
      </c>
      <c r="E9" s="47">
        <v>13714</v>
      </c>
      <c r="F9" s="48">
        <v>164.80113800000001</v>
      </c>
      <c r="G9" s="49">
        <v>1.224488E-2</v>
      </c>
      <c r="H9" s="39" t="s">
        <v>135</v>
      </c>
    </row>
    <row r="10" spans="1:9" x14ac:dyDescent="0.2">
      <c r="A10" s="45">
        <v>4</v>
      </c>
      <c r="B10" s="46" t="s">
        <v>753</v>
      </c>
      <c r="C10" s="46" t="s">
        <v>754</v>
      </c>
      <c r="D10" s="46" t="s">
        <v>755</v>
      </c>
      <c r="E10" s="47">
        <v>21941</v>
      </c>
      <c r="F10" s="48">
        <v>157.624144</v>
      </c>
      <c r="G10" s="49">
        <v>1.1711630000000001E-2</v>
      </c>
      <c r="H10" s="39" t="s">
        <v>135</v>
      </c>
    </row>
    <row r="11" spans="1:9" x14ac:dyDescent="0.2">
      <c r="A11" s="45">
        <v>5</v>
      </c>
      <c r="B11" s="46" t="s">
        <v>58</v>
      </c>
      <c r="C11" s="46" t="s">
        <v>59</v>
      </c>
      <c r="D11" s="46" t="s">
        <v>60</v>
      </c>
      <c r="E11" s="47">
        <v>56326</v>
      </c>
      <c r="F11" s="48">
        <v>157.54382200000001</v>
      </c>
      <c r="G11" s="49">
        <v>1.170566E-2</v>
      </c>
      <c r="H11" s="39" t="s">
        <v>135</v>
      </c>
    </row>
    <row r="12" spans="1:9" x14ac:dyDescent="0.2">
      <c r="A12" s="45">
        <v>6</v>
      </c>
      <c r="B12" s="46" t="s">
        <v>20</v>
      </c>
      <c r="C12" s="46" t="s">
        <v>21</v>
      </c>
      <c r="D12" s="46" t="s">
        <v>22</v>
      </c>
      <c r="E12" s="47">
        <v>40818</v>
      </c>
      <c r="F12" s="48">
        <v>155.88394199999999</v>
      </c>
      <c r="G12" s="49">
        <v>1.158233E-2</v>
      </c>
      <c r="H12" s="39" t="s">
        <v>135</v>
      </c>
    </row>
    <row r="13" spans="1:9" x14ac:dyDescent="0.2">
      <c r="A13" s="45">
        <v>7</v>
      </c>
      <c r="B13" s="46" t="s">
        <v>103</v>
      </c>
      <c r="C13" s="46" t="s">
        <v>104</v>
      </c>
      <c r="D13" s="46" t="s">
        <v>40</v>
      </c>
      <c r="E13" s="47">
        <v>2565</v>
      </c>
      <c r="F13" s="48">
        <v>155.77244999999999</v>
      </c>
      <c r="G13" s="49">
        <v>1.1574040000000001E-2</v>
      </c>
      <c r="H13" s="39" t="s">
        <v>135</v>
      </c>
    </row>
    <row r="14" spans="1:9" x14ac:dyDescent="0.2">
      <c r="A14" s="45">
        <v>8</v>
      </c>
      <c r="B14" s="46" t="s">
        <v>502</v>
      </c>
      <c r="C14" s="46" t="s">
        <v>503</v>
      </c>
      <c r="D14" s="46" t="s">
        <v>180</v>
      </c>
      <c r="E14" s="47">
        <v>37415</v>
      </c>
      <c r="F14" s="48">
        <v>154.82327000000001</v>
      </c>
      <c r="G14" s="49">
        <v>1.150352E-2</v>
      </c>
      <c r="H14" s="39" t="s">
        <v>135</v>
      </c>
    </row>
    <row r="15" spans="1:9" x14ac:dyDescent="0.2">
      <c r="A15" s="45">
        <v>9</v>
      </c>
      <c r="B15" s="46" t="s">
        <v>685</v>
      </c>
      <c r="C15" s="46" t="s">
        <v>686</v>
      </c>
      <c r="D15" s="46" t="s">
        <v>19</v>
      </c>
      <c r="E15" s="47">
        <v>82448</v>
      </c>
      <c r="F15" s="48">
        <v>154.5652656</v>
      </c>
      <c r="G15" s="49">
        <v>1.1484350000000001E-2</v>
      </c>
      <c r="H15" s="39" t="s">
        <v>135</v>
      </c>
    </row>
    <row r="16" spans="1:9" x14ac:dyDescent="0.2">
      <c r="A16" s="45">
        <v>10</v>
      </c>
      <c r="B16" s="46" t="s">
        <v>708</v>
      </c>
      <c r="C16" s="46" t="s">
        <v>709</v>
      </c>
      <c r="D16" s="46" t="s">
        <v>122</v>
      </c>
      <c r="E16" s="47">
        <v>12067</v>
      </c>
      <c r="F16" s="48">
        <v>152.61134899999999</v>
      </c>
      <c r="G16" s="49">
        <v>1.1339170000000001E-2</v>
      </c>
      <c r="H16" s="39" t="s">
        <v>135</v>
      </c>
    </row>
    <row r="17" spans="1:8" x14ac:dyDescent="0.2">
      <c r="A17" s="45">
        <v>11</v>
      </c>
      <c r="B17" s="46" t="s">
        <v>756</v>
      </c>
      <c r="C17" s="46" t="s">
        <v>757</v>
      </c>
      <c r="D17" s="46" t="s">
        <v>206</v>
      </c>
      <c r="E17" s="47">
        <v>3460</v>
      </c>
      <c r="F17" s="48">
        <v>149.93217999999999</v>
      </c>
      <c r="G17" s="49">
        <v>1.114011E-2</v>
      </c>
      <c r="H17" s="39" t="s">
        <v>135</v>
      </c>
    </row>
    <row r="18" spans="1:8" x14ac:dyDescent="0.2">
      <c r="A18" s="45">
        <v>12</v>
      </c>
      <c r="B18" s="46" t="s">
        <v>325</v>
      </c>
      <c r="C18" s="46" t="s">
        <v>326</v>
      </c>
      <c r="D18" s="46" t="s">
        <v>31</v>
      </c>
      <c r="E18" s="47">
        <v>10821</v>
      </c>
      <c r="F18" s="48">
        <v>149.75181900000001</v>
      </c>
      <c r="G18" s="49">
        <v>1.112671E-2</v>
      </c>
      <c r="H18" s="39" t="s">
        <v>135</v>
      </c>
    </row>
    <row r="19" spans="1:8" x14ac:dyDescent="0.2">
      <c r="A19" s="45">
        <v>13</v>
      </c>
      <c r="B19" s="46" t="s">
        <v>125</v>
      </c>
      <c r="C19" s="46" t="s">
        <v>126</v>
      </c>
      <c r="D19" s="46" t="s">
        <v>40</v>
      </c>
      <c r="E19" s="47">
        <v>5098</v>
      </c>
      <c r="F19" s="48">
        <v>149.417282</v>
      </c>
      <c r="G19" s="49">
        <v>1.110185E-2</v>
      </c>
      <c r="H19" s="39" t="s">
        <v>135</v>
      </c>
    </row>
    <row r="20" spans="1:8" x14ac:dyDescent="0.2">
      <c r="A20" s="45">
        <v>14</v>
      </c>
      <c r="B20" s="46" t="s">
        <v>32</v>
      </c>
      <c r="C20" s="46" t="s">
        <v>33</v>
      </c>
      <c r="D20" s="46" t="s">
        <v>22</v>
      </c>
      <c r="E20" s="47">
        <v>49861</v>
      </c>
      <c r="F20" s="48">
        <v>148.9098765</v>
      </c>
      <c r="G20" s="49">
        <v>1.106415E-2</v>
      </c>
      <c r="H20" s="39" t="s">
        <v>135</v>
      </c>
    </row>
    <row r="21" spans="1:8" x14ac:dyDescent="0.2">
      <c r="A21" s="45">
        <v>15</v>
      </c>
      <c r="B21" s="46" t="s">
        <v>758</v>
      </c>
      <c r="C21" s="46" t="s">
        <v>759</v>
      </c>
      <c r="D21" s="46" t="s">
        <v>45</v>
      </c>
      <c r="E21" s="47">
        <v>111328</v>
      </c>
      <c r="F21" s="48">
        <v>148.4447552</v>
      </c>
      <c r="G21" s="49">
        <v>1.1029590000000001E-2</v>
      </c>
      <c r="H21" s="39" t="s">
        <v>135</v>
      </c>
    </row>
    <row r="22" spans="1:8" x14ac:dyDescent="0.2">
      <c r="A22" s="45">
        <v>16</v>
      </c>
      <c r="B22" s="46" t="s">
        <v>26</v>
      </c>
      <c r="C22" s="46" t="s">
        <v>27</v>
      </c>
      <c r="D22" s="46" t="s">
        <v>28</v>
      </c>
      <c r="E22" s="47">
        <v>33376</v>
      </c>
      <c r="F22" s="48">
        <v>148.42307199999999</v>
      </c>
      <c r="G22" s="49">
        <v>1.102798E-2</v>
      </c>
      <c r="H22" s="39" t="s">
        <v>135</v>
      </c>
    </row>
    <row r="23" spans="1:8" x14ac:dyDescent="0.2">
      <c r="A23" s="45">
        <v>17</v>
      </c>
      <c r="B23" s="46" t="s">
        <v>331</v>
      </c>
      <c r="C23" s="46" t="s">
        <v>332</v>
      </c>
      <c r="D23" s="46" t="s">
        <v>31</v>
      </c>
      <c r="E23" s="47">
        <v>46014</v>
      </c>
      <c r="F23" s="48">
        <v>148.14207300000001</v>
      </c>
      <c r="G23" s="49">
        <v>1.1007100000000001E-2</v>
      </c>
      <c r="H23" s="39" t="s">
        <v>135</v>
      </c>
    </row>
    <row r="24" spans="1:8" x14ac:dyDescent="0.2">
      <c r="A24" s="45">
        <v>18</v>
      </c>
      <c r="B24" s="46" t="s">
        <v>315</v>
      </c>
      <c r="C24" s="46" t="s">
        <v>316</v>
      </c>
      <c r="D24" s="46" t="s">
        <v>180</v>
      </c>
      <c r="E24" s="47">
        <v>13720</v>
      </c>
      <c r="F24" s="48">
        <v>148.09368000000001</v>
      </c>
      <c r="G24" s="49">
        <v>1.1003499999999999E-2</v>
      </c>
      <c r="H24" s="39" t="s">
        <v>135</v>
      </c>
    </row>
    <row r="25" spans="1:8" x14ac:dyDescent="0.2">
      <c r="A25" s="45">
        <v>19</v>
      </c>
      <c r="B25" s="46" t="s">
        <v>760</v>
      </c>
      <c r="C25" s="46" t="s">
        <v>761</v>
      </c>
      <c r="D25" s="46" t="s">
        <v>40</v>
      </c>
      <c r="E25" s="47">
        <v>20412</v>
      </c>
      <c r="F25" s="48">
        <v>148.02782400000001</v>
      </c>
      <c r="G25" s="49">
        <v>1.0998610000000001E-2</v>
      </c>
      <c r="H25" s="39" t="s">
        <v>135</v>
      </c>
    </row>
    <row r="26" spans="1:8" x14ac:dyDescent="0.2">
      <c r="A26" s="45">
        <v>20</v>
      </c>
      <c r="B26" s="46" t="s">
        <v>508</v>
      </c>
      <c r="C26" s="46" t="s">
        <v>509</v>
      </c>
      <c r="D26" s="46" t="s">
        <v>226</v>
      </c>
      <c r="E26" s="47">
        <v>1467</v>
      </c>
      <c r="F26" s="48">
        <v>146.29657499999999</v>
      </c>
      <c r="G26" s="49">
        <v>1.086998E-2</v>
      </c>
      <c r="H26" s="39" t="s">
        <v>135</v>
      </c>
    </row>
    <row r="27" spans="1:8" x14ac:dyDescent="0.2">
      <c r="A27" s="45">
        <v>21</v>
      </c>
      <c r="B27" s="46" t="s">
        <v>85</v>
      </c>
      <c r="C27" s="46" t="s">
        <v>86</v>
      </c>
      <c r="D27" s="46" t="s">
        <v>40</v>
      </c>
      <c r="E27" s="47">
        <v>4266</v>
      </c>
      <c r="F27" s="48">
        <v>145.83747600000001</v>
      </c>
      <c r="G27" s="49">
        <v>1.0835869999999999E-2</v>
      </c>
      <c r="H27" s="39" t="s">
        <v>135</v>
      </c>
    </row>
    <row r="28" spans="1:8" x14ac:dyDescent="0.2">
      <c r="A28" s="45">
        <v>22</v>
      </c>
      <c r="B28" s="46" t="s">
        <v>100</v>
      </c>
      <c r="C28" s="46" t="s">
        <v>101</v>
      </c>
      <c r="D28" s="46" t="s">
        <v>102</v>
      </c>
      <c r="E28" s="47">
        <v>1861</v>
      </c>
      <c r="F28" s="48">
        <v>145.55811499999999</v>
      </c>
      <c r="G28" s="49">
        <v>1.0815109999999999E-2</v>
      </c>
      <c r="H28" s="39" t="s">
        <v>135</v>
      </c>
    </row>
    <row r="29" spans="1:8" x14ac:dyDescent="0.2">
      <c r="A29" s="45">
        <v>23</v>
      </c>
      <c r="B29" s="46" t="s">
        <v>762</v>
      </c>
      <c r="C29" s="46" t="s">
        <v>763</v>
      </c>
      <c r="D29" s="46" t="s">
        <v>226</v>
      </c>
      <c r="E29" s="47">
        <v>1802</v>
      </c>
      <c r="F29" s="48">
        <v>144.34921</v>
      </c>
      <c r="G29" s="49">
        <v>1.072529E-2</v>
      </c>
      <c r="H29" s="39" t="s">
        <v>135</v>
      </c>
    </row>
    <row r="30" spans="1:8" x14ac:dyDescent="0.2">
      <c r="A30" s="45">
        <v>24</v>
      </c>
      <c r="B30" s="46" t="s">
        <v>764</v>
      </c>
      <c r="C30" s="46" t="s">
        <v>765</v>
      </c>
      <c r="D30" s="46" t="s">
        <v>279</v>
      </c>
      <c r="E30" s="47">
        <v>1061</v>
      </c>
      <c r="F30" s="48">
        <v>143.27744000000001</v>
      </c>
      <c r="G30" s="49">
        <v>1.064565E-2</v>
      </c>
      <c r="H30" s="39" t="s">
        <v>135</v>
      </c>
    </row>
    <row r="31" spans="1:8" x14ac:dyDescent="0.2">
      <c r="A31" s="45">
        <v>25</v>
      </c>
      <c r="B31" s="46" t="s">
        <v>433</v>
      </c>
      <c r="C31" s="46" t="s">
        <v>434</v>
      </c>
      <c r="D31" s="46" t="s">
        <v>48</v>
      </c>
      <c r="E31" s="47">
        <v>3305</v>
      </c>
      <c r="F31" s="48">
        <v>143.023875</v>
      </c>
      <c r="G31" s="49">
        <v>1.062681E-2</v>
      </c>
      <c r="H31" s="39" t="s">
        <v>135</v>
      </c>
    </row>
    <row r="32" spans="1:8" x14ac:dyDescent="0.2">
      <c r="A32" s="45">
        <v>26</v>
      </c>
      <c r="B32" s="46" t="s">
        <v>23</v>
      </c>
      <c r="C32" s="46" t="s">
        <v>24</v>
      </c>
      <c r="D32" s="46" t="s">
        <v>25</v>
      </c>
      <c r="E32" s="47">
        <v>1126</v>
      </c>
      <c r="F32" s="48">
        <v>142.74302</v>
      </c>
      <c r="G32" s="49">
        <v>1.0605949999999999E-2</v>
      </c>
      <c r="H32" s="39" t="s">
        <v>135</v>
      </c>
    </row>
    <row r="33" spans="1:8" x14ac:dyDescent="0.2">
      <c r="A33" s="45">
        <v>27</v>
      </c>
      <c r="B33" s="46" t="s">
        <v>766</v>
      </c>
      <c r="C33" s="46" t="s">
        <v>767</v>
      </c>
      <c r="D33" s="46" t="s">
        <v>31</v>
      </c>
      <c r="E33" s="47">
        <v>109861</v>
      </c>
      <c r="F33" s="48">
        <v>142.20407839999999</v>
      </c>
      <c r="G33" s="49">
        <v>1.05659E-2</v>
      </c>
      <c r="H33" s="39" t="s">
        <v>135</v>
      </c>
    </row>
    <row r="34" spans="1:8" x14ac:dyDescent="0.2">
      <c r="A34" s="45">
        <v>28</v>
      </c>
      <c r="B34" s="46" t="s">
        <v>442</v>
      </c>
      <c r="C34" s="46" t="s">
        <v>443</v>
      </c>
      <c r="D34" s="46" t="s">
        <v>226</v>
      </c>
      <c r="E34" s="47">
        <v>36952</v>
      </c>
      <c r="F34" s="48">
        <v>141.396828</v>
      </c>
      <c r="G34" s="49">
        <v>1.050592E-2</v>
      </c>
      <c r="H34" s="39" t="s">
        <v>135</v>
      </c>
    </row>
    <row r="35" spans="1:8" x14ac:dyDescent="0.2">
      <c r="A35" s="45">
        <v>29</v>
      </c>
      <c r="B35" s="46" t="s">
        <v>680</v>
      </c>
      <c r="C35" s="46" t="s">
        <v>681</v>
      </c>
      <c r="D35" s="46" t="s">
        <v>682</v>
      </c>
      <c r="E35" s="47">
        <v>32787</v>
      </c>
      <c r="F35" s="48">
        <v>141.1972155</v>
      </c>
      <c r="G35" s="49">
        <v>1.049109E-2</v>
      </c>
      <c r="H35" s="39" t="s">
        <v>135</v>
      </c>
    </row>
    <row r="36" spans="1:8" x14ac:dyDescent="0.2">
      <c r="A36" s="45">
        <v>30</v>
      </c>
      <c r="B36" s="46" t="s">
        <v>224</v>
      </c>
      <c r="C36" s="46" t="s">
        <v>225</v>
      </c>
      <c r="D36" s="46" t="s">
        <v>226</v>
      </c>
      <c r="E36" s="47">
        <v>3644</v>
      </c>
      <c r="F36" s="48">
        <v>141.01186799999999</v>
      </c>
      <c r="G36" s="49">
        <v>1.047732E-2</v>
      </c>
      <c r="H36" s="39" t="s">
        <v>135</v>
      </c>
    </row>
    <row r="37" spans="1:8" x14ac:dyDescent="0.2">
      <c r="A37" s="45">
        <v>31</v>
      </c>
      <c r="B37" s="46" t="s">
        <v>653</v>
      </c>
      <c r="C37" s="46" t="s">
        <v>654</v>
      </c>
      <c r="D37" s="46" t="s">
        <v>652</v>
      </c>
      <c r="E37" s="47">
        <v>15197</v>
      </c>
      <c r="F37" s="48">
        <v>140.526659</v>
      </c>
      <c r="G37" s="49">
        <v>1.0441270000000001E-2</v>
      </c>
      <c r="H37" s="39" t="s">
        <v>135</v>
      </c>
    </row>
    <row r="38" spans="1:8" x14ac:dyDescent="0.2">
      <c r="A38" s="45">
        <v>32</v>
      </c>
      <c r="B38" s="46" t="s">
        <v>11</v>
      </c>
      <c r="C38" s="46" t="s">
        <v>12</v>
      </c>
      <c r="D38" s="46" t="s">
        <v>13</v>
      </c>
      <c r="E38" s="47">
        <v>3276</v>
      </c>
      <c r="F38" s="48">
        <v>140.15710799999999</v>
      </c>
      <c r="G38" s="49">
        <v>1.0413810000000001E-2</v>
      </c>
      <c r="H38" s="39" t="s">
        <v>135</v>
      </c>
    </row>
    <row r="39" spans="1:8" x14ac:dyDescent="0.2">
      <c r="A39" s="45">
        <v>33</v>
      </c>
      <c r="B39" s="46" t="s">
        <v>34</v>
      </c>
      <c r="C39" s="46" t="s">
        <v>35</v>
      </c>
      <c r="D39" s="46" t="s">
        <v>19</v>
      </c>
      <c r="E39" s="47">
        <v>36139</v>
      </c>
      <c r="F39" s="48">
        <v>139.279706</v>
      </c>
      <c r="G39" s="49">
        <v>1.0348619999999999E-2</v>
      </c>
      <c r="H39" s="39" t="s">
        <v>135</v>
      </c>
    </row>
    <row r="40" spans="1:8" x14ac:dyDescent="0.2">
      <c r="A40" s="45">
        <v>34</v>
      </c>
      <c r="B40" s="46" t="s">
        <v>768</v>
      </c>
      <c r="C40" s="46" t="s">
        <v>769</v>
      </c>
      <c r="D40" s="46" t="s">
        <v>31</v>
      </c>
      <c r="E40" s="47">
        <v>87625</v>
      </c>
      <c r="F40" s="48">
        <v>137.89546250000001</v>
      </c>
      <c r="G40" s="49">
        <v>1.024577E-2</v>
      </c>
      <c r="H40" s="39" t="s">
        <v>135</v>
      </c>
    </row>
    <row r="41" spans="1:8" x14ac:dyDescent="0.2">
      <c r="A41" s="45">
        <v>35</v>
      </c>
      <c r="B41" s="46" t="s">
        <v>61</v>
      </c>
      <c r="C41" s="46" t="s">
        <v>62</v>
      </c>
      <c r="D41" s="46" t="s">
        <v>63</v>
      </c>
      <c r="E41" s="47">
        <v>8947</v>
      </c>
      <c r="F41" s="48">
        <v>136.08386999999999</v>
      </c>
      <c r="G41" s="49">
        <v>1.0111159999999999E-2</v>
      </c>
      <c r="H41" s="39" t="s">
        <v>135</v>
      </c>
    </row>
    <row r="42" spans="1:8" x14ac:dyDescent="0.2">
      <c r="A42" s="45">
        <v>36</v>
      </c>
      <c r="B42" s="46" t="s">
        <v>344</v>
      </c>
      <c r="C42" s="46" t="s">
        <v>345</v>
      </c>
      <c r="D42" s="46" t="s">
        <v>180</v>
      </c>
      <c r="E42" s="47">
        <v>7857</v>
      </c>
      <c r="F42" s="48">
        <v>135.988956</v>
      </c>
      <c r="G42" s="49">
        <v>1.0104109999999999E-2</v>
      </c>
      <c r="H42" s="39" t="s">
        <v>135</v>
      </c>
    </row>
    <row r="43" spans="1:8" x14ac:dyDescent="0.2">
      <c r="A43" s="45">
        <v>37</v>
      </c>
      <c r="B43" s="46" t="s">
        <v>725</v>
      </c>
      <c r="C43" s="46" t="s">
        <v>726</v>
      </c>
      <c r="D43" s="46" t="s">
        <v>290</v>
      </c>
      <c r="E43" s="47">
        <v>3525</v>
      </c>
      <c r="F43" s="48">
        <v>135.62790000000001</v>
      </c>
      <c r="G43" s="49">
        <v>1.0077279999999999E-2</v>
      </c>
      <c r="H43" s="39" t="s">
        <v>135</v>
      </c>
    </row>
    <row r="44" spans="1:8" x14ac:dyDescent="0.2">
      <c r="A44" s="45">
        <v>38</v>
      </c>
      <c r="B44" s="46" t="s">
        <v>258</v>
      </c>
      <c r="C44" s="46" t="s">
        <v>259</v>
      </c>
      <c r="D44" s="46" t="s">
        <v>102</v>
      </c>
      <c r="E44" s="47">
        <v>12413</v>
      </c>
      <c r="F44" s="48">
        <v>135.54375350000001</v>
      </c>
      <c r="G44" s="49">
        <v>1.007103E-2</v>
      </c>
      <c r="H44" s="39" t="s">
        <v>135</v>
      </c>
    </row>
    <row r="45" spans="1:8" x14ac:dyDescent="0.2">
      <c r="A45" s="45">
        <v>39</v>
      </c>
      <c r="B45" s="46" t="s">
        <v>770</v>
      </c>
      <c r="C45" s="46" t="s">
        <v>771</v>
      </c>
      <c r="D45" s="46" t="s">
        <v>279</v>
      </c>
      <c r="E45" s="47">
        <v>9084</v>
      </c>
      <c r="F45" s="48">
        <v>135.53327999999999</v>
      </c>
      <c r="G45" s="49">
        <v>1.0070249999999999E-2</v>
      </c>
      <c r="H45" s="39" t="s">
        <v>135</v>
      </c>
    </row>
    <row r="46" spans="1:8" x14ac:dyDescent="0.2">
      <c r="A46" s="45">
        <v>40</v>
      </c>
      <c r="B46" s="46" t="s">
        <v>36</v>
      </c>
      <c r="C46" s="46" t="s">
        <v>37</v>
      </c>
      <c r="D46" s="46" t="s">
        <v>31</v>
      </c>
      <c r="E46" s="47">
        <v>9813</v>
      </c>
      <c r="F46" s="48">
        <v>135.31145699999999</v>
      </c>
      <c r="G46" s="49">
        <v>1.005377E-2</v>
      </c>
      <c r="H46" s="39" t="s">
        <v>135</v>
      </c>
    </row>
    <row r="47" spans="1:8" x14ac:dyDescent="0.2">
      <c r="A47" s="45">
        <v>41</v>
      </c>
      <c r="B47" s="46" t="s">
        <v>772</v>
      </c>
      <c r="C47" s="46" t="s">
        <v>773</v>
      </c>
      <c r="D47" s="46" t="s">
        <v>206</v>
      </c>
      <c r="E47" s="47">
        <v>10494</v>
      </c>
      <c r="F47" s="48">
        <v>134.98432199999999</v>
      </c>
      <c r="G47" s="49">
        <v>1.002947E-2</v>
      </c>
      <c r="H47" s="39" t="s">
        <v>135</v>
      </c>
    </row>
    <row r="48" spans="1:8" x14ac:dyDescent="0.2">
      <c r="A48" s="45">
        <v>42</v>
      </c>
      <c r="B48" s="46" t="s">
        <v>774</v>
      </c>
      <c r="C48" s="46" t="s">
        <v>775</v>
      </c>
      <c r="D48" s="46" t="s">
        <v>22</v>
      </c>
      <c r="E48" s="47">
        <v>27668</v>
      </c>
      <c r="F48" s="48">
        <v>134.95067</v>
      </c>
      <c r="G48" s="49">
        <v>1.002697E-2</v>
      </c>
      <c r="H48" s="39" t="s">
        <v>135</v>
      </c>
    </row>
    <row r="49" spans="1:8" x14ac:dyDescent="0.2">
      <c r="A49" s="45">
        <v>43</v>
      </c>
      <c r="B49" s="46" t="s">
        <v>776</v>
      </c>
      <c r="C49" s="46" t="s">
        <v>777</v>
      </c>
      <c r="D49" s="46" t="s">
        <v>45</v>
      </c>
      <c r="E49" s="47">
        <v>369</v>
      </c>
      <c r="F49" s="48">
        <v>134.40825000000001</v>
      </c>
      <c r="G49" s="49">
        <v>9.9866599999999996E-3</v>
      </c>
      <c r="H49" s="39" t="s">
        <v>135</v>
      </c>
    </row>
    <row r="50" spans="1:8" x14ac:dyDescent="0.2">
      <c r="A50" s="45">
        <v>44</v>
      </c>
      <c r="B50" s="46" t="s">
        <v>778</v>
      </c>
      <c r="C50" s="46" t="s">
        <v>779</v>
      </c>
      <c r="D50" s="46" t="s">
        <v>423</v>
      </c>
      <c r="E50" s="47">
        <v>10375</v>
      </c>
      <c r="F50" s="48">
        <v>134.01387500000001</v>
      </c>
      <c r="G50" s="49">
        <v>9.9573600000000002E-3</v>
      </c>
      <c r="H50" s="39" t="s">
        <v>135</v>
      </c>
    </row>
    <row r="51" spans="1:8" x14ac:dyDescent="0.2">
      <c r="A51" s="45">
        <v>45</v>
      </c>
      <c r="B51" s="46" t="s">
        <v>693</v>
      </c>
      <c r="C51" s="46" t="s">
        <v>694</v>
      </c>
      <c r="D51" s="46" t="s">
        <v>240</v>
      </c>
      <c r="E51" s="47">
        <v>11005</v>
      </c>
      <c r="F51" s="48">
        <v>133.98587499999999</v>
      </c>
      <c r="G51" s="49">
        <v>9.9552800000000004E-3</v>
      </c>
      <c r="H51" s="39" t="s">
        <v>135</v>
      </c>
    </row>
    <row r="52" spans="1:8" x14ac:dyDescent="0.2">
      <c r="A52" s="45">
        <v>46</v>
      </c>
      <c r="B52" s="46" t="s">
        <v>313</v>
      </c>
      <c r="C52" s="46" t="s">
        <v>314</v>
      </c>
      <c r="D52" s="46" t="s">
        <v>206</v>
      </c>
      <c r="E52" s="47">
        <v>14526</v>
      </c>
      <c r="F52" s="48">
        <v>133.88614200000001</v>
      </c>
      <c r="G52" s="49">
        <v>9.9478699999999993E-3</v>
      </c>
      <c r="H52" s="39" t="s">
        <v>135</v>
      </c>
    </row>
    <row r="53" spans="1:8" x14ac:dyDescent="0.2">
      <c r="A53" s="45">
        <v>47</v>
      </c>
      <c r="B53" s="46" t="s">
        <v>350</v>
      </c>
      <c r="C53" s="46" t="s">
        <v>351</v>
      </c>
      <c r="D53" s="46" t="s">
        <v>206</v>
      </c>
      <c r="E53" s="47">
        <v>7704</v>
      </c>
      <c r="F53" s="48">
        <v>133.81847999999999</v>
      </c>
      <c r="G53" s="49">
        <v>9.9428399999999997E-3</v>
      </c>
      <c r="H53" s="39" t="s">
        <v>135</v>
      </c>
    </row>
    <row r="54" spans="1:8" x14ac:dyDescent="0.2">
      <c r="A54" s="45">
        <v>48</v>
      </c>
      <c r="B54" s="46" t="s">
        <v>435</v>
      </c>
      <c r="C54" s="46" t="s">
        <v>436</v>
      </c>
      <c r="D54" s="46" t="s">
        <v>249</v>
      </c>
      <c r="E54" s="47">
        <v>6558</v>
      </c>
      <c r="F54" s="48">
        <v>133.59957600000001</v>
      </c>
      <c r="G54" s="49">
        <v>9.9265800000000008E-3</v>
      </c>
      <c r="H54" s="39" t="s">
        <v>135</v>
      </c>
    </row>
    <row r="55" spans="1:8" x14ac:dyDescent="0.2">
      <c r="A55" s="45">
        <v>49</v>
      </c>
      <c r="B55" s="46" t="s">
        <v>450</v>
      </c>
      <c r="C55" s="46" t="s">
        <v>451</v>
      </c>
      <c r="D55" s="46" t="s">
        <v>439</v>
      </c>
      <c r="E55" s="47">
        <v>5706</v>
      </c>
      <c r="F55" s="48">
        <v>133.41198600000001</v>
      </c>
      <c r="G55" s="49">
        <v>9.9126400000000003E-3</v>
      </c>
      <c r="H55" s="39" t="s">
        <v>135</v>
      </c>
    </row>
    <row r="56" spans="1:8" x14ac:dyDescent="0.2">
      <c r="A56" s="45">
        <v>50</v>
      </c>
      <c r="B56" s="46" t="s">
        <v>780</v>
      </c>
      <c r="C56" s="46" t="s">
        <v>781</v>
      </c>
      <c r="D56" s="46" t="s">
        <v>22</v>
      </c>
      <c r="E56" s="47">
        <v>13142</v>
      </c>
      <c r="F56" s="48">
        <v>132.93790100000001</v>
      </c>
      <c r="G56" s="49">
        <v>9.8774199999999996E-3</v>
      </c>
      <c r="H56" s="39" t="s">
        <v>135</v>
      </c>
    </row>
    <row r="57" spans="1:8" x14ac:dyDescent="0.2">
      <c r="A57" s="45">
        <v>51</v>
      </c>
      <c r="B57" s="46" t="s">
        <v>782</v>
      </c>
      <c r="C57" s="46" t="s">
        <v>783</v>
      </c>
      <c r="D57" s="46" t="s">
        <v>249</v>
      </c>
      <c r="E57" s="47">
        <v>15638</v>
      </c>
      <c r="F57" s="48">
        <v>132.829172</v>
      </c>
      <c r="G57" s="49">
        <v>9.8693400000000008E-3</v>
      </c>
      <c r="H57" s="39" t="s">
        <v>135</v>
      </c>
    </row>
    <row r="58" spans="1:8" x14ac:dyDescent="0.2">
      <c r="A58" s="45">
        <v>52</v>
      </c>
      <c r="B58" s="46" t="s">
        <v>335</v>
      </c>
      <c r="C58" s="46" t="s">
        <v>336</v>
      </c>
      <c r="D58" s="46" t="s">
        <v>180</v>
      </c>
      <c r="E58" s="47">
        <v>13325</v>
      </c>
      <c r="F58" s="48">
        <v>132.703675</v>
      </c>
      <c r="G58" s="49">
        <v>9.8600100000000006E-3</v>
      </c>
      <c r="H58" s="39" t="s">
        <v>135</v>
      </c>
    </row>
    <row r="59" spans="1:8" x14ac:dyDescent="0.2">
      <c r="A59" s="45">
        <v>53</v>
      </c>
      <c r="B59" s="46" t="s">
        <v>784</v>
      </c>
      <c r="C59" s="46" t="s">
        <v>785</v>
      </c>
      <c r="D59" s="46" t="s">
        <v>206</v>
      </c>
      <c r="E59" s="47">
        <v>2065</v>
      </c>
      <c r="F59" s="48">
        <v>132.33552499999999</v>
      </c>
      <c r="G59" s="49">
        <v>9.83266E-3</v>
      </c>
      <c r="H59" s="39" t="s">
        <v>135</v>
      </c>
    </row>
    <row r="60" spans="1:8" x14ac:dyDescent="0.2">
      <c r="A60" s="45">
        <v>54</v>
      </c>
      <c r="B60" s="46" t="s">
        <v>54</v>
      </c>
      <c r="C60" s="46" t="s">
        <v>55</v>
      </c>
      <c r="D60" s="46" t="s">
        <v>22</v>
      </c>
      <c r="E60" s="47">
        <v>34964</v>
      </c>
      <c r="F60" s="48">
        <v>132.00658200000001</v>
      </c>
      <c r="G60" s="49">
        <v>9.8082199999999994E-3</v>
      </c>
      <c r="H60" s="39" t="s">
        <v>135</v>
      </c>
    </row>
    <row r="61" spans="1:8" x14ac:dyDescent="0.2">
      <c r="A61" s="45">
        <v>55</v>
      </c>
      <c r="B61" s="46" t="s">
        <v>669</v>
      </c>
      <c r="C61" s="46" t="s">
        <v>670</v>
      </c>
      <c r="D61" s="46" t="s">
        <v>180</v>
      </c>
      <c r="E61" s="47">
        <v>6619</v>
      </c>
      <c r="F61" s="48">
        <v>131.94314600000001</v>
      </c>
      <c r="G61" s="49">
        <v>9.8034999999999997E-3</v>
      </c>
      <c r="H61" s="39" t="s">
        <v>135</v>
      </c>
    </row>
    <row r="62" spans="1:8" x14ac:dyDescent="0.2">
      <c r="A62" s="45">
        <v>56</v>
      </c>
      <c r="B62" s="46" t="s">
        <v>786</v>
      </c>
      <c r="C62" s="46" t="s">
        <v>787</v>
      </c>
      <c r="D62" s="46" t="s">
        <v>25</v>
      </c>
      <c r="E62" s="47">
        <v>4711</v>
      </c>
      <c r="F62" s="48">
        <v>131.89857799999999</v>
      </c>
      <c r="G62" s="49">
        <v>9.8001900000000003E-3</v>
      </c>
      <c r="H62" s="39" t="s">
        <v>135</v>
      </c>
    </row>
    <row r="63" spans="1:8" x14ac:dyDescent="0.2">
      <c r="A63" s="45">
        <v>57</v>
      </c>
      <c r="B63" s="46" t="s">
        <v>93</v>
      </c>
      <c r="C63" s="46" t="s">
        <v>94</v>
      </c>
      <c r="D63" s="46" t="s">
        <v>95</v>
      </c>
      <c r="E63" s="47">
        <v>77627</v>
      </c>
      <c r="F63" s="48">
        <v>131.6010531</v>
      </c>
      <c r="G63" s="49">
        <v>9.7780899999999997E-3</v>
      </c>
      <c r="H63" s="39" t="s">
        <v>135</v>
      </c>
    </row>
    <row r="64" spans="1:8" x14ac:dyDescent="0.2">
      <c r="A64" s="45">
        <v>58</v>
      </c>
      <c r="B64" s="46" t="s">
        <v>657</v>
      </c>
      <c r="C64" s="46" t="s">
        <v>658</v>
      </c>
      <c r="D64" s="46" t="s">
        <v>423</v>
      </c>
      <c r="E64" s="47">
        <v>2189</v>
      </c>
      <c r="F64" s="48">
        <v>131.39472499999999</v>
      </c>
      <c r="G64" s="49">
        <v>9.7627600000000005E-3</v>
      </c>
      <c r="H64" s="39" t="s">
        <v>135</v>
      </c>
    </row>
    <row r="65" spans="1:8" x14ac:dyDescent="0.2">
      <c r="A65" s="45">
        <v>59</v>
      </c>
      <c r="B65" s="46" t="s">
        <v>655</v>
      </c>
      <c r="C65" s="46" t="s">
        <v>656</v>
      </c>
      <c r="D65" s="46" t="s">
        <v>48</v>
      </c>
      <c r="E65" s="47">
        <v>9383</v>
      </c>
      <c r="F65" s="48">
        <v>131.08989299999999</v>
      </c>
      <c r="G65" s="49">
        <v>9.7401099999999997E-3</v>
      </c>
      <c r="H65" s="39" t="s">
        <v>135</v>
      </c>
    </row>
    <row r="66" spans="1:8" x14ac:dyDescent="0.2">
      <c r="A66" s="45">
        <v>60</v>
      </c>
      <c r="B66" s="46" t="s">
        <v>788</v>
      </c>
      <c r="C66" s="46" t="s">
        <v>789</v>
      </c>
      <c r="D66" s="46" t="s">
        <v>25</v>
      </c>
      <c r="E66" s="47">
        <v>502</v>
      </c>
      <c r="F66" s="48">
        <v>130.8965</v>
      </c>
      <c r="G66" s="49">
        <v>9.7257400000000001E-3</v>
      </c>
      <c r="H66" s="39" t="s">
        <v>135</v>
      </c>
    </row>
    <row r="67" spans="1:8" x14ac:dyDescent="0.2">
      <c r="A67" s="45">
        <v>61</v>
      </c>
      <c r="B67" s="46" t="s">
        <v>790</v>
      </c>
      <c r="C67" s="46" t="s">
        <v>791</v>
      </c>
      <c r="D67" s="46" t="s">
        <v>22</v>
      </c>
      <c r="E67" s="47">
        <v>93264</v>
      </c>
      <c r="F67" s="48">
        <v>130.67219040000001</v>
      </c>
      <c r="G67" s="49">
        <v>9.7090700000000002E-3</v>
      </c>
      <c r="H67" s="39" t="s">
        <v>135</v>
      </c>
    </row>
    <row r="68" spans="1:8" x14ac:dyDescent="0.2">
      <c r="A68" s="45">
        <v>62</v>
      </c>
      <c r="B68" s="46" t="s">
        <v>792</v>
      </c>
      <c r="C68" s="46" t="s">
        <v>793</v>
      </c>
      <c r="D68" s="46" t="s">
        <v>249</v>
      </c>
      <c r="E68" s="47">
        <v>6851</v>
      </c>
      <c r="F68" s="48">
        <v>130.27176499999999</v>
      </c>
      <c r="G68" s="49">
        <v>9.6793199999999999E-3</v>
      </c>
      <c r="H68" s="39" t="s">
        <v>135</v>
      </c>
    </row>
    <row r="69" spans="1:8" x14ac:dyDescent="0.2">
      <c r="A69" s="45">
        <v>63</v>
      </c>
      <c r="B69" s="46" t="s">
        <v>648</v>
      </c>
      <c r="C69" s="46" t="s">
        <v>649</v>
      </c>
      <c r="D69" s="46" t="s">
        <v>180</v>
      </c>
      <c r="E69" s="47">
        <v>37069</v>
      </c>
      <c r="F69" s="48">
        <v>129.667362</v>
      </c>
      <c r="G69" s="49">
        <v>9.6344099999999995E-3</v>
      </c>
      <c r="H69" s="39" t="s">
        <v>135</v>
      </c>
    </row>
    <row r="70" spans="1:8" x14ac:dyDescent="0.2">
      <c r="A70" s="45">
        <v>64</v>
      </c>
      <c r="B70" s="46" t="s">
        <v>794</v>
      </c>
      <c r="C70" s="46" t="s">
        <v>795</v>
      </c>
      <c r="D70" s="46" t="s">
        <v>796</v>
      </c>
      <c r="E70" s="47">
        <v>5965</v>
      </c>
      <c r="F70" s="48">
        <v>128.95137</v>
      </c>
      <c r="G70" s="49">
        <v>9.5812099999999997E-3</v>
      </c>
      <c r="H70" s="39" t="s">
        <v>135</v>
      </c>
    </row>
    <row r="71" spans="1:8" x14ac:dyDescent="0.2">
      <c r="A71" s="45">
        <v>65</v>
      </c>
      <c r="B71" s="46" t="s">
        <v>514</v>
      </c>
      <c r="C71" s="46" t="s">
        <v>515</v>
      </c>
      <c r="D71" s="46" t="s">
        <v>231</v>
      </c>
      <c r="E71" s="47">
        <v>9334</v>
      </c>
      <c r="F71" s="48">
        <v>128.883872</v>
      </c>
      <c r="G71" s="49">
        <v>9.5762E-3</v>
      </c>
      <c r="H71" s="39" t="s">
        <v>135</v>
      </c>
    </row>
    <row r="72" spans="1:8" x14ac:dyDescent="0.2">
      <c r="A72" s="45">
        <v>66</v>
      </c>
      <c r="B72" s="46" t="s">
        <v>797</v>
      </c>
      <c r="C72" s="46" t="s">
        <v>798</v>
      </c>
      <c r="D72" s="46" t="s">
        <v>180</v>
      </c>
      <c r="E72" s="47">
        <v>1190</v>
      </c>
      <c r="F72" s="48">
        <v>128.5676</v>
      </c>
      <c r="G72" s="49">
        <v>9.5527000000000008E-3</v>
      </c>
      <c r="H72" s="39" t="s">
        <v>135</v>
      </c>
    </row>
    <row r="73" spans="1:8" ht="25.5" x14ac:dyDescent="0.2">
      <c r="A73" s="45">
        <v>67</v>
      </c>
      <c r="B73" s="46" t="s">
        <v>444</v>
      </c>
      <c r="C73" s="46" t="s">
        <v>445</v>
      </c>
      <c r="D73" s="46" t="s">
        <v>196</v>
      </c>
      <c r="E73" s="47">
        <v>11250</v>
      </c>
      <c r="F73" s="48">
        <v>128.36250000000001</v>
      </c>
      <c r="G73" s="49">
        <v>9.5374599999999993E-3</v>
      </c>
      <c r="H73" s="39" t="s">
        <v>135</v>
      </c>
    </row>
    <row r="74" spans="1:8" x14ac:dyDescent="0.2">
      <c r="A74" s="45">
        <v>68</v>
      </c>
      <c r="B74" s="46" t="s">
        <v>329</v>
      </c>
      <c r="C74" s="46" t="s">
        <v>330</v>
      </c>
      <c r="D74" s="46" t="s">
        <v>31</v>
      </c>
      <c r="E74" s="47">
        <v>30674</v>
      </c>
      <c r="F74" s="48">
        <v>127.358448</v>
      </c>
      <c r="G74" s="49">
        <v>9.46286E-3</v>
      </c>
      <c r="H74" s="39" t="s">
        <v>135</v>
      </c>
    </row>
    <row r="75" spans="1:8" x14ac:dyDescent="0.2">
      <c r="A75" s="45">
        <v>69</v>
      </c>
      <c r="B75" s="46" t="s">
        <v>76</v>
      </c>
      <c r="C75" s="46" t="s">
        <v>77</v>
      </c>
      <c r="D75" s="46" t="s">
        <v>78</v>
      </c>
      <c r="E75" s="47">
        <v>2631</v>
      </c>
      <c r="F75" s="48">
        <v>127.003632</v>
      </c>
      <c r="G75" s="49">
        <v>9.4364900000000005E-3</v>
      </c>
      <c r="H75" s="39" t="s">
        <v>135</v>
      </c>
    </row>
    <row r="76" spans="1:8" x14ac:dyDescent="0.2">
      <c r="A76" s="45">
        <v>70</v>
      </c>
      <c r="B76" s="46" t="s">
        <v>799</v>
      </c>
      <c r="C76" s="46" t="s">
        <v>800</v>
      </c>
      <c r="D76" s="46" t="s">
        <v>249</v>
      </c>
      <c r="E76" s="47">
        <v>17732</v>
      </c>
      <c r="F76" s="48">
        <v>126.836996</v>
      </c>
      <c r="G76" s="49">
        <v>9.4241099999999994E-3</v>
      </c>
      <c r="H76" s="39" t="s">
        <v>135</v>
      </c>
    </row>
    <row r="77" spans="1:8" x14ac:dyDescent="0.2">
      <c r="A77" s="45">
        <v>71</v>
      </c>
      <c r="B77" s="46" t="s">
        <v>801</v>
      </c>
      <c r="C77" s="46" t="s">
        <v>802</v>
      </c>
      <c r="D77" s="46" t="s">
        <v>652</v>
      </c>
      <c r="E77" s="47">
        <v>20636</v>
      </c>
      <c r="F77" s="48">
        <v>124.600168</v>
      </c>
      <c r="G77" s="49">
        <v>9.2579099999999994E-3</v>
      </c>
      <c r="H77" s="39" t="s">
        <v>135</v>
      </c>
    </row>
    <row r="78" spans="1:8" x14ac:dyDescent="0.2">
      <c r="A78" s="45">
        <v>72</v>
      </c>
      <c r="B78" s="46" t="s">
        <v>333</v>
      </c>
      <c r="C78" s="46" t="s">
        <v>334</v>
      </c>
      <c r="D78" s="46" t="s">
        <v>226</v>
      </c>
      <c r="E78" s="47">
        <v>3659</v>
      </c>
      <c r="F78" s="48">
        <v>124.310866</v>
      </c>
      <c r="G78" s="49">
        <v>9.2364200000000004E-3</v>
      </c>
      <c r="H78" s="39" t="s">
        <v>135</v>
      </c>
    </row>
    <row r="79" spans="1:8" x14ac:dyDescent="0.2">
      <c r="A79" s="45">
        <v>73</v>
      </c>
      <c r="B79" s="46" t="s">
        <v>354</v>
      </c>
      <c r="C79" s="46" t="s">
        <v>355</v>
      </c>
      <c r="D79" s="46" t="s">
        <v>231</v>
      </c>
      <c r="E79" s="47">
        <v>27494</v>
      </c>
      <c r="F79" s="48">
        <v>124.107916</v>
      </c>
      <c r="G79" s="49">
        <v>9.2213399999999997E-3</v>
      </c>
      <c r="H79" s="39" t="s">
        <v>135</v>
      </c>
    </row>
    <row r="80" spans="1:8" x14ac:dyDescent="0.2">
      <c r="A80" s="45">
        <v>74</v>
      </c>
      <c r="B80" s="46" t="s">
        <v>803</v>
      </c>
      <c r="C80" s="46" t="s">
        <v>804</v>
      </c>
      <c r="D80" s="46" t="s">
        <v>22</v>
      </c>
      <c r="E80" s="47">
        <v>13086</v>
      </c>
      <c r="F80" s="48">
        <v>123.970221</v>
      </c>
      <c r="G80" s="49">
        <v>9.2111099999999998E-3</v>
      </c>
      <c r="H80" s="39" t="s">
        <v>135</v>
      </c>
    </row>
    <row r="81" spans="1:8" x14ac:dyDescent="0.2">
      <c r="A81" s="45">
        <v>75</v>
      </c>
      <c r="B81" s="46" t="s">
        <v>805</v>
      </c>
      <c r="C81" s="46" t="s">
        <v>806</v>
      </c>
      <c r="D81" s="46" t="s">
        <v>226</v>
      </c>
      <c r="E81" s="47">
        <v>5720</v>
      </c>
      <c r="F81" s="48">
        <v>123.86087999999999</v>
      </c>
      <c r="G81" s="49">
        <v>9.2029799999999995E-3</v>
      </c>
      <c r="H81" s="39" t="s">
        <v>135</v>
      </c>
    </row>
    <row r="82" spans="1:8" x14ac:dyDescent="0.2">
      <c r="A82" s="45">
        <v>76</v>
      </c>
      <c r="B82" s="46" t="s">
        <v>807</v>
      </c>
      <c r="C82" s="46" t="s">
        <v>808</v>
      </c>
      <c r="D82" s="46" t="s">
        <v>107</v>
      </c>
      <c r="E82" s="47">
        <v>12420</v>
      </c>
      <c r="F82" s="48">
        <v>122.74065</v>
      </c>
      <c r="G82" s="49">
        <v>9.1197499999999994E-3</v>
      </c>
      <c r="H82" s="39" t="s">
        <v>135</v>
      </c>
    </row>
    <row r="83" spans="1:8" x14ac:dyDescent="0.2">
      <c r="A83" s="45">
        <v>77</v>
      </c>
      <c r="B83" s="46" t="s">
        <v>809</v>
      </c>
      <c r="C83" s="46" t="s">
        <v>810</v>
      </c>
      <c r="D83" s="46" t="s">
        <v>180</v>
      </c>
      <c r="E83" s="47">
        <v>139687</v>
      </c>
      <c r="F83" s="48">
        <v>121.5835648</v>
      </c>
      <c r="G83" s="49">
        <v>9.0337799999999999E-3</v>
      </c>
      <c r="H83" s="39" t="s">
        <v>135</v>
      </c>
    </row>
    <row r="84" spans="1:8" x14ac:dyDescent="0.2">
      <c r="A84" s="45">
        <v>78</v>
      </c>
      <c r="B84" s="46" t="s">
        <v>356</v>
      </c>
      <c r="C84" s="46" t="s">
        <v>357</v>
      </c>
      <c r="D84" s="46" t="s">
        <v>290</v>
      </c>
      <c r="E84" s="47">
        <v>3097</v>
      </c>
      <c r="F84" s="48">
        <v>120.767515</v>
      </c>
      <c r="G84" s="49">
        <v>8.9731399999999992E-3</v>
      </c>
      <c r="H84" s="39" t="s">
        <v>135</v>
      </c>
    </row>
    <row r="85" spans="1:8" x14ac:dyDescent="0.2">
      <c r="A85" s="45">
        <v>79</v>
      </c>
      <c r="B85" s="46" t="s">
        <v>108</v>
      </c>
      <c r="C85" s="46" t="s">
        <v>109</v>
      </c>
      <c r="D85" s="46" t="s">
        <v>25</v>
      </c>
      <c r="E85" s="47">
        <v>24003</v>
      </c>
      <c r="F85" s="48">
        <v>120.111012</v>
      </c>
      <c r="G85" s="49">
        <v>8.9243599999999992E-3</v>
      </c>
      <c r="H85" s="39" t="s">
        <v>135</v>
      </c>
    </row>
    <row r="86" spans="1:8" x14ac:dyDescent="0.2">
      <c r="A86" s="45">
        <v>80</v>
      </c>
      <c r="B86" s="46" t="s">
        <v>516</v>
      </c>
      <c r="C86" s="46" t="s">
        <v>517</v>
      </c>
      <c r="D86" s="46" t="s">
        <v>216</v>
      </c>
      <c r="E86" s="47">
        <v>18004</v>
      </c>
      <c r="F86" s="48">
        <v>120.095682</v>
      </c>
      <c r="G86" s="49">
        <v>8.9232300000000007E-3</v>
      </c>
      <c r="H86" s="39" t="s">
        <v>135</v>
      </c>
    </row>
    <row r="87" spans="1:8" x14ac:dyDescent="0.2">
      <c r="A87" s="45">
        <v>81</v>
      </c>
      <c r="B87" s="46" t="s">
        <v>323</v>
      </c>
      <c r="C87" s="46" t="s">
        <v>324</v>
      </c>
      <c r="D87" s="46" t="s">
        <v>31</v>
      </c>
      <c r="E87" s="47">
        <v>13396</v>
      </c>
      <c r="F87" s="48">
        <v>118.92299</v>
      </c>
      <c r="G87" s="49">
        <v>8.8360899999999996E-3</v>
      </c>
      <c r="H87" s="39" t="s">
        <v>135</v>
      </c>
    </row>
    <row r="88" spans="1:8" x14ac:dyDescent="0.2">
      <c r="A88" s="45">
        <v>82</v>
      </c>
      <c r="B88" s="46" t="s">
        <v>448</v>
      </c>
      <c r="C88" s="46" t="s">
        <v>449</v>
      </c>
      <c r="D88" s="46" t="s">
        <v>206</v>
      </c>
      <c r="E88" s="47">
        <v>8815</v>
      </c>
      <c r="F88" s="48">
        <v>118.84383</v>
      </c>
      <c r="G88" s="49">
        <v>8.8302099999999998E-3</v>
      </c>
      <c r="H88" s="39" t="s">
        <v>135</v>
      </c>
    </row>
    <row r="89" spans="1:8" x14ac:dyDescent="0.2">
      <c r="A89" s="45">
        <v>83</v>
      </c>
      <c r="B89" s="46" t="s">
        <v>17</v>
      </c>
      <c r="C89" s="46" t="s">
        <v>18</v>
      </c>
      <c r="D89" s="46" t="s">
        <v>19</v>
      </c>
      <c r="E89" s="47">
        <v>8514</v>
      </c>
      <c r="F89" s="48">
        <v>118.67664600000001</v>
      </c>
      <c r="G89" s="49">
        <v>8.8177900000000007E-3</v>
      </c>
      <c r="H89" s="39" t="s">
        <v>135</v>
      </c>
    </row>
    <row r="90" spans="1:8" x14ac:dyDescent="0.2">
      <c r="A90" s="45">
        <v>84</v>
      </c>
      <c r="B90" s="46" t="s">
        <v>14</v>
      </c>
      <c r="C90" s="46" t="s">
        <v>15</v>
      </c>
      <c r="D90" s="46" t="s">
        <v>16</v>
      </c>
      <c r="E90" s="47">
        <v>6305</v>
      </c>
      <c r="F90" s="48">
        <v>118.48986499999999</v>
      </c>
      <c r="G90" s="49">
        <v>8.8039099999999999E-3</v>
      </c>
      <c r="H90" s="39" t="s">
        <v>135</v>
      </c>
    </row>
    <row r="91" spans="1:8" x14ac:dyDescent="0.2">
      <c r="A91" s="45">
        <v>85</v>
      </c>
      <c r="B91" s="46" t="s">
        <v>506</v>
      </c>
      <c r="C91" s="46" t="s">
        <v>507</v>
      </c>
      <c r="D91" s="46" t="s">
        <v>226</v>
      </c>
      <c r="E91" s="47">
        <v>796</v>
      </c>
      <c r="F91" s="48">
        <v>118.26172</v>
      </c>
      <c r="G91" s="49">
        <v>8.7869599999999999E-3</v>
      </c>
      <c r="H91" s="39" t="s">
        <v>135</v>
      </c>
    </row>
    <row r="92" spans="1:8" x14ac:dyDescent="0.2">
      <c r="A92" s="45">
        <v>86</v>
      </c>
      <c r="B92" s="46" t="s">
        <v>340</v>
      </c>
      <c r="C92" s="46" t="s">
        <v>341</v>
      </c>
      <c r="D92" s="46" t="s">
        <v>28</v>
      </c>
      <c r="E92" s="47">
        <v>3009</v>
      </c>
      <c r="F92" s="48">
        <v>117.748188</v>
      </c>
      <c r="G92" s="49">
        <v>8.7487999999999993E-3</v>
      </c>
      <c r="H92" s="39" t="s">
        <v>135</v>
      </c>
    </row>
    <row r="93" spans="1:8" x14ac:dyDescent="0.2">
      <c r="A93" s="45">
        <v>87</v>
      </c>
      <c r="B93" s="46" t="s">
        <v>811</v>
      </c>
      <c r="C93" s="46" t="s">
        <v>812</v>
      </c>
      <c r="D93" s="46" t="s">
        <v>471</v>
      </c>
      <c r="E93" s="47">
        <v>5241</v>
      </c>
      <c r="F93" s="48">
        <v>116.60700900000001</v>
      </c>
      <c r="G93" s="49">
        <v>8.6640099999999998E-3</v>
      </c>
      <c r="H93" s="39" t="s">
        <v>135</v>
      </c>
    </row>
    <row r="94" spans="1:8" x14ac:dyDescent="0.2">
      <c r="A94" s="45">
        <v>88</v>
      </c>
      <c r="B94" s="46" t="s">
        <v>348</v>
      </c>
      <c r="C94" s="46" t="s">
        <v>349</v>
      </c>
      <c r="D94" s="46" t="s">
        <v>290</v>
      </c>
      <c r="E94" s="47">
        <v>47117</v>
      </c>
      <c r="F94" s="48">
        <v>116.049171</v>
      </c>
      <c r="G94" s="49">
        <v>8.6225699999999995E-3</v>
      </c>
      <c r="H94" s="39" t="s">
        <v>135</v>
      </c>
    </row>
    <row r="95" spans="1:8" x14ac:dyDescent="0.2">
      <c r="A95" s="45">
        <v>89</v>
      </c>
      <c r="B95" s="46" t="s">
        <v>813</v>
      </c>
      <c r="C95" s="46" t="s">
        <v>814</v>
      </c>
      <c r="D95" s="46" t="s">
        <v>107</v>
      </c>
      <c r="E95" s="47">
        <v>19152</v>
      </c>
      <c r="F95" s="48">
        <v>115.64935199999999</v>
      </c>
      <c r="G95" s="49">
        <v>8.5928600000000008E-3</v>
      </c>
      <c r="H95" s="39" t="s">
        <v>135</v>
      </c>
    </row>
    <row r="96" spans="1:8" x14ac:dyDescent="0.2">
      <c r="A96" s="45">
        <v>90</v>
      </c>
      <c r="B96" s="46" t="s">
        <v>697</v>
      </c>
      <c r="C96" s="46" t="s">
        <v>698</v>
      </c>
      <c r="D96" s="46" t="s">
        <v>48</v>
      </c>
      <c r="E96" s="47">
        <v>4819</v>
      </c>
      <c r="F96" s="48">
        <v>114.509078</v>
      </c>
      <c r="G96" s="49">
        <v>8.5081400000000008E-3</v>
      </c>
      <c r="H96" s="39" t="s">
        <v>135</v>
      </c>
    </row>
    <row r="97" spans="1:8" x14ac:dyDescent="0.2">
      <c r="A97" s="45">
        <v>91</v>
      </c>
      <c r="B97" s="46" t="s">
        <v>815</v>
      </c>
      <c r="C97" s="46" t="s">
        <v>816</v>
      </c>
      <c r="D97" s="46" t="s">
        <v>180</v>
      </c>
      <c r="E97" s="47">
        <v>44650</v>
      </c>
      <c r="F97" s="48">
        <v>114.0361</v>
      </c>
      <c r="G97" s="49">
        <v>8.4729899999999997E-3</v>
      </c>
      <c r="H97" s="39" t="s">
        <v>135</v>
      </c>
    </row>
    <row r="98" spans="1:8" x14ac:dyDescent="0.2">
      <c r="A98" s="45">
        <v>92</v>
      </c>
      <c r="B98" s="46" t="s">
        <v>358</v>
      </c>
      <c r="C98" s="46" t="s">
        <v>359</v>
      </c>
      <c r="D98" s="46" t="s">
        <v>219</v>
      </c>
      <c r="E98" s="47">
        <v>8268</v>
      </c>
      <c r="F98" s="48">
        <v>112.26290400000001</v>
      </c>
      <c r="G98" s="49">
        <v>8.3412399999999998E-3</v>
      </c>
      <c r="H98" s="39" t="s">
        <v>135</v>
      </c>
    </row>
    <row r="99" spans="1:8" x14ac:dyDescent="0.2">
      <c r="A99" s="45">
        <v>93</v>
      </c>
      <c r="B99" s="46" t="s">
        <v>440</v>
      </c>
      <c r="C99" s="46" t="s">
        <v>441</v>
      </c>
      <c r="D99" s="46" t="s">
        <v>219</v>
      </c>
      <c r="E99" s="47">
        <v>7992</v>
      </c>
      <c r="F99" s="48">
        <v>111.01687200000001</v>
      </c>
      <c r="G99" s="49">
        <v>8.2486599999999997E-3</v>
      </c>
      <c r="H99" s="39" t="s">
        <v>135</v>
      </c>
    </row>
    <row r="100" spans="1:8" x14ac:dyDescent="0.2">
      <c r="A100" s="45">
        <v>94</v>
      </c>
      <c r="B100" s="46" t="s">
        <v>446</v>
      </c>
      <c r="C100" s="46" t="s">
        <v>447</v>
      </c>
      <c r="D100" s="46" t="s">
        <v>219</v>
      </c>
      <c r="E100" s="47">
        <v>4048</v>
      </c>
      <c r="F100" s="48">
        <v>106.76195199999999</v>
      </c>
      <c r="G100" s="49">
        <v>7.9325200000000002E-3</v>
      </c>
      <c r="H100" s="39" t="s">
        <v>135</v>
      </c>
    </row>
    <row r="101" spans="1:8" x14ac:dyDescent="0.2">
      <c r="A101" s="45">
        <v>95</v>
      </c>
      <c r="B101" s="46" t="s">
        <v>327</v>
      </c>
      <c r="C101" s="46" t="s">
        <v>328</v>
      </c>
      <c r="D101" s="46" t="s">
        <v>219</v>
      </c>
      <c r="E101" s="47">
        <v>8043</v>
      </c>
      <c r="F101" s="48">
        <v>104.567043</v>
      </c>
      <c r="G101" s="49">
        <v>7.7694299999999999E-3</v>
      </c>
      <c r="H101" s="39" t="s">
        <v>135</v>
      </c>
    </row>
    <row r="102" spans="1:8" x14ac:dyDescent="0.2">
      <c r="A102" s="45">
        <v>96</v>
      </c>
      <c r="B102" s="46" t="s">
        <v>817</v>
      </c>
      <c r="C102" s="46" t="s">
        <v>818</v>
      </c>
      <c r="D102" s="46" t="s">
        <v>180</v>
      </c>
      <c r="E102" s="47">
        <v>99480</v>
      </c>
      <c r="F102" s="48">
        <v>103.01154</v>
      </c>
      <c r="G102" s="49">
        <v>7.6538600000000002E-3</v>
      </c>
      <c r="H102" s="39" t="s">
        <v>135</v>
      </c>
    </row>
    <row r="103" spans="1:8" x14ac:dyDescent="0.2">
      <c r="A103" s="45">
        <v>97</v>
      </c>
      <c r="B103" s="46" t="s">
        <v>437</v>
      </c>
      <c r="C103" s="46" t="s">
        <v>438</v>
      </c>
      <c r="D103" s="46" t="s">
        <v>439</v>
      </c>
      <c r="E103" s="47">
        <v>32819</v>
      </c>
      <c r="F103" s="48">
        <v>102.920384</v>
      </c>
      <c r="G103" s="49">
        <v>7.6470799999999997E-3</v>
      </c>
      <c r="H103" s="39" t="s">
        <v>135</v>
      </c>
    </row>
    <row r="104" spans="1:8" x14ac:dyDescent="0.2">
      <c r="A104" s="45">
        <v>98</v>
      </c>
      <c r="B104" s="46" t="s">
        <v>454</v>
      </c>
      <c r="C104" s="46" t="s">
        <v>455</v>
      </c>
      <c r="D104" s="46" t="s">
        <v>219</v>
      </c>
      <c r="E104" s="47">
        <v>50071</v>
      </c>
      <c r="F104" s="48">
        <v>100.62268160000001</v>
      </c>
      <c r="G104" s="49">
        <v>7.4763599999999996E-3</v>
      </c>
      <c r="H104" s="39" t="s">
        <v>135</v>
      </c>
    </row>
    <row r="105" spans="1:8" x14ac:dyDescent="0.2">
      <c r="A105" s="45">
        <v>99</v>
      </c>
      <c r="B105" s="46" t="s">
        <v>288</v>
      </c>
      <c r="C105" s="46" t="s">
        <v>289</v>
      </c>
      <c r="D105" s="46" t="s">
        <v>290</v>
      </c>
      <c r="E105" s="47">
        <v>9696</v>
      </c>
      <c r="F105" s="48">
        <v>99.830016000000001</v>
      </c>
      <c r="G105" s="49">
        <v>7.4174699999999998E-3</v>
      </c>
      <c r="H105" s="39" t="s">
        <v>135</v>
      </c>
    </row>
    <row r="106" spans="1:8" x14ac:dyDescent="0.2">
      <c r="A106" s="45">
        <v>100</v>
      </c>
      <c r="B106" s="46" t="s">
        <v>695</v>
      </c>
      <c r="C106" s="46" t="s">
        <v>696</v>
      </c>
      <c r="D106" s="46" t="s">
        <v>219</v>
      </c>
      <c r="E106" s="47">
        <v>2190</v>
      </c>
      <c r="F106" s="48">
        <v>97.717799999999997</v>
      </c>
      <c r="G106" s="49">
        <v>7.2605300000000003E-3</v>
      </c>
      <c r="H106" s="39" t="s">
        <v>135</v>
      </c>
    </row>
    <row r="107" spans="1:8" x14ac:dyDescent="0.2">
      <c r="A107" s="50"/>
      <c r="B107" s="50"/>
      <c r="C107" s="51" t="s">
        <v>134</v>
      </c>
      <c r="D107" s="50"/>
      <c r="E107" s="50" t="s">
        <v>135</v>
      </c>
      <c r="F107" s="52">
        <v>13274.290893199999</v>
      </c>
      <c r="G107" s="53">
        <v>0.98629270999999996</v>
      </c>
      <c r="H107" s="39" t="s">
        <v>135</v>
      </c>
    </row>
    <row r="108" spans="1:8" x14ac:dyDescent="0.2">
      <c r="A108" s="50"/>
      <c r="B108" s="50"/>
      <c r="C108" s="54"/>
      <c r="D108" s="50"/>
      <c r="E108" s="50"/>
      <c r="F108" s="55"/>
      <c r="G108" s="55"/>
      <c r="H108" s="39" t="s">
        <v>135</v>
      </c>
    </row>
    <row r="109" spans="1:8" x14ac:dyDescent="0.2">
      <c r="A109" s="50"/>
      <c r="B109" s="50"/>
      <c r="C109" s="51" t="s">
        <v>136</v>
      </c>
      <c r="D109" s="50"/>
      <c r="E109" s="50"/>
      <c r="F109" s="50"/>
      <c r="G109" s="50"/>
      <c r="H109" s="39" t="s">
        <v>135</v>
      </c>
    </row>
    <row r="110" spans="1:8" x14ac:dyDescent="0.2">
      <c r="A110" s="50"/>
      <c r="B110" s="50"/>
      <c r="C110" s="51" t="s">
        <v>134</v>
      </c>
      <c r="D110" s="50"/>
      <c r="E110" s="50" t="s">
        <v>135</v>
      </c>
      <c r="F110" s="56" t="s">
        <v>137</v>
      </c>
      <c r="G110" s="53">
        <v>0</v>
      </c>
      <c r="H110" s="39" t="s">
        <v>135</v>
      </c>
    </row>
    <row r="111" spans="1:8" x14ac:dyDescent="0.2">
      <c r="A111" s="50"/>
      <c r="B111" s="50"/>
      <c r="C111" s="54"/>
      <c r="D111" s="50"/>
      <c r="E111" s="50"/>
      <c r="F111" s="55"/>
      <c r="G111" s="55"/>
      <c r="H111" s="39" t="s">
        <v>135</v>
      </c>
    </row>
    <row r="112" spans="1:8" x14ac:dyDescent="0.2">
      <c r="A112" s="50"/>
      <c r="B112" s="50"/>
      <c r="C112" s="51" t="s">
        <v>138</v>
      </c>
      <c r="D112" s="50"/>
      <c r="E112" s="50"/>
      <c r="F112" s="50"/>
      <c r="G112" s="50"/>
      <c r="H112" s="39" t="s">
        <v>135</v>
      </c>
    </row>
    <row r="113" spans="1:8" x14ac:dyDescent="0.2">
      <c r="A113" s="50"/>
      <c r="B113" s="50"/>
      <c r="C113" s="51" t="s">
        <v>134</v>
      </c>
      <c r="D113" s="50"/>
      <c r="E113" s="50" t="s">
        <v>135</v>
      </c>
      <c r="F113" s="56" t="s">
        <v>137</v>
      </c>
      <c r="G113" s="53">
        <v>0</v>
      </c>
      <c r="H113" s="39" t="s">
        <v>135</v>
      </c>
    </row>
    <row r="114" spans="1:8" x14ac:dyDescent="0.2">
      <c r="A114" s="50"/>
      <c r="B114" s="50"/>
      <c r="C114" s="54"/>
      <c r="D114" s="50"/>
      <c r="E114" s="50"/>
      <c r="F114" s="55"/>
      <c r="G114" s="55"/>
      <c r="H114" s="39" t="s">
        <v>135</v>
      </c>
    </row>
    <row r="115" spans="1:8" x14ac:dyDescent="0.2">
      <c r="A115" s="50"/>
      <c r="B115" s="50"/>
      <c r="C115" s="51" t="s">
        <v>139</v>
      </c>
      <c r="D115" s="50"/>
      <c r="E115" s="50"/>
      <c r="F115" s="50"/>
      <c r="G115" s="50"/>
      <c r="H115" s="39" t="s">
        <v>135</v>
      </c>
    </row>
    <row r="116" spans="1:8" x14ac:dyDescent="0.2">
      <c r="A116" s="50"/>
      <c r="B116" s="50"/>
      <c r="C116" s="51" t="s">
        <v>134</v>
      </c>
      <c r="D116" s="50"/>
      <c r="E116" s="50" t="s">
        <v>135</v>
      </c>
      <c r="F116" s="56" t="s">
        <v>137</v>
      </c>
      <c r="G116" s="53">
        <v>0</v>
      </c>
      <c r="H116" s="39" t="s">
        <v>135</v>
      </c>
    </row>
    <row r="117" spans="1:8" x14ac:dyDescent="0.2">
      <c r="A117" s="50"/>
      <c r="B117" s="50"/>
      <c r="C117" s="54"/>
      <c r="D117" s="50"/>
      <c r="E117" s="50"/>
      <c r="F117" s="55"/>
      <c r="G117" s="55"/>
      <c r="H117" s="39" t="s">
        <v>135</v>
      </c>
    </row>
    <row r="118" spans="1:8" x14ac:dyDescent="0.2">
      <c r="A118" s="50"/>
      <c r="B118" s="50"/>
      <c r="C118" s="51" t="s">
        <v>140</v>
      </c>
      <c r="D118" s="50"/>
      <c r="E118" s="50"/>
      <c r="F118" s="55"/>
      <c r="G118" s="55"/>
      <c r="H118" s="39" t="s">
        <v>135</v>
      </c>
    </row>
    <row r="119" spans="1:8" x14ac:dyDescent="0.2">
      <c r="A119" s="50"/>
      <c r="B119" s="50"/>
      <c r="C119" s="51" t="s">
        <v>134</v>
      </c>
      <c r="D119" s="50"/>
      <c r="E119" s="50" t="s">
        <v>135</v>
      </c>
      <c r="F119" s="56" t="s">
        <v>137</v>
      </c>
      <c r="G119" s="53">
        <v>0</v>
      </c>
      <c r="H119" s="39" t="s">
        <v>135</v>
      </c>
    </row>
    <row r="120" spans="1:8" x14ac:dyDescent="0.2">
      <c r="A120" s="50"/>
      <c r="B120" s="50"/>
      <c r="C120" s="54"/>
      <c r="D120" s="50"/>
      <c r="E120" s="50"/>
      <c r="F120" s="55"/>
      <c r="G120" s="55"/>
      <c r="H120" s="39" t="s">
        <v>135</v>
      </c>
    </row>
    <row r="121" spans="1:8" x14ac:dyDescent="0.2">
      <c r="A121" s="50"/>
      <c r="B121" s="50"/>
      <c r="C121" s="51" t="s">
        <v>141</v>
      </c>
      <c r="D121" s="50"/>
      <c r="E121" s="50"/>
      <c r="F121" s="55"/>
      <c r="G121" s="55"/>
      <c r="H121" s="39" t="s">
        <v>135</v>
      </c>
    </row>
    <row r="122" spans="1:8" x14ac:dyDescent="0.2">
      <c r="A122" s="50"/>
      <c r="B122" s="50"/>
      <c r="C122" s="51" t="s">
        <v>134</v>
      </c>
      <c r="D122" s="50"/>
      <c r="E122" s="50" t="s">
        <v>135</v>
      </c>
      <c r="F122" s="56" t="s">
        <v>137</v>
      </c>
      <c r="G122" s="53">
        <v>0</v>
      </c>
      <c r="H122" s="39" t="s">
        <v>135</v>
      </c>
    </row>
    <row r="123" spans="1:8" x14ac:dyDescent="0.2">
      <c r="A123" s="50"/>
      <c r="B123" s="50"/>
      <c r="C123" s="54"/>
      <c r="D123" s="50"/>
      <c r="E123" s="50"/>
      <c r="F123" s="55"/>
      <c r="G123" s="55"/>
      <c r="H123" s="39" t="s">
        <v>135</v>
      </c>
    </row>
    <row r="124" spans="1:8" x14ac:dyDescent="0.2">
      <c r="A124" s="50"/>
      <c r="B124" s="50"/>
      <c r="C124" s="51" t="s">
        <v>142</v>
      </c>
      <c r="D124" s="50"/>
      <c r="E124" s="50"/>
      <c r="F124" s="52">
        <f>F107</f>
        <v>13274.290893199999</v>
      </c>
      <c r="G124" s="53">
        <f>G107</f>
        <v>0.98629270999999996</v>
      </c>
      <c r="H124" s="39" t="s">
        <v>135</v>
      </c>
    </row>
    <row r="125" spans="1:8" x14ac:dyDescent="0.2">
      <c r="A125" s="50"/>
      <c r="B125" s="50"/>
      <c r="C125" s="54"/>
      <c r="D125" s="50"/>
      <c r="E125" s="50"/>
      <c r="F125" s="55"/>
      <c r="G125" s="55"/>
      <c r="H125" s="39" t="s">
        <v>135</v>
      </c>
    </row>
    <row r="126" spans="1:8" x14ac:dyDescent="0.2">
      <c r="A126" s="50"/>
      <c r="B126" s="50"/>
      <c r="C126" s="51" t="s">
        <v>143</v>
      </c>
      <c r="D126" s="50"/>
      <c r="E126" s="50"/>
      <c r="F126" s="55"/>
      <c r="G126" s="55"/>
      <c r="H126" s="39" t="s">
        <v>135</v>
      </c>
    </row>
    <row r="127" spans="1:8" x14ac:dyDescent="0.2">
      <c r="A127" s="50"/>
      <c r="B127" s="50"/>
      <c r="C127" s="51" t="s">
        <v>10</v>
      </c>
      <c r="D127" s="50"/>
      <c r="E127" s="50"/>
      <c r="F127" s="55"/>
      <c r="G127" s="55"/>
      <c r="H127" s="39" t="s">
        <v>135</v>
      </c>
    </row>
    <row r="128" spans="1:8" x14ac:dyDescent="0.2">
      <c r="A128" s="50"/>
      <c r="B128" s="50"/>
      <c r="C128" s="51" t="s">
        <v>134</v>
      </c>
      <c r="D128" s="50"/>
      <c r="E128" s="50" t="s">
        <v>135</v>
      </c>
      <c r="F128" s="56" t="s">
        <v>137</v>
      </c>
      <c r="G128" s="53">
        <v>0</v>
      </c>
      <c r="H128" s="39" t="s">
        <v>135</v>
      </c>
    </row>
    <row r="129" spans="1:8" x14ac:dyDescent="0.2">
      <c r="A129" s="50"/>
      <c r="B129" s="50"/>
      <c r="C129" s="54"/>
      <c r="D129" s="50"/>
      <c r="E129" s="50"/>
      <c r="F129" s="55"/>
      <c r="G129" s="55"/>
      <c r="H129" s="39" t="s">
        <v>135</v>
      </c>
    </row>
    <row r="130" spans="1:8" x14ac:dyDescent="0.2">
      <c r="A130" s="50"/>
      <c r="B130" s="50"/>
      <c r="C130" s="51" t="s">
        <v>144</v>
      </c>
      <c r="D130" s="50"/>
      <c r="E130" s="50"/>
      <c r="F130" s="50"/>
      <c r="G130" s="50"/>
      <c r="H130" s="39" t="s">
        <v>135</v>
      </c>
    </row>
    <row r="131" spans="1:8" x14ac:dyDescent="0.2">
      <c r="A131" s="50"/>
      <c r="B131" s="50"/>
      <c r="C131" s="51" t="s">
        <v>134</v>
      </c>
      <c r="D131" s="50"/>
      <c r="E131" s="50" t="s">
        <v>135</v>
      </c>
      <c r="F131" s="56" t="s">
        <v>137</v>
      </c>
      <c r="G131" s="53">
        <v>0</v>
      </c>
      <c r="H131" s="39" t="s">
        <v>135</v>
      </c>
    </row>
    <row r="132" spans="1:8" x14ac:dyDescent="0.2">
      <c r="A132" s="50"/>
      <c r="B132" s="50"/>
      <c r="C132" s="54"/>
      <c r="D132" s="50"/>
      <c r="E132" s="50"/>
      <c r="F132" s="55"/>
      <c r="G132" s="55"/>
      <c r="H132" s="39" t="s">
        <v>135</v>
      </c>
    </row>
    <row r="133" spans="1:8" x14ac:dyDescent="0.2">
      <c r="A133" s="50"/>
      <c r="B133" s="50"/>
      <c r="C133" s="51" t="s">
        <v>145</v>
      </c>
      <c r="D133" s="50"/>
      <c r="E133" s="50"/>
      <c r="F133" s="50"/>
      <c r="G133" s="50"/>
      <c r="H133" s="39" t="s">
        <v>135</v>
      </c>
    </row>
    <row r="134" spans="1:8" x14ac:dyDescent="0.2">
      <c r="A134" s="50"/>
      <c r="B134" s="50"/>
      <c r="C134" s="51" t="s">
        <v>134</v>
      </c>
      <c r="D134" s="50"/>
      <c r="E134" s="50" t="s">
        <v>135</v>
      </c>
      <c r="F134" s="56" t="s">
        <v>137</v>
      </c>
      <c r="G134" s="53">
        <v>0</v>
      </c>
      <c r="H134" s="39" t="s">
        <v>135</v>
      </c>
    </row>
    <row r="135" spans="1:8" x14ac:dyDescent="0.2">
      <c r="A135" s="50"/>
      <c r="B135" s="50"/>
      <c r="C135" s="54"/>
      <c r="D135" s="50"/>
      <c r="E135" s="50"/>
      <c r="F135" s="55"/>
      <c r="G135" s="55"/>
      <c r="H135" s="39" t="s">
        <v>135</v>
      </c>
    </row>
    <row r="136" spans="1:8" x14ac:dyDescent="0.2">
      <c r="A136" s="50"/>
      <c r="B136" s="50"/>
      <c r="C136" s="51" t="s">
        <v>146</v>
      </c>
      <c r="D136" s="50"/>
      <c r="E136" s="50"/>
      <c r="F136" s="55"/>
      <c r="G136" s="55"/>
      <c r="H136" s="39" t="s">
        <v>135</v>
      </c>
    </row>
    <row r="137" spans="1:8" x14ac:dyDescent="0.2">
      <c r="A137" s="50"/>
      <c r="B137" s="50"/>
      <c r="C137" s="51" t="s">
        <v>134</v>
      </c>
      <c r="D137" s="50"/>
      <c r="E137" s="50" t="s">
        <v>135</v>
      </c>
      <c r="F137" s="56" t="s">
        <v>137</v>
      </c>
      <c r="G137" s="53">
        <v>0</v>
      </c>
      <c r="H137" s="39" t="s">
        <v>135</v>
      </c>
    </row>
    <row r="138" spans="1:8" ht="12.75" customHeight="1" x14ac:dyDescent="0.2">
      <c r="A138" s="37"/>
      <c r="B138" s="37"/>
      <c r="C138" s="38"/>
      <c r="D138" s="37"/>
      <c r="E138" s="37"/>
      <c r="F138" s="57"/>
      <c r="G138" s="58"/>
      <c r="H138" s="39" t="s">
        <v>135</v>
      </c>
    </row>
    <row r="139" spans="1:8" ht="12.75" customHeight="1" x14ac:dyDescent="0.2">
      <c r="A139" s="37"/>
      <c r="B139" s="37"/>
      <c r="C139" s="38" t="s">
        <v>948</v>
      </c>
      <c r="D139" s="37"/>
      <c r="E139" s="37"/>
      <c r="F139" s="37"/>
      <c r="G139" s="37"/>
      <c r="H139" s="39" t="s">
        <v>135</v>
      </c>
    </row>
    <row r="140" spans="1:8" x14ac:dyDescent="0.2">
      <c r="A140" s="40">
        <v>1</v>
      </c>
      <c r="B140" s="41" t="s">
        <v>317</v>
      </c>
      <c r="C140" s="41" t="s">
        <v>1074</v>
      </c>
      <c r="D140" s="41" t="s">
        <v>226</v>
      </c>
      <c r="E140" s="42">
        <v>15088</v>
      </c>
      <c r="F140" s="43">
        <v>1.5498846239999999</v>
      </c>
      <c r="G140" s="44">
        <v>1.1516E-4</v>
      </c>
      <c r="H140" s="39">
        <v>6.33</v>
      </c>
    </row>
    <row r="141" spans="1:8" ht="12.75" customHeight="1" x14ac:dyDescent="0.2">
      <c r="A141" s="37"/>
      <c r="B141" s="37"/>
      <c r="C141" s="38" t="s">
        <v>134</v>
      </c>
      <c r="D141" s="37"/>
      <c r="E141" s="37" t="s">
        <v>135</v>
      </c>
      <c r="F141" s="59">
        <f>F140</f>
        <v>1.5498846239999999</v>
      </c>
      <c r="G141" s="58">
        <f>G140</f>
        <v>1.1516E-4</v>
      </c>
      <c r="H141" s="39" t="s">
        <v>135</v>
      </c>
    </row>
    <row r="142" spans="1:8" x14ac:dyDescent="0.2">
      <c r="A142" s="50"/>
      <c r="B142" s="50"/>
      <c r="C142" s="54"/>
      <c r="D142" s="50"/>
      <c r="E142" s="50"/>
      <c r="F142" s="55"/>
      <c r="G142" s="55"/>
      <c r="H142" s="39" t="s">
        <v>135</v>
      </c>
    </row>
    <row r="143" spans="1:8" x14ac:dyDescent="0.2">
      <c r="A143" s="50"/>
      <c r="B143" s="50"/>
      <c r="C143" s="51" t="s">
        <v>147</v>
      </c>
      <c r="D143" s="50"/>
      <c r="E143" s="50"/>
      <c r="F143" s="52">
        <f>F141</f>
        <v>1.5498846239999999</v>
      </c>
      <c r="G143" s="53">
        <f>G141</f>
        <v>1.1516E-4</v>
      </c>
      <c r="H143" s="39" t="s">
        <v>135</v>
      </c>
    </row>
    <row r="144" spans="1:8" x14ac:dyDescent="0.2">
      <c r="A144" s="50"/>
      <c r="B144" s="50"/>
      <c r="C144" s="54"/>
      <c r="D144" s="50"/>
      <c r="E144" s="50"/>
      <c r="F144" s="55"/>
      <c r="G144" s="55"/>
      <c r="H144" s="39" t="s">
        <v>135</v>
      </c>
    </row>
    <row r="145" spans="1:8" x14ac:dyDescent="0.2">
      <c r="A145" s="50"/>
      <c r="B145" s="50"/>
      <c r="C145" s="51" t="s">
        <v>148</v>
      </c>
      <c r="D145" s="50"/>
      <c r="E145" s="50"/>
      <c r="F145" s="55"/>
      <c r="G145" s="55"/>
      <c r="H145" s="39" t="s">
        <v>135</v>
      </c>
    </row>
    <row r="146" spans="1:8" x14ac:dyDescent="0.2">
      <c r="A146" s="50"/>
      <c r="B146" s="50"/>
      <c r="C146" s="51" t="s">
        <v>149</v>
      </c>
      <c r="D146" s="50"/>
      <c r="E146" s="50"/>
      <c r="F146" s="55"/>
      <c r="G146" s="55"/>
      <c r="H146" s="39" t="s">
        <v>135</v>
      </c>
    </row>
    <row r="147" spans="1:8" x14ac:dyDescent="0.2">
      <c r="A147" s="50"/>
      <c r="B147" s="50"/>
      <c r="C147" s="51" t="s">
        <v>134</v>
      </c>
      <c r="D147" s="50"/>
      <c r="E147" s="50" t="s">
        <v>135</v>
      </c>
      <c r="F147" s="56" t="s">
        <v>137</v>
      </c>
      <c r="G147" s="53">
        <v>0</v>
      </c>
      <c r="H147" s="39" t="s">
        <v>135</v>
      </c>
    </row>
    <row r="148" spans="1:8" x14ac:dyDescent="0.2">
      <c r="A148" s="50"/>
      <c r="B148" s="50"/>
      <c r="C148" s="54"/>
      <c r="D148" s="50"/>
      <c r="E148" s="50"/>
      <c r="F148" s="55"/>
      <c r="G148" s="55"/>
      <c r="H148" s="39" t="s">
        <v>135</v>
      </c>
    </row>
    <row r="149" spans="1:8" x14ac:dyDescent="0.2">
      <c r="A149" s="50"/>
      <c r="B149" s="50"/>
      <c r="C149" s="51" t="s">
        <v>150</v>
      </c>
      <c r="D149" s="50"/>
      <c r="E149" s="50"/>
      <c r="F149" s="55"/>
      <c r="G149" s="55"/>
      <c r="H149" s="39" t="s">
        <v>135</v>
      </c>
    </row>
    <row r="150" spans="1:8" x14ac:dyDescent="0.2">
      <c r="A150" s="50"/>
      <c r="B150" s="50"/>
      <c r="C150" s="51" t="s">
        <v>134</v>
      </c>
      <c r="D150" s="50"/>
      <c r="E150" s="50" t="s">
        <v>135</v>
      </c>
      <c r="F150" s="56" t="s">
        <v>137</v>
      </c>
      <c r="G150" s="53">
        <v>0</v>
      </c>
      <c r="H150" s="39" t="s">
        <v>135</v>
      </c>
    </row>
    <row r="151" spans="1:8" x14ac:dyDescent="0.2">
      <c r="A151" s="50"/>
      <c r="B151" s="50"/>
      <c r="C151" s="54"/>
      <c r="D151" s="50"/>
      <c r="E151" s="50"/>
      <c r="F151" s="55"/>
      <c r="G151" s="55"/>
      <c r="H151" s="39" t="s">
        <v>135</v>
      </c>
    </row>
    <row r="152" spans="1:8" x14ac:dyDescent="0.2">
      <c r="A152" s="50"/>
      <c r="B152" s="50"/>
      <c r="C152" s="51" t="s">
        <v>151</v>
      </c>
      <c r="D152" s="50"/>
      <c r="E152" s="50"/>
      <c r="F152" s="55"/>
      <c r="G152" s="55"/>
      <c r="H152" s="39" t="s">
        <v>135</v>
      </c>
    </row>
    <row r="153" spans="1:8" x14ac:dyDescent="0.2">
      <c r="A153" s="50"/>
      <c r="B153" s="50"/>
      <c r="C153" s="51" t="s">
        <v>134</v>
      </c>
      <c r="D153" s="50"/>
      <c r="E153" s="50" t="s">
        <v>135</v>
      </c>
      <c r="F153" s="56" t="s">
        <v>137</v>
      </c>
      <c r="G153" s="53">
        <v>0</v>
      </c>
      <c r="H153" s="39" t="s">
        <v>135</v>
      </c>
    </row>
    <row r="154" spans="1:8" x14ac:dyDescent="0.2">
      <c r="A154" s="50"/>
      <c r="B154" s="50"/>
      <c r="C154" s="54"/>
      <c r="D154" s="50"/>
      <c r="E154" s="50"/>
      <c r="F154" s="55"/>
      <c r="G154" s="55"/>
      <c r="H154" s="39" t="s">
        <v>135</v>
      </c>
    </row>
    <row r="155" spans="1:8" x14ac:dyDescent="0.2">
      <c r="A155" s="50"/>
      <c r="B155" s="50"/>
      <c r="C155" s="51" t="s">
        <v>152</v>
      </c>
      <c r="D155" s="50"/>
      <c r="E155" s="50"/>
      <c r="F155" s="55"/>
      <c r="G155" s="55"/>
      <c r="H155" s="39" t="s">
        <v>135</v>
      </c>
    </row>
    <row r="156" spans="1:8" x14ac:dyDescent="0.2">
      <c r="A156" s="45">
        <v>1</v>
      </c>
      <c r="B156" s="46"/>
      <c r="C156" s="46" t="s">
        <v>153</v>
      </c>
      <c r="D156" s="46"/>
      <c r="E156" s="60"/>
      <c r="F156" s="48">
        <v>177.117504201</v>
      </c>
      <c r="G156" s="49">
        <v>1.316E-2</v>
      </c>
      <c r="H156" s="39">
        <v>4.92</v>
      </c>
    </row>
    <row r="157" spans="1:8" x14ac:dyDescent="0.2">
      <c r="A157" s="50"/>
      <c r="B157" s="50"/>
      <c r="C157" s="51" t="s">
        <v>134</v>
      </c>
      <c r="D157" s="50"/>
      <c r="E157" s="50" t="s">
        <v>135</v>
      </c>
      <c r="F157" s="52">
        <v>177.117504201</v>
      </c>
      <c r="G157" s="53">
        <v>1.316E-2</v>
      </c>
      <c r="H157" s="39" t="s">
        <v>135</v>
      </c>
    </row>
    <row r="158" spans="1:8" x14ac:dyDescent="0.2">
      <c r="A158" s="50"/>
      <c r="B158" s="50"/>
      <c r="C158" s="54"/>
      <c r="D158" s="50"/>
      <c r="E158" s="50"/>
      <c r="F158" s="55"/>
      <c r="G158" s="55"/>
      <c r="H158" s="39" t="s">
        <v>135</v>
      </c>
    </row>
    <row r="159" spans="1:8" x14ac:dyDescent="0.2">
      <c r="A159" s="50"/>
      <c r="B159" s="50"/>
      <c r="C159" s="51" t="s">
        <v>154</v>
      </c>
      <c r="D159" s="50"/>
      <c r="E159" s="50"/>
      <c r="F159" s="52">
        <v>177.117504201</v>
      </c>
      <c r="G159" s="53">
        <v>1.316E-2</v>
      </c>
      <c r="H159" s="39" t="s">
        <v>135</v>
      </c>
    </row>
    <row r="160" spans="1:8" x14ac:dyDescent="0.2">
      <c r="A160" s="50"/>
      <c r="B160" s="50"/>
      <c r="C160" s="55"/>
      <c r="D160" s="50"/>
      <c r="E160" s="50"/>
      <c r="F160" s="50"/>
      <c r="G160" s="50"/>
      <c r="H160" s="39" t="s">
        <v>135</v>
      </c>
    </row>
    <row r="161" spans="1:10" x14ac:dyDescent="0.2">
      <c r="A161" s="50"/>
      <c r="B161" s="50"/>
      <c r="C161" s="51" t="s">
        <v>155</v>
      </c>
      <c r="D161" s="50"/>
      <c r="E161" s="50"/>
      <c r="F161" s="50"/>
      <c r="G161" s="50"/>
      <c r="H161" s="39" t="s">
        <v>135</v>
      </c>
    </row>
    <row r="162" spans="1:10" x14ac:dyDescent="0.2">
      <c r="A162" s="50"/>
      <c r="B162" s="50"/>
      <c r="C162" s="51" t="s">
        <v>156</v>
      </c>
      <c r="D162" s="50"/>
      <c r="E162" s="50"/>
      <c r="F162" s="50"/>
      <c r="G162" s="50"/>
      <c r="H162" s="39" t="s">
        <v>135</v>
      </c>
    </row>
    <row r="163" spans="1:10" x14ac:dyDescent="0.2">
      <c r="A163" s="50"/>
      <c r="B163" s="50"/>
      <c r="C163" s="51" t="s">
        <v>134</v>
      </c>
      <c r="D163" s="50"/>
      <c r="E163" s="50" t="s">
        <v>135</v>
      </c>
      <c r="F163" s="56" t="s">
        <v>137</v>
      </c>
      <c r="G163" s="53">
        <v>0</v>
      </c>
      <c r="H163" s="39" t="s">
        <v>135</v>
      </c>
    </row>
    <row r="164" spans="1:10" x14ac:dyDescent="0.2">
      <c r="A164" s="50"/>
      <c r="B164" s="50"/>
      <c r="C164" s="54"/>
      <c r="D164" s="50"/>
      <c r="E164" s="50"/>
      <c r="F164" s="55"/>
      <c r="G164" s="55"/>
      <c r="H164" s="39" t="s">
        <v>135</v>
      </c>
    </row>
    <row r="165" spans="1:10" x14ac:dyDescent="0.2">
      <c r="A165" s="50"/>
      <c r="B165" s="50"/>
      <c r="C165" s="51" t="s">
        <v>157</v>
      </c>
      <c r="D165" s="50"/>
      <c r="E165" s="50"/>
      <c r="F165" s="50"/>
      <c r="G165" s="50"/>
      <c r="H165" s="39" t="s">
        <v>135</v>
      </c>
    </row>
    <row r="166" spans="1:10" x14ac:dyDescent="0.2">
      <c r="A166" s="50"/>
      <c r="B166" s="50"/>
      <c r="C166" s="51" t="s">
        <v>158</v>
      </c>
      <c r="D166" s="50"/>
      <c r="E166" s="50"/>
      <c r="F166" s="50"/>
      <c r="G166" s="50"/>
      <c r="H166" s="39" t="s">
        <v>135</v>
      </c>
    </row>
    <row r="167" spans="1:10" x14ac:dyDescent="0.2">
      <c r="A167" s="50"/>
      <c r="B167" s="50"/>
      <c r="C167" s="51" t="s">
        <v>134</v>
      </c>
      <c r="D167" s="50"/>
      <c r="E167" s="50" t="s">
        <v>135</v>
      </c>
      <c r="F167" s="56" t="s">
        <v>137</v>
      </c>
      <c r="G167" s="53">
        <v>0</v>
      </c>
      <c r="H167" s="39" t="s">
        <v>135</v>
      </c>
    </row>
    <row r="168" spans="1:10" x14ac:dyDescent="0.2">
      <c r="A168" s="50"/>
      <c r="B168" s="50"/>
      <c r="C168" s="54"/>
      <c r="D168" s="50"/>
      <c r="E168" s="50"/>
      <c r="F168" s="55"/>
      <c r="G168" s="55"/>
      <c r="H168" s="39" t="s">
        <v>135</v>
      </c>
    </row>
    <row r="169" spans="1:10" x14ac:dyDescent="0.2">
      <c r="A169" s="50"/>
      <c r="B169" s="50"/>
      <c r="C169" s="51" t="s">
        <v>159</v>
      </c>
      <c r="D169" s="50"/>
      <c r="E169" s="50"/>
      <c r="F169" s="55"/>
      <c r="G169" s="55"/>
      <c r="H169" s="39" t="s">
        <v>135</v>
      </c>
    </row>
    <row r="170" spans="1:10" x14ac:dyDescent="0.2">
      <c r="A170" s="50"/>
      <c r="B170" s="50"/>
      <c r="C170" s="51" t="s">
        <v>134</v>
      </c>
      <c r="D170" s="50"/>
      <c r="E170" s="50" t="s">
        <v>135</v>
      </c>
      <c r="F170" s="56" t="s">
        <v>137</v>
      </c>
      <c r="G170" s="53">
        <v>0</v>
      </c>
      <c r="H170" s="39" t="s">
        <v>135</v>
      </c>
    </row>
    <row r="171" spans="1:10" x14ac:dyDescent="0.2">
      <c r="A171" s="50"/>
      <c r="B171" s="46"/>
      <c r="C171" s="46"/>
      <c r="D171" s="51"/>
      <c r="E171" s="50"/>
      <c r="F171" s="46"/>
      <c r="G171" s="60"/>
      <c r="H171" s="39" t="s">
        <v>135</v>
      </c>
    </row>
    <row r="172" spans="1:10" x14ac:dyDescent="0.2">
      <c r="A172" s="60"/>
      <c r="B172" s="46"/>
      <c r="C172" s="46" t="s">
        <v>160</v>
      </c>
      <c r="D172" s="46"/>
      <c r="E172" s="60"/>
      <c r="F172" s="48">
        <v>5.8165946100000001</v>
      </c>
      <c r="G172" s="49">
        <v>4.3218E-4</v>
      </c>
      <c r="H172" s="39" t="s">
        <v>135</v>
      </c>
    </row>
    <row r="173" spans="1:10" x14ac:dyDescent="0.2">
      <c r="A173" s="54"/>
      <c r="B173" s="54"/>
      <c r="C173" s="51" t="s">
        <v>161</v>
      </c>
      <c r="D173" s="55"/>
      <c r="E173" s="55"/>
      <c r="F173" s="52">
        <v>13458.774876635</v>
      </c>
      <c r="G173" s="61">
        <v>1.0000000499999999</v>
      </c>
      <c r="H173" s="39" t="s">
        <v>135</v>
      </c>
    </row>
    <row r="174" spans="1:10" ht="12.75" customHeight="1" x14ac:dyDescent="0.2">
      <c r="A174" s="62"/>
      <c r="B174" s="62"/>
      <c r="C174" s="63"/>
      <c r="D174" s="64"/>
      <c r="E174" s="64"/>
      <c r="F174" s="65"/>
      <c r="G174" s="66"/>
      <c r="H174" s="67"/>
    </row>
    <row r="175" spans="1:10" x14ac:dyDescent="0.2">
      <c r="A175" s="62"/>
      <c r="B175" s="68" t="s">
        <v>937</v>
      </c>
      <c r="C175" s="68"/>
      <c r="D175" s="68"/>
      <c r="E175" s="68"/>
      <c r="F175" s="68"/>
      <c r="G175" s="68"/>
      <c r="H175" s="68"/>
      <c r="J175" s="69"/>
    </row>
    <row r="176" spans="1:10" x14ac:dyDescent="0.2">
      <c r="A176" s="62"/>
      <c r="B176" s="68" t="s">
        <v>938</v>
      </c>
      <c r="C176" s="68"/>
      <c r="D176" s="68"/>
      <c r="E176" s="68"/>
      <c r="F176" s="68"/>
      <c r="G176" s="68"/>
      <c r="H176" s="68"/>
      <c r="J176" s="69"/>
    </row>
    <row r="177" spans="1:17" x14ac:dyDescent="0.2">
      <c r="A177" s="62"/>
      <c r="B177" s="68" t="s">
        <v>939</v>
      </c>
      <c r="C177" s="68"/>
      <c r="D177" s="68"/>
      <c r="E177" s="68"/>
      <c r="F177" s="68"/>
      <c r="G177" s="68"/>
      <c r="H177" s="68"/>
      <c r="J177" s="69"/>
    </row>
    <row r="178" spans="1:17" s="72" customFormat="1" ht="52.5" customHeight="1" x14ac:dyDescent="0.25">
      <c r="A178" s="70"/>
      <c r="B178" s="71" t="s">
        <v>940</v>
      </c>
      <c r="C178" s="71"/>
      <c r="D178" s="71"/>
      <c r="E178" s="71"/>
      <c r="F178" s="71"/>
      <c r="G178" s="71"/>
      <c r="H178" s="71"/>
      <c r="I178" s="33"/>
      <c r="J178" s="69"/>
      <c r="K178" s="33"/>
      <c r="L178" s="33"/>
      <c r="M178" s="33"/>
      <c r="N178" s="33"/>
      <c r="O178" s="33"/>
      <c r="P178" s="33"/>
      <c r="Q178" s="33"/>
    </row>
    <row r="179" spans="1:17" x14ac:dyDescent="0.2">
      <c r="A179" s="62"/>
      <c r="B179" s="68" t="s">
        <v>941</v>
      </c>
      <c r="C179" s="68"/>
      <c r="D179" s="68"/>
      <c r="E179" s="68"/>
      <c r="F179" s="68"/>
      <c r="G179" s="68"/>
      <c r="H179" s="68"/>
      <c r="J179" s="69"/>
    </row>
    <row r="180" spans="1:17" x14ac:dyDescent="0.2">
      <c r="A180" s="62"/>
      <c r="B180" s="62"/>
      <c r="C180" s="62"/>
      <c r="D180" s="64"/>
      <c r="E180" s="64"/>
      <c r="F180" s="64"/>
      <c r="G180" s="64"/>
    </row>
    <row r="181" spans="1:17" x14ac:dyDescent="0.2">
      <c r="A181" s="62"/>
      <c r="B181" s="73" t="s">
        <v>162</v>
      </c>
      <c r="C181" s="74"/>
      <c r="D181" s="75"/>
      <c r="E181" s="76"/>
      <c r="F181" s="64"/>
      <c r="G181" s="64"/>
    </row>
    <row r="182" spans="1:17" ht="27.75" customHeight="1" x14ac:dyDescent="0.2">
      <c r="A182" s="62"/>
      <c r="B182" s="77" t="s">
        <v>163</v>
      </c>
      <c r="C182" s="78"/>
      <c r="D182" s="38" t="s">
        <v>164</v>
      </c>
      <c r="E182" s="76"/>
      <c r="F182" s="64"/>
      <c r="G182" s="64"/>
    </row>
    <row r="183" spans="1:17" ht="12.75" customHeight="1" x14ac:dyDescent="0.2">
      <c r="A183" s="62"/>
      <c r="B183" s="77" t="s">
        <v>942</v>
      </c>
      <c r="C183" s="78"/>
      <c r="D183" s="38" t="s">
        <v>164</v>
      </c>
      <c r="E183" s="76"/>
      <c r="F183" s="64"/>
      <c r="G183" s="64"/>
    </row>
    <row r="184" spans="1:17" x14ac:dyDescent="0.2">
      <c r="A184" s="62"/>
      <c r="B184" s="77" t="s">
        <v>165</v>
      </c>
      <c r="C184" s="78"/>
      <c r="D184" s="79" t="s">
        <v>135</v>
      </c>
      <c r="E184" s="76"/>
      <c r="F184" s="64"/>
      <c r="G184" s="64"/>
    </row>
    <row r="185" spans="1:17" x14ac:dyDescent="0.2">
      <c r="A185" s="80"/>
      <c r="B185" s="81" t="s">
        <v>135</v>
      </c>
      <c r="C185" s="81" t="s">
        <v>943</v>
      </c>
      <c r="D185" s="81" t="s">
        <v>166</v>
      </c>
      <c r="E185" s="80"/>
      <c r="F185" s="80"/>
      <c r="G185" s="80"/>
      <c r="H185" s="80"/>
      <c r="J185" s="69"/>
    </row>
    <row r="186" spans="1:17" x14ac:dyDescent="0.2">
      <c r="A186" s="80"/>
      <c r="B186" s="82" t="s">
        <v>167</v>
      </c>
      <c r="C186" s="83">
        <v>46053</v>
      </c>
      <c r="D186" s="83">
        <v>46081</v>
      </c>
      <c r="E186" s="80"/>
      <c r="F186" s="80"/>
      <c r="G186" s="80"/>
      <c r="J186" s="69"/>
    </row>
    <row r="187" spans="1:17" x14ac:dyDescent="0.2">
      <c r="A187" s="84"/>
      <c r="B187" s="41" t="s">
        <v>168</v>
      </c>
      <c r="C187" s="85">
        <v>185.89</v>
      </c>
      <c r="D187" s="85">
        <v>189.58420000000001</v>
      </c>
      <c r="E187" s="84"/>
      <c r="F187" s="86"/>
      <c r="G187" s="87"/>
    </row>
    <row r="188" spans="1:17" x14ac:dyDescent="0.2">
      <c r="A188" s="84"/>
      <c r="B188" s="41" t="s">
        <v>1075</v>
      </c>
      <c r="C188" s="85">
        <v>81.661000000000001</v>
      </c>
      <c r="D188" s="85">
        <v>83.283900000000003</v>
      </c>
      <c r="E188" s="84"/>
      <c r="F188" s="86"/>
      <c r="G188" s="87"/>
    </row>
    <row r="189" spans="1:17" x14ac:dyDescent="0.2">
      <c r="A189" s="84"/>
      <c r="B189" s="41" t="s">
        <v>170</v>
      </c>
      <c r="C189" s="85">
        <v>176.01519999999999</v>
      </c>
      <c r="D189" s="85">
        <v>179.43610000000001</v>
      </c>
      <c r="E189" s="84"/>
      <c r="F189" s="86"/>
      <c r="G189" s="87"/>
    </row>
    <row r="190" spans="1:17" x14ac:dyDescent="0.2">
      <c r="A190" s="84"/>
      <c r="B190" s="41" t="s">
        <v>1076</v>
      </c>
      <c r="C190" s="85">
        <v>77.305499999999995</v>
      </c>
      <c r="D190" s="85">
        <v>78.808000000000007</v>
      </c>
      <c r="E190" s="84"/>
      <c r="F190" s="86"/>
      <c r="G190" s="87"/>
    </row>
    <row r="191" spans="1:17" x14ac:dyDescent="0.2">
      <c r="A191" s="84"/>
      <c r="B191" s="84"/>
      <c r="C191" s="84"/>
      <c r="D191" s="84"/>
      <c r="E191" s="84"/>
      <c r="F191" s="84"/>
      <c r="G191" s="84"/>
    </row>
    <row r="192" spans="1:17" x14ac:dyDescent="0.2">
      <c r="A192" s="80"/>
      <c r="B192" s="77" t="s">
        <v>944</v>
      </c>
      <c r="C192" s="78"/>
      <c r="D192" s="38" t="s">
        <v>164</v>
      </c>
      <c r="E192" s="80"/>
      <c r="F192" s="80"/>
      <c r="G192" s="80"/>
    </row>
    <row r="193" spans="1:10" x14ac:dyDescent="0.2">
      <c r="A193" s="80"/>
      <c r="B193" s="88"/>
      <c r="C193" s="88"/>
      <c r="D193" s="89"/>
      <c r="E193" s="80"/>
      <c r="F193" s="90"/>
      <c r="G193" s="91"/>
    </row>
    <row r="194" spans="1:10" x14ac:dyDescent="0.2">
      <c r="A194" s="80"/>
      <c r="B194" s="77" t="s">
        <v>173</v>
      </c>
      <c r="C194" s="78"/>
      <c r="D194" s="38" t="s">
        <v>164</v>
      </c>
      <c r="E194" s="92"/>
      <c r="F194" s="80"/>
      <c r="G194" s="80"/>
    </row>
    <row r="195" spans="1:10" x14ac:dyDescent="0.2">
      <c r="A195" s="80"/>
      <c r="B195" s="77" t="s">
        <v>174</v>
      </c>
      <c r="C195" s="78"/>
      <c r="D195" s="38" t="s">
        <v>164</v>
      </c>
      <c r="E195" s="92"/>
      <c r="F195" s="80"/>
      <c r="G195" s="80"/>
    </row>
    <row r="196" spans="1:10" x14ac:dyDescent="0.2">
      <c r="A196" s="80"/>
      <c r="B196" s="77" t="s">
        <v>175</v>
      </c>
      <c r="C196" s="78"/>
      <c r="D196" s="38" t="s">
        <v>164</v>
      </c>
      <c r="E196" s="92"/>
      <c r="F196" s="80"/>
      <c r="G196" s="80"/>
    </row>
    <row r="197" spans="1:10" x14ac:dyDescent="0.2">
      <c r="A197" s="80"/>
      <c r="B197" s="77" t="s">
        <v>176</v>
      </c>
      <c r="C197" s="78"/>
      <c r="D197" s="93">
        <v>0.23821975651152916</v>
      </c>
      <c r="E197" s="80"/>
      <c r="F197" s="90"/>
      <c r="G197" s="91"/>
    </row>
    <row r="199" spans="1:10" x14ac:dyDescent="0.2">
      <c r="B199" s="94" t="s">
        <v>945</v>
      </c>
      <c r="C199" s="94"/>
    </row>
    <row r="201" spans="1:10" ht="153.75" customHeight="1" x14ac:dyDescent="0.2"/>
    <row r="203" spans="1:10" x14ac:dyDescent="0.2">
      <c r="B203" s="95" t="s">
        <v>946</v>
      </c>
      <c r="C203" s="96"/>
      <c r="D203" s="95"/>
    </row>
    <row r="204" spans="1:10" x14ac:dyDescent="0.2">
      <c r="B204" s="95" t="s">
        <v>1089</v>
      </c>
      <c r="D204" s="95"/>
    </row>
    <row r="205" spans="1:10" ht="165" customHeight="1" x14ac:dyDescent="0.2"/>
    <row r="207" spans="1:10" x14ac:dyDescent="0.2">
      <c r="J207" s="36"/>
    </row>
  </sheetData>
  <mergeCells count="18">
    <mergeCell ref="B183:C183"/>
    <mergeCell ref="B184:C184"/>
    <mergeCell ref="B199:C199"/>
    <mergeCell ref="B192:C192"/>
    <mergeCell ref="B196:C196"/>
    <mergeCell ref="B197:C197"/>
    <mergeCell ref="B194:C194"/>
    <mergeCell ref="B195:C195"/>
    <mergeCell ref="B177:H177"/>
    <mergeCell ref="B178:H178"/>
    <mergeCell ref="B179:H179"/>
    <mergeCell ref="B181:D181"/>
    <mergeCell ref="B182:C182"/>
    <mergeCell ref="A1:H1"/>
    <mergeCell ref="A2:H2"/>
    <mergeCell ref="A3:H3"/>
    <mergeCell ref="B175:H175"/>
    <mergeCell ref="B176:H176"/>
  </mergeCells>
  <hyperlinks>
    <hyperlink ref="I1" location="Index!B2" display="Index" xr:uid="{CA6AC2A3-FF79-4C4E-ADEC-4CF8478C893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8546-D92D-4313-9B9E-70DF11DB390A}">
  <sheetPr>
    <outlinePr summaryBelow="0" summaryRight="0"/>
  </sheetPr>
  <dimension ref="A1:Q168"/>
  <sheetViews>
    <sheetView showGridLines="0" workbookViewId="0">
      <selection sqref="A1:H1"/>
    </sheetView>
  </sheetViews>
  <sheetFormatPr defaultRowHeight="12.75" x14ac:dyDescent="0.2"/>
  <cols>
    <col min="1" max="1" width="5.85546875" style="33" bestFit="1" customWidth="1"/>
    <col min="2" max="2" width="28.5703125" style="33" bestFit="1" customWidth="1"/>
    <col min="3" max="3" width="45" style="33" customWidth="1"/>
    <col min="4" max="4" width="27.7109375" style="33" customWidth="1"/>
    <col min="5" max="5" width="8.7109375" style="33" bestFit="1" customWidth="1"/>
    <col min="6" max="6" width="11" style="33"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819</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1131000</v>
      </c>
      <c r="F7" s="48">
        <v>10040.452499999999</v>
      </c>
      <c r="G7" s="49">
        <v>7.4435650000000006E-2</v>
      </c>
      <c r="H7" s="39" t="s">
        <v>135</v>
      </c>
    </row>
    <row r="8" spans="1:9" x14ac:dyDescent="0.2">
      <c r="A8" s="45">
        <v>2</v>
      </c>
      <c r="B8" s="46" t="s">
        <v>36</v>
      </c>
      <c r="C8" s="46" t="s">
        <v>37</v>
      </c>
      <c r="D8" s="46" t="s">
        <v>31</v>
      </c>
      <c r="E8" s="47">
        <v>590500</v>
      </c>
      <c r="F8" s="48">
        <v>8142.4044999999996</v>
      </c>
      <c r="G8" s="49">
        <v>6.0364330000000001E-2</v>
      </c>
      <c r="H8" s="39" t="s">
        <v>135</v>
      </c>
    </row>
    <row r="9" spans="1:9" x14ac:dyDescent="0.2">
      <c r="A9" s="45">
        <v>3</v>
      </c>
      <c r="B9" s="46" t="s">
        <v>325</v>
      </c>
      <c r="C9" s="46" t="s">
        <v>326</v>
      </c>
      <c r="D9" s="46" t="s">
        <v>31</v>
      </c>
      <c r="E9" s="47">
        <v>437000</v>
      </c>
      <c r="F9" s="48">
        <v>6047.643</v>
      </c>
      <c r="G9" s="49">
        <v>4.4834659999999998E-2</v>
      </c>
      <c r="H9" s="39" t="s">
        <v>135</v>
      </c>
    </row>
    <row r="10" spans="1:9" x14ac:dyDescent="0.2">
      <c r="A10" s="45">
        <v>4</v>
      </c>
      <c r="B10" s="46" t="s">
        <v>17</v>
      </c>
      <c r="C10" s="46" t="s">
        <v>18</v>
      </c>
      <c r="D10" s="46" t="s">
        <v>19</v>
      </c>
      <c r="E10" s="47">
        <v>417000</v>
      </c>
      <c r="F10" s="48">
        <v>5812.5630000000001</v>
      </c>
      <c r="G10" s="49">
        <v>4.3091869999999997E-2</v>
      </c>
      <c r="H10" s="39" t="s">
        <v>135</v>
      </c>
    </row>
    <row r="11" spans="1:9" x14ac:dyDescent="0.2">
      <c r="A11" s="45">
        <v>5</v>
      </c>
      <c r="B11" s="46" t="s">
        <v>29</v>
      </c>
      <c r="C11" s="46" t="s">
        <v>30</v>
      </c>
      <c r="D11" s="46" t="s">
        <v>31</v>
      </c>
      <c r="E11" s="47">
        <v>459000</v>
      </c>
      <c r="F11" s="48">
        <v>5515.8029999999999</v>
      </c>
      <c r="G11" s="49">
        <v>4.0891820000000002E-2</v>
      </c>
      <c r="H11" s="39" t="s">
        <v>135</v>
      </c>
    </row>
    <row r="12" spans="1:9" x14ac:dyDescent="0.2">
      <c r="A12" s="45">
        <v>6</v>
      </c>
      <c r="B12" s="46" t="s">
        <v>14</v>
      </c>
      <c r="C12" s="46" t="s">
        <v>15</v>
      </c>
      <c r="D12" s="46" t="s">
        <v>16</v>
      </c>
      <c r="E12" s="47">
        <v>292000</v>
      </c>
      <c r="F12" s="48">
        <v>5487.5559999999996</v>
      </c>
      <c r="G12" s="49">
        <v>4.0682410000000002E-2</v>
      </c>
      <c r="H12" s="39" t="s">
        <v>135</v>
      </c>
    </row>
    <row r="13" spans="1:9" x14ac:dyDescent="0.2">
      <c r="A13" s="45">
        <v>7</v>
      </c>
      <c r="B13" s="46" t="s">
        <v>11</v>
      </c>
      <c r="C13" s="46" t="s">
        <v>12</v>
      </c>
      <c r="D13" s="46" t="s">
        <v>13</v>
      </c>
      <c r="E13" s="47">
        <v>115000</v>
      </c>
      <c r="F13" s="48">
        <v>4920.0450000000001</v>
      </c>
      <c r="G13" s="49">
        <v>3.647512E-2</v>
      </c>
      <c r="H13" s="39" t="s">
        <v>135</v>
      </c>
    </row>
    <row r="14" spans="1:9" x14ac:dyDescent="0.2">
      <c r="A14" s="45">
        <v>8</v>
      </c>
      <c r="B14" s="46" t="s">
        <v>327</v>
      </c>
      <c r="C14" s="46" t="s">
        <v>328</v>
      </c>
      <c r="D14" s="46" t="s">
        <v>219</v>
      </c>
      <c r="E14" s="47">
        <v>348828</v>
      </c>
      <c r="F14" s="48">
        <v>4535.1128280000003</v>
      </c>
      <c r="G14" s="49">
        <v>3.3621400000000003E-2</v>
      </c>
      <c r="H14" s="39" t="s">
        <v>135</v>
      </c>
    </row>
    <row r="15" spans="1:9" x14ac:dyDescent="0.2">
      <c r="A15" s="45">
        <v>9</v>
      </c>
      <c r="B15" s="46" t="s">
        <v>329</v>
      </c>
      <c r="C15" s="46" t="s">
        <v>330</v>
      </c>
      <c r="D15" s="46" t="s">
        <v>31</v>
      </c>
      <c r="E15" s="47">
        <v>950000</v>
      </c>
      <c r="F15" s="48">
        <v>3944.4</v>
      </c>
      <c r="G15" s="49">
        <v>2.9242110000000002E-2</v>
      </c>
      <c r="H15" s="39" t="s">
        <v>135</v>
      </c>
    </row>
    <row r="16" spans="1:9" x14ac:dyDescent="0.2">
      <c r="A16" s="45">
        <v>10</v>
      </c>
      <c r="B16" s="46" t="s">
        <v>23</v>
      </c>
      <c r="C16" s="46" t="s">
        <v>24</v>
      </c>
      <c r="D16" s="46" t="s">
        <v>25</v>
      </c>
      <c r="E16" s="47">
        <v>27000</v>
      </c>
      <c r="F16" s="48">
        <v>3422.79</v>
      </c>
      <c r="G16" s="49">
        <v>2.5375109999999999E-2</v>
      </c>
      <c r="H16" s="39" t="s">
        <v>135</v>
      </c>
    </row>
    <row r="17" spans="1:8" x14ac:dyDescent="0.2">
      <c r="A17" s="45">
        <v>11</v>
      </c>
      <c r="B17" s="46" t="s">
        <v>820</v>
      </c>
      <c r="C17" s="46" t="s">
        <v>821</v>
      </c>
      <c r="D17" s="46" t="s">
        <v>226</v>
      </c>
      <c r="E17" s="47">
        <v>14000</v>
      </c>
      <c r="F17" s="48">
        <v>3407.74</v>
      </c>
      <c r="G17" s="49">
        <v>2.5263540000000001E-2</v>
      </c>
      <c r="H17" s="39" t="s">
        <v>135</v>
      </c>
    </row>
    <row r="18" spans="1:8" x14ac:dyDescent="0.2">
      <c r="A18" s="45">
        <v>12</v>
      </c>
      <c r="B18" s="46" t="s">
        <v>333</v>
      </c>
      <c r="C18" s="46" t="s">
        <v>334</v>
      </c>
      <c r="D18" s="46" t="s">
        <v>226</v>
      </c>
      <c r="E18" s="47">
        <v>89418</v>
      </c>
      <c r="F18" s="48">
        <v>3037.8871319999998</v>
      </c>
      <c r="G18" s="49">
        <v>2.2521610000000001E-2</v>
      </c>
      <c r="H18" s="39" t="s">
        <v>135</v>
      </c>
    </row>
    <row r="19" spans="1:8" x14ac:dyDescent="0.2">
      <c r="A19" s="45">
        <v>13</v>
      </c>
      <c r="B19" s="46" t="s">
        <v>822</v>
      </c>
      <c r="C19" s="46" t="s">
        <v>823</v>
      </c>
      <c r="D19" s="46" t="s">
        <v>31</v>
      </c>
      <c r="E19" s="47">
        <v>1394572</v>
      </c>
      <c r="F19" s="48">
        <v>2820.8007843999999</v>
      </c>
      <c r="G19" s="49">
        <v>2.0912219999999999E-2</v>
      </c>
      <c r="H19" s="39" t="s">
        <v>135</v>
      </c>
    </row>
    <row r="20" spans="1:8" x14ac:dyDescent="0.2">
      <c r="A20" s="45">
        <v>14</v>
      </c>
      <c r="B20" s="46" t="s">
        <v>58</v>
      </c>
      <c r="C20" s="46" t="s">
        <v>59</v>
      </c>
      <c r="D20" s="46" t="s">
        <v>60</v>
      </c>
      <c r="E20" s="47">
        <v>1000000</v>
      </c>
      <c r="F20" s="48">
        <v>2797</v>
      </c>
      <c r="G20" s="49">
        <v>2.0735770000000001E-2</v>
      </c>
      <c r="H20" s="39" t="s">
        <v>135</v>
      </c>
    </row>
    <row r="21" spans="1:8" x14ac:dyDescent="0.2">
      <c r="A21" s="45">
        <v>15</v>
      </c>
      <c r="B21" s="46" t="s">
        <v>56</v>
      </c>
      <c r="C21" s="46" t="s">
        <v>57</v>
      </c>
      <c r="D21" s="46" t="s">
        <v>53</v>
      </c>
      <c r="E21" s="47">
        <v>196140</v>
      </c>
      <c r="F21" s="48">
        <v>2732.62248</v>
      </c>
      <c r="G21" s="49">
        <v>2.0258499999999999E-2</v>
      </c>
      <c r="H21" s="39" t="s">
        <v>135</v>
      </c>
    </row>
    <row r="22" spans="1:8" x14ac:dyDescent="0.2">
      <c r="A22" s="45">
        <v>16</v>
      </c>
      <c r="B22" s="46" t="s">
        <v>437</v>
      </c>
      <c r="C22" s="46" t="s">
        <v>438</v>
      </c>
      <c r="D22" s="46" t="s">
        <v>439</v>
      </c>
      <c r="E22" s="47">
        <v>866000</v>
      </c>
      <c r="F22" s="48">
        <v>2715.7759999999998</v>
      </c>
      <c r="G22" s="49">
        <v>2.013361E-2</v>
      </c>
      <c r="H22" s="39" t="s">
        <v>135</v>
      </c>
    </row>
    <row r="23" spans="1:8" x14ac:dyDescent="0.2">
      <c r="A23" s="45">
        <v>17</v>
      </c>
      <c r="B23" s="46" t="s">
        <v>20</v>
      </c>
      <c r="C23" s="46" t="s">
        <v>21</v>
      </c>
      <c r="D23" s="46" t="s">
        <v>22</v>
      </c>
      <c r="E23" s="47">
        <v>628000</v>
      </c>
      <c r="F23" s="48">
        <v>2398.3319999999999</v>
      </c>
      <c r="G23" s="49">
        <v>1.7780219999999999E-2</v>
      </c>
      <c r="H23" s="39" t="s">
        <v>135</v>
      </c>
    </row>
    <row r="24" spans="1:8" x14ac:dyDescent="0.2">
      <c r="A24" s="45">
        <v>18</v>
      </c>
      <c r="B24" s="46" t="s">
        <v>243</v>
      </c>
      <c r="C24" s="46" t="s">
        <v>244</v>
      </c>
      <c r="D24" s="46" t="s">
        <v>31</v>
      </c>
      <c r="E24" s="47">
        <v>241000</v>
      </c>
      <c r="F24" s="48">
        <v>2305.7674999999999</v>
      </c>
      <c r="G24" s="49">
        <v>1.7093980000000002E-2</v>
      </c>
      <c r="H24" s="39" t="s">
        <v>135</v>
      </c>
    </row>
    <row r="25" spans="1:8" ht="25.5" x14ac:dyDescent="0.2">
      <c r="A25" s="45">
        <v>19</v>
      </c>
      <c r="B25" s="46" t="s">
        <v>448</v>
      </c>
      <c r="C25" s="46" t="s">
        <v>449</v>
      </c>
      <c r="D25" s="46" t="s">
        <v>206</v>
      </c>
      <c r="E25" s="47">
        <v>169000</v>
      </c>
      <c r="F25" s="48">
        <v>2278.4580000000001</v>
      </c>
      <c r="G25" s="49">
        <v>1.689152E-2</v>
      </c>
      <c r="H25" s="39" t="s">
        <v>135</v>
      </c>
    </row>
    <row r="26" spans="1:8" x14ac:dyDescent="0.2">
      <c r="A26" s="45">
        <v>20</v>
      </c>
      <c r="B26" s="46" t="s">
        <v>51</v>
      </c>
      <c r="C26" s="46" t="s">
        <v>52</v>
      </c>
      <c r="D26" s="46" t="s">
        <v>53</v>
      </c>
      <c r="E26" s="47">
        <v>43000</v>
      </c>
      <c r="F26" s="48">
        <v>2106.2689999999998</v>
      </c>
      <c r="G26" s="49">
        <v>1.5614980000000001E-2</v>
      </c>
      <c r="H26" s="39" t="s">
        <v>135</v>
      </c>
    </row>
    <row r="27" spans="1:8" ht="25.5" x14ac:dyDescent="0.2">
      <c r="A27" s="45">
        <v>21</v>
      </c>
      <c r="B27" s="46" t="s">
        <v>236</v>
      </c>
      <c r="C27" s="46" t="s">
        <v>237</v>
      </c>
      <c r="D27" s="46" t="s">
        <v>206</v>
      </c>
      <c r="E27" s="47">
        <v>34000</v>
      </c>
      <c r="F27" s="48">
        <v>1917.43</v>
      </c>
      <c r="G27" s="49">
        <v>1.421501E-2</v>
      </c>
      <c r="H27" s="39" t="s">
        <v>135</v>
      </c>
    </row>
    <row r="28" spans="1:8" x14ac:dyDescent="0.2">
      <c r="A28" s="45">
        <v>22</v>
      </c>
      <c r="B28" s="46" t="s">
        <v>739</v>
      </c>
      <c r="C28" s="46" t="s">
        <v>740</v>
      </c>
      <c r="D28" s="46" t="s">
        <v>102</v>
      </c>
      <c r="E28" s="47">
        <v>97377</v>
      </c>
      <c r="F28" s="48">
        <v>1853.8633259999999</v>
      </c>
      <c r="G28" s="49">
        <v>1.3743760000000001E-2</v>
      </c>
      <c r="H28" s="39" t="s">
        <v>135</v>
      </c>
    </row>
    <row r="29" spans="1:8" x14ac:dyDescent="0.2">
      <c r="A29" s="45">
        <v>23</v>
      </c>
      <c r="B29" s="46" t="s">
        <v>440</v>
      </c>
      <c r="C29" s="46" t="s">
        <v>441</v>
      </c>
      <c r="D29" s="46" t="s">
        <v>219</v>
      </c>
      <c r="E29" s="47">
        <v>132000</v>
      </c>
      <c r="F29" s="48">
        <v>1833.6120000000001</v>
      </c>
      <c r="G29" s="49">
        <v>1.3593620000000001E-2</v>
      </c>
      <c r="H29" s="39" t="s">
        <v>135</v>
      </c>
    </row>
    <row r="30" spans="1:8" x14ac:dyDescent="0.2">
      <c r="A30" s="45">
        <v>24</v>
      </c>
      <c r="B30" s="46" t="s">
        <v>348</v>
      </c>
      <c r="C30" s="46" t="s">
        <v>349</v>
      </c>
      <c r="D30" s="46" t="s">
        <v>290</v>
      </c>
      <c r="E30" s="47">
        <v>730000</v>
      </c>
      <c r="F30" s="48">
        <v>1797.99</v>
      </c>
      <c r="G30" s="49">
        <v>1.3329529999999999E-2</v>
      </c>
      <c r="H30" s="39" t="s">
        <v>135</v>
      </c>
    </row>
    <row r="31" spans="1:8" x14ac:dyDescent="0.2">
      <c r="A31" s="45">
        <v>25</v>
      </c>
      <c r="B31" s="46" t="s">
        <v>93</v>
      </c>
      <c r="C31" s="46" t="s">
        <v>94</v>
      </c>
      <c r="D31" s="46" t="s">
        <v>95</v>
      </c>
      <c r="E31" s="47">
        <v>1057000</v>
      </c>
      <c r="F31" s="48">
        <v>1791.9321</v>
      </c>
      <c r="G31" s="49">
        <v>1.328462E-2</v>
      </c>
      <c r="H31" s="39" t="s">
        <v>135</v>
      </c>
    </row>
    <row r="32" spans="1:8" x14ac:dyDescent="0.2">
      <c r="A32" s="45">
        <v>26</v>
      </c>
      <c r="B32" s="46" t="s">
        <v>446</v>
      </c>
      <c r="C32" s="46" t="s">
        <v>447</v>
      </c>
      <c r="D32" s="46" t="s">
        <v>219</v>
      </c>
      <c r="E32" s="47">
        <v>67000</v>
      </c>
      <c r="F32" s="48">
        <v>1767.058</v>
      </c>
      <c r="G32" s="49">
        <v>1.3100219999999999E-2</v>
      </c>
      <c r="H32" s="39" t="s">
        <v>135</v>
      </c>
    </row>
    <row r="33" spans="1:8" x14ac:dyDescent="0.2">
      <c r="A33" s="45">
        <v>27</v>
      </c>
      <c r="B33" s="46" t="s">
        <v>514</v>
      </c>
      <c r="C33" s="46" t="s">
        <v>515</v>
      </c>
      <c r="D33" s="46" t="s">
        <v>231</v>
      </c>
      <c r="E33" s="47">
        <v>127000</v>
      </c>
      <c r="F33" s="48">
        <v>1753.616</v>
      </c>
      <c r="G33" s="49">
        <v>1.300056E-2</v>
      </c>
      <c r="H33" s="39" t="s">
        <v>135</v>
      </c>
    </row>
    <row r="34" spans="1:8" x14ac:dyDescent="0.2">
      <c r="A34" s="45">
        <v>28</v>
      </c>
      <c r="B34" s="46" t="s">
        <v>108</v>
      </c>
      <c r="C34" s="46" t="s">
        <v>109</v>
      </c>
      <c r="D34" s="46" t="s">
        <v>25</v>
      </c>
      <c r="E34" s="47">
        <v>338000</v>
      </c>
      <c r="F34" s="48">
        <v>1691.3520000000001</v>
      </c>
      <c r="G34" s="49">
        <v>1.253897E-2</v>
      </c>
      <c r="H34" s="39" t="s">
        <v>135</v>
      </c>
    </row>
    <row r="35" spans="1:8" x14ac:dyDescent="0.2">
      <c r="A35" s="45">
        <v>29</v>
      </c>
      <c r="B35" s="46" t="s">
        <v>354</v>
      </c>
      <c r="C35" s="46" t="s">
        <v>355</v>
      </c>
      <c r="D35" s="46" t="s">
        <v>231</v>
      </c>
      <c r="E35" s="47">
        <v>364000</v>
      </c>
      <c r="F35" s="48">
        <v>1643.096</v>
      </c>
      <c r="G35" s="49">
        <v>1.218122E-2</v>
      </c>
      <c r="H35" s="39" t="s">
        <v>135</v>
      </c>
    </row>
    <row r="36" spans="1:8" x14ac:dyDescent="0.2">
      <c r="A36" s="45">
        <v>30</v>
      </c>
      <c r="B36" s="46" t="s">
        <v>286</v>
      </c>
      <c r="C36" s="46" t="s">
        <v>287</v>
      </c>
      <c r="D36" s="46" t="s">
        <v>216</v>
      </c>
      <c r="E36" s="47">
        <v>1278000</v>
      </c>
      <c r="F36" s="48">
        <v>1628.6831999999999</v>
      </c>
      <c r="G36" s="49">
        <v>1.2074369999999999E-2</v>
      </c>
      <c r="H36" s="39" t="s">
        <v>135</v>
      </c>
    </row>
    <row r="37" spans="1:8" x14ac:dyDescent="0.2">
      <c r="A37" s="45">
        <v>31</v>
      </c>
      <c r="B37" s="46" t="s">
        <v>87</v>
      </c>
      <c r="C37" s="46" t="s">
        <v>88</v>
      </c>
      <c r="D37" s="46" t="s">
        <v>78</v>
      </c>
      <c r="E37" s="47">
        <v>365500</v>
      </c>
      <c r="F37" s="48">
        <v>1584.077</v>
      </c>
      <c r="G37" s="49">
        <v>1.1743669999999999E-2</v>
      </c>
      <c r="H37" s="39" t="s">
        <v>135</v>
      </c>
    </row>
    <row r="38" spans="1:8" x14ac:dyDescent="0.2">
      <c r="A38" s="45">
        <v>32</v>
      </c>
      <c r="B38" s="46" t="s">
        <v>70</v>
      </c>
      <c r="C38" s="46" t="s">
        <v>71</v>
      </c>
      <c r="D38" s="46" t="s">
        <v>22</v>
      </c>
      <c r="E38" s="47">
        <v>101000</v>
      </c>
      <c r="F38" s="48">
        <v>1582.0640000000001</v>
      </c>
      <c r="G38" s="49">
        <v>1.172875E-2</v>
      </c>
      <c r="H38" s="39" t="s">
        <v>135</v>
      </c>
    </row>
    <row r="39" spans="1:8" x14ac:dyDescent="0.2">
      <c r="A39" s="45">
        <v>33</v>
      </c>
      <c r="B39" s="46" t="s">
        <v>114</v>
      </c>
      <c r="C39" s="46" t="s">
        <v>115</v>
      </c>
      <c r="D39" s="46" t="s">
        <v>40</v>
      </c>
      <c r="E39" s="47">
        <v>377526</v>
      </c>
      <c r="F39" s="48">
        <v>1569.941871</v>
      </c>
      <c r="G39" s="49">
        <v>1.1638880000000001E-2</v>
      </c>
      <c r="H39" s="39" t="s">
        <v>135</v>
      </c>
    </row>
    <row r="40" spans="1:8" ht="25.5" x14ac:dyDescent="0.2">
      <c r="A40" s="45">
        <v>34</v>
      </c>
      <c r="B40" s="46" t="s">
        <v>337</v>
      </c>
      <c r="C40" s="46" t="s">
        <v>338</v>
      </c>
      <c r="D40" s="46" t="s">
        <v>339</v>
      </c>
      <c r="E40" s="47">
        <v>310000</v>
      </c>
      <c r="F40" s="48">
        <v>1566.43</v>
      </c>
      <c r="G40" s="49">
        <v>1.1612849999999999E-2</v>
      </c>
      <c r="H40" s="39" t="s">
        <v>135</v>
      </c>
    </row>
    <row r="41" spans="1:8" x14ac:dyDescent="0.2">
      <c r="A41" s="45">
        <v>35</v>
      </c>
      <c r="B41" s="46" t="s">
        <v>301</v>
      </c>
      <c r="C41" s="46" t="s">
        <v>302</v>
      </c>
      <c r="D41" s="46" t="s">
        <v>290</v>
      </c>
      <c r="E41" s="47">
        <v>519000</v>
      </c>
      <c r="F41" s="48">
        <v>1566.0825</v>
      </c>
      <c r="G41" s="49">
        <v>1.1610270000000001E-2</v>
      </c>
      <c r="H41" s="39" t="s">
        <v>135</v>
      </c>
    </row>
    <row r="42" spans="1:8" x14ac:dyDescent="0.2">
      <c r="A42" s="45">
        <v>36</v>
      </c>
      <c r="B42" s="46" t="s">
        <v>260</v>
      </c>
      <c r="C42" s="46" t="s">
        <v>261</v>
      </c>
      <c r="D42" s="46" t="s">
        <v>240</v>
      </c>
      <c r="E42" s="47">
        <v>336928</v>
      </c>
      <c r="F42" s="48">
        <v>1558.6289280000001</v>
      </c>
      <c r="G42" s="49">
        <v>1.1555009999999999E-2</v>
      </c>
      <c r="H42" s="39" t="s">
        <v>135</v>
      </c>
    </row>
    <row r="43" spans="1:8" x14ac:dyDescent="0.2">
      <c r="A43" s="45">
        <v>37</v>
      </c>
      <c r="B43" s="46" t="s">
        <v>824</v>
      </c>
      <c r="C43" s="46" t="s">
        <v>825</v>
      </c>
      <c r="D43" s="46" t="s">
        <v>25</v>
      </c>
      <c r="E43" s="47">
        <v>214000</v>
      </c>
      <c r="F43" s="48">
        <v>1528.067</v>
      </c>
      <c r="G43" s="49">
        <v>1.132844E-2</v>
      </c>
      <c r="H43" s="39" t="s">
        <v>135</v>
      </c>
    </row>
    <row r="44" spans="1:8" x14ac:dyDescent="0.2">
      <c r="A44" s="45">
        <v>38</v>
      </c>
      <c r="B44" s="46" t="s">
        <v>214</v>
      </c>
      <c r="C44" s="46" t="s">
        <v>215</v>
      </c>
      <c r="D44" s="46" t="s">
        <v>216</v>
      </c>
      <c r="E44" s="47">
        <v>293500</v>
      </c>
      <c r="F44" s="48">
        <v>1525.9065000000001</v>
      </c>
      <c r="G44" s="49">
        <v>1.131242E-2</v>
      </c>
      <c r="H44" s="39" t="s">
        <v>135</v>
      </c>
    </row>
    <row r="45" spans="1:8" x14ac:dyDescent="0.2">
      <c r="A45" s="45">
        <v>39</v>
      </c>
      <c r="B45" s="46" t="s">
        <v>358</v>
      </c>
      <c r="C45" s="46" t="s">
        <v>359</v>
      </c>
      <c r="D45" s="46" t="s">
        <v>219</v>
      </c>
      <c r="E45" s="47">
        <v>111209</v>
      </c>
      <c r="F45" s="48">
        <v>1509.9958019999999</v>
      </c>
      <c r="G45" s="49">
        <v>1.119447E-2</v>
      </c>
      <c r="H45" s="39" t="s">
        <v>135</v>
      </c>
    </row>
    <row r="46" spans="1:8" x14ac:dyDescent="0.2">
      <c r="A46" s="45">
        <v>40</v>
      </c>
      <c r="B46" s="46" t="s">
        <v>733</v>
      </c>
      <c r="C46" s="46" t="s">
        <v>734</v>
      </c>
      <c r="D46" s="46" t="s">
        <v>48</v>
      </c>
      <c r="E46" s="47">
        <v>153000</v>
      </c>
      <c r="F46" s="48">
        <v>1410.4304999999999</v>
      </c>
      <c r="G46" s="49">
        <v>1.045633E-2</v>
      </c>
      <c r="H46" s="39" t="s">
        <v>135</v>
      </c>
    </row>
    <row r="47" spans="1:8" x14ac:dyDescent="0.2">
      <c r="A47" s="45">
        <v>41</v>
      </c>
      <c r="B47" s="46" t="s">
        <v>76</v>
      </c>
      <c r="C47" s="46" t="s">
        <v>77</v>
      </c>
      <c r="D47" s="46" t="s">
        <v>78</v>
      </c>
      <c r="E47" s="47">
        <v>28445</v>
      </c>
      <c r="F47" s="48">
        <v>1373.0970400000001</v>
      </c>
      <c r="G47" s="49">
        <v>1.0179560000000001E-2</v>
      </c>
      <c r="H47" s="39" t="s">
        <v>135</v>
      </c>
    </row>
    <row r="48" spans="1:8" ht="25.5" x14ac:dyDescent="0.2">
      <c r="A48" s="45">
        <v>42</v>
      </c>
      <c r="B48" s="46" t="s">
        <v>350</v>
      </c>
      <c r="C48" s="46" t="s">
        <v>351</v>
      </c>
      <c r="D48" s="46" t="s">
        <v>206</v>
      </c>
      <c r="E48" s="47">
        <v>79000</v>
      </c>
      <c r="F48" s="48">
        <v>1372.23</v>
      </c>
      <c r="G48" s="49">
        <v>1.0173130000000001E-2</v>
      </c>
      <c r="H48" s="39" t="s">
        <v>135</v>
      </c>
    </row>
    <row r="49" spans="1:8" x14ac:dyDescent="0.2">
      <c r="A49" s="45">
        <v>43</v>
      </c>
      <c r="B49" s="46" t="s">
        <v>211</v>
      </c>
      <c r="C49" s="46" t="s">
        <v>212</v>
      </c>
      <c r="D49" s="46" t="s">
        <v>213</v>
      </c>
      <c r="E49" s="47">
        <v>92000</v>
      </c>
      <c r="F49" s="48">
        <v>1363.0719999999999</v>
      </c>
      <c r="G49" s="49">
        <v>1.010524E-2</v>
      </c>
      <c r="H49" s="39" t="s">
        <v>135</v>
      </c>
    </row>
    <row r="50" spans="1:8" x14ac:dyDescent="0.2">
      <c r="A50" s="45">
        <v>44</v>
      </c>
      <c r="B50" s="46" t="s">
        <v>299</v>
      </c>
      <c r="C50" s="46" t="s">
        <v>300</v>
      </c>
      <c r="D50" s="46" t="s">
        <v>102</v>
      </c>
      <c r="E50" s="47">
        <v>268333</v>
      </c>
      <c r="F50" s="48">
        <v>1331.7366790000001</v>
      </c>
      <c r="G50" s="49">
        <v>9.8729300000000002E-3</v>
      </c>
      <c r="H50" s="39" t="s">
        <v>135</v>
      </c>
    </row>
    <row r="51" spans="1:8" x14ac:dyDescent="0.2">
      <c r="A51" s="45">
        <v>45</v>
      </c>
      <c r="B51" s="46" t="s">
        <v>504</v>
      </c>
      <c r="C51" s="46" t="s">
        <v>505</v>
      </c>
      <c r="D51" s="46" t="s">
        <v>45</v>
      </c>
      <c r="E51" s="47">
        <v>153000</v>
      </c>
      <c r="F51" s="48">
        <v>1292.7735</v>
      </c>
      <c r="G51" s="49">
        <v>9.5840700000000001E-3</v>
      </c>
      <c r="H51" s="39" t="s">
        <v>135</v>
      </c>
    </row>
    <row r="52" spans="1:8" x14ac:dyDescent="0.2">
      <c r="A52" s="45">
        <v>46</v>
      </c>
      <c r="B52" s="46" t="s">
        <v>340</v>
      </c>
      <c r="C52" s="46" t="s">
        <v>341</v>
      </c>
      <c r="D52" s="46" t="s">
        <v>28</v>
      </c>
      <c r="E52" s="47">
        <v>32050</v>
      </c>
      <c r="F52" s="48">
        <v>1254.1805999999999</v>
      </c>
      <c r="G52" s="49">
        <v>9.2979599999999992E-3</v>
      </c>
      <c r="H52" s="39" t="s">
        <v>135</v>
      </c>
    </row>
    <row r="53" spans="1:8" x14ac:dyDescent="0.2">
      <c r="A53" s="45">
        <v>47</v>
      </c>
      <c r="B53" s="46" t="s">
        <v>277</v>
      </c>
      <c r="C53" s="46" t="s">
        <v>278</v>
      </c>
      <c r="D53" s="46" t="s">
        <v>279</v>
      </c>
      <c r="E53" s="47">
        <v>70000</v>
      </c>
      <c r="F53" s="48">
        <v>1106.49</v>
      </c>
      <c r="G53" s="49">
        <v>8.2030499999999999E-3</v>
      </c>
      <c r="H53" s="39" t="s">
        <v>135</v>
      </c>
    </row>
    <row r="54" spans="1:8" x14ac:dyDescent="0.2">
      <c r="A54" s="45">
        <v>48</v>
      </c>
      <c r="B54" s="46" t="s">
        <v>346</v>
      </c>
      <c r="C54" s="46" t="s">
        <v>347</v>
      </c>
      <c r="D54" s="46" t="s">
        <v>264</v>
      </c>
      <c r="E54" s="47">
        <v>79757</v>
      </c>
      <c r="F54" s="48">
        <v>1098.4134039999999</v>
      </c>
      <c r="G54" s="49">
        <v>8.1431699999999999E-3</v>
      </c>
      <c r="H54" s="39" t="s">
        <v>135</v>
      </c>
    </row>
    <row r="55" spans="1:8" x14ac:dyDescent="0.2">
      <c r="A55" s="45">
        <v>49</v>
      </c>
      <c r="B55" s="46" t="s">
        <v>695</v>
      </c>
      <c r="C55" s="46" t="s">
        <v>696</v>
      </c>
      <c r="D55" s="46" t="s">
        <v>219</v>
      </c>
      <c r="E55" s="47">
        <v>23600</v>
      </c>
      <c r="F55" s="48">
        <v>1053.0319999999999</v>
      </c>
      <c r="G55" s="49">
        <v>7.8067299999999996E-3</v>
      </c>
      <c r="H55" s="39" t="s">
        <v>135</v>
      </c>
    </row>
    <row r="56" spans="1:8" x14ac:dyDescent="0.2">
      <c r="A56" s="45">
        <v>50</v>
      </c>
      <c r="B56" s="46" t="s">
        <v>46</v>
      </c>
      <c r="C56" s="46" t="s">
        <v>47</v>
      </c>
      <c r="D56" s="46" t="s">
        <v>48</v>
      </c>
      <c r="E56" s="47">
        <v>11600</v>
      </c>
      <c r="F56" s="48">
        <v>924.98400000000004</v>
      </c>
      <c r="G56" s="49">
        <v>6.8574400000000002E-3</v>
      </c>
      <c r="H56" s="39" t="s">
        <v>135</v>
      </c>
    </row>
    <row r="57" spans="1:8" x14ac:dyDescent="0.2">
      <c r="A57" s="45">
        <v>51</v>
      </c>
      <c r="B57" s="46" t="s">
        <v>826</v>
      </c>
      <c r="C57" s="46" t="s">
        <v>827</v>
      </c>
      <c r="D57" s="46" t="s">
        <v>471</v>
      </c>
      <c r="E57" s="47">
        <v>261000</v>
      </c>
      <c r="F57" s="48">
        <v>829.84950000000003</v>
      </c>
      <c r="G57" s="49">
        <v>6.1521500000000003E-3</v>
      </c>
      <c r="H57" s="39" t="s">
        <v>135</v>
      </c>
    </row>
    <row r="58" spans="1:8" x14ac:dyDescent="0.2">
      <c r="A58" s="45">
        <v>52</v>
      </c>
      <c r="B58" s="46" t="s">
        <v>129</v>
      </c>
      <c r="C58" s="46" t="s">
        <v>130</v>
      </c>
      <c r="D58" s="46" t="s">
        <v>107</v>
      </c>
      <c r="E58" s="47">
        <v>100000</v>
      </c>
      <c r="F58" s="48">
        <v>694.05</v>
      </c>
      <c r="G58" s="49">
        <v>5.1453899999999997E-3</v>
      </c>
      <c r="H58" s="39" t="s">
        <v>135</v>
      </c>
    </row>
    <row r="59" spans="1:8" x14ac:dyDescent="0.2">
      <c r="A59" s="45">
        <v>53</v>
      </c>
      <c r="B59" s="46" t="s">
        <v>356</v>
      </c>
      <c r="C59" s="46" t="s">
        <v>357</v>
      </c>
      <c r="D59" s="46" t="s">
        <v>290</v>
      </c>
      <c r="E59" s="47">
        <v>9000</v>
      </c>
      <c r="F59" s="48">
        <v>350.95499999999998</v>
      </c>
      <c r="G59" s="49">
        <v>2.6018299999999999E-3</v>
      </c>
      <c r="H59" s="39" t="s">
        <v>135</v>
      </c>
    </row>
    <row r="60" spans="1:8" x14ac:dyDescent="0.2">
      <c r="A60" s="50"/>
      <c r="B60" s="50"/>
      <c r="C60" s="51" t="s">
        <v>134</v>
      </c>
      <c r="D60" s="50"/>
      <c r="E60" s="50" t="s">
        <v>135</v>
      </c>
      <c r="F60" s="52">
        <f>SUM(F7:F59)</f>
        <v>131594.54317439999</v>
      </c>
      <c r="G60" s="53">
        <f>SUM(G7:G59)</f>
        <v>0.97558605000000009</v>
      </c>
      <c r="H60" s="39" t="s">
        <v>135</v>
      </c>
    </row>
    <row r="61" spans="1:8" x14ac:dyDescent="0.2">
      <c r="A61" s="50"/>
      <c r="B61" s="50"/>
      <c r="C61" s="54"/>
      <c r="D61" s="50"/>
      <c r="E61" s="50"/>
      <c r="F61" s="55"/>
      <c r="G61" s="55"/>
      <c r="H61" s="39" t="s">
        <v>135</v>
      </c>
    </row>
    <row r="62" spans="1:8" x14ac:dyDescent="0.2">
      <c r="A62" s="50"/>
      <c r="B62" s="50"/>
      <c r="C62" s="51" t="s">
        <v>136</v>
      </c>
      <c r="D62" s="50"/>
      <c r="E62" s="50"/>
      <c r="F62" s="50"/>
      <c r="G62" s="50"/>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138</v>
      </c>
      <c r="D65" s="50"/>
      <c r="E65" s="50"/>
      <c r="F65" s="50"/>
      <c r="G65" s="50"/>
      <c r="H65" s="39" t="s">
        <v>135</v>
      </c>
    </row>
    <row r="66" spans="1:8" x14ac:dyDescent="0.2">
      <c r="A66" s="45">
        <v>54</v>
      </c>
      <c r="B66" s="46" t="s">
        <v>520</v>
      </c>
      <c r="C66" s="41" t="s">
        <v>969</v>
      </c>
      <c r="D66" s="46" t="s">
        <v>216</v>
      </c>
      <c r="E66" s="47">
        <v>374002</v>
      </c>
      <c r="F66" s="48">
        <v>54.342490599999998</v>
      </c>
      <c r="G66" s="49">
        <v>4.0287E-4</v>
      </c>
      <c r="H66" s="39" t="s">
        <v>135</v>
      </c>
    </row>
    <row r="67" spans="1:8" x14ac:dyDescent="0.2">
      <c r="A67" s="45">
        <v>55</v>
      </c>
      <c r="B67" s="46" t="s">
        <v>748</v>
      </c>
      <c r="C67" s="41" t="s">
        <v>1083</v>
      </c>
      <c r="D67" s="46"/>
      <c r="E67" s="47">
        <v>200000</v>
      </c>
      <c r="F67" s="48">
        <v>1.9999999999999999E-6</v>
      </c>
      <c r="G67" s="60" t="s">
        <v>133</v>
      </c>
      <c r="H67" s="39" t="s">
        <v>135</v>
      </c>
    </row>
    <row r="68" spans="1:8" x14ac:dyDescent="0.2">
      <c r="A68" s="50"/>
      <c r="B68" s="50"/>
      <c r="C68" s="51" t="s">
        <v>134</v>
      </c>
      <c r="D68" s="50"/>
      <c r="E68" s="50" t="s">
        <v>135</v>
      </c>
      <c r="F68" s="52">
        <f>SUM(F66:F67)</f>
        <v>54.3424926</v>
      </c>
      <c r="G68" s="53">
        <f>SUM(G66:G67)</f>
        <v>4.0287E-4</v>
      </c>
      <c r="H68" s="39" t="s">
        <v>135</v>
      </c>
    </row>
    <row r="69" spans="1:8" x14ac:dyDescent="0.2">
      <c r="A69" s="50"/>
      <c r="B69" s="50"/>
      <c r="C69" s="54"/>
      <c r="D69" s="50"/>
      <c r="E69" s="50"/>
      <c r="F69" s="55"/>
      <c r="G69" s="55"/>
      <c r="H69" s="39" t="s">
        <v>135</v>
      </c>
    </row>
    <row r="70" spans="1:8" x14ac:dyDescent="0.2">
      <c r="A70" s="50"/>
      <c r="B70" s="50"/>
      <c r="C70" s="51" t="s">
        <v>139</v>
      </c>
      <c r="D70" s="50"/>
      <c r="E70" s="50"/>
      <c r="F70" s="50"/>
      <c r="G70" s="50"/>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140</v>
      </c>
      <c r="D73" s="50"/>
      <c r="E73" s="50"/>
      <c r="F73" s="55"/>
      <c r="G73" s="55"/>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141</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142</v>
      </c>
      <c r="D79" s="50"/>
      <c r="E79" s="50"/>
      <c r="F79" s="52">
        <v>131648.885667</v>
      </c>
      <c r="G79" s="53">
        <v>0.97598892000000004</v>
      </c>
      <c r="H79" s="39" t="s">
        <v>135</v>
      </c>
    </row>
    <row r="80" spans="1:8" x14ac:dyDescent="0.2">
      <c r="A80" s="50"/>
      <c r="B80" s="50"/>
      <c r="C80" s="54"/>
      <c r="D80" s="50"/>
      <c r="E80" s="50"/>
      <c r="F80" s="55"/>
      <c r="G80" s="55"/>
      <c r="H80" s="39" t="s">
        <v>135</v>
      </c>
    </row>
    <row r="81" spans="1:8" x14ac:dyDescent="0.2">
      <c r="A81" s="50"/>
      <c r="B81" s="50"/>
      <c r="C81" s="51" t="s">
        <v>143</v>
      </c>
      <c r="D81" s="50"/>
      <c r="E81" s="50"/>
      <c r="F81" s="55"/>
      <c r="G81" s="55"/>
      <c r="H81" s="39" t="s">
        <v>135</v>
      </c>
    </row>
    <row r="82" spans="1:8" x14ac:dyDescent="0.2">
      <c r="A82" s="50"/>
      <c r="B82" s="50"/>
      <c r="C82" s="51" t="s">
        <v>10</v>
      </c>
      <c r="D82" s="50"/>
      <c r="E82" s="50"/>
      <c r="F82" s="55"/>
      <c r="G82" s="55"/>
      <c r="H82" s="39" t="s">
        <v>135</v>
      </c>
    </row>
    <row r="83" spans="1:8" x14ac:dyDescent="0.2">
      <c r="A83" s="50"/>
      <c r="B83" s="50"/>
      <c r="C83" s="51" t="s">
        <v>134</v>
      </c>
      <c r="D83" s="50"/>
      <c r="E83" s="50" t="s">
        <v>135</v>
      </c>
      <c r="F83" s="56" t="s">
        <v>137</v>
      </c>
      <c r="G83" s="53">
        <v>0</v>
      </c>
      <c r="H83" s="39" t="s">
        <v>135</v>
      </c>
    </row>
    <row r="84" spans="1:8" x14ac:dyDescent="0.2">
      <c r="A84" s="50"/>
      <c r="B84" s="50"/>
      <c r="C84" s="54"/>
      <c r="D84" s="50"/>
      <c r="E84" s="50"/>
      <c r="F84" s="55"/>
      <c r="G84" s="55"/>
      <c r="H84" s="39" t="s">
        <v>135</v>
      </c>
    </row>
    <row r="85" spans="1:8" x14ac:dyDescent="0.2">
      <c r="A85" s="50"/>
      <c r="B85" s="50"/>
      <c r="C85" s="51" t="s">
        <v>144</v>
      </c>
      <c r="D85" s="50"/>
      <c r="E85" s="50"/>
      <c r="F85" s="50"/>
      <c r="G85" s="50"/>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145</v>
      </c>
      <c r="D88" s="50"/>
      <c r="E88" s="50"/>
      <c r="F88" s="50"/>
      <c r="G88" s="50"/>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146</v>
      </c>
      <c r="D91" s="50"/>
      <c r="E91" s="50"/>
      <c r="F91" s="55"/>
      <c r="G91" s="55"/>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147</v>
      </c>
      <c r="D94" s="50"/>
      <c r="E94" s="50"/>
      <c r="F94" s="52">
        <v>0</v>
      </c>
      <c r="G94" s="53">
        <v>0</v>
      </c>
      <c r="H94" s="39" t="s">
        <v>135</v>
      </c>
    </row>
    <row r="95" spans="1:8" x14ac:dyDescent="0.2">
      <c r="A95" s="50"/>
      <c r="B95" s="50"/>
      <c r="C95" s="54"/>
      <c r="D95" s="50"/>
      <c r="E95" s="50"/>
      <c r="F95" s="55"/>
      <c r="G95" s="55"/>
      <c r="H95" s="39" t="s">
        <v>135</v>
      </c>
    </row>
    <row r="96" spans="1:8" x14ac:dyDescent="0.2">
      <c r="A96" s="50"/>
      <c r="B96" s="50"/>
      <c r="C96" s="51" t="s">
        <v>148</v>
      </c>
      <c r="D96" s="50"/>
      <c r="E96" s="50"/>
      <c r="F96" s="55"/>
      <c r="G96" s="55"/>
      <c r="H96" s="39" t="s">
        <v>135</v>
      </c>
    </row>
    <row r="97" spans="1:8" x14ac:dyDescent="0.2">
      <c r="A97" s="50"/>
      <c r="B97" s="50"/>
      <c r="C97" s="51" t="s">
        <v>149</v>
      </c>
      <c r="D97" s="50"/>
      <c r="E97" s="50"/>
      <c r="F97" s="55"/>
      <c r="G97" s="55"/>
      <c r="H97" s="39" t="s">
        <v>135</v>
      </c>
    </row>
    <row r="98" spans="1:8" x14ac:dyDescent="0.2">
      <c r="A98" s="50"/>
      <c r="B98" s="50"/>
      <c r="C98" s="51" t="s">
        <v>134</v>
      </c>
      <c r="D98" s="50"/>
      <c r="E98" s="50" t="s">
        <v>135</v>
      </c>
      <c r="F98" s="56" t="s">
        <v>137</v>
      </c>
      <c r="G98" s="53">
        <v>0</v>
      </c>
      <c r="H98" s="39" t="s">
        <v>135</v>
      </c>
    </row>
    <row r="99" spans="1:8" x14ac:dyDescent="0.2">
      <c r="A99" s="50"/>
      <c r="B99" s="50"/>
      <c r="C99" s="54"/>
      <c r="D99" s="50"/>
      <c r="E99" s="50"/>
      <c r="F99" s="55"/>
      <c r="G99" s="55"/>
      <c r="H99" s="39" t="s">
        <v>135</v>
      </c>
    </row>
    <row r="100" spans="1:8" x14ac:dyDescent="0.2">
      <c r="A100" s="50"/>
      <c r="B100" s="50"/>
      <c r="C100" s="51" t="s">
        <v>150</v>
      </c>
      <c r="D100" s="50"/>
      <c r="E100" s="50"/>
      <c r="F100" s="55"/>
      <c r="G100" s="55"/>
      <c r="H100" s="39" t="s">
        <v>135</v>
      </c>
    </row>
    <row r="101" spans="1:8" x14ac:dyDescent="0.2">
      <c r="A101" s="50"/>
      <c r="B101" s="50"/>
      <c r="C101" s="51" t="s">
        <v>134</v>
      </c>
      <c r="D101" s="50"/>
      <c r="E101" s="50" t="s">
        <v>135</v>
      </c>
      <c r="F101" s="56" t="s">
        <v>137</v>
      </c>
      <c r="G101" s="53">
        <v>0</v>
      </c>
      <c r="H101" s="39" t="s">
        <v>135</v>
      </c>
    </row>
    <row r="102" spans="1:8" x14ac:dyDescent="0.2">
      <c r="A102" s="50"/>
      <c r="B102" s="50"/>
      <c r="C102" s="54"/>
      <c r="D102" s="50"/>
      <c r="E102" s="50"/>
      <c r="F102" s="55"/>
      <c r="G102" s="55"/>
      <c r="H102" s="39" t="s">
        <v>135</v>
      </c>
    </row>
    <row r="103" spans="1:8" x14ac:dyDescent="0.2">
      <c r="A103" s="50"/>
      <c r="B103" s="50"/>
      <c r="C103" s="51" t="s">
        <v>151</v>
      </c>
      <c r="D103" s="50"/>
      <c r="E103" s="50"/>
      <c r="F103" s="55"/>
      <c r="G103" s="55"/>
      <c r="H103" s="39" t="s">
        <v>135</v>
      </c>
    </row>
    <row r="104" spans="1:8" x14ac:dyDescent="0.2">
      <c r="A104" s="50"/>
      <c r="B104" s="50"/>
      <c r="C104" s="51" t="s">
        <v>134</v>
      </c>
      <c r="D104" s="50"/>
      <c r="E104" s="50" t="s">
        <v>135</v>
      </c>
      <c r="F104" s="56" t="s">
        <v>137</v>
      </c>
      <c r="G104" s="53">
        <v>0</v>
      </c>
      <c r="H104" s="39" t="s">
        <v>135</v>
      </c>
    </row>
    <row r="105" spans="1:8" x14ac:dyDescent="0.2">
      <c r="A105" s="50"/>
      <c r="B105" s="50"/>
      <c r="C105" s="54"/>
      <c r="D105" s="50"/>
      <c r="E105" s="50"/>
      <c r="F105" s="55"/>
      <c r="G105" s="55"/>
      <c r="H105" s="39" t="s">
        <v>135</v>
      </c>
    </row>
    <row r="106" spans="1:8" x14ac:dyDescent="0.2">
      <c r="A106" s="50"/>
      <c r="B106" s="50"/>
      <c r="C106" s="51" t="s">
        <v>152</v>
      </c>
      <c r="D106" s="50"/>
      <c r="E106" s="50"/>
      <c r="F106" s="55"/>
      <c r="G106" s="55"/>
      <c r="H106" s="39" t="s">
        <v>135</v>
      </c>
    </row>
    <row r="107" spans="1:8" x14ac:dyDescent="0.2">
      <c r="A107" s="45">
        <v>1</v>
      </c>
      <c r="B107" s="46"/>
      <c r="C107" s="46" t="s">
        <v>153</v>
      </c>
      <c r="D107" s="46"/>
      <c r="E107" s="60"/>
      <c r="F107" s="48">
        <v>3391.1249497879999</v>
      </c>
      <c r="G107" s="49">
        <v>2.514036E-2</v>
      </c>
      <c r="H107" s="39">
        <v>4.92</v>
      </c>
    </row>
    <row r="108" spans="1:8" x14ac:dyDescent="0.2">
      <c r="A108" s="50"/>
      <c r="B108" s="50"/>
      <c r="C108" s="51" t="s">
        <v>134</v>
      </c>
      <c r="D108" s="50"/>
      <c r="E108" s="50" t="s">
        <v>135</v>
      </c>
      <c r="F108" s="52">
        <v>3391.1249497879999</v>
      </c>
      <c r="G108" s="53">
        <v>2.514036E-2</v>
      </c>
      <c r="H108" s="39" t="s">
        <v>135</v>
      </c>
    </row>
    <row r="109" spans="1:8" x14ac:dyDescent="0.2">
      <c r="A109" s="50"/>
      <c r="B109" s="50"/>
      <c r="C109" s="54"/>
      <c r="D109" s="50"/>
      <c r="E109" s="50"/>
      <c r="F109" s="55"/>
      <c r="G109" s="55"/>
      <c r="H109" s="39" t="s">
        <v>135</v>
      </c>
    </row>
    <row r="110" spans="1:8" x14ac:dyDescent="0.2">
      <c r="A110" s="50"/>
      <c r="B110" s="50"/>
      <c r="C110" s="51" t="s">
        <v>154</v>
      </c>
      <c r="D110" s="50"/>
      <c r="E110" s="50"/>
      <c r="F110" s="52">
        <v>3391.1249497879999</v>
      </c>
      <c r="G110" s="53">
        <v>2.514036E-2</v>
      </c>
      <c r="H110" s="39" t="s">
        <v>135</v>
      </c>
    </row>
    <row r="111" spans="1:8" x14ac:dyDescent="0.2">
      <c r="A111" s="50"/>
      <c r="B111" s="50"/>
      <c r="C111" s="55"/>
      <c r="D111" s="50"/>
      <c r="E111" s="50"/>
      <c r="F111" s="50"/>
      <c r="G111" s="50"/>
      <c r="H111" s="39" t="s">
        <v>135</v>
      </c>
    </row>
    <row r="112" spans="1:8" x14ac:dyDescent="0.2">
      <c r="A112" s="50"/>
      <c r="B112" s="50"/>
      <c r="C112" s="51" t="s">
        <v>155</v>
      </c>
      <c r="D112" s="50"/>
      <c r="E112" s="50"/>
      <c r="F112" s="50"/>
      <c r="G112" s="50"/>
      <c r="H112" s="39" t="s">
        <v>135</v>
      </c>
    </row>
    <row r="113" spans="1:10" x14ac:dyDescent="0.2">
      <c r="A113" s="50"/>
      <c r="B113" s="50"/>
      <c r="C113" s="51" t="s">
        <v>156</v>
      </c>
      <c r="D113" s="50"/>
      <c r="E113" s="50"/>
      <c r="F113" s="50"/>
      <c r="G113" s="50"/>
      <c r="H113" s="39" t="s">
        <v>135</v>
      </c>
    </row>
    <row r="114" spans="1:10" x14ac:dyDescent="0.2">
      <c r="A114" s="50"/>
      <c r="B114" s="50"/>
      <c r="C114" s="51" t="s">
        <v>134</v>
      </c>
      <c r="D114" s="50"/>
      <c r="E114" s="50" t="s">
        <v>135</v>
      </c>
      <c r="F114" s="56" t="s">
        <v>137</v>
      </c>
      <c r="G114" s="53">
        <v>0</v>
      </c>
      <c r="H114" s="39" t="s">
        <v>135</v>
      </c>
    </row>
    <row r="115" spans="1:10" x14ac:dyDescent="0.2">
      <c r="A115" s="50"/>
      <c r="B115" s="50"/>
      <c r="C115" s="54"/>
      <c r="D115" s="50"/>
      <c r="E115" s="50"/>
      <c r="F115" s="55"/>
      <c r="G115" s="55"/>
      <c r="H115" s="39" t="s">
        <v>135</v>
      </c>
    </row>
    <row r="116" spans="1:10" x14ac:dyDescent="0.2">
      <c r="A116" s="50"/>
      <c r="B116" s="50"/>
      <c r="C116" s="51" t="s">
        <v>157</v>
      </c>
      <c r="D116" s="50"/>
      <c r="E116" s="50"/>
      <c r="F116" s="50"/>
      <c r="G116" s="50"/>
      <c r="H116" s="39" t="s">
        <v>135</v>
      </c>
    </row>
    <row r="117" spans="1:10" x14ac:dyDescent="0.2">
      <c r="A117" s="50"/>
      <c r="B117" s="50"/>
      <c r="C117" s="51" t="s">
        <v>158</v>
      </c>
      <c r="D117" s="50"/>
      <c r="E117" s="50"/>
      <c r="F117" s="50"/>
      <c r="G117" s="50"/>
      <c r="H117" s="39" t="s">
        <v>135</v>
      </c>
    </row>
    <row r="118" spans="1:10" x14ac:dyDescent="0.2">
      <c r="A118" s="50"/>
      <c r="B118" s="50"/>
      <c r="C118" s="51" t="s">
        <v>134</v>
      </c>
      <c r="D118" s="50"/>
      <c r="E118" s="50" t="s">
        <v>135</v>
      </c>
      <c r="F118" s="56" t="s">
        <v>137</v>
      </c>
      <c r="G118" s="53">
        <v>0</v>
      </c>
      <c r="H118" s="39" t="s">
        <v>135</v>
      </c>
    </row>
    <row r="119" spans="1:10" x14ac:dyDescent="0.2">
      <c r="A119" s="50"/>
      <c r="B119" s="50"/>
      <c r="C119" s="54"/>
      <c r="D119" s="50"/>
      <c r="E119" s="50"/>
      <c r="F119" s="55"/>
      <c r="G119" s="55"/>
      <c r="H119" s="39" t="s">
        <v>135</v>
      </c>
    </row>
    <row r="120" spans="1:10" x14ac:dyDescent="0.2">
      <c r="A120" s="50"/>
      <c r="B120" s="50"/>
      <c r="C120" s="51" t="s">
        <v>159</v>
      </c>
      <c r="D120" s="50"/>
      <c r="E120" s="50"/>
      <c r="F120" s="55"/>
      <c r="G120" s="55"/>
      <c r="H120" s="39" t="s">
        <v>135</v>
      </c>
    </row>
    <row r="121" spans="1:10" x14ac:dyDescent="0.2">
      <c r="A121" s="50"/>
      <c r="B121" s="50"/>
      <c r="C121" s="51" t="s">
        <v>134</v>
      </c>
      <c r="D121" s="50"/>
      <c r="E121" s="50" t="s">
        <v>135</v>
      </c>
      <c r="F121" s="56" t="s">
        <v>137</v>
      </c>
      <c r="G121" s="53">
        <v>0</v>
      </c>
      <c r="H121" s="39" t="s">
        <v>135</v>
      </c>
    </row>
    <row r="122" spans="1:10" x14ac:dyDescent="0.2">
      <c r="A122" s="50"/>
      <c r="B122" s="50"/>
      <c r="C122" s="54"/>
      <c r="D122" s="50"/>
      <c r="E122" s="50"/>
      <c r="F122" s="55"/>
      <c r="G122" s="55"/>
      <c r="H122" s="39" t="s">
        <v>135</v>
      </c>
    </row>
    <row r="123" spans="1:10" x14ac:dyDescent="0.2">
      <c r="A123" s="60"/>
      <c r="B123" s="46"/>
      <c r="C123" s="46" t="s">
        <v>160</v>
      </c>
      <c r="D123" s="46"/>
      <c r="E123" s="60"/>
      <c r="F123" s="48">
        <v>-152.32603474000001</v>
      </c>
      <c r="G123" s="49">
        <v>-1.1292800000000001E-3</v>
      </c>
      <c r="H123" s="39" t="s">
        <v>135</v>
      </c>
    </row>
    <row r="124" spans="1:10" x14ac:dyDescent="0.2">
      <c r="A124" s="54"/>
      <c r="B124" s="54"/>
      <c r="C124" s="51" t="s">
        <v>161</v>
      </c>
      <c r="D124" s="55"/>
      <c r="E124" s="55"/>
      <c r="F124" s="52">
        <v>134887.68458204801</v>
      </c>
      <c r="G124" s="61">
        <v>1</v>
      </c>
      <c r="H124" s="39" t="s">
        <v>135</v>
      </c>
    </row>
    <row r="125" spans="1:10" x14ac:dyDescent="0.2">
      <c r="A125" s="62"/>
      <c r="B125" s="62"/>
      <c r="C125" s="63"/>
      <c r="D125" s="64"/>
      <c r="E125" s="64"/>
      <c r="F125" s="65"/>
      <c r="G125" s="66"/>
      <c r="H125" s="67"/>
    </row>
    <row r="126" spans="1:10" x14ac:dyDescent="0.2">
      <c r="A126" s="62"/>
      <c r="B126" s="68" t="s">
        <v>937</v>
      </c>
      <c r="C126" s="68"/>
      <c r="D126" s="68"/>
      <c r="E126" s="68"/>
      <c r="F126" s="68"/>
      <c r="G126" s="68"/>
      <c r="H126" s="68"/>
      <c r="J126" s="69"/>
    </row>
    <row r="127" spans="1:10" x14ac:dyDescent="0.2">
      <c r="A127" s="62"/>
      <c r="B127" s="68" t="s">
        <v>938</v>
      </c>
      <c r="C127" s="68"/>
      <c r="D127" s="68"/>
      <c r="E127" s="68"/>
      <c r="F127" s="68"/>
      <c r="G127" s="68"/>
      <c r="H127" s="68"/>
      <c r="J127" s="69"/>
    </row>
    <row r="128" spans="1:10" x14ac:dyDescent="0.2">
      <c r="A128" s="62"/>
      <c r="B128" s="68" t="s">
        <v>939</v>
      </c>
      <c r="C128" s="68"/>
      <c r="D128" s="68"/>
      <c r="E128" s="68"/>
      <c r="F128" s="68"/>
      <c r="G128" s="68"/>
      <c r="H128" s="68"/>
      <c r="J128" s="69"/>
    </row>
    <row r="129" spans="1:17" s="72" customFormat="1" ht="52.5" customHeight="1" x14ac:dyDescent="0.25">
      <c r="A129" s="70"/>
      <c r="B129" s="71" t="s">
        <v>940</v>
      </c>
      <c r="C129" s="71"/>
      <c r="D129" s="71"/>
      <c r="E129" s="71"/>
      <c r="F129" s="71"/>
      <c r="G129" s="71"/>
      <c r="H129" s="71"/>
      <c r="I129" s="33"/>
      <c r="J129" s="69"/>
      <c r="K129" s="33"/>
      <c r="L129" s="33"/>
      <c r="M129" s="33"/>
      <c r="N129" s="33"/>
      <c r="O129" s="33"/>
      <c r="P129" s="33"/>
      <c r="Q129" s="33"/>
    </row>
    <row r="130" spans="1:17" x14ac:dyDescent="0.2">
      <c r="A130" s="62"/>
      <c r="B130" s="68" t="s">
        <v>941</v>
      </c>
      <c r="C130" s="68"/>
      <c r="D130" s="68"/>
      <c r="E130" s="68"/>
      <c r="F130" s="68"/>
      <c r="G130" s="68"/>
      <c r="H130" s="68"/>
      <c r="J130" s="69"/>
    </row>
    <row r="131" spans="1:17" x14ac:dyDescent="0.2">
      <c r="A131" s="62"/>
      <c r="B131" s="62"/>
      <c r="C131" s="62"/>
      <c r="D131" s="64"/>
      <c r="E131" s="64"/>
      <c r="F131" s="64"/>
      <c r="G131" s="64"/>
    </row>
    <row r="132" spans="1:17" x14ac:dyDescent="0.2">
      <c r="A132" s="62"/>
      <c r="B132" s="73" t="s">
        <v>162</v>
      </c>
      <c r="C132" s="74"/>
      <c r="D132" s="75"/>
      <c r="E132" s="76"/>
      <c r="F132" s="64"/>
      <c r="G132" s="64"/>
    </row>
    <row r="133" spans="1:17" x14ac:dyDescent="0.2">
      <c r="A133" s="62"/>
      <c r="B133" s="77" t="s">
        <v>163</v>
      </c>
      <c r="C133" s="78"/>
      <c r="D133" s="38" t="s">
        <v>979</v>
      </c>
      <c r="E133" s="76"/>
      <c r="F133" s="64"/>
      <c r="G133" s="64"/>
    </row>
    <row r="134" spans="1:17" x14ac:dyDescent="0.2">
      <c r="A134" s="62"/>
      <c r="B134" s="77" t="s">
        <v>942</v>
      </c>
      <c r="C134" s="78"/>
      <c r="D134" s="38" t="str">
        <f>"Rs. "&amp;TEXT(F68,"0.00")&amp;" lacs/ 0.04%"</f>
        <v>Rs. 54.34 lacs/ 0.04%</v>
      </c>
      <c r="E134" s="76"/>
      <c r="F134" s="64"/>
      <c r="G134" s="64"/>
    </row>
    <row r="135" spans="1:17" x14ac:dyDescent="0.2">
      <c r="A135" s="62"/>
      <c r="B135" s="77" t="s">
        <v>165</v>
      </c>
      <c r="C135" s="78"/>
      <c r="D135" s="79" t="s">
        <v>135</v>
      </c>
      <c r="E135" s="76"/>
      <c r="F135" s="64"/>
      <c r="G135" s="64"/>
    </row>
    <row r="136" spans="1:17" x14ac:dyDescent="0.2">
      <c r="A136" s="80"/>
      <c r="B136" s="81" t="s">
        <v>135</v>
      </c>
      <c r="C136" s="81" t="s">
        <v>943</v>
      </c>
      <c r="D136" s="81" t="s">
        <v>166</v>
      </c>
      <c r="E136" s="80"/>
      <c r="F136" s="80"/>
      <c r="G136" s="80"/>
      <c r="H136" s="80"/>
      <c r="J136" s="69"/>
    </row>
    <row r="137" spans="1:17" x14ac:dyDescent="0.2">
      <c r="A137" s="80"/>
      <c r="B137" s="82" t="s">
        <v>167</v>
      </c>
      <c r="C137" s="83">
        <v>46053</v>
      </c>
      <c r="D137" s="83">
        <v>46081</v>
      </c>
      <c r="E137" s="80"/>
      <c r="F137" s="80"/>
      <c r="G137" s="80"/>
      <c r="J137" s="69"/>
    </row>
    <row r="138" spans="1:17" x14ac:dyDescent="0.2">
      <c r="A138" s="84"/>
      <c r="B138" s="46" t="s">
        <v>168</v>
      </c>
      <c r="C138" s="85">
        <v>547.01800000000003</v>
      </c>
      <c r="D138" s="85">
        <v>549.41449999999998</v>
      </c>
      <c r="E138" s="84"/>
      <c r="F138" s="86"/>
      <c r="G138" s="87"/>
    </row>
    <row r="139" spans="1:17" x14ac:dyDescent="0.2">
      <c r="A139" s="84"/>
      <c r="B139" s="46" t="s">
        <v>643</v>
      </c>
      <c r="C139" s="85">
        <v>546.46130000000005</v>
      </c>
      <c r="D139" s="85">
        <v>548.85530000000006</v>
      </c>
      <c r="E139" s="84"/>
      <c r="F139" s="86"/>
      <c r="G139" s="87"/>
    </row>
    <row r="140" spans="1:17" x14ac:dyDescent="0.2">
      <c r="A140" s="84"/>
      <c r="B140" s="46" t="s">
        <v>170</v>
      </c>
      <c r="C140" s="85">
        <v>510.2088</v>
      </c>
      <c r="D140" s="85">
        <v>512.18460000000005</v>
      </c>
      <c r="E140" s="84"/>
      <c r="F140" s="86"/>
      <c r="G140" s="87"/>
    </row>
    <row r="141" spans="1:17" x14ac:dyDescent="0.2">
      <c r="A141" s="84"/>
      <c r="B141" s="46" t="s">
        <v>644</v>
      </c>
      <c r="C141" s="85">
        <v>409.1576</v>
      </c>
      <c r="D141" s="85">
        <v>410.74200000000002</v>
      </c>
      <c r="E141" s="84"/>
      <c r="F141" s="86"/>
      <c r="G141" s="87"/>
    </row>
    <row r="142" spans="1:17" x14ac:dyDescent="0.2">
      <c r="A142" s="84"/>
      <c r="B142" s="84"/>
      <c r="C142" s="84"/>
      <c r="D142" s="84"/>
      <c r="E142" s="84"/>
      <c r="F142" s="84"/>
      <c r="G142" s="84"/>
    </row>
    <row r="143" spans="1:17" x14ac:dyDescent="0.2">
      <c r="A143" s="80"/>
      <c r="B143" s="77" t="s">
        <v>944</v>
      </c>
      <c r="C143" s="78"/>
      <c r="D143" s="38" t="s">
        <v>164</v>
      </c>
      <c r="E143" s="80"/>
      <c r="F143" s="80"/>
      <c r="G143" s="80"/>
    </row>
    <row r="144" spans="1:17" x14ac:dyDescent="0.2">
      <c r="A144" s="80"/>
      <c r="B144" s="152"/>
      <c r="C144" s="152"/>
      <c r="D144" s="152"/>
      <c r="E144" s="80"/>
      <c r="F144" s="80"/>
      <c r="G144" s="80"/>
    </row>
    <row r="145" spans="1:7" x14ac:dyDescent="0.2">
      <c r="A145" s="80"/>
      <c r="B145" s="77" t="s">
        <v>173</v>
      </c>
      <c r="C145" s="78"/>
      <c r="D145" s="38" t="s">
        <v>164</v>
      </c>
      <c r="E145" s="92"/>
      <c r="F145" s="80"/>
      <c r="G145" s="80"/>
    </row>
    <row r="146" spans="1:7" x14ac:dyDescent="0.2">
      <c r="A146" s="80"/>
      <c r="B146" s="77" t="s">
        <v>174</v>
      </c>
      <c r="C146" s="78"/>
      <c r="D146" s="38" t="s">
        <v>164</v>
      </c>
      <c r="E146" s="92"/>
      <c r="F146" s="80"/>
      <c r="G146" s="80"/>
    </row>
    <row r="147" spans="1:7" x14ac:dyDescent="0.2">
      <c r="A147" s="80"/>
      <c r="B147" s="77" t="s">
        <v>175</v>
      </c>
      <c r="C147" s="78"/>
      <c r="D147" s="38" t="s">
        <v>164</v>
      </c>
      <c r="E147" s="92"/>
      <c r="F147" s="80"/>
      <c r="G147" s="80"/>
    </row>
    <row r="148" spans="1:7" x14ac:dyDescent="0.2">
      <c r="A148" s="80"/>
      <c r="B148" s="77" t="s">
        <v>176</v>
      </c>
      <c r="C148" s="78"/>
      <c r="D148" s="93">
        <v>0.45537122146894521</v>
      </c>
      <c r="E148" s="80"/>
      <c r="F148" s="90"/>
      <c r="G148" s="91"/>
    </row>
    <row r="150" spans="1:7" ht="13.5" x14ac:dyDescent="0.25">
      <c r="B150" s="175" t="s">
        <v>1155</v>
      </c>
      <c r="C150" s="176"/>
      <c r="D150" s="176"/>
      <c r="E150" s="12"/>
      <c r="F150" s="13"/>
    </row>
    <row r="151" spans="1:7" ht="67.5" x14ac:dyDescent="0.25">
      <c r="B151" s="177" t="s">
        <v>1061</v>
      </c>
      <c r="C151" s="177" t="s">
        <v>1062</v>
      </c>
      <c r="D151" s="177" t="s">
        <v>1063</v>
      </c>
      <c r="E151" s="177" t="s">
        <v>1064</v>
      </c>
      <c r="F151" s="177" t="s">
        <v>1065</v>
      </c>
    </row>
    <row r="152" spans="1:7" ht="13.5" x14ac:dyDescent="0.2">
      <c r="B152" s="178" t="s">
        <v>1090</v>
      </c>
      <c r="C152" s="179" t="s">
        <v>1067</v>
      </c>
      <c r="D152" s="14">
        <v>0</v>
      </c>
      <c r="E152" s="15">
        <v>0</v>
      </c>
      <c r="F152" s="180">
        <v>0.54925000000000002</v>
      </c>
    </row>
    <row r="154" spans="1:7" x14ac:dyDescent="0.2">
      <c r="B154" s="94" t="s">
        <v>945</v>
      </c>
      <c r="C154" s="94"/>
    </row>
    <row r="156" spans="1:7" ht="153.75" customHeight="1" x14ac:dyDescent="0.2"/>
    <row r="159" spans="1:7" x14ac:dyDescent="0.2">
      <c r="B159" s="95" t="s">
        <v>946</v>
      </c>
      <c r="C159" s="96"/>
      <c r="D159" s="95"/>
    </row>
    <row r="160" spans="1:7" x14ac:dyDescent="0.2">
      <c r="B160" s="95" t="s">
        <v>1091</v>
      </c>
      <c r="D160" s="95"/>
    </row>
    <row r="161" spans="10:10" ht="165" customHeight="1" x14ac:dyDescent="0.2"/>
    <row r="163" spans="10:10" x14ac:dyDescent="0.2">
      <c r="J163" s="36"/>
    </row>
    <row r="168" spans="10:10" ht="14.25" customHeight="1" x14ac:dyDescent="0.2"/>
  </sheetData>
  <mergeCells count="18">
    <mergeCell ref="B134:C134"/>
    <mergeCell ref="B135:C135"/>
    <mergeCell ref="B143:C143"/>
    <mergeCell ref="B128:H128"/>
    <mergeCell ref="B129:H129"/>
    <mergeCell ref="B130:H130"/>
    <mergeCell ref="B132:D132"/>
    <mergeCell ref="B133:C133"/>
    <mergeCell ref="A1:H1"/>
    <mergeCell ref="A2:H2"/>
    <mergeCell ref="A3:H3"/>
    <mergeCell ref="B126:H126"/>
    <mergeCell ref="B127:H127"/>
    <mergeCell ref="B147:C147"/>
    <mergeCell ref="B148:C148"/>
    <mergeCell ref="B145:C145"/>
    <mergeCell ref="B146:C146"/>
    <mergeCell ref="B154:C154"/>
  </mergeCells>
  <hyperlinks>
    <hyperlink ref="I1" location="Index!B2" display="Index" xr:uid="{0122627B-8958-4A0C-8CFE-F9E23CD49BE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E9FF-4F44-4C5F-B0B7-D5096B498D46}">
  <sheetPr>
    <outlinePr summaryBelow="0" summaryRight="0"/>
  </sheetPr>
  <dimension ref="A1:Q145"/>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57.5703125" style="33" customWidth="1"/>
    <col min="4" max="4" width="19.425781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828</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14</v>
      </c>
      <c r="C7" s="46" t="s">
        <v>15</v>
      </c>
      <c r="D7" s="46" t="s">
        <v>16</v>
      </c>
      <c r="E7" s="47">
        <v>735559</v>
      </c>
      <c r="F7" s="48">
        <v>13823.360287</v>
      </c>
      <c r="G7" s="49">
        <v>9.483975E-2</v>
      </c>
      <c r="H7" s="39" t="s">
        <v>135</v>
      </c>
    </row>
    <row r="8" spans="1:9" x14ac:dyDescent="0.2">
      <c r="A8" s="45">
        <v>2</v>
      </c>
      <c r="B8" s="46" t="s">
        <v>333</v>
      </c>
      <c r="C8" s="46" t="s">
        <v>334</v>
      </c>
      <c r="D8" s="46" t="s">
        <v>226</v>
      </c>
      <c r="E8" s="47">
        <v>402064</v>
      </c>
      <c r="F8" s="48">
        <v>13659.722336000001</v>
      </c>
      <c r="G8" s="49">
        <v>9.3717060000000005E-2</v>
      </c>
      <c r="H8" s="39" t="s">
        <v>135</v>
      </c>
    </row>
    <row r="9" spans="1:9" x14ac:dyDescent="0.2">
      <c r="A9" s="45">
        <v>3</v>
      </c>
      <c r="B9" s="46" t="s">
        <v>450</v>
      </c>
      <c r="C9" s="46" t="s">
        <v>451</v>
      </c>
      <c r="D9" s="46" t="s">
        <v>439</v>
      </c>
      <c r="E9" s="47">
        <v>446824</v>
      </c>
      <c r="F9" s="48">
        <v>10447.191944</v>
      </c>
      <c r="G9" s="49">
        <v>7.1676429999999999E-2</v>
      </c>
      <c r="H9" s="39" t="s">
        <v>135</v>
      </c>
    </row>
    <row r="10" spans="1:9" x14ac:dyDescent="0.2">
      <c r="A10" s="45">
        <v>4</v>
      </c>
      <c r="B10" s="46" t="s">
        <v>437</v>
      </c>
      <c r="C10" s="46" t="s">
        <v>438</v>
      </c>
      <c r="D10" s="46" t="s">
        <v>439</v>
      </c>
      <c r="E10" s="47">
        <v>3185016</v>
      </c>
      <c r="F10" s="48">
        <v>9988.2101760000005</v>
      </c>
      <c r="G10" s="49">
        <v>6.852743E-2</v>
      </c>
      <c r="H10" s="39" t="s">
        <v>135</v>
      </c>
    </row>
    <row r="11" spans="1:9" x14ac:dyDescent="0.2">
      <c r="A11" s="45">
        <v>5</v>
      </c>
      <c r="B11" s="46" t="s">
        <v>433</v>
      </c>
      <c r="C11" s="46" t="s">
        <v>434</v>
      </c>
      <c r="D11" s="46" t="s">
        <v>48</v>
      </c>
      <c r="E11" s="47">
        <v>212692</v>
      </c>
      <c r="F11" s="48">
        <v>9204.2463000000007</v>
      </c>
      <c r="G11" s="49">
        <v>6.3148789999999996E-2</v>
      </c>
      <c r="H11" s="39" t="s">
        <v>135</v>
      </c>
    </row>
    <row r="12" spans="1:9" x14ac:dyDescent="0.2">
      <c r="A12" s="45">
        <v>6</v>
      </c>
      <c r="B12" s="46" t="s">
        <v>348</v>
      </c>
      <c r="C12" s="46" t="s">
        <v>349</v>
      </c>
      <c r="D12" s="46" t="s">
        <v>290</v>
      </c>
      <c r="E12" s="47">
        <v>2892836</v>
      </c>
      <c r="F12" s="48">
        <v>7125.0550679999997</v>
      </c>
      <c r="G12" s="49">
        <v>4.8883799999999998E-2</v>
      </c>
      <c r="H12" s="39" t="s">
        <v>135</v>
      </c>
    </row>
    <row r="13" spans="1:9" x14ac:dyDescent="0.2">
      <c r="A13" s="45">
        <v>7</v>
      </c>
      <c r="B13" s="46" t="s">
        <v>100</v>
      </c>
      <c r="C13" s="46" t="s">
        <v>101</v>
      </c>
      <c r="D13" s="46" t="s">
        <v>102</v>
      </c>
      <c r="E13" s="47">
        <v>85724</v>
      </c>
      <c r="F13" s="48">
        <v>6704.9026599999997</v>
      </c>
      <c r="G13" s="49">
        <v>4.6001210000000001E-2</v>
      </c>
      <c r="H13" s="39" t="s">
        <v>135</v>
      </c>
    </row>
    <row r="14" spans="1:9" x14ac:dyDescent="0.2">
      <c r="A14" s="45">
        <v>8</v>
      </c>
      <c r="B14" s="46" t="s">
        <v>506</v>
      </c>
      <c r="C14" s="46" t="s">
        <v>507</v>
      </c>
      <c r="D14" s="46" t="s">
        <v>226</v>
      </c>
      <c r="E14" s="47">
        <v>42610</v>
      </c>
      <c r="F14" s="48">
        <v>6330.5676999999996</v>
      </c>
      <c r="G14" s="49">
        <v>4.343296E-2</v>
      </c>
      <c r="H14" s="39" t="s">
        <v>135</v>
      </c>
    </row>
    <row r="15" spans="1:9" x14ac:dyDescent="0.2">
      <c r="A15" s="45">
        <v>9</v>
      </c>
      <c r="B15" s="46" t="s">
        <v>778</v>
      </c>
      <c r="C15" s="46" t="s">
        <v>779</v>
      </c>
      <c r="D15" s="46" t="s">
        <v>423</v>
      </c>
      <c r="E15" s="47">
        <v>431406</v>
      </c>
      <c r="F15" s="48">
        <v>5572.4713019999999</v>
      </c>
      <c r="G15" s="49">
        <v>3.8231790000000002E-2</v>
      </c>
      <c r="H15" s="39" t="s">
        <v>135</v>
      </c>
    </row>
    <row r="16" spans="1:9" x14ac:dyDescent="0.2">
      <c r="A16" s="45">
        <v>10</v>
      </c>
      <c r="B16" s="46" t="s">
        <v>43</v>
      </c>
      <c r="C16" s="46" t="s">
        <v>44</v>
      </c>
      <c r="D16" s="46" t="s">
        <v>45</v>
      </c>
      <c r="E16" s="47">
        <v>282069</v>
      </c>
      <c r="F16" s="48">
        <v>4963.5681930000001</v>
      </c>
      <c r="G16" s="49">
        <v>3.4054210000000001E-2</v>
      </c>
      <c r="H16" s="39" t="s">
        <v>135</v>
      </c>
    </row>
    <row r="17" spans="1:8" x14ac:dyDescent="0.2">
      <c r="A17" s="45">
        <v>11</v>
      </c>
      <c r="B17" s="46" t="s">
        <v>657</v>
      </c>
      <c r="C17" s="46" t="s">
        <v>658</v>
      </c>
      <c r="D17" s="46" t="s">
        <v>423</v>
      </c>
      <c r="E17" s="47">
        <v>81921</v>
      </c>
      <c r="F17" s="48">
        <v>4917.3080250000003</v>
      </c>
      <c r="G17" s="49">
        <v>3.3736820000000001E-2</v>
      </c>
      <c r="H17" s="39" t="s">
        <v>135</v>
      </c>
    </row>
    <row r="18" spans="1:8" x14ac:dyDescent="0.2">
      <c r="A18" s="45">
        <v>12</v>
      </c>
      <c r="B18" s="46" t="s">
        <v>356</v>
      </c>
      <c r="C18" s="46" t="s">
        <v>357</v>
      </c>
      <c r="D18" s="46" t="s">
        <v>290</v>
      </c>
      <c r="E18" s="47">
        <v>124112</v>
      </c>
      <c r="F18" s="48">
        <v>4839.7474400000001</v>
      </c>
      <c r="G18" s="49">
        <v>3.3204690000000002E-2</v>
      </c>
      <c r="H18" s="39" t="s">
        <v>135</v>
      </c>
    </row>
    <row r="19" spans="1:8" x14ac:dyDescent="0.2">
      <c r="A19" s="45">
        <v>13</v>
      </c>
      <c r="B19" s="46" t="s">
        <v>797</v>
      </c>
      <c r="C19" s="46" t="s">
        <v>798</v>
      </c>
      <c r="D19" s="46" t="s">
        <v>180</v>
      </c>
      <c r="E19" s="47">
        <v>43357</v>
      </c>
      <c r="F19" s="48">
        <v>4684.2902800000002</v>
      </c>
      <c r="G19" s="49">
        <v>3.2138130000000001E-2</v>
      </c>
      <c r="H19" s="39" t="s">
        <v>135</v>
      </c>
    </row>
    <row r="20" spans="1:8" x14ac:dyDescent="0.2">
      <c r="A20" s="45">
        <v>14</v>
      </c>
      <c r="B20" s="46" t="s">
        <v>371</v>
      </c>
      <c r="C20" s="46" t="s">
        <v>372</v>
      </c>
      <c r="D20" s="46" t="s">
        <v>48</v>
      </c>
      <c r="E20" s="47">
        <v>225560</v>
      </c>
      <c r="F20" s="48">
        <v>4053.7643200000002</v>
      </c>
      <c r="G20" s="49">
        <v>2.7812199999999999E-2</v>
      </c>
      <c r="H20" s="39" t="s">
        <v>135</v>
      </c>
    </row>
    <row r="21" spans="1:8" x14ac:dyDescent="0.2">
      <c r="A21" s="45">
        <v>15</v>
      </c>
      <c r="B21" s="46" t="s">
        <v>190</v>
      </c>
      <c r="C21" s="46" t="s">
        <v>191</v>
      </c>
      <c r="D21" s="46" t="s">
        <v>48</v>
      </c>
      <c r="E21" s="47">
        <v>946393</v>
      </c>
      <c r="F21" s="48">
        <v>3881.1576930000001</v>
      </c>
      <c r="G21" s="49">
        <v>2.6627970000000001E-2</v>
      </c>
      <c r="H21" s="39" t="s">
        <v>135</v>
      </c>
    </row>
    <row r="22" spans="1:8" x14ac:dyDescent="0.2">
      <c r="A22" s="45">
        <v>16</v>
      </c>
      <c r="B22" s="46" t="s">
        <v>514</v>
      </c>
      <c r="C22" s="46" t="s">
        <v>515</v>
      </c>
      <c r="D22" s="46" t="s">
        <v>231</v>
      </c>
      <c r="E22" s="47">
        <v>277137</v>
      </c>
      <c r="F22" s="48">
        <v>3826.7076959999999</v>
      </c>
      <c r="G22" s="49">
        <v>2.6254400000000001E-2</v>
      </c>
      <c r="H22" s="39" t="s">
        <v>135</v>
      </c>
    </row>
    <row r="23" spans="1:8" x14ac:dyDescent="0.2">
      <c r="A23" s="45">
        <v>17</v>
      </c>
      <c r="B23" s="46" t="s">
        <v>733</v>
      </c>
      <c r="C23" s="46" t="s">
        <v>734</v>
      </c>
      <c r="D23" s="46" t="s">
        <v>48</v>
      </c>
      <c r="E23" s="47">
        <v>366881</v>
      </c>
      <c r="F23" s="48">
        <v>3382.0924985000001</v>
      </c>
      <c r="G23" s="49">
        <v>2.3203970000000001E-2</v>
      </c>
      <c r="H23" s="39" t="s">
        <v>135</v>
      </c>
    </row>
    <row r="24" spans="1:8" x14ac:dyDescent="0.2">
      <c r="A24" s="45">
        <v>18</v>
      </c>
      <c r="B24" s="46" t="s">
        <v>691</v>
      </c>
      <c r="C24" s="46" t="s">
        <v>692</v>
      </c>
      <c r="D24" s="46" t="s">
        <v>226</v>
      </c>
      <c r="E24" s="47">
        <v>58394</v>
      </c>
      <c r="F24" s="48">
        <v>3334.2973999999999</v>
      </c>
      <c r="G24" s="49">
        <v>2.2876049999999998E-2</v>
      </c>
      <c r="H24" s="39" t="s">
        <v>135</v>
      </c>
    </row>
    <row r="25" spans="1:8" x14ac:dyDescent="0.2">
      <c r="A25" s="45">
        <v>19</v>
      </c>
      <c r="B25" s="46" t="s">
        <v>736</v>
      </c>
      <c r="C25" s="46" t="s">
        <v>737</v>
      </c>
      <c r="D25" s="46" t="s">
        <v>738</v>
      </c>
      <c r="E25" s="47">
        <v>1089284</v>
      </c>
      <c r="F25" s="48">
        <v>2760.8992263999999</v>
      </c>
      <c r="G25" s="49">
        <v>1.8942069999999998E-2</v>
      </c>
      <c r="H25" s="39" t="s">
        <v>135</v>
      </c>
    </row>
    <row r="26" spans="1:8" x14ac:dyDescent="0.2">
      <c r="A26" s="45">
        <v>20</v>
      </c>
      <c r="B26" s="46" t="s">
        <v>129</v>
      </c>
      <c r="C26" s="46" t="s">
        <v>130</v>
      </c>
      <c r="D26" s="46" t="s">
        <v>107</v>
      </c>
      <c r="E26" s="47">
        <v>350247</v>
      </c>
      <c r="F26" s="48">
        <v>2430.8893035000001</v>
      </c>
      <c r="G26" s="49">
        <v>1.6677919999999999E-2</v>
      </c>
      <c r="H26" s="39" t="s">
        <v>135</v>
      </c>
    </row>
    <row r="27" spans="1:8" x14ac:dyDescent="0.2">
      <c r="A27" s="45">
        <v>21</v>
      </c>
      <c r="B27" s="46" t="s">
        <v>697</v>
      </c>
      <c r="C27" s="46" t="s">
        <v>698</v>
      </c>
      <c r="D27" s="46" t="s">
        <v>48</v>
      </c>
      <c r="E27" s="47">
        <v>96237</v>
      </c>
      <c r="F27" s="48">
        <v>2286.783594</v>
      </c>
      <c r="G27" s="49">
        <v>1.568924E-2</v>
      </c>
      <c r="H27" s="39" t="s">
        <v>135</v>
      </c>
    </row>
    <row r="28" spans="1:8" x14ac:dyDescent="0.2">
      <c r="A28" s="45">
        <v>22</v>
      </c>
      <c r="B28" s="46" t="s">
        <v>288</v>
      </c>
      <c r="C28" s="46" t="s">
        <v>289</v>
      </c>
      <c r="D28" s="46" t="s">
        <v>290</v>
      </c>
      <c r="E28" s="47">
        <v>217005</v>
      </c>
      <c r="F28" s="48">
        <v>2234.2834800000001</v>
      </c>
      <c r="G28" s="49">
        <v>1.532904E-2</v>
      </c>
      <c r="H28" s="39" t="s">
        <v>135</v>
      </c>
    </row>
    <row r="29" spans="1:8" x14ac:dyDescent="0.2">
      <c r="A29" s="45">
        <v>23</v>
      </c>
      <c r="B29" s="46" t="s">
        <v>725</v>
      </c>
      <c r="C29" s="46" t="s">
        <v>726</v>
      </c>
      <c r="D29" s="46" t="s">
        <v>290</v>
      </c>
      <c r="E29" s="47">
        <v>57778</v>
      </c>
      <c r="F29" s="48">
        <v>2223.0663279999999</v>
      </c>
      <c r="G29" s="49">
        <v>1.5252079999999999E-2</v>
      </c>
      <c r="H29" s="39" t="s">
        <v>135</v>
      </c>
    </row>
    <row r="30" spans="1:8" x14ac:dyDescent="0.2">
      <c r="A30" s="45">
        <v>24</v>
      </c>
      <c r="B30" s="46" t="s">
        <v>214</v>
      </c>
      <c r="C30" s="46" t="s">
        <v>215</v>
      </c>
      <c r="D30" s="46" t="s">
        <v>216</v>
      </c>
      <c r="E30" s="47">
        <v>379591</v>
      </c>
      <c r="F30" s="48">
        <v>1973.4936090000001</v>
      </c>
      <c r="G30" s="49">
        <v>1.3539809999999999E-2</v>
      </c>
      <c r="H30" s="39" t="s">
        <v>135</v>
      </c>
    </row>
    <row r="31" spans="1:8" x14ac:dyDescent="0.2">
      <c r="A31" s="45">
        <v>25</v>
      </c>
      <c r="B31" s="46" t="s">
        <v>286</v>
      </c>
      <c r="C31" s="46" t="s">
        <v>287</v>
      </c>
      <c r="D31" s="46" t="s">
        <v>216</v>
      </c>
      <c r="E31" s="47">
        <v>1490238</v>
      </c>
      <c r="F31" s="48">
        <v>1899.1593072000001</v>
      </c>
      <c r="G31" s="49">
        <v>1.3029809999999999E-2</v>
      </c>
      <c r="H31" s="39" t="s">
        <v>135</v>
      </c>
    </row>
    <row r="32" spans="1:8" x14ac:dyDescent="0.2">
      <c r="A32" s="45">
        <v>26</v>
      </c>
      <c r="B32" s="46" t="s">
        <v>76</v>
      </c>
      <c r="C32" s="46" t="s">
        <v>77</v>
      </c>
      <c r="D32" s="46" t="s">
        <v>78</v>
      </c>
      <c r="E32" s="47">
        <v>34352</v>
      </c>
      <c r="F32" s="48">
        <v>1658.239744</v>
      </c>
      <c r="G32" s="49">
        <v>1.1376900000000001E-2</v>
      </c>
      <c r="H32" s="39" t="s">
        <v>135</v>
      </c>
    </row>
    <row r="33" spans="1:8" x14ac:dyDescent="0.2">
      <c r="A33" s="45">
        <v>27</v>
      </c>
      <c r="B33" s="46" t="s">
        <v>741</v>
      </c>
      <c r="C33" s="46" t="s">
        <v>742</v>
      </c>
      <c r="D33" s="46" t="s">
        <v>290</v>
      </c>
      <c r="E33" s="47">
        <v>496570</v>
      </c>
      <c r="F33" s="48">
        <v>1537.132435</v>
      </c>
      <c r="G33" s="49">
        <v>1.054601E-2</v>
      </c>
      <c r="H33" s="39" t="s">
        <v>135</v>
      </c>
    </row>
    <row r="34" spans="1:8" x14ac:dyDescent="0.2">
      <c r="A34" s="45">
        <v>28</v>
      </c>
      <c r="B34" s="46" t="s">
        <v>489</v>
      </c>
      <c r="C34" s="46" t="s">
        <v>490</v>
      </c>
      <c r="D34" s="46" t="s">
        <v>290</v>
      </c>
      <c r="E34" s="47">
        <v>1521522</v>
      </c>
      <c r="F34" s="48">
        <v>1528.8253056000001</v>
      </c>
      <c r="G34" s="49">
        <v>1.048901E-2</v>
      </c>
      <c r="H34" s="39" t="s">
        <v>135</v>
      </c>
    </row>
    <row r="35" spans="1:8" x14ac:dyDescent="0.2">
      <c r="A35" s="45">
        <v>29</v>
      </c>
      <c r="B35" s="46" t="s">
        <v>229</v>
      </c>
      <c r="C35" s="46" t="s">
        <v>230</v>
      </c>
      <c r="D35" s="46" t="s">
        <v>231</v>
      </c>
      <c r="E35" s="47">
        <v>56169</v>
      </c>
      <c r="F35" s="48">
        <v>901.51244999999994</v>
      </c>
      <c r="G35" s="49">
        <v>6.1851299999999996E-3</v>
      </c>
      <c r="H35" s="39" t="s">
        <v>135</v>
      </c>
    </row>
    <row r="36" spans="1:8" x14ac:dyDescent="0.2">
      <c r="A36" s="45">
        <v>30</v>
      </c>
      <c r="B36" s="46" t="s">
        <v>829</v>
      </c>
      <c r="C36" s="46" t="s">
        <v>830</v>
      </c>
      <c r="D36" s="46" t="s">
        <v>45</v>
      </c>
      <c r="E36" s="47">
        <v>128539</v>
      </c>
      <c r="F36" s="48">
        <v>747.19720700000005</v>
      </c>
      <c r="G36" s="49">
        <v>5.1263899999999998E-3</v>
      </c>
      <c r="H36" s="39" t="s">
        <v>135</v>
      </c>
    </row>
    <row r="37" spans="1:8" x14ac:dyDescent="0.2">
      <c r="A37" s="45">
        <v>31</v>
      </c>
      <c r="B37" s="46" t="s">
        <v>224</v>
      </c>
      <c r="C37" s="46" t="s">
        <v>225</v>
      </c>
      <c r="D37" s="46" t="s">
        <v>226</v>
      </c>
      <c r="E37" s="47">
        <v>16314</v>
      </c>
      <c r="F37" s="48">
        <v>631.30285800000001</v>
      </c>
      <c r="G37" s="49">
        <v>4.33126E-3</v>
      </c>
      <c r="H37" s="39" t="s">
        <v>135</v>
      </c>
    </row>
    <row r="38" spans="1:8" x14ac:dyDescent="0.2">
      <c r="A38" s="50"/>
      <c r="B38" s="50"/>
      <c r="C38" s="51" t="s">
        <v>134</v>
      </c>
      <c r="D38" s="50"/>
      <c r="E38" s="50" t="s">
        <v>135</v>
      </c>
      <c r="F38" s="52">
        <f>SUM(F7:F37)</f>
        <v>143551.44616620001</v>
      </c>
      <c r="G38" s="53">
        <f>SUM(G7:G37)</f>
        <v>0.98488233000000025</v>
      </c>
      <c r="H38" s="39" t="s">
        <v>135</v>
      </c>
    </row>
    <row r="39" spans="1:8" x14ac:dyDescent="0.2">
      <c r="A39" s="50"/>
      <c r="B39" s="50"/>
      <c r="C39" s="54"/>
      <c r="D39" s="50"/>
      <c r="E39" s="50"/>
      <c r="F39" s="55"/>
      <c r="G39" s="55"/>
      <c r="H39" s="39" t="s">
        <v>135</v>
      </c>
    </row>
    <row r="40" spans="1:8" x14ac:dyDescent="0.2">
      <c r="A40" s="50"/>
      <c r="B40" s="50"/>
      <c r="C40" s="51" t="s">
        <v>136</v>
      </c>
      <c r="D40" s="50"/>
      <c r="E40" s="50"/>
      <c r="F40" s="50"/>
      <c r="G40" s="50"/>
      <c r="H40" s="39" t="s">
        <v>135</v>
      </c>
    </row>
    <row r="41" spans="1:8" x14ac:dyDescent="0.2">
      <c r="A41" s="50"/>
      <c r="B41" s="50"/>
      <c r="C41" s="51" t="s">
        <v>134</v>
      </c>
      <c r="D41" s="50"/>
      <c r="E41" s="50" t="s">
        <v>135</v>
      </c>
      <c r="F41" s="56" t="s">
        <v>137</v>
      </c>
      <c r="G41" s="53">
        <v>0</v>
      </c>
      <c r="H41" s="39" t="s">
        <v>135</v>
      </c>
    </row>
    <row r="42" spans="1:8" x14ac:dyDescent="0.2">
      <c r="A42" s="50"/>
      <c r="B42" s="50"/>
      <c r="C42" s="54"/>
      <c r="D42" s="50"/>
      <c r="E42" s="50"/>
      <c r="F42" s="55"/>
      <c r="G42" s="55"/>
      <c r="H42" s="39" t="s">
        <v>135</v>
      </c>
    </row>
    <row r="43" spans="1:8" x14ac:dyDescent="0.2">
      <c r="A43" s="50"/>
      <c r="B43" s="50"/>
      <c r="C43" s="51" t="s">
        <v>138</v>
      </c>
      <c r="D43" s="50"/>
      <c r="E43" s="50"/>
      <c r="F43" s="50"/>
      <c r="G43" s="50"/>
      <c r="H43" s="39" t="s">
        <v>135</v>
      </c>
    </row>
    <row r="44" spans="1:8" x14ac:dyDescent="0.2">
      <c r="A44" s="50"/>
      <c r="B44" s="50"/>
      <c r="C44" s="51" t="s">
        <v>134</v>
      </c>
      <c r="D44" s="50"/>
      <c r="E44" s="50" t="s">
        <v>135</v>
      </c>
      <c r="F44" s="56" t="s">
        <v>137</v>
      </c>
      <c r="G44" s="53">
        <v>0</v>
      </c>
      <c r="H44" s="39" t="s">
        <v>135</v>
      </c>
    </row>
    <row r="45" spans="1:8" x14ac:dyDescent="0.2">
      <c r="A45" s="50"/>
      <c r="B45" s="50"/>
      <c r="C45" s="54"/>
      <c r="D45" s="50"/>
      <c r="E45" s="50"/>
      <c r="F45" s="55"/>
      <c r="G45" s="55"/>
      <c r="H45" s="39" t="s">
        <v>135</v>
      </c>
    </row>
    <row r="46" spans="1:8" x14ac:dyDescent="0.2">
      <c r="A46" s="50"/>
      <c r="B46" s="50"/>
      <c r="C46" s="51" t="s">
        <v>139</v>
      </c>
      <c r="D46" s="50"/>
      <c r="E46" s="50"/>
      <c r="F46" s="50"/>
      <c r="G46" s="50"/>
      <c r="H46" s="39" t="s">
        <v>135</v>
      </c>
    </row>
    <row r="47" spans="1:8" x14ac:dyDescent="0.2">
      <c r="A47" s="50"/>
      <c r="B47" s="50"/>
      <c r="C47" s="51" t="s">
        <v>134</v>
      </c>
      <c r="D47" s="50"/>
      <c r="E47" s="50" t="s">
        <v>135</v>
      </c>
      <c r="F47" s="56" t="s">
        <v>137</v>
      </c>
      <c r="G47" s="53">
        <v>0</v>
      </c>
      <c r="H47" s="39" t="s">
        <v>135</v>
      </c>
    </row>
    <row r="48" spans="1:8" x14ac:dyDescent="0.2">
      <c r="A48" s="50"/>
      <c r="B48" s="50"/>
      <c r="C48" s="54"/>
      <c r="D48" s="50"/>
      <c r="E48" s="50"/>
      <c r="F48" s="55"/>
      <c r="G48" s="55"/>
      <c r="H48" s="39" t="s">
        <v>135</v>
      </c>
    </row>
    <row r="49" spans="1:8" x14ac:dyDescent="0.2">
      <c r="A49" s="50"/>
      <c r="B49" s="50"/>
      <c r="C49" s="51" t="s">
        <v>140</v>
      </c>
      <c r="D49" s="50"/>
      <c r="E49" s="50"/>
      <c r="F49" s="55"/>
      <c r="G49" s="55"/>
      <c r="H49" s="39" t="s">
        <v>135</v>
      </c>
    </row>
    <row r="50" spans="1:8" x14ac:dyDescent="0.2">
      <c r="A50" s="50"/>
      <c r="B50" s="50"/>
      <c r="C50" s="51" t="s">
        <v>134</v>
      </c>
      <c r="D50" s="50"/>
      <c r="E50" s="50" t="s">
        <v>135</v>
      </c>
      <c r="F50" s="56" t="s">
        <v>137</v>
      </c>
      <c r="G50" s="53">
        <v>0</v>
      </c>
      <c r="H50" s="39" t="s">
        <v>135</v>
      </c>
    </row>
    <row r="51" spans="1:8" x14ac:dyDescent="0.2">
      <c r="A51" s="50"/>
      <c r="B51" s="50"/>
      <c r="C51" s="54"/>
      <c r="D51" s="50"/>
      <c r="E51" s="50"/>
      <c r="F51" s="55"/>
      <c r="G51" s="55"/>
      <c r="H51" s="39" t="s">
        <v>135</v>
      </c>
    </row>
    <row r="52" spans="1:8" x14ac:dyDescent="0.2">
      <c r="A52" s="50"/>
      <c r="B52" s="50"/>
      <c r="C52" s="51" t="s">
        <v>141</v>
      </c>
      <c r="D52" s="50"/>
      <c r="E52" s="50"/>
      <c r="F52" s="55"/>
      <c r="G52" s="55"/>
      <c r="H52" s="39" t="s">
        <v>135</v>
      </c>
    </row>
    <row r="53" spans="1:8" x14ac:dyDescent="0.2">
      <c r="A53" s="50"/>
      <c r="B53" s="50"/>
      <c r="C53" s="51" t="s">
        <v>134</v>
      </c>
      <c r="D53" s="50"/>
      <c r="E53" s="50" t="s">
        <v>135</v>
      </c>
      <c r="F53" s="56" t="s">
        <v>137</v>
      </c>
      <c r="G53" s="53">
        <v>0</v>
      </c>
      <c r="H53" s="39" t="s">
        <v>135</v>
      </c>
    </row>
    <row r="54" spans="1:8" x14ac:dyDescent="0.2">
      <c r="A54" s="50"/>
      <c r="B54" s="50"/>
      <c r="C54" s="54"/>
      <c r="D54" s="50"/>
      <c r="E54" s="50"/>
      <c r="F54" s="55"/>
      <c r="G54" s="55"/>
      <c r="H54" s="39" t="s">
        <v>135</v>
      </c>
    </row>
    <row r="55" spans="1:8" x14ac:dyDescent="0.2">
      <c r="A55" s="50"/>
      <c r="B55" s="50"/>
      <c r="C55" s="51" t="s">
        <v>142</v>
      </c>
      <c r="D55" s="50"/>
      <c r="E55" s="50"/>
      <c r="F55" s="52">
        <f>F38</f>
        <v>143551.44616620001</v>
      </c>
      <c r="G55" s="53">
        <f>G38</f>
        <v>0.98488233000000025</v>
      </c>
      <c r="H55" s="39" t="s">
        <v>135</v>
      </c>
    </row>
    <row r="56" spans="1:8" x14ac:dyDescent="0.2">
      <c r="A56" s="50"/>
      <c r="B56" s="50"/>
      <c r="C56" s="54"/>
      <c r="D56" s="50"/>
      <c r="E56" s="50"/>
      <c r="F56" s="55"/>
      <c r="G56" s="55"/>
      <c r="H56" s="39" t="s">
        <v>135</v>
      </c>
    </row>
    <row r="57" spans="1:8" x14ac:dyDescent="0.2">
      <c r="A57" s="50"/>
      <c r="B57" s="50"/>
      <c r="C57" s="51" t="s">
        <v>143</v>
      </c>
      <c r="D57" s="50"/>
      <c r="E57" s="50"/>
      <c r="F57" s="55"/>
      <c r="G57" s="55"/>
      <c r="H57" s="39" t="s">
        <v>135</v>
      </c>
    </row>
    <row r="58" spans="1:8" x14ac:dyDescent="0.2">
      <c r="A58" s="50"/>
      <c r="B58" s="50"/>
      <c r="C58" s="51" t="s">
        <v>10</v>
      </c>
      <c r="D58" s="50"/>
      <c r="E58" s="50"/>
      <c r="F58" s="55"/>
      <c r="G58" s="55"/>
      <c r="H58" s="39" t="s">
        <v>135</v>
      </c>
    </row>
    <row r="59" spans="1:8" x14ac:dyDescent="0.2">
      <c r="A59" s="50"/>
      <c r="B59" s="50"/>
      <c r="C59" s="51" t="s">
        <v>134</v>
      </c>
      <c r="D59" s="50"/>
      <c r="E59" s="50" t="s">
        <v>135</v>
      </c>
      <c r="F59" s="56" t="s">
        <v>137</v>
      </c>
      <c r="G59" s="53">
        <v>0</v>
      </c>
      <c r="H59" s="39" t="s">
        <v>135</v>
      </c>
    </row>
    <row r="60" spans="1:8" x14ac:dyDescent="0.2">
      <c r="A60" s="50"/>
      <c r="B60" s="50"/>
      <c r="C60" s="54"/>
      <c r="D60" s="50"/>
      <c r="E60" s="50"/>
      <c r="F60" s="55"/>
      <c r="G60" s="55"/>
      <c r="H60" s="39" t="s">
        <v>135</v>
      </c>
    </row>
    <row r="61" spans="1:8" x14ac:dyDescent="0.2">
      <c r="A61" s="50"/>
      <c r="B61" s="50"/>
      <c r="C61" s="51" t="s">
        <v>144</v>
      </c>
      <c r="D61" s="50"/>
      <c r="E61" s="50"/>
      <c r="F61" s="50"/>
      <c r="G61" s="50"/>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145</v>
      </c>
      <c r="D64" s="50"/>
      <c r="E64" s="50"/>
      <c r="F64" s="50"/>
      <c r="G64" s="50"/>
      <c r="H64" s="39" t="s">
        <v>135</v>
      </c>
    </row>
    <row r="65" spans="1:8" x14ac:dyDescent="0.2">
      <c r="A65" s="50"/>
      <c r="B65" s="50"/>
      <c r="C65" s="51" t="s">
        <v>134</v>
      </c>
      <c r="D65" s="50"/>
      <c r="E65" s="50" t="s">
        <v>135</v>
      </c>
      <c r="F65" s="56" t="s">
        <v>137</v>
      </c>
      <c r="G65" s="53">
        <v>0</v>
      </c>
      <c r="H65" s="39" t="s">
        <v>135</v>
      </c>
    </row>
    <row r="66" spans="1:8" x14ac:dyDescent="0.2">
      <c r="A66" s="50"/>
      <c r="B66" s="50"/>
      <c r="C66" s="54"/>
      <c r="D66" s="50"/>
      <c r="E66" s="50"/>
      <c r="F66" s="55"/>
      <c r="G66" s="55"/>
      <c r="H66" s="39" t="s">
        <v>135</v>
      </c>
    </row>
    <row r="67" spans="1:8" x14ac:dyDescent="0.2">
      <c r="A67" s="50"/>
      <c r="B67" s="50"/>
      <c r="C67" s="51" t="s">
        <v>146</v>
      </c>
      <c r="D67" s="50"/>
      <c r="E67" s="50"/>
      <c r="F67" s="55"/>
      <c r="G67" s="55"/>
      <c r="H67" s="39" t="s">
        <v>135</v>
      </c>
    </row>
    <row r="68" spans="1:8" x14ac:dyDescent="0.2">
      <c r="A68" s="50"/>
      <c r="B68" s="50"/>
      <c r="C68" s="51" t="s">
        <v>134</v>
      </c>
      <c r="D68" s="50"/>
      <c r="E68" s="50" t="s">
        <v>135</v>
      </c>
      <c r="F68" s="56" t="s">
        <v>137</v>
      </c>
      <c r="G68" s="53">
        <v>0</v>
      </c>
      <c r="H68" s="39" t="s">
        <v>135</v>
      </c>
    </row>
    <row r="69" spans="1:8" ht="12.75" customHeight="1" x14ac:dyDescent="0.2">
      <c r="A69" s="37"/>
      <c r="B69" s="37"/>
      <c r="C69" s="38"/>
      <c r="D69" s="37"/>
      <c r="E69" s="37"/>
      <c r="F69" s="57"/>
      <c r="G69" s="58"/>
      <c r="H69" s="39" t="s">
        <v>135</v>
      </c>
    </row>
    <row r="70" spans="1:8" ht="12.75" customHeight="1" x14ac:dyDescent="0.2">
      <c r="A70" s="37"/>
      <c r="B70" s="37"/>
      <c r="C70" s="38" t="s">
        <v>948</v>
      </c>
      <c r="D70" s="37"/>
      <c r="E70" s="37"/>
      <c r="F70" s="37"/>
      <c r="G70" s="37"/>
      <c r="H70" s="39" t="s">
        <v>135</v>
      </c>
    </row>
    <row r="71" spans="1:8" x14ac:dyDescent="0.2">
      <c r="A71" s="40">
        <v>1</v>
      </c>
      <c r="B71" s="41" t="s">
        <v>317</v>
      </c>
      <c r="C71" s="41" t="s">
        <v>1074</v>
      </c>
      <c r="D71" s="41" t="s">
        <v>226</v>
      </c>
      <c r="E71" s="42">
        <v>65256</v>
      </c>
      <c r="F71" s="43">
        <v>6.7032920880000004</v>
      </c>
      <c r="G71" s="44" t="s">
        <v>133</v>
      </c>
      <c r="H71" s="39">
        <v>6.33</v>
      </c>
    </row>
    <row r="72" spans="1:8" ht="12.75" customHeight="1" x14ac:dyDescent="0.2">
      <c r="A72" s="37"/>
      <c r="B72" s="37"/>
      <c r="C72" s="38" t="s">
        <v>134</v>
      </c>
      <c r="D72" s="37"/>
      <c r="E72" s="37" t="s">
        <v>135</v>
      </c>
      <c r="F72" s="59">
        <f>F71</f>
        <v>6.7032920880000004</v>
      </c>
      <c r="G72" s="58">
        <f>SUM(G71)</f>
        <v>0</v>
      </c>
      <c r="H72" s="39" t="s">
        <v>135</v>
      </c>
    </row>
    <row r="73" spans="1:8" x14ac:dyDescent="0.2">
      <c r="A73" s="50"/>
      <c r="B73" s="50"/>
      <c r="C73" s="54"/>
      <c r="D73" s="50"/>
      <c r="E73" s="50"/>
      <c r="F73" s="55"/>
      <c r="G73" s="55"/>
      <c r="H73" s="39" t="s">
        <v>135</v>
      </c>
    </row>
    <row r="74" spans="1:8" x14ac:dyDescent="0.2">
      <c r="A74" s="50"/>
      <c r="B74" s="50"/>
      <c r="C74" s="51" t="s">
        <v>147</v>
      </c>
      <c r="D74" s="50"/>
      <c r="E74" s="50"/>
      <c r="F74" s="52">
        <f>F72</f>
        <v>6.7032920880000004</v>
      </c>
      <c r="G74" s="53">
        <f>G72</f>
        <v>0</v>
      </c>
      <c r="H74" s="39" t="s">
        <v>135</v>
      </c>
    </row>
    <row r="75" spans="1:8" x14ac:dyDescent="0.2">
      <c r="A75" s="50"/>
      <c r="B75" s="50"/>
      <c r="C75" s="54"/>
      <c r="D75" s="50"/>
      <c r="E75" s="50"/>
      <c r="F75" s="55"/>
      <c r="G75" s="55"/>
      <c r="H75" s="39" t="s">
        <v>135</v>
      </c>
    </row>
    <row r="76" spans="1:8" x14ac:dyDescent="0.2">
      <c r="A76" s="50"/>
      <c r="B76" s="50"/>
      <c r="C76" s="51" t="s">
        <v>148</v>
      </c>
      <c r="D76" s="50"/>
      <c r="E76" s="50"/>
      <c r="F76" s="55"/>
      <c r="G76" s="55"/>
      <c r="H76" s="39" t="s">
        <v>135</v>
      </c>
    </row>
    <row r="77" spans="1:8" x14ac:dyDescent="0.2">
      <c r="A77" s="50"/>
      <c r="B77" s="50"/>
      <c r="C77" s="51" t="s">
        <v>149</v>
      </c>
      <c r="D77" s="50"/>
      <c r="E77" s="50"/>
      <c r="F77" s="55"/>
      <c r="G77" s="55"/>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150</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151</v>
      </c>
      <c r="D83" s="50"/>
      <c r="E83" s="50"/>
      <c r="F83" s="55"/>
      <c r="G83" s="55"/>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152</v>
      </c>
      <c r="D86" s="50"/>
      <c r="E86" s="50"/>
      <c r="F86" s="55"/>
      <c r="G86" s="55"/>
      <c r="H86" s="39" t="s">
        <v>135</v>
      </c>
    </row>
    <row r="87" spans="1:8" x14ac:dyDescent="0.2">
      <c r="A87" s="45">
        <v>1</v>
      </c>
      <c r="B87" s="46"/>
      <c r="C87" s="46" t="s">
        <v>153</v>
      </c>
      <c r="D87" s="46"/>
      <c r="E87" s="60"/>
      <c r="F87" s="48">
        <v>2228.107725505</v>
      </c>
      <c r="G87" s="49">
        <v>1.528667E-2</v>
      </c>
      <c r="H87" s="39">
        <v>4.92</v>
      </c>
    </row>
    <row r="88" spans="1:8" x14ac:dyDescent="0.2">
      <c r="A88" s="50"/>
      <c r="B88" s="50"/>
      <c r="C88" s="51" t="s">
        <v>134</v>
      </c>
      <c r="D88" s="50"/>
      <c r="E88" s="50" t="s">
        <v>135</v>
      </c>
      <c r="F88" s="52">
        <v>2228.107725505</v>
      </c>
      <c r="G88" s="53">
        <v>1.528667E-2</v>
      </c>
      <c r="H88" s="39" t="s">
        <v>135</v>
      </c>
    </row>
    <row r="89" spans="1:8" x14ac:dyDescent="0.2">
      <c r="A89" s="50"/>
      <c r="B89" s="50"/>
      <c r="C89" s="54"/>
      <c r="D89" s="50"/>
      <c r="E89" s="50"/>
      <c r="F89" s="55"/>
      <c r="G89" s="55"/>
      <c r="H89" s="39" t="s">
        <v>135</v>
      </c>
    </row>
    <row r="90" spans="1:8" x14ac:dyDescent="0.2">
      <c r="A90" s="50"/>
      <c r="B90" s="50"/>
      <c r="C90" s="51" t="s">
        <v>154</v>
      </c>
      <c r="D90" s="50"/>
      <c r="E90" s="50"/>
      <c r="F90" s="52">
        <v>2228.107725505</v>
      </c>
      <c r="G90" s="53">
        <v>1.528667E-2</v>
      </c>
      <c r="H90" s="39" t="s">
        <v>135</v>
      </c>
    </row>
    <row r="91" spans="1:8" x14ac:dyDescent="0.2">
      <c r="A91" s="50"/>
      <c r="B91" s="50"/>
      <c r="C91" s="55"/>
      <c r="D91" s="50"/>
      <c r="E91" s="50"/>
      <c r="F91" s="50"/>
      <c r="G91" s="50"/>
      <c r="H91" s="39" t="s">
        <v>135</v>
      </c>
    </row>
    <row r="92" spans="1:8" x14ac:dyDescent="0.2">
      <c r="A92" s="50"/>
      <c r="B92" s="50"/>
      <c r="C92" s="51" t="s">
        <v>155</v>
      </c>
      <c r="D92" s="50"/>
      <c r="E92" s="50"/>
      <c r="F92" s="50"/>
      <c r="G92" s="50"/>
      <c r="H92" s="39" t="s">
        <v>135</v>
      </c>
    </row>
    <row r="93" spans="1:8" x14ac:dyDescent="0.2">
      <c r="A93" s="50"/>
      <c r="B93" s="50"/>
      <c r="C93" s="51" t="s">
        <v>156</v>
      </c>
      <c r="D93" s="50"/>
      <c r="E93" s="50"/>
      <c r="F93" s="50"/>
      <c r="G93" s="50"/>
      <c r="H93" s="39" t="s">
        <v>135</v>
      </c>
    </row>
    <row r="94" spans="1:8" x14ac:dyDescent="0.2">
      <c r="A94" s="50"/>
      <c r="B94" s="50"/>
      <c r="C94" s="51" t="s">
        <v>134</v>
      </c>
      <c r="D94" s="50"/>
      <c r="E94" s="50" t="s">
        <v>135</v>
      </c>
      <c r="F94" s="56" t="s">
        <v>137</v>
      </c>
      <c r="G94" s="53">
        <v>0</v>
      </c>
      <c r="H94" s="39" t="s">
        <v>135</v>
      </c>
    </row>
    <row r="95" spans="1:8" x14ac:dyDescent="0.2">
      <c r="A95" s="50"/>
      <c r="B95" s="50"/>
      <c r="C95" s="54"/>
      <c r="D95" s="50"/>
      <c r="E95" s="50"/>
      <c r="F95" s="55"/>
      <c r="G95" s="55"/>
      <c r="H95" s="39" t="s">
        <v>135</v>
      </c>
    </row>
    <row r="96" spans="1:8" x14ac:dyDescent="0.2">
      <c r="A96" s="50"/>
      <c r="B96" s="50"/>
      <c r="C96" s="51" t="s">
        <v>157</v>
      </c>
      <c r="D96" s="50"/>
      <c r="E96" s="50"/>
      <c r="F96" s="50"/>
      <c r="G96" s="50"/>
      <c r="H96" s="39" t="s">
        <v>135</v>
      </c>
    </row>
    <row r="97" spans="1:17" x14ac:dyDescent="0.2">
      <c r="A97" s="50"/>
      <c r="B97" s="50"/>
      <c r="C97" s="51" t="s">
        <v>158</v>
      </c>
      <c r="D97" s="50"/>
      <c r="E97" s="50"/>
      <c r="F97" s="50"/>
      <c r="G97" s="50"/>
      <c r="H97" s="39" t="s">
        <v>135</v>
      </c>
    </row>
    <row r="98" spans="1:17" x14ac:dyDescent="0.2">
      <c r="A98" s="50"/>
      <c r="B98" s="50"/>
      <c r="C98" s="51" t="s">
        <v>134</v>
      </c>
      <c r="D98" s="50"/>
      <c r="E98" s="50" t="s">
        <v>135</v>
      </c>
      <c r="F98" s="56" t="s">
        <v>137</v>
      </c>
      <c r="G98" s="53">
        <v>0</v>
      </c>
      <c r="H98" s="39" t="s">
        <v>135</v>
      </c>
    </row>
    <row r="99" spans="1:17" x14ac:dyDescent="0.2">
      <c r="A99" s="50"/>
      <c r="B99" s="50"/>
      <c r="C99" s="54"/>
      <c r="D99" s="50"/>
      <c r="E99" s="50"/>
      <c r="F99" s="55"/>
      <c r="G99" s="55"/>
      <c r="H99" s="39" t="s">
        <v>135</v>
      </c>
    </row>
    <row r="100" spans="1:17" x14ac:dyDescent="0.2">
      <c r="A100" s="50"/>
      <c r="B100" s="50"/>
      <c r="C100" s="51" t="s">
        <v>159</v>
      </c>
      <c r="D100" s="50"/>
      <c r="E100" s="50"/>
      <c r="F100" s="55"/>
      <c r="G100" s="55"/>
      <c r="H100" s="39" t="s">
        <v>135</v>
      </c>
    </row>
    <row r="101" spans="1:17" x14ac:dyDescent="0.2">
      <c r="A101" s="50"/>
      <c r="B101" s="50"/>
      <c r="C101" s="51" t="s">
        <v>134</v>
      </c>
      <c r="D101" s="50"/>
      <c r="E101" s="50" t="s">
        <v>135</v>
      </c>
      <c r="F101" s="56" t="s">
        <v>137</v>
      </c>
      <c r="G101" s="53">
        <v>0</v>
      </c>
      <c r="H101" s="39" t="s">
        <v>135</v>
      </c>
    </row>
    <row r="102" spans="1:17" x14ac:dyDescent="0.2">
      <c r="A102" s="50"/>
      <c r="B102" s="50"/>
      <c r="C102" s="54"/>
      <c r="D102" s="50"/>
      <c r="E102" s="50"/>
      <c r="F102" s="55"/>
      <c r="G102" s="55"/>
      <c r="H102" s="39" t="s">
        <v>135</v>
      </c>
    </row>
    <row r="103" spans="1:17" x14ac:dyDescent="0.2">
      <c r="A103" s="50"/>
      <c r="B103" s="46"/>
      <c r="C103" s="46"/>
      <c r="D103" s="51"/>
      <c r="E103" s="50"/>
      <c r="F103" s="46"/>
      <c r="G103" s="60"/>
      <c r="H103" s="39" t="s">
        <v>135</v>
      </c>
    </row>
    <row r="104" spans="1:17" x14ac:dyDescent="0.2">
      <c r="A104" s="60"/>
      <c r="B104" s="46"/>
      <c r="C104" s="46" t="s">
        <v>160</v>
      </c>
      <c r="D104" s="46"/>
      <c r="E104" s="60"/>
      <c r="F104" s="48">
        <v>-31.33357732</v>
      </c>
      <c r="G104" s="49">
        <v>-2.1497000000000001E-4</v>
      </c>
      <c r="H104" s="39" t="s">
        <v>135</v>
      </c>
    </row>
    <row r="105" spans="1:17" x14ac:dyDescent="0.2">
      <c r="A105" s="54"/>
      <c r="B105" s="54"/>
      <c r="C105" s="51" t="s">
        <v>161</v>
      </c>
      <c r="D105" s="55"/>
      <c r="E105" s="55"/>
      <c r="F105" s="52">
        <v>145754.92360647299</v>
      </c>
      <c r="G105" s="61">
        <v>1.0000000200000001</v>
      </c>
      <c r="H105" s="39" t="s">
        <v>135</v>
      </c>
    </row>
    <row r="106" spans="1:17" x14ac:dyDescent="0.2">
      <c r="A106" s="62"/>
      <c r="B106" s="62"/>
      <c r="C106" s="63"/>
      <c r="D106" s="64"/>
      <c r="E106" s="64"/>
      <c r="F106" s="65"/>
      <c r="G106" s="66"/>
      <c r="H106" s="67"/>
    </row>
    <row r="107" spans="1:17" x14ac:dyDescent="0.2">
      <c r="A107" s="62"/>
      <c r="B107" s="68" t="s">
        <v>937</v>
      </c>
      <c r="C107" s="68"/>
      <c r="D107" s="68"/>
      <c r="E107" s="68"/>
      <c r="F107" s="68"/>
      <c r="G107" s="68"/>
      <c r="H107" s="68"/>
      <c r="J107" s="69"/>
    </row>
    <row r="108" spans="1:17" x14ac:dyDescent="0.2">
      <c r="A108" s="62"/>
      <c r="B108" s="68" t="s">
        <v>938</v>
      </c>
      <c r="C108" s="68"/>
      <c r="D108" s="68"/>
      <c r="E108" s="68"/>
      <c r="F108" s="68"/>
      <c r="G108" s="68"/>
      <c r="H108" s="68"/>
      <c r="J108" s="69"/>
    </row>
    <row r="109" spans="1:17" x14ac:dyDescent="0.2">
      <c r="A109" s="62"/>
      <c r="B109" s="68" t="s">
        <v>939</v>
      </c>
      <c r="C109" s="68"/>
      <c r="D109" s="68"/>
      <c r="E109" s="68"/>
      <c r="F109" s="68"/>
      <c r="G109" s="68"/>
      <c r="H109" s="68"/>
      <c r="J109" s="69"/>
    </row>
    <row r="110" spans="1:17" s="72" customFormat="1" ht="68.25" customHeight="1" x14ac:dyDescent="0.25">
      <c r="A110" s="70"/>
      <c r="B110" s="71" t="s">
        <v>940</v>
      </c>
      <c r="C110" s="71"/>
      <c r="D110" s="71"/>
      <c r="E110" s="71"/>
      <c r="F110" s="71"/>
      <c r="G110" s="71"/>
      <c r="H110" s="71"/>
      <c r="I110" s="33"/>
      <c r="J110" s="69"/>
      <c r="K110" s="33"/>
      <c r="L110" s="33"/>
      <c r="M110" s="33"/>
      <c r="N110" s="33"/>
      <c r="O110" s="33"/>
      <c r="P110" s="33"/>
      <c r="Q110" s="33"/>
    </row>
    <row r="111" spans="1:17" x14ac:dyDescent="0.2">
      <c r="A111" s="62"/>
      <c r="B111" s="68" t="s">
        <v>941</v>
      </c>
      <c r="C111" s="68"/>
      <c r="D111" s="68"/>
      <c r="E111" s="68"/>
      <c r="F111" s="68"/>
      <c r="G111" s="68"/>
      <c r="H111" s="68"/>
      <c r="J111" s="69"/>
    </row>
    <row r="112" spans="1:17" x14ac:dyDescent="0.2">
      <c r="A112" s="62"/>
      <c r="B112" s="62"/>
      <c r="C112" s="62"/>
      <c r="D112" s="64"/>
      <c r="E112" s="64"/>
      <c r="F112" s="64"/>
      <c r="G112" s="64"/>
    </row>
    <row r="113" spans="1:10" x14ac:dyDescent="0.2">
      <c r="A113" s="62"/>
      <c r="B113" s="73" t="s">
        <v>162</v>
      </c>
      <c r="C113" s="74"/>
      <c r="D113" s="75"/>
      <c r="E113" s="76"/>
      <c r="F113" s="64"/>
      <c r="G113" s="64"/>
    </row>
    <row r="114" spans="1:10" ht="28.5" customHeight="1" x14ac:dyDescent="0.2">
      <c r="A114" s="62"/>
      <c r="B114" s="77" t="s">
        <v>163</v>
      </c>
      <c r="C114" s="78"/>
      <c r="D114" s="38" t="s">
        <v>164</v>
      </c>
      <c r="E114" s="76"/>
      <c r="F114" s="64"/>
      <c r="G114" s="64"/>
    </row>
    <row r="115" spans="1:10" x14ac:dyDescent="0.2">
      <c r="A115" s="62"/>
      <c r="B115" s="77" t="s">
        <v>942</v>
      </c>
      <c r="C115" s="78"/>
      <c r="D115" s="38" t="s">
        <v>164</v>
      </c>
      <c r="E115" s="76"/>
      <c r="F115" s="64"/>
      <c r="G115" s="64"/>
    </row>
    <row r="116" spans="1:10" x14ac:dyDescent="0.2">
      <c r="A116" s="62"/>
      <c r="B116" s="77" t="s">
        <v>165</v>
      </c>
      <c r="C116" s="78"/>
      <c r="D116" s="79" t="s">
        <v>135</v>
      </c>
      <c r="E116" s="76"/>
      <c r="F116" s="64"/>
      <c r="G116" s="64"/>
    </row>
    <row r="117" spans="1:10" x14ac:dyDescent="0.2">
      <c r="A117" s="80"/>
      <c r="B117" s="81" t="s">
        <v>135</v>
      </c>
      <c r="C117" s="81" t="s">
        <v>943</v>
      </c>
      <c r="D117" s="81" t="s">
        <v>166</v>
      </c>
      <c r="E117" s="80"/>
      <c r="F117" s="80"/>
      <c r="G117" s="80"/>
      <c r="H117" s="80"/>
      <c r="J117" s="69"/>
    </row>
    <row r="118" spans="1:10" x14ac:dyDescent="0.2">
      <c r="A118" s="80"/>
      <c r="B118" s="82" t="s">
        <v>167</v>
      </c>
      <c r="C118" s="83">
        <v>46053</v>
      </c>
      <c r="D118" s="83">
        <v>46081</v>
      </c>
      <c r="E118" s="80"/>
      <c r="F118" s="80"/>
      <c r="G118" s="80"/>
      <c r="J118" s="69"/>
    </row>
    <row r="119" spans="1:10" x14ac:dyDescent="0.2">
      <c r="A119" s="84"/>
      <c r="B119" s="46" t="s">
        <v>168</v>
      </c>
      <c r="C119" s="85">
        <v>99.930300000000003</v>
      </c>
      <c r="D119" s="85">
        <v>100.1837</v>
      </c>
      <c r="E119" s="84"/>
      <c r="F119" s="86"/>
      <c r="G119" s="87"/>
    </row>
    <row r="120" spans="1:10" x14ac:dyDescent="0.2">
      <c r="A120" s="84"/>
      <c r="B120" s="46" t="s">
        <v>169</v>
      </c>
      <c r="C120" s="85">
        <v>28.610600000000002</v>
      </c>
      <c r="D120" s="85">
        <v>28.683199999999999</v>
      </c>
      <c r="E120" s="84"/>
      <c r="F120" s="86"/>
      <c r="G120" s="87"/>
    </row>
    <row r="121" spans="1:10" x14ac:dyDescent="0.2">
      <c r="A121" s="84"/>
      <c r="B121" s="46" t="s">
        <v>170</v>
      </c>
      <c r="C121" s="85">
        <v>90.725700000000003</v>
      </c>
      <c r="D121" s="85">
        <v>90.888099999999994</v>
      </c>
      <c r="E121" s="84"/>
      <c r="F121" s="86"/>
      <c r="G121" s="87"/>
    </row>
    <row r="122" spans="1:10" x14ac:dyDescent="0.2">
      <c r="A122" s="84"/>
      <c r="B122" s="46" t="s">
        <v>171</v>
      </c>
      <c r="C122" s="85">
        <v>25.531199999999998</v>
      </c>
      <c r="D122" s="85">
        <v>25.576899999999998</v>
      </c>
      <c r="E122" s="84"/>
      <c r="F122" s="86"/>
      <c r="G122" s="87"/>
    </row>
    <row r="123" spans="1:10" x14ac:dyDescent="0.2">
      <c r="A123" s="84"/>
      <c r="B123" s="84"/>
      <c r="C123" s="84"/>
      <c r="D123" s="84"/>
      <c r="E123" s="84"/>
      <c r="F123" s="84"/>
      <c r="G123" s="84"/>
    </row>
    <row r="124" spans="1:10" x14ac:dyDescent="0.2">
      <c r="A124" s="80"/>
      <c r="B124" s="77" t="s">
        <v>944</v>
      </c>
      <c r="C124" s="78"/>
      <c r="D124" s="38" t="s">
        <v>164</v>
      </c>
      <c r="E124" s="80"/>
      <c r="F124" s="80"/>
      <c r="G124" s="80"/>
    </row>
    <row r="125" spans="1:10" x14ac:dyDescent="0.2">
      <c r="A125" s="80"/>
      <c r="B125" s="152"/>
      <c r="C125" s="152"/>
      <c r="D125" s="152"/>
      <c r="E125" s="80"/>
      <c r="F125" s="80"/>
      <c r="G125" s="80"/>
    </row>
    <row r="126" spans="1:10" x14ac:dyDescent="0.2">
      <c r="A126" s="80"/>
      <c r="B126" s="77" t="s">
        <v>173</v>
      </c>
      <c r="C126" s="78"/>
      <c r="D126" s="38" t="s">
        <v>164</v>
      </c>
      <c r="E126" s="92"/>
      <c r="F126" s="80"/>
      <c r="G126" s="80"/>
    </row>
    <row r="127" spans="1:10" x14ac:dyDescent="0.2">
      <c r="A127" s="80"/>
      <c r="B127" s="77" t="s">
        <v>174</v>
      </c>
      <c r="C127" s="78"/>
      <c r="D127" s="38" t="s">
        <v>164</v>
      </c>
      <c r="E127" s="92"/>
      <c r="F127" s="80"/>
      <c r="G127" s="80"/>
    </row>
    <row r="128" spans="1:10" ht="17.100000000000001" customHeight="1" x14ac:dyDescent="0.2">
      <c r="A128" s="80"/>
      <c r="B128" s="77" t="s">
        <v>175</v>
      </c>
      <c r="C128" s="78"/>
      <c r="D128" s="38" t="s">
        <v>164</v>
      </c>
      <c r="E128" s="92"/>
      <c r="F128" s="80"/>
      <c r="G128" s="80"/>
    </row>
    <row r="129" spans="1:7" ht="17.100000000000001" customHeight="1" x14ac:dyDescent="0.2">
      <c r="A129" s="80"/>
      <c r="B129" s="77" t="s">
        <v>176</v>
      </c>
      <c r="C129" s="78"/>
      <c r="D129" s="93">
        <v>0.21076759188109953</v>
      </c>
      <c r="E129" s="80"/>
      <c r="F129" s="90"/>
      <c r="G129" s="91"/>
    </row>
    <row r="131" spans="1:7" x14ac:dyDescent="0.2">
      <c r="B131" s="94" t="s">
        <v>945</v>
      </c>
      <c r="C131" s="94"/>
    </row>
    <row r="133" spans="1:7" ht="153.75" customHeight="1" x14ac:dyDescent="0.2"/>
    <row r="136" spans="1:7" x14ac:dyDescent="0.2">
      <c r="B136" s="95" t="s">
        <v>946</v>
      </c>
      <c r="C136" s="96"/>
      <c r="D136" s="95"/>
    </row>
    <row r="137" spans="1:7" x14ac:dyDescent="0.2">
      <c r="B137" s="95" t="s">
        <v>1092</v>
      </c>
      <c r="D137" s="95"/>
    </row>
    <row r="138" spans="1:7" ht="165" customHeight="1" x14ac:dyDescent="0.2"/>
    <row r="140" spans="1:7" ht="12.75" customHeight="1" x14ac:dyDescent="0.2"/>
    <row r="141" spans="1:7" ht="12.75" customHeight="1" x14ac:dyDescent="0.2"/>
    <row r="142" spans="1:7" ht="12.75" customHeight="1" x14ac:dyDescent="0.2"/>
    <row r="143" spans="1:7" ht="12.75" customHeight="1" x14ac:dyDescent="0.2"/>
    <row r="144" spans="1:7" ht="12.75" customHeight="1" x14ac:dyDescent="0.2"/>
    <row r="145" s="33" customFormat="1" ht="12.75" customHeight="1" x14ac:dyDescent="0.2"/>
  </sheetData>
  <mergeCells count="18">
    <mergeCell ref="B115:C115"/>
    <mergeCell ref="B116:C116"/>
    <mergeCell ref="B131:C131"/>
    <mergeCell ref="B124:C124"/>
    <mergeCell ref="B128:C128"/>
    <mergeCell ref="B129:C129"/>
    <mergeCell ref="B126:C126"/>
    <mergeCell ref="B127:C127"/>
    <mergeCell ref="B109:H109"/>
    <mergeCell ref="B110:H110"/>
    <mergeCell ref="B111:H111"/>
    <mergeCell ref="B113:D113"/>
    <mergeCell ref="B114:C114"/>
    <mergeCell ref="A1:H1"/>
    <mergeCell ref="A2:H2"/>
    <mergeCell ref="A3:H3"/>
    <mergeCell ref="B107:H107"/>
    <mergeCell ref="B108:H108"/>
  </mergeCells>
  <hyperlinks>
    <hyperlink ref="I1" location="Index!B2" display="Index" xr:uid="{2B786542-1DB3-4590-99E9-9BB3297EFC9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0D4E-D782-47F8-95F4-4754C99E5057}">
  <sheetPr>
    <outlinePr summaryBelow="0" summaryRight="0"/>
  </sheetPr>
  <dimension ref="A1:Q161"/>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2.5703125" style="33" bestFit="1" customWidth="1"/>
    <col min="4" max="4" width="25.5703125" style="33" bestFit="1" customWidth="1"/>
    <col min="5" max="5" width="13.570312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831</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14</v>
      </c>
      <c r="C7" s="46" t="s">
        <v>15</v>
      </c>
      <c r="D7" s="46" t="s">
        <v>16</v>
      </c>
      <c r="E7" s="47">
        <v>1570793</v>
      </c>
      <c r="F7" s="48">
        <v>29519.912849</v>
      </c>
      <c r="G7" s="49">
        <v>6.3981389999999999E-2</v>
      </c>
      <c r="H7" s="39" t="s">
        <v>135</v>
      </c>
    </row>
    <row r="8" spans="1:9" x14ac:dyDescent="0.2">
      <c r="A8" s="45">
        <v>2</v>
      </c>
      <c r="B8" s="46" t="s">
        <v>323</v>
      </c>
      <c r="C8" s="46" t="s">
        <v>324</v>
      </c>
      <c r="D8" s="46" t="s">
        <v>31</v>
      </c>
      <c r="E8" s="47">
        <v>3285248</v>
      </c>
      <c r="F8" s="48">
        <v>29164.789120000001</v>
      </c>
      <c r="G8" s="49">
        <v>6.3211699999999996E-2</v>
      </c>
      <c r="H8" s="39" t="s">
        <v>135</v>
      </c>
    </row>
    <row r="9" spans="1:9" x14ac:dyDescent="0.2">
      <c r="A9" s="45">
        <v>3</v>
      </c>
      <c r="B9" s="46" t="s">
        <v>325</v>
      </c>
      <c r="C9" s="46" t="s">
        <v>326</v>
      </c>
      <c r="D9" s="46" t="s">
        <v>31</v>
      </c>
      <c r="E9" s="47">
        <v>1807958</v>
      </c>
      <c r="F9" s="48">
        <v>25020.330762000001</v>
      </c>
      <c r="G9" s="49">
        <v>5.4229010000000001E-2</v>
      </c>
      <c r="H9" s="39" t="s">
        <v>135</v>
      </c>
    </row>
    <row r="10" spans="1:9" x14ac:dyDescent="0.2">
      <c r="A10" s="45">
        <v>4</v>
      </c>
      <c r="B10" s="46" t="s">
        <v>17</v>
      </c>
      <c r="C10" s="46" t="s">
        <v>18</v>
      </c>
      <c r="D10" s="46" t="s">
        <v>19</v>
      </c>
      <c r="E10" s="47">
        <v>1532287</v>
      </c>
      <c r="F10" s="48">
        <v>21358.548492999998</v>
      </c>
      <c r="G10" s="49">
        <v>4.6292470000000002E-2</v>
      </c>
      <c r="H10" s="39" t="s">
        <v>135</v>
      </c>
    </row>
    <row r="11" spans="1:9" x14ac:dyDescent="0.2">
      <c r="A11" s="45">
        <v>5</v>
      </c>
      <c r="B11" s="46" t="s">
        <v>348</v>
      </c>
      <c r="C11" s="46" t="s">
        <v>349</v>
      </c>
      <c r="D11" s="46" t="s">
        <v>290</v>
      </c>
      <c r="E11" s="47">
        <v>7924160</v>
      </c>
      <c r="F11" s="48">
        <v>19517.20608</v>
      </c>
      <c r="G11" s="49">
        <v>4.230155E-2</v>
      </c>
      <c r="H11" s="39" t="s">
        <v>135</v>
      </c>
    </row>
    <row r="12" spans="1:9" x14ac:dyDescent="0.2">
      <c r="A12" s="45">
        <v>6</v>
      </c>
      <c r="B12" s="46" t="s">
        <v>61</v>
      </c>
      <c r="C12" s="46" t="s">
        <v>62</v>
      </c>
      <c r="D12" s="46" t="s">
        <v>63</v>
      </c>
      <c r="E12" s="47">
        <v>1090073</v>
      </c>
      <c r="F12" s="48">
        <v>16580.010330000001</v>
      </c>
      <c r="G12" s="49">
        <v>3.5935479999999999E-2</v>
      </c>
      <c r="H12" s="39" t="s">
        <v>135</v>
      </c>
    </row>
    <row r="13" spans="1:9" x14ac:dyDescent="0.2">
      <c r="A13" s="45">
        <v>7</v>
      </c>
      <c r="B13" s="46" t="s">
        <v>315</v>
      </c>
      <c r="C13" s="46" t="s">
        <v>316</v>
      </c>
      <c r="D13" s="46" t="s">
        <v>180</v>
      </c>
      <c r="E13" s="47">
        <v>1286643</v>
      </c>
      <c r="F13" s="48">
        <v>13888.024541999999</v>
      </c>
      <c r="G13" s="49">
        <v>3.0100869999999998E-2</v>
      </c>
      <c r="H13" s="39" t="s">
        <v>135</v>
      </c>
    </row>
    <row r="14" spans="1:9" x14ac:dyDescent="0.2">
      <c r="A14" s="45">
        <v>8</v>
      </c>
      <c r="B14" s="46" t="s">
        <v>36</v>
      </c>
      <c r="C14" s="46" t="s">
        <v>37</v>
      </c>
      <c r="D14" s="46" t="s">
        <v>31</v>
      </c>
      <c r="E14" s="47">
        <v>982972</v>
      </c>
      <c r="F14" s="48">
        <v>13554.200908000001</v>
      </c>
      <c r="G14" s="49">
        <v>2.937735E-2</v>
      </c>
      <c r="H14" s="39" t="s">
        <v>135</v>
      </c>
    </row>
    <row r="15" spans="1:9" x14ac:dyDescent="0.2">
      <c r="A15" s="45">
        <v>9</v>
      </c>
      <c r="B15" s="46" t="s">
        <v>669</v>
      </c>
      <c r="C15" s="46" t="s">
        <v>670</v>
      </c>
      <c r="D15" s="46" t="s">
        <v>180</v>
      </c>
      <c r="E15" s="47">
        <v>677831</v>
      </c>
      <c r="F15" s="48">
        <v>13511.883153999999</v>
      </c>
      <c r="G15" s="49">
        <v>2.928563E-2</v>
      </c>
      <c r="H15" s="39" t="s">
        <v>135</v>
      </c>
    </row>
    <row r="16" spans="1:9" x14ac:dyDescent="0.2">
      <c r="A16" s="45">
        <v>10</v>
      </c>
      <c r="B16" s="46" t="s">
        <v>100</v>
      </c>
      <c r="C16" s="46" t="s">
        <v>101</v>
      </c>
      <c r="D16" s="46" t="s">
        <v>102</v>
      </c>
      <c r="E16" s="47">
        <v>164533</v>
      </c>
      <c r="F16" s="48">
        <v>12868.948595</v>
      </c>
      <c r="G16" s="49">
        <v>2.7892130000000001E-2</v>
      </c>
      <c r="H16" s="39" t="s">
        <v>135</v>
      </c>
    </row>
    <row r="17" spans="1:8" x14ac:dyDescent="0.2">
      <c r="A17" s="45">
        <v>11</v>
      </c>
      <c r="B17" s="46" t="s">
        <v>433</v>
      </c>
      <c r="C17" s="46" t="s">
        <v>434</v>
      </c>
      <c r="D17" s="46" t="s">
        <v>48</v>
      </c>
      <c r="E17" s="47">
        <v>275874</v>
      </c>
      <c r="F17" s="48">
        <v>11938.44735</v>
      </c>
      <c r="G17" s="49">
        <v>2.587536E-2</v>
      </c>
      <c r="H17" s="39" t="s">
        <v>135</v>
      </c>
    </row>
    <row r="18" spans="1:8" x14ac:dyDescent="0.2">
      <c r="A18" s="45">
        <v>12</v>
      </c>
      <c r="B18" s="46" t="s">
        <v>363</v>
      </c>
      <c r="C18" s="46" t="s">
        <v>364</v>
      </c>
      <c r="D18" s="46" t="s">
        <v>102</v>
      </c>
      <c r="E18" s="47">
        <v>1639820</v>
      </c>
      <c r="F18" s="48">
        <v>10734.26172</v>
      </c>
      <c r="G18" s="49">
        <v>2.3265419999999998E-2</v>
      </c>
      <c r="H18" s="39" t="s">
        <v>135</v>
      </c>
    </row>
    <row r="19" spans="1:8" x14ac:dyDescent="0.2">
      <c r="A19" s="45">
        <v>13</v>
      </c>
      <c r="B19" s="46" t="s">
        <v>76</v>
      </c>
      <c r="C19" s="46" t="s">
        <v>77</v>
      </c>
      <c r="D19" s="46" t="s">
        <v>78</v>
      </c>
      <c r="E19" s="47">
        <v>219091</v>
      </c>
      <c r="F19" s="48">
        <v>10575.960752000001</v>
      </c>
      <c r="G19" s="49">
        <v>2.2922310000000001E-2</v>
      </c>
      <c r="H19" s="39" t="s">
        <v>135</v>
      </c>
    </row>
    <row r="20" spans="1:8" x14ac:dyDescent="0.2">
      <c r="A20" s="45">
        <v>14</v>
      </c>
      <c r="B20" s="46" t="s">
        <v>395</v>
      </c>
      <c r="C20" s="46" t="s">
        <v>396</v>
      </c>
      <c r="D20" s="46" t="s">
        <v>180</v>
      </c>
      <c r="E20" s="47">
        <v>630115</v>
      </c>
      <c r="F20" s="48">
        <v>10296.709215000001</v>
      </c>
      <c r="G20" s="49">
        <v>2.231706E-2</v>
      </c>
      <c r="H20" s="39" t="s">
        <v>135</v>
      </c>
    </row>
    <row r="21" spans="1:8" x14ac:dyDescent="0.2">
      <c r="A21" s="45">
        <v>15</v>
      </c>
      <c r="B21" s="46" t="s">
        <v>288</v>
      </c>
      <c r="C21" s="46" t="s">
        <v>289</v>
      </c>
      <c r="D21" s="46" t="s">
        <v>290</v>
      </c>
      <c r="E21" s="47">
        <v>998415</v>
      </c>
      <c r="F21" s="48">
        <v>10279.680840000001</v>
      </c>
      <c r="G21" s="49">
        <v>2.228016E-2</v>
      </c>
      <c r="H21" s="39" t="s">
        <v>135</v>
      </c>
    </row>
    <row r="22" spans="1:8" x14ac:dyDescent="0.2">
      <c r="A22" s="45">
        <v>16</v>
      </c>
      <c r="B22" s="46" t="s">
        <v>401</v>
      </c>
      <c r="C22" s="46" t="s">
        <v>402</v>
      </c>
      <c r="D22" s="46" t="s">
        <v>180</v>
      </c>
      <c r="E22" s="47">
        <v>1193281</v>
      </c>
      <c r="F22" s="48">
        <v>9841.5850475000007</v>
      </c>
      <c r="G22" s="49">
        <v>2.133063E-2</v>
      </c>
      <c r="H22" s="39" t="s">
        <v>135</v>
      </c>
    </row>
    <row r="23" spans="1:8" x14ac:dyDescent="0.2">
      <c r="A23" s="45">
        <v>17</v>
      </c>
      <c r="B23" s="46" t="s">
        <v>64</v>
      </c>
      <c r="C23" s="46" t="s">
        <v>65</v>
      </c>
      <c r="D23" s="46" t="s">
        <v>16</v>
      </c>
      <c r="E23" s="47">
        <v>2158174</v>
      </c>
      <c r="F23" s="48">
        <v>9818.6126129999993</v>
      </c>
      <c r="G23" s="49">
        <v>2.1280839999999999E-2</v>
      </c>
      <c r="H23" s="39" t="s">
        <v>135</v>
      </c>
    </row>
    <row r="24" spans="1:8" x14ac:dyDescent="0.2">
      <c r="A24" s="45">
        <v>18</v>
      </c>
      <c r="B24" s="46" t="s">
        <v>385</v>
      </c>
      <c r="C24" s="46" t="s">
        <v>386</v>
      </c>
      <c r="D24" s="46" t="s">
        <v>219</v>
      </c>
      <c r="E24" s="47">
        <v>1702927</v>
      </c>
      <c r="F24" s="48">
        <v>9014.4440744999993</v>
      </c>
      <c r="G24" s="49">
        <v>1.9537889999999999E-2</v>
      </c>
      <c r="H24" s="39" t="s">
        <v>135</v>
      </c>
    </row>
    <row r="25" spans="1:8" x14ac:dyDescent="0.2">
      <c r="A25" s="45">
        <v>19</v>
      </c>
      <c r="B25" s="46" t="s">
        <v>346</v>
      </c>
      <c r="C25" s="46" t="s">
        <v>347</v>
      </c>
      <c r="D25" s="46" t="s">
        <v>264</v>
      </c>
      <c r="E25" s="47">
        <v>572917</v>
      </c>
      <c r="F25" s="48">
        <v>7890.2129240000004</v>
      </c>
      <c r="G25" s="49">
        <v>1.7101229999999999E-2</v>
      </c>
      <c r="H25" s="39" t="s">
        <v>135</v>
      </c>
    </row>
    <row r="26" spans="1:8" x14ac:dyDescent="0.2">
      <c r="A26" s="45">
        <v>20</v>
      </c>
      <c r="B26" s="46" t="s">
        <v>832</v>
      </c>
      <c r="C26" s="46" t="s">
        <v>833</v>
      </c>
      <c r="D26" s="46" t="s">
        <v>213</v>
      </c>
      <c r="E26" s="47">
        <v>683468</v>
      </c>
      <c r="F26" s="48">
        <v>7506.5290439999999</v>
      </c>
      <c r="G26" s="49">
        <v>1.626963E-2</v>
      </c>
      <c r="H26" s="39" t="s">
        <v>135</v>
      </c>
    </row>
    <row r="27" spans="1:8" x14ac:dyDescent="0.2">
      <c r="A27" s="45">
        <v>21</v>
      </c>
      <c r="B27" s="46" t="s">
        <v>417</v>
      </c>
      <c r="C27" s="46" t="s">
        <v>418</v>
      </c>
      <c r="D27" s="46" t="s">
        <v>180</v>
      </c>
      <c r="E27" s="47">
        <v>577745</v>
      </c>
      <c r="F27" s="48">
        <v>7427.4897199999996</v>
      </c>
      <c r="G27" s="49">
        <v>1.6098319999999999E-2</v>
      </c>
      <c r="H27" s="39" t="s">
        <v>135</v>
      </c>
    </row>
    <row r="28" spans="1:8" x14ac:dyDescent="0.2">
      <c r="A28" s="45">
        <v>22</v>
      </c>
      <c r="B28" s="46" t="s">
        <v>834</v>
      </c>
      <c r="C28" s="46" t="s">
        <v>835</v>
      </c>
      <c r="D28" s="46" t="s">
        <v>249</v>
      </c>
      <c r="E28" s="47">
        <v>1087017</v>
      </c>
      <c r="F28" s="48">
        <v>7114.5262650000004</v>
      </c>
      <c r="G28" s="49">
        <v>1.542001E-2</v>
      </c>
      <c r="H28" s="39" t="s">
        <v>135</v>
      </c>
    </row>
    <row r="29" spans="1:8" x14ac:dyDescent="0.2">
      <c r="A29" s="45">
        <v>23</v>
      </c>
      <c r="B29" s="46" t="s">
        <v>836</v>
      </c>
      <c r="C29" s="46" t="s">
        <v>837</v>
      </c>
      <c r="D29" s="46" t="s">
        <v>31</v>
      </c>
      <c r="E29" s="47">
        <v>3489199</v>
      </c>
      <c r="F29" s="48">
        <v>6349.6443402000004</v>
      </c>
      <c r="G29" s="49">
        <v>1.376221E-2</v>
      </c>
      <c r="H29" s="39" t="s">
        <v>135</v>
      </c>
    </row>
    <row r="30" spans="1:8" x14ac:dyDescent="0.2">
      <c r="A30" s="45">
        <v>24</v>
      </c>
      <c r="B30" s="46" t="s">
        <v>87</v>
      </c>
      <c r="C30" s="46" t="s">
        <v>88</v>
      </c>
      <c r="D30" s="46" t="s">
        <v>78</v>
      </c>
      <c r="E30" s="47">
        <v>1343146</v>
      </c>
      <c r="F30" s="48">
        <v>5821.1947639999999</v>
      </c>
      <c r="G30" s="49">
        <v>1.2616840000000001E-2</v>
      </c>
      <c r="H30" s="39" t="s">
        <v>135</v>
      </c>
    </row>
    <row r="31" spans="1:8" x14ac:dyDescent="0.2">
      <c r="A31" s="45">
        <v>25</v>
      </c>
      <c r="B31" s="46" t="s">
        <v>403</v>
      </c>
      <c r="C31" s="46" t="s">
        <v>404</v>
      </c>
      <c r="D31" s="46" t="s">
        <v>226</v>
      </c>
      <c r="E31" s="47">
        <v>1353240</v>
      </c>
      <c r="F31" s="48">
        <v>5592.94092</v>
      </c>
      <c r="G31" s="49">
        <v>1.212213E-2</v>
      </c>
      <c r="H31" s="39" t="s">
        <v>135</v>
      </c>
    </row>
    <row r="32" spans="1:8" x14ac:dyDescent="0.2">
      <c r="A32" s="45">
        <v>26</v>
      </c>
      <c r="B32" s="46" t="s">
        <v>375</v>
      </c>
      <c r="C32" s="46" t="s">
        <v>376</v>
      </c>
      <c r="D32" s="46" t="s">
        <v>216</v>
      </c>
      <c r="E32" s="47">
        <v>2671216</v>
      </c>
      <c r="F32" s="48">
        <v>5457.0271664000002</v>
      </c>
      <c r="G32" s="49">
        <v>1.1827549999999999E-2</v>
      </c>
      <c r="H32" s="39" t="s">
        <v>135</v>
      </c>
    </row>
    <row r="33" spans="1:8" x14ac:dyDescent="0.2">
      <c r="A33" s="45">
        <v>27</v>
      </c>
      <c r="B33" s="46" t="s">
        <v>275</v>
      </c>
      <c r="C33" s="46" t="s">
        <v>276</v>
      </c>
      <c r="D33" s="46" t="s">
        <v>216</v>
      </c>
      <c r="E33" s="47">
        <v>663825</v>
      </c>
      <c r="F33" s="48">
        <v>5364.3698249999998</v>
      </c>
      <c r="G33" s="49">
        <v>1.162672E-2</v>
      </c>
      <c r="H33" s="39" t="s">
        <v>135</v>
      </c>
    </row>
    <row r="34" spans="1:8" x14ac:dyDescent="0.2">
      <c r="A34" s="45">
        <v>28</v>
      </c>
      <c r="B34" s="46" t="s">
        <v>365</v>
      </c>
      <c r="C34" s="46" t="s">
        <v>366</v>
      </c>
      <c r="D34" s="46" t="s">
        <v>31</v>
      </c>
      <c r="E34" s="47">
        <v>9068367</v>
      </c>
      <c r="F34" s="48">
        <v>5265.0938802000001</v>
      </c>
      <c r="G34" s="49">
        <v>1.1411549999999999E-2</v>
      </c>
      <c r="H34" s="39" t="s">
        <v>135</v>
      </c>
    </row>
    <row r="35" spans="1:8" x14ac:dyDescent="0.2">
      <c r="A35" s="45">
        <v>29</v>
      </c>
      <c r="B35" s="46" t="s">
        <v>481</v>
      </c>
      <c r="C35" s="46" t="s">
        <v>482</v>
      </c>
      <c r="D35" s="46" t="s">
        <v>48</v>
      </c>
      <c r="E35" s="47">
        <v>1639084</v>
      </c>
      <c r="F35" s="48">
        <v>5199.9939899999999</v>
      </c>
      <c r="G35" s="49">
        <v>1.127046E-2</v>
      </c>
      <c r="H35" s="39" t="s">
        <v>135</v>
      </c>
    </row>
    <row r="36" spans="1:8" x14ac:dyDescent="0.2">
      <c r="A36" s="45">
        <v>30</v>
      </c>
      <c r="B36" s="46" t="s">
        <v>211</v>
      </c>
      <c r="C36" s="46" t="s">
        <v>212</v>
      </c>
      <c r="D36" s="46" t="s">
        <v>213</v>
      </c>
      <c r="E36" s="47">
        <v>339403</v>
      </c>
      <c r="F36" s="48">
        <v>5028.5948479999997</v>
      </c>
      <c r="G36" s="49">
        <v>1.0898969999999999E-2</v>
      </c>
      <c r="H36" s="39" t="s">
        <v>135</v>
      </c>
    </row>
    <row r="37" spans="1:8" x14ac:dyDescent="0.2">
      <c r="A37" s="45">
        <v>31</v>
      </c>
      <c r="B37" s="46" t="s">
        <v>217</v>
      </c>
      <c r="C37" s="46" t="s">
        <v>218</v>
      </c>
      <c r="D37" s="46" t="s">
        <v>219</v>
      </c>
      <c r="E37" s="47">
        <v>422637</v>
      </c>
      <c r="F37" s="48">
        <v>5011.6295460000001</v>
      </c>
      <c r="G37" s="49">
        <v>1.0862200000000001E-2</v>
      </c>
      <c r="H37" s="39" t="s">
        <v>135</v>
      </c>
    </row>
    <row r="38" spans="1:8" x14ac:dyDescent="0.2">
      <c r="A38" s="45">
        <v>32</v>
      </c>
      <c r="B38" s="46" t="s">
        <v>207</v>
      </c>
      <c r="C38" s="46" t="s">
        <v>208</v>
      </c>
      <c r="D38" s="46" t="s">
        <v>107</v>
      </c>
      <c r="E38" s="47">
        <v>297297</v>
      </c>
      <c r="F38" s="48">
        <v>4930.9680420000004</v>
      </c>
      <c r="G38" s="49">
        <v>1.068737E-2</v>
      </c>
      <c r="H38" s="39" t="s">
        <v>135</v>
      </c>
    </row>
    <row r="39" spans="1:8" x14ac:dyDescent="0.2">
      <c r="A39" s="45">
        <v>33</v>
      </c>
      <c r="B39" s="46" t="s">
        <v>96</v>
      </c>
      <c r="C39" s="46" t="s">
        <v>97</v>
      </c>
      <c r="D39" s="46" t="s">
        <v>16</v>
      </c>
      <c r="E39" s="47">
        <v>300424</v>
      </c>
      <c r="F39" s="48">
        <v>4827.5132560000002</v>
      </c>
      <c r="G39" s="49">
        <v>1.0463139999999999E-2</v>
      </c>
      <c r="H39" s="39" t="s">
        <v>135</v>
      </c>
    </row>
    <row r="40" spans="1:8" x14ac:dyDescent="0.2">
      <c r="A40" s="45">
        <v>34</v>
      </c>
      <c r="B40" s="46" t="s">
        <v>381</v>
      </c>
      <c r="C40" s="46" t="s">
        <v>382</v>
      </c>
      <c r="D40" s="46" t="s">
        <v>199</v>
      </c>
      <c r="E40" s="47">
        <v>2047480</v>
      </c>
      <c r="F40" s="48">
        <v>4774.72336</v>
      </c>
      <c r="G40" s="49">
        <v>1.034873E-2</v>
      </c>
      <c r="H40" s="39" t="s">
        <v>135</v>
      </c>
    </row>
    <row r="41" spans="1:8" x14ac:dyDescent="0.2">
      <c r="A41" s="45">
        <v>35</v>
      </c>
      <c r="B41" s="46" t="s">
        <v>367</v>
      </c>
      <c r="C41" s="46" t="s">
        <v>368</v>
      </c>
      <c r="D41" s="46" t="s">
        <v>31</v>
      </c>
      <c r="E41" s="47">
        <v>1182407</v>
      </c>
      <c r="F41" s="48">
        <v>4698.8854179999998</v>
      </c>
      <c r="G41" s="49">
        <v>1.018435E-2</v>
      </c>
      <c r="H41" s="39" t="s">
        <v>135</v>
      </c>
    </row>
    <row r="42" spans="1:8" x14ac:dyDescent="0.2">
      <c r="A42" s="45">
        <v>36</v>
      </c>
      <c r="B42" s="46" t="s">
        <v>327</v>
      </c>
      <c r="C42" s="46" t="s">
        <v>328</v>
      </c>
      <c r="D42" s="46" t="s">
        <v>219</v>
      </c>
      <c r="E42" s="47">
        <v>359855</v>
      </c>
      <c r="F42" s="48">
        <v>4678.4748550000004</v>
      </c>
      <c r="G42" s="49">
        <v>1.0140120000000001E-2</v>
      </c>
      <c r="H42" s="39" t="s">
        <v>135</v>
      </c>
    </row>
    <row r="43" spans="1:8" x14ac:dyDescent="0.2">
      <c r="A43" s="45">
        <v>37</v>
      </c>
      <c r="B43" s="46" t="s">
        <v>329</v>
      </c>
      <c r="C43" s="46" t="s">
        <v>330</v>
      </c>
      <c r="D43" s="46" t="s">
        <v>31</v>
      </c>
      <c r="E43" s="47">
        <v>1083795</v>
      </c>
      <c r="F43" s="48">
        <v>4499.9168399999999</v>
      </c>
      <c r="G43" s="49">
        <v>9.7531100000000006E-3</v>
      </c>
      <c r="H43" s="39" t="s">
        <v>135</v>
      </c>
    </row>
    <row r="44" spans="1:8" x14ac:dyDescent="0.2">
      <c r="A44" s="45">
        <v>38</v>
      </c>
      <c r="B44" s="46" t="s">
        <v>648</v>
      </c>
      <c r="C44" s="46" t="s">
        <v>649</v>
      </c>
      <c r="D44" s="46" t="s">
        <v>180</v>
      </c>
      <c r="E44" s="47">
        <v>1260897</v>
      </c>
      <c r="F44" s="48">
        <v>4410.617706</v>
      </c>
      <c r="G44" s="49">
        <v>9.5595599999999999E-3</v>
      </c>
      <c r="H44" s="39" t="s">
        <v>135</v>
      </c>
    </row>
    <row r="45" spans="1:8" x14ac:dyDescent="0.2">
      <c r="A45" s="45">
        <v>39</v>
      </c>
      <c r="B45" s="46" t="s">
        <v>479</v>
      </c>
      <c r="C45" s="46" t="s">
        <v>480</v>
      </c>
      <c r="D45" s="46" t="s">
        <v>249</v>
      </c>
      <c r="E45" s="47">
        <v>1124763</v>
      </c>
      <c r="F45" s="48">
        <v>4169.4964410000002</v>
      </c>
      <c r="G45" s="49">
        <v>9.0369600000000001E-3</v>
      </c>
      <c r="H45" s="39" t="s">
        <v>135</v>
      </c>
    </row>
    <row r="46" spans="1:8" x14ac:dyDescent="0.2">
      <c r="A46" s="45">
        <v>40</v>
      </c>
      <c r="B46" s="46" t="s">
        <v>487</v>
      </c>
      <c r="C46" s="46" t="s">
        <v>488</v>
      </c>
      <c r="D46" s="46" t="s">
        <v>199</v>
      </c>
      <c r="E46" s="47">
        <v>413872</v>
      </c>
      <c r="F46" s="48">
        <v>4086.1582560000002</v>
      </c>
      <c r="G46" s="49">
        <v>8.8563300000000008E-3</v>
      </c>
      <c r="H46" s="39" t="s">
        <v>135</v>
      </c>
    </row>
    <row r="47" spans="1:8" x14ac:dyDescent="0.2">
      <c r="A47" s="45">
        <v>41</v>
      </c>
      <c r="B47" s="46" t="s">
        <v>739</v>
      </c>
      <c r="C47" s="46" t="s">
        <v>740</v>
      </c>
      <c r="D47" s="46" t="s">
        <v>102</v>
      </c>
      <c r="E47" s="47">
        <v>206251</v>
      </c>
      <c r="F47" s="48">
        <v>3926.606538</v>
      </c>
      <c r="G47" s="49">
        <v>8.5105200000000006E-3</v>
      </c>
      <c r="H47" s="39" t="s">
        <v>135</v>
      </c>
    </row>
    <row r="48" spans="1:8" x14ac:dyDescent="0.2">
      <c r="A48" s="45">
        <v>42</v>
      </c>
      <c r="B48" s="46" t="s">
        <v>373</v>
      </c>
      <c r="C48" s="46" t="s">
        <v>374</v>
      </c>
      <c r="D48" s="46" t="s">
        <v>31</v>
      </c>
      <c r="E48" s="47">
        <v>5993073</v>
      </c>
      <c r="F48" s="48">
        <v>3857.7410900999998</v>
      </c>
      <c r="G48" s="49">
        <v>8.3612600000000006E-3</v>
      </c>
      <c r="H48" s="39" t="s">
        <v>135</v>
      </c>
    </row>
    <row r="49" spans="1:8" x14ac:dyDescent="0.2">
      <c r="A49" s="45">
        <v>43</v>
      </c>
      <c r="B49" s="46" t="s">
        <v>389</v>
      </c>
      <c r="C49" s="46" t="s">
        <v>390</v>
      </c>
      <c r="D49" s="46" t="s">
        <v>391</v>
      </c>
      <c r="E49" s="47">
        <v>352255</v>
      </c>
      <c r="F49" s="48">
        <v>3600.7506100000001</v>
      </c>
      <c r="G49" s="49">
        <v>7.8042600000000004E-3</v>
      </c>
      <c r="H49" s="39" t="s">
        <v>135</v>
      </c>
    </row>
    <row r="50" spans="1:8" x14ac:dyDescent="0.2">
      <c r="A50" s="45">
        <v>44</v>
      </c>
      <c r="B50" s="46" t="s">
        <v>411</v>
      </c>
      <c r="C50" s="46" t="s">
        <v>412</v>
      </c>
      <c r="D50" s="46" t="s">
        <v>216</v>
      </c>
      <c r="E50" s="47">
        <v>687602</v>
      </c>
      <c r="F50" s="48">
        <v>3402.598497</v>
      </c>
      <c r="G50" s="49">
        <v>7.3747800000000001E-3</v>
      </c>
      <c r="H50" s="39" t="s">
        <v>135</v>
      </c>
    </row>
    <row r="51" spans="1:8" x14ac:dyDescent="0.2">
      <c r="A51" s="45">
        <v>45</v>
      </c>
      <c r="B51" s="46" t="s">
        <v>695</v>
      </c>
      <c r="C51" s="46" t="s">
        <v>696</v>
      </c>
      <c r="D51" s="46" t="s">
        <v>219</v>
      </c>
      <c r="E51" s="47">
        <v>71455</v>
      </c>
      <c r="F51" s="48">
        <v>3188.3220999999999</v>
      </c>
      <c r="G51" s="49">
        <v>6.9103599999999999E-3</v>
      </c>
      <c r="H51" s="39" t="s">
        <v>135</v>
      </c>
    </row>
    <row r="52" spans="1:8" x14ac:dyDescent="0.2">
      <c r="A52" s="45">
        <v>46</v>
      </c>
      <c r="B52" s="46" t="s">
        <v>243</v>
      </c>
      <c r="C52" s="46" t="s">
        <v>244</v>
      </c>
      <c r="D52" s="46" t="s">
        <v>31</v>
      </c>
      <c r="E52" s="47">
        <v>332975</v>
      </c>
      <c r="F52" s="48">
        <v>3185.7383125000001</v>
      </c>
      <c r="G52" s="49">
        <v>6.9047600000000002E-3</v>
      </c>
      <c r="H52" s="39" t="s">
        <v>135</v>
      </c>
    </row>
    <row r="53" spans="1:8" x14ac:dyDescent="0.2">
      <c r="A53" s="45">
        <v>47</v>
      </c>
      <c r="B53" s="46" t="s">
        <v>415</v>
      </c>
      <c r="C53" s="46" t="s">
        <v>416</v>
      </c>
      <c r="D53" s="46" t="s">
        <v>264</v>
      </c>
      <c r="E53" s="47">
        <v>1096915</v>
      </c>
      <c r="F53" s="48">
        <v>3171.1812650000002</v>
      </c>
      <c r="G53" s="49">
        <v>6.8732100000000003E-3</v>
      </c>
      <c r="H53" s="39" t="s">
        <v>135</v>
      </c>
    </row>
    <row r="54" spans="1:8" x14ac:dyDescent="0.2">
      <c r="A54" s="45">
        <v>48</v>
      </c>
      <c r="B54" s="46" t="s">
        <v>200</v>
      </c>
      <c r="C54" s="46" t="s">
        <v>201</v>
      </c>
      <c r="D54" s="46" t="s">
        <v>102</v>
      </c>
      <c r="E54" s="47">
        <v>331338</v>
      </c>
      <c r="F54" s="48">
        <v>3123.357657</v>
      </c>
      <c r="G54" s="49">
        <v>6.76956E-3</v>
      </c>
      <c r="H54" s="39" t="s">
        <v>135</v>
      </c>
    </row>
    <row r="55" spans="1:8" x14ac:dyDescent="0.2">
      <c r="A55" s="45">
        <v>49</v>
      </c>
      <c r="B55" s="46" t="s">
        <v>483</v>
      </c>
      <c r="C55" s="46" t="s">
        <v>484</v>
      </c>
      <c r="D55" s="46" t="s">
        <v>199</v>
      </c>
      <c r="E55" s="47">
        <v>130000</v>
      </c>
      <c r="F55" s="48">
        <v>3054.87</v>
      </c>
      <c r="G55" s="49">
        <v>6.6211200000000003E-3</v>
      </c>
      <c r="H55" s="39" t="s">
        <v>135</v>
      </c>
    </row>
    <row r="56" spans="1:8" x14ac:dyDescent="0.2">
      <c r="A56" s="45">
        <v>50</v>
      </c>
      <c r="B56" s="46" t="s">
        <v>358</v>
      </c>
      <c r="C56" s="46" t="s">
        <v>359</v>
      </c>
      <c r="D56" s="46" t="s">
        <v>219</v>
      </c>
      <c r="E56" s="47">
        <v>215063</v>
      </c>
      <c r="F56" s="48">
        <v>2920.1254140000001</v>
      </c>
      <c r="G56" s="49">
        <v>6.32907E-3</v>
      </c>
      <c r="H56" s="39" t="s">
        <v>135</v>
      </c>
    </row>
    <row r="57" spans="1:8" x14ac:dyDescent="0.2">
      <c r="A57" s="45">
        <v>51</v>
      </c>
      <c r="B57" s="46" t="s">
        <v>392</v>
      </c>
      <c r="C57" s="46" t="s">
        <v>393</v>
      </c>
      <c r="D57" s="46" t="s">
        <v>394</v>
      </c>
      <c r="E57" s="47">
        <v>921631</v>
      </c>
      <c r="F57" s="48">
        <v>2813.7394429999999</v>
      </c>
      <c r="G57" s="49">
        <v>6.0984899999999998E-3</v>
      </c>
      <c r="H57" s="39" t="s">
        <v>135</v>
      </c>
    </row>
    <row r="58" spans="1:8" x14ac:dyDescent="0.2">
      <c r="A58" s="45">
        <v>52</v>
      </c>
      <c r="B58" s="46" t="s">
        <v>301</v>
      </c>
      <c r="C58" s="46" t="s">
        <v>302</v>
      </c>
      <c r="D58" s="46" t="s">
        <v>290</v>
      </c>
      <c r="E58" s="47">
        <v>94103</v>
      </c>
      <c r="F58" s="48">
        <v>283.9558025</v>
      </c>
      <c r="G58" s="49">
        <v>6.1545000000000002E-4</v>
      </c>
      <c r="H58" s="39" t="s">
        <v>135</v>
      </c>
    </row>
    <row r="59" spans="1:8" x14ac:dyDescent="0.2">
      <c r="A59" s="50"/>
      <c r="B59" s="50"/>
      <c r="C59" s="51" t="s">
        <v>134</v>
      </c>
      <c r="D59" s="50"/>
      <c r="E59" s="50" t="s">
        <v>135</v>
      </c>
      <c r="F59" s="52">
        <v>434118.54458089999</v>
      </c>
      <c r="G59" s="53">
        <v>0.94090757999999997</v>
      </c>
      <c r="H59" s="39" t="s">
        <v>135</v>
      </c>
    </row>
    <row r="60" spans="1:8" x14ac:dyDescent="0.2">
      <c r="A60" s="50"/>
      <c r="B60" s="50"/>
      <c r="C60" s="54"/>
      <c r="D60" s="50"/>
      <c r="E60" s="50"/>
      <c r="F60" s="55"/>
      <c r="G60" s="55"/>
      <c r="H60" s="39" t="s">
        <v>135</v>
      </c>
    </row>
    <row r="61" spans="1:8" x14ac:dyDescent="0.2">
      <c r="A61" s="50"/>
      <c r="B61" s="50"/>
      <c r="C61" s="51" t="s">
        <v>136</v>
      </c>
      <c r="D61" s="50"/>
      <c r="E61" s="50"/>
      <c r="F61" s="50"/>
      <c r="G61" s="50"/>
      <c r="H61" s="39" t="s">
        <v>135</v>
      </c>
    </row>
    <row r="62" spans="1:8" x14ac:dyDescent="0.2">
      <c r="A62" s="45">
        <v>1</v>
      </c>
      <c r="B62" s="46" t="s">
        <v>838</v>
      </c>
      <c r="C62" s="41" t="s">
        <v>1093</v>
      </c>
      <c r="D62" s="46" t="s">
        <v>216</v>
      </c>
      <c r="E62" s="47">
        <v>74187</v>
      </c>
      <c r="F62" s="48">
        <v>3810.3805822300001</v>
      </c>
      <c r="G62" s="49">
        <v>8.2586099999999996E-3</v>
      </c>
      <c r="H62" s="39" t="s">
        <v>135</v>
      </c>
    </row>
    <row r="63" spans="1:8" x14ac:dyDescent="0.2">
      <c r="A63" s="50"/>
      <c r="B63" s="50"/>
      <c r="C63" s="51" t="s">
        <v>134</v>
      </c>
      <c r="D63" s="50"/>
      <c r="E63" s="50" t="s">
        <v>135</v>
      </c>
      <c r="F63" s="52">
        <v>3810.3805822300001</v>
      </c>
      <c r="G63" s="53">
        <v>8.2586099999999996E-3</v>
      </c>
      <c r="H63" s="39" t="s">
        <v>135</v>
      </c>
    </row>
    <row r="64" spans="1:8" x14ac:dyDescent="0.2">
      <c r="A64" s="50"/>
      <c r="B64" s="50"/>
      <c r="C64" s="54"/>
      <c r="D64" s="50"/>
      <c r="E64" s="50"/>
      <c r="F64" s="55"/>
      <c r="G64" s="55"/>
      <c r="H64" s="39" t="s">
        <v>135</v>
      </c>
    </row>
    <row r="65" spans="1:8" x14ac:dyDescent="0.2">
      <c r="A65" s="50"/>
      <c r="B65" s="50"/>
      <c r="C65" s="51" t="s">
        <v>138</v>
      </c>
      <c r="D65" s="50"/>
      <c r="E65" s="50"/>
      <c r="F65" s="50"/>
      <c r="G65" s="50"/>
      <c r="H65" s="39" t="s">
        <v>135</v>
      </c>
    </row>
    <row r="66" spans="1:8" x14ac:dyDescent="0.2">
      <c r="A66" s="50"/>
      <c r="B66" s="50"/>
      <c r="C66" s="51" t="s">
        <v>134</v>
      </c>
      <c r="D66" s="50"/>
      <c r="E66" s="50" t="s">
        <v>135</v>
      </c>
      <c r="F66" s="56" t="s">
        <v>137</v>
      </c>
      <c r="G66" s="53">
        <v>0</v>
      </c>
      <c r="H66" s="39" t="s">
        <v>135</v>
      </c>
    </row>
    <row r="67" spans="1:8" x14ac:dyDescent="0.2">
      <c r="A67" s="50"/>
      <c r="B67" s="50"/>
      <c r="C67" s="54"/>
      <c r="D67" s="50"/>
      <c r="E67" s="50"/>
      <c r="F67" s="55"/>
      <c r="G67" s="55"/>
      <c r="H67" s="39" t="s">
        <v>135</v>
      </c>
    </row>
    <row r="68" spans="1:8" x14ac:dyDescent="0.2">
      <c r="A68" s="50"/>
      <c r="B68" s="50"/>
      <c r="C68" s="51" t="s">
        <v>139</v>
      </c>
      <c r="D68" s="50"/>
      <c r="E68" s="50"/>
      <c r="F68" s="50"/>
      <c r="G68" s="50"/>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140</v>
      </c>
      <c r="D71" s="50"/>
      <c r="E71" s="50"/>
      <c r="F71" s="55"/>
      <c r="G71" s="55"/>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141</v>
      </c>
      <c r="D74" s="50"/>
      <c r="E74" s="50"/>
      <c r="F74" s="55"/>
      <c r="G74" s="55"/>
      <c r="H74" s="39" t="s">
        <v>135</v>
      </c>
    </row>
    <row r="75" spans="1:8" x14ac:dyDescent="0.2">
      <c r="A75" s="45">
        <v>1</v>
      </c>
      <c r="B75" s="46"/>
      <c r="C75" s="46" t="s">
        <v>1094</v>
      </c>
      <c r="D75" s="46" t="s">
        <v>319</v>
      </c>
      <c r="E75" s="47">
        <v>260000</v>
      </c>
      <c r="F75" s="48">
        <v>775.06</v>
      </c>
      <c r="G75" s="49">
        <v>1.67986E-3</v>
      </c>
      <c r="H75" s="39" t="s">
        <v>135</v>
      </c>
    </row>
    <row r="76" spans="1:8" x14ac:dyDescent="0.2">
      <c r="A76" s="50"/>
      <c r="B76" s="50"/>
      <c r="C76" s="51" t="s">
        <v>134</v>
      </c>
      <c r="D76" s="50"/>
      <c r="E76" s="50" t="s">
        <v>135</v>
      </c>
      <c r="F76" s="52">
        <v>775.06</v>
      </c>
      <c r="G76" s="53">
        <v>1.67986E-3</v>
      </c>
      <c r="H76" s="39" t="s">
        <v>135</v>
      </c>
    </row>
    <row r="77" spans="1:8" x14ac:dyDescent="0.2">
      <c r="A77" s="50"/>
      <c r="B77" s="50"/>
      <c r="C77" s="54"/>
      <c r="D77" s="50"/>
      <c r="E77" s="50"/>
      <c r="F77" s="55"/>
      <c r="G77" s="55"/>
      <c r="H77" s="39" t="s">
        <v>135</v>
      </c>
    </row>
    <row r="78" spans="1:8" x14ac:dyDescent="0.2">
      <c r="A78" s="50"/>
      <c r="B78" s="50"/>
      <c r="C78" s="51" t="s">
        <v>142</v>
      </c>
      <c r="D78" s="50"/>
      <c r="E78" s="50"/>
      <c r="F78" s="52">
        <f>F76+F63+F59</f>
        <v>438703.98516312998</v>
      </c>
      <c r="G78" s="53">
        <f>G76+G63+G59</f>
        <v>0.95084605</v>
      </c>
      <c r="H78" s="39" t="s">
        <v>135</v>
      </c>
    </row>
    <row r="79" spans="1:8" x14ac:dyDescent="0.2">
      <c r="A79" s="50"/>
      <c r="B79" s="50"/>
      <c r="C79" s="54"/>
      <c r="D79" s="50"/>
      <c r="E79" s="50"/>
      <c r="F79" s="55"/>
      <c r="G79" s="55"/>
      <c r="H79" s="39" t="s">
        <v>135</v>
      </c>
    </row>
    <row r="80" spans="1:8" x14ac:dyDescent="0.2">
      <c r="A80" s="50"/>
      <c r="B80" s="50"/>
      <c r="C80" s="51" t="s">
        <v>143</v>
      </c>
      <c r="D80" s="50"/>
      <c r="E80" s="50"/>
      <c r="F80" s="55"/>
      <c r="G80" s="55"/>
      <c r="H80" s="39" t="s">
        <v>135</v>
      </c>
    </row>
    <row r="81" spans="1:8" x14ac:dyDescent="0.2">
      <c r="A81" s="50"/>
      <c r="B81" s="50"/>
      <c r="C81" s="51" t="s">
        <v>10</v>
      </c>
      <c r="D81" s="50"/>
      <c r="E81" s="50"/>
      <c r="F81" s="55"/>
      <c r="G81" s="55"/>
      <c r="H81" s="39" t="s">
        <v>135</v>
      </c>
    </row>
    <row r="82" spans="1:8" x14ac:dyDescent="0.2">
      <c r="A82" s="50"/>
      <c r="B82" s="50"/>
      <c r="C82" s="51" t="s">
        <v>134</v>
      </c>
      <c r="D82" s="50"/>
      <c r="E82" s="50" t="s">
        <v>135</v>
      </c>
      <c r="F82" s="56" t="s">
        <v>137</v>
      </c>
      <c r="G82" s="53">
        <v>0</v>
      </c>
      <c r="H82" s="39" t="s">
        <v>135</v>
      </c>
    </row>
    <row r="83" spans="1:8" x14ac:dyDescent="0.2">
      <c r="A83" s="50"/>
      <c r="B83" s="50"/>
      <c r="C83" s="54"/>
      <c r="D83" s="50"/>
      <c r="E83" s="50"/>
      <c r="F83" s="55"/>
      <c r="G83" s="55"/>
      <c r="H83" s="39" t="s">
        <v>135</v>
      </c>
    </row>
    <row r="84" spans="1:8" x14ac:dyDescent="0.2">
      <c r="A84" s="50"/>
      <c r="B84" s="50"/>
      <c r="C84" s="51" t="s">
        <v>144</v>
      </c>
      <c r="D84" s="50"/>
      <c r="E84" s="50"/>
      <c r="F84" s="50"/>
      <c r="G84" s="50"/>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145</v>
      </c>
      <c r="D87" s="50"/>
      <c r="E87" s="50"/>
      <c r="F87" s="50"/>
      <c r="G87" s="50"/>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146</v>
      </c>
      <c r="D90" s="50"/>
      <c r="E90" s="50"/>
      <c r="F90" s="55"/>
      <c r="G90" s="55"/>
      <c r="H90" s="39" t="s">
        <v>135</v>
      </c>
    </row>
    <row r="91" spans="1:8" x14ac:dyDescent="0.2">
      <c r="A91" s="50"/>
      <c r="B91" s="50"/>
      <c r="C91" s="51" t="s">
        <v>134</v>
      </c>
      <c r="D91" s="50"/>
      <c r="E91" s="50" t="s">
        <v>135</v>
      </c>
      <c r="F91" s="56" t="s">
        <v>137</v>
      </c>
      <c r="G91" s="53">
        <v>0</v>
      </c>
      <c r="H91" s="39" t="s">
        <v>135</v>
      </c>
    </row>
    <row r="92" spans="1:8" x14ac:dyDescent="0.2">
      <c r="A92" s="50"/>
      <c r="B92" s="50"/>
      <c r="C92" s="54"/>
      <c r="D92" s="50"/>
      <c r="E92" s="50"/>
      <c r="F92" s="55"/>
      <c r="G92" s="55"/>
      <c r="H92" s="39" t="s">
        <v>135</v>
      </c>
    </row>
    <row r="93" spans="1:8" x14ac:dyDescent="0.2">
      <c r="A93" s="50"/>
      <c r="B93" s="50"/>
      <c r="C93" s="51" t="s">
        <v>147</v>
      </c>
      <c r="D93" s="50"/>
      <c r="E93" s="50"/>
      <c r="F93" s="52">
        <v>0</v>
      </c>
      <c r="G93" s="53">
        <v>0</v>
      </c>
      <c r="H93" s="39" t="s">
        <v>135</v>
      </c>
    </row>
    <row r="94" spans="1:8" x14ac:dyDescent="0.2">
      <c r="A94" s="50"/>
      <c r="B94" s="50"/>
      <c r="C94" s="54"/>
      <c r="D94" s="50"/>
      <c r="E94" s="50"/>
      <c r="F94" s="55"/>
      <c r="G94" s="55"/>
      <c r="H94" s="39" t="s">
        <v>135</v>
      </c>
    </row>
    <row r="95" spans="1:8" x14ac:dyDescent="0.2">
      <c r="A95" s="50"/>
      <c r="B95" s="50"/>
      <c r="C95" s="51" t="s">
        <v>148</v>
      </c>
      <c r="D95" s="50"/>
      <c r="E95" s="50"/>
      <c r="F95" s="55"/>
      <c r="G95" s="55"/>
      <c r="H95" s="39" t="s">
        <v>135</v>
      </c>
    </row>
    <row r="96" spans="1:8" x14ac:dyDescent="0.2">
      <c r="A96" s="50"/>
      <c r="B96" s="50"/>
      <c r="C96" s="51" t="s">
        <v>149</v>
      </c>
      <c r="D96" s="50"/>
      <c r="E96" s="50"/>
      <c r="F96" s="55"/>
      <c r="G96" s="55"/>
      <c r="H96" s="39" t="s">
        <v>135</v>
      </c>
    </row>
    <row r="97" spans="1:8" x14ac:dyDescent="0.2">
      <c r="A97" s="50"/>
      <c r="B97" s="50"/>
      <c r="C97" s="51" t="s">
        <v>134</v>
      </c>
      <c r="D97" s="50"/>
      <c r="E97" s="50" t="s">
        <v>135</v>
      </c>
      <c r="F97" s="56" t="s">
        <v>137</v>
      </c>
      <c r="G97" s="53">
        <v>0</v>
      </c>
      <c r="H97" s="39" t="s">
        <v>135</v>
      </c>
    </row>
    <row r="98" spans="1:8" x14ac:dyDescent="0.2">
      <c r="A98" s="50"/>
      <c r="B98" s="50"/>
      <c r="C98" s="54"/>
      <c r="D98" s="50"/>
      <c r="E98" s="50"/>
      <c r="F98" s="55"/>
      <c r="G98" s="55"/>
      <c r="H98" s="39" t="s">
        <v>135</v>
      </c>
    </row>
    <row r="99" spans="1:8" x14ac:dyDescent="0.2">
      <c r="A99" s="50"/>
      <c r="B99" s="50"/>
      <c r="C99" s="51" t="s">
        <v>150</v>
      </c>
      <c r="D99" s="50"/>
      <c r="E99" s="50"/>
      <c r="F99" s="55"/>
      <c r="G99" s="55"/>
      <c r="H99" s="39" t="s">
        <v>135</v>
      </c>
    </row>
    <row r="100" spans="1:8" x14ac:dyDescent="0.2">
      <c r="A100" s="50"/>
      <c r="B100" s="50"/>
      <c r="C100" s="51" t="s">
        <v>134</v>
      </c>
      <c r="D100" s="50"/>
      <c r="E100" s="50" t="s">
        <v>135</v>
      </c>
      <c r="F100" s="56" t="s">
        <v>137</v>
      </c>
      <c r="G100" s="53">
        <v>0</v>
      </c>
      <c r="H100" s="39" t="s">
        <v>135</v>
      </c>
    </row>
    <row r="101" spans="1:8" x14ac:dyDescent="0.2">
      <c r="A101" s="50"/>
      <c r="B101" s="50"/>
      <c r="C101" s="54"/>
      <c r="D101" s="50"/>
      <c r="E101" s="50"/>
      <c r="F101" s="55"/>
      <c r="G101" s="55"/>
      <c r="H101" s="39" t="s">
        <v>135</v>
      </c>
    </row>
    <row r="102" spans="1:8" x14ac:dyDescent="0.2">
      <c r="A102" s="50"/>
      <c r="B102" s="50"/>
      <c r="C102" s="51" t="s">
        <v>151</v>
      </c>
      <c r="D102" s="50"/>
      <c r="E102" s="50"/>
      <c r="F102" s="55"/>
      <c r="G102" s="55"/>
      <c r="H102" s="39" t="s">
        <v>135</v>
      </c>
    </row>
    <row r="103" spans="1:8" x14ac:dyDescent="0.2">
      <c r="A103" s="50"/>
      <c r="B103" s="50"/>
      <c r="C103" s="51" t="s">
        <v>134</v>
      </c>
      <c r="D103" s="50"/>
      <c r="E103" s="50" t="s">
        <v>135</v>
      </c>
      <c r="F103" s="56" t="s">
        <v>137</v>
      </c>
      <c r="G103" s="53">
        <v>0</v>
      </c>
      <c r="H103" s="39" t="s">
        <v>135</v>
      </c>
    </row>
    <row r="104" spans="1:8" x14ac:dyDescent="0.2">
      <c r="A104" s="50"/>
      <c r="B104" s="50"/>
      <c r="C104" s="54"/>
      <c r="D104" s="50"/>
      <c r="E104" s="50"/>
      <c r="F104" s="55"/>
      <c r="G104" s="55"/>
      <c r="H104" s="39" t="s">
        <v>135</v>
      </c>
    </row>
    <row r="105" spans="1:8" x14ac:dyDescent="0.2">
      <c r="A105" s="50"/>
      <c r="B105" s="50"/>
      <c r="C105" s="51" t="s">
        <v>152</v>
      </c>
      <c r="D105" s="50"/>
      <c r="E105" s="50"/>
      <c r="F105" s="55"/>
      <c r="G105" s="55"/>
      <c r="H105" s="39" t="s">
        <v>135</v>
      </c>
    </row>
    <row r="106" spans="1:8" x14ac:dyDescent="0.2">
      <c r="A106" s="45">
        <v>1</v>
      </c>
      <c r="B106" s="46"/>
      <c r="C106" s="46" t="s">
        <v>153</v>
      </c>
      <c r="D106" s="46"/>
      <c r="E106" s="60"/>
      <c r="F106" s="48">
        <v>18146.496802555001</v>
      </c>
      <c r="G106" s="49">
        <v>3.933068E-2</v>
      </c>
      <c r="H106" s="39">
        <v>4.92</v>
      </c>
    </row>
    <row r="107" spans="1:8" x14ac:dyDescent="0.2">
      <c r="A107" s="50"/>
      <c r="B107" s="50"/>
      <c r="C107" s="51" t="s">
        <v>134</v>
      </c>
      <c r="D107" s="50"/>
      <c r="E107" s="50" t="s">
        <v>135</v>
      </c>
      <c r="F107" s="52">
        <v>18146.496802555001</v>
      </c>
      <c r="G107" s="53">
        <v>3.933068E-2</v>
      </c>
      <c r="H107" s="39" t="s">
        <v>135</v>
      </c>
    </row>
    <row r="108" spans="1:8" x14ac:dyDescent="0.2">
      <c r="A108" s="50"/>
      <c r="B108" s="50"/>
      <c r="C108" s="54"/>
      <c r="D108" s="50"/>
      <c r="E108" s="50"/>
      <c r="F108" s="55"/>
      <c r="G108" s="55"/>
      <c r="H108" s="39" t="s">
        <v>135</v>
      </c>
    </row>
    <row r="109" spans="1:8" x14ac:dyDescent="0.2">
      <c r="A109" s="50"/>
      <c r="B109" s="50"/>
      <c r="C109" s="51" t="s">
        <v>154</v>
      </c>
      <c r="D109" s="50"/>
      <c r="E109" s="50"/>
      <c r="F109" s="52">
        <v>18146.496802555001</v>
      </c>
      <c r="G109" s="53">
        <v>3.933068E-2</v>
      </c>
      <c r="H109" s="39" t="s">
        <v>135</v>
      </c>
    </row>
    <row r="110" spans="1:8" x14ac:dyDescent="0.2">
      <c r="A110" s="50"/>
      <c r="B110" s="50"/>
      <c r="C110" s="55"/>
      <c r="D110" s="50"/>
      <c r="E110" s="50"/>
      <c r="F110" s="50"/>
      <c r="G110" s="50"/>
      <c r="H110" s="39" t="s">
        <v>135</v>
      </c>
    </row>
    <row r="111" spans="1:8" x14ac:dyDescent="0.2">
      <c r="A111" s="50"/>
      <c r="B111" s="50"/>
      <c r="C111" s="51" t="s">
        <v>155</v>
      </c>
      <c r="D111" s="50"/>
      <c r="E111" s="50"/>
      <c r="F111" s="50"/>
      <c r="G111" s="50"/>
      <c r="H111" s="39" t="s">
        <v>135</v>
      </c>
    </row>
    <row r="112" spans="1:8" x14ac:dyDescent="0.2">
      <c r="A112" s="50"/>
      <c r="B112" s="50"/>
      <c r="C112" s="51" t="s">
        <v>156</v>
      </c>
      <c r="D112" s="50"/>
      <c r="E112" s="50"/>
      <c r="F112" s="50"/>
      <c r="G112" s="50"/>
      <c r="H112" s="39" t="s">
        <v>135</v>
      </c>
    </row>
    <row r="113" spans="1:10" ht="25.5" x14ac:dyDescent="0.2">
      <c r="A113" s="45">
        <v>1</v>
      </c>
      <c r="B113" s="46" t="s">
        <v>499</v>
      </c>
      <c r="C113" s="46" t="s">
        <v>1159</v>
      </c>
      <c r="D113" s="46"/>
      <c r="E113" s="154">
        <v>33026302.7575</v>
      </c>
      <c r="F113" s="48">
        <v>5196.7878178009996</v>
      </c>
      <c r="G113" s="49">
        <v>1.1263509999999999E-2</v>
      </c>
      <c r="H113" s="39" t="s">
        <v>135</v>
      </c>
    </row>
    <row r="114" spans="1:10" x14ac:dyDescent="0.2">
      <c r="A114" s="50"/>
      <c r="B114" s="50"/>
      <c r="C114" s="51" t="s">
        <v>134</v>
      </c>
      <c r="D114" s="50"/>
      <c r="E114" s="50" t="s">
        <v>135</v>
      </c>
      <c r="F114" s="52">
        <v>5196.7878178009996</v>
      </c>
      <c r="G114" s="53">
        <v>1.1263509999999999E-2</v>
      </c>
      <c r="H114" s="39" t="s">
        <v>135</v>
      </c>
    </row>
    <row r="115" spans="1:10" x14ac:dyDescent="0.2">
      <c r="A115" s="50"/>
      <c r="B115" s="50"/>
      <c r="C115" s="54"/>
      <c r="D115" s="50"/>
      <c r="E115" s="50"/>
      <c r="F115" s="55"/>
      <c r="G115" s="55"/>
      <c r="H115" s="39" t="s">
        <v>135</v>
      </c>
    </row>
    <row r="116" spans="1:10" x14ac:dyDescent="0.2">
      <c r="A116" s="50"/>
      <c r="B116" s="50"/>
      <c r="C116" s="51" t="s">
        <v>157</v>
      </c>
      <c r="D116" s="50"/>
      <c r="E116" s="50"/>
      <c r="F116" s="50"/>
      <c r="G116" s="50"/>
      <c r="H116" s="39" t="s">
        <v>135</v>
      </c>
    </row>
    <row r="117" spans="1:10" x14ac:dyDescent="0.2">
      <c r="A117" s="50"/>
      <c r="B117" s="50"/>
      <c r="C117" s="51" t="s">
        <v>158</v>
      </c>
      <c r="D117" s="50"/>
      <c r="E117" s="50"/>
      <c r="F117" s="50"/>
      <c r="G117" s="50"/>
      <c r="H117" s="39" t="s">
        <v>135</v>
      </c>
    </row>
    <row r="118" spans="1:10" x14ac:dyDescent="0.2">
      <c r="A118" s="50"/>
      <c r="B118" s="50"/>
      <c r="C118" s="51" t="s">
        <v>134</v>
      </c>
      <c r="D118" s="50"/>
      <c r="E118" s="50" t="s">
        <v>135</v>
      </c>
      <c r="F118" s="56" t="s">
        <v>137</v>
      </c>
      <c r="G118" s="53">
        <v>0</v>
      </c>
      <c r="H118" s="39" t="s">
        <v>135</v>
      </c>
    </row>
    <row r="119" spans="1:10" x14ac:dyDescent="0.2">
      <c r="A119" s="50"/>
      <c r="B119" s="50"/>
      <c r="C119" s="54"/>
      <c r="D119" s="50"/>
      <c r="E119" s="50"/>
      <c r="F119" s="55"/>
      <c r="G119" s="55"/>
      <c r="H119" s="39" t="s">
        <v>135</v>
      </c>
    </row>
    <row r="120" spans="1:10" x14ac:dyDescent="0.2">
      <c r="A120" s="50"/>
      <c r="B120" s="50"/>
      <c r="C120" s="51" t="s">
        <v>159</v>
      </c>
      <c r="D120" s="50"/>
      <c r="E120" s="50"/>
      <c r="F120" s="55"/>
      <c r="G120" s="55"/>
      <c r="H120" s="39" t="s">
        <v>135</v>
      </c>
    </row>
    <row r="121" spans="1:10" x14ac:dyDescent="0.2">
      <c r="A121" s="50"/>
      <c r="B121" s="50"/>
      <c r="C121" s="51" t="s">
        <v>134</v>
      </c>
      <c r="D121" s="50"/>
      <c r="E121" s="50" t="s">
        <v>135</v>
      </c>
      <c r="F121" s="56" t="s">
        <v>137</v>
      </c>
      <c r="G121" s="53">
        <v>0</v>
      </c>
      <c r="H121" s="39" t="s">
        <v>135</v>
      </c>
    </row>
    <row r="122" spans="1:10" x14ac:dyDescent="0.2">
      <c r="A122" s="50"/>
      <c r="B122" s="50"/>
      <c r="C122" s="54"/>
      <c r="D122" s="50"/>
      <c r="E122" s="50"/>
      <c r="F122" s="55"/>
      <c r="G122" s="55"/>
      <c r="H122" s="39" t="s">
        <v>135</v>
      </c>
    </row>
    <row r="123" spans="1:10" x14ac:dyDescent="0.2">
      <c r="A123" s="60"/>
      <c r="B123" s="46"/>
      <c r="C123" s="46" t="s">
        <v>321</v>
      </c>
      <c r="D123" s="46"/>
      <c r="E123" s="60"/>
      <c r="F123" s="48">
        <v>25.000252</v>
      </c>
      <c r="G123" s="49">
        <v>5.4190000000000001E-5</v>
      </c>
      <c r="H123" s="39" t="s">
        <v>135</v>
      </c>
    </row>
    <row r="124" spans="1:10" x14ac:dyDescent="0.2">
      <c r="A124" s="60"/>
      <c r="B124" s="46"/>
      <c r="C124" s="46" t="s">
        <v>160</v>
      </c>
      <c r="D124" s="46"/>
      <c r="E124" s="60"/>
      <c r="F124" s="48">
        <v>-689.48899330999996</v>
      </c>
      <c r="G124" s="49">
        <v>-1.4943999999999999E-3</v>
      </c>
      <c r="H124" s="39" t="s">
        <v>135</v>
      </c>
    </row>
    <row r="125" spans="1:10" x14ac:dyDescent="0.2">
      <c r="A125" s="54"/>
      <c r="B125" s="54"/>
      <c r="C125" s="51" t="s">
        <v>161</v>
      </c>
      <c r="D125" s="55"/>
      <c r="E125" s="55"/>
      <c r="F125" s="52">
        <v>461382.78104217601</v>
      </c>
      <c r="G125" s="61">
        <v>1.00000003</v>
      </c>
      <c r="H125" s="39" t="s">
        <v>135</v>
      </c>
    </row>
    <row r="126" spans="1:10" x14ac:dyDescent="0.2">
      <c r="A126" s="62"/>
      <c r="B126" s="62"/>
      <c r="C126" s="63"/>
      <c r="D126" s="64"/>
      <c r="E126" s="64"/>
      <c r="F126" s="65"/>
      <c r="G126" s="66"/>
      <c r="H126" s="67"/>
    </row>
    <row r="127" spans="1:10" x14ac:dyDescent="0.2">
      <c r="A127" s="62"/>
      <c r="B127" s="68" t="s">
        <v>937</v>
      </c>
      <c r="C127" s="68"/>
      <c r="D127" s="68"/>
      <c r="E127" s="68"/>
      <c r="F127" s="68"/>
      <c r="G127" s="68"/>
      <c r="H127" s="68"/>
      <c r="J127" s="69"/>
    </row>
    <row r="128" spans="1:10" x14ac:dyDescent="0.2">
      <c r="A128" s="62"/>
      <c r="B128" s="68" t="s">
        <v>938</v>
      </c>
      <c r="C128" s="68"/>
      <c r="D128" s="68"/>
      <c r="E128" s="68"/>
      <c r="F128" s="68"/>
      <c r="G128" s="68"/>
      <c r="H128" s="68"/>
      <c r="J128" s="69"/>
    </row>
    <row r="129" spans="1:17" x14ac:dyDescent="0.2">
      <c r="A129" s="62"/>
      <c r="B129" s="68" t="s">
        <v>939</v>
      </c>
      <c r="C129" s="68"/>
      <c r="D129" s="68"/>
      <c r="E129" s="68"/>
      <c r="F129" s="68"/>
      <c r="G129" s="68"/>
      <c r="H129" s="68"/>
      <c r="J129" s="69"/>
    </row>
    <row r="130" spans="1:17" s="72" customFormat="1" ht="66" customHeight="1" x14ac:dyDescent="0.25">
      <c r="A130" s="70"/>
      <c r="B130" s="71" t="s">
        <v>940</v>
      </c>
      <c r="C130" s="71"/>
      <c r="D130" s="71"/>
      <c r="E130" s="71"/>
      <c r="F130" s="71"/>
      <c r="G130" s="71"/>
      <c r="H130" s="71"/>
      <c r="I130" s="33"/>
      <c r="J130" s="69"/>
      <c r="K130" s="33"/>
      <c r="L130" s="33"/>
      <c r="M130" s="33"/>
      <c r="N130" s="33"/>
      <c r="O130" s="33"/>
      <c r="P130" s="33"/>
      <c r="Q130" s="33"/>
    </row>
    <row r="131" spans="1:17" x14ac:dyDescent="0.2">
      <c r="A131" s="62"/>
      <c r="B131" s="68" t="s">
        <v>941</v>
      </c>
      <c r="C131" s="68"/>
      <c r="D131" s="68"/>
      <c r="E131" s="68"/>
      <c r="F131" s="68"/>
      <c r="G131" s="68"/>
      <c r="H131" s="68"/>
      <c r="J131" s="69"/>
    </row>
    <row r="132" spans="1:17" x14ac:dyDescent="0.2">
      <c r="A132" s="62"/>
      <c r="B132" s="62"/>
      <c r="C132" s="62"/>
      <c r="D132" s="64"/>
      <c r="E132" s="64"/>
      <c r="F132" s="64"/>
      <c r="G132" s="64"/>
    </row>
    <row r="133" spans="1:17" x14ac:dyDescent="0.2">
      <c r="A133" s="62"/>
      <c r="B133" s="73" t="s">
        <v>162</v>
      </c>
      <c r="C133" s="74"/>
      <c r="D133" s="75"/>
      <c r="E133" s="76"/>
      <c r="F133" s="64"/>
      <c r="G133" s="64"/>
    </row>
    <row r="134" spans="1:17" x14ac:dyDescent="0.2">
      <c r="A134" s="62"/>
      <c r="B134" s="77" t="s">
        <v>163</v>
      </c>
      <c r="C134" s="78"/>
      <c r="D134" s="38" t="s">
        <v>164</v>
      </c>
      <c r="E134" s="76"/>
      <c r="F134" s="64"/>
      <c r="G134" s="64"/>
    </row>
    <row r="135" spans="1:17" x14ac:dyDescent="0.2">
      <c r="A135" s="62"/>
      <c r="B135" s="77" t="s">
        <v>942</v>
      </c>
      <c r="C135" s="78"/>
      <c r="D135" s="38" t="s">
        <v>164</v>
      </c>
      <c r="E135" s="76"/>
      <c r="F135" s="64"/>
      <c r="G135" s="64"/>
    </row>
    <row r="136" spans="1:17" x14ac:dyDescent="0.2">
      <c r="A136" s="62"/>
      <c r="B136" s="77" t="s">
        <v>165</v>
      </c>
      <c r="C136" s="78"/>
      <c r="D136" s="79" t="s">
        <v>135</v>
      </c>
      <c r="E136" s="76"/>
      <c r="F136" s="64"/>
      <c r="G136" s="64"/>
    </row>
    <row r="137" spans="1:17" x14ac:dyDescent="0.2">
      <c r="A137" s="80"/>
      <c r="B137" s="81" t="s">
        <v>135</v>
      </c>
      <c r="C137" s="81" t="s">
        <v>943</v>
      </c>
      <c r="D137" s="81" t="s">
        <v>166</v>
      </c>
      <c r="E137" s="80"/>
      <c r="F137" s="80"/>
      <c r="G137" s="80"/>
      <c r="H137" s="80"/>
      <c r="J137" s="69"/>
    </row>
    <row r="138" spans="1:17" x14ac:dyDescent="0.2">
      <c r="A138" s="80"/>
      <c r="B138" s="82" t="s">
        <v>167</v>
      </c>
      <c r="C138" s="83">
        <v>46053</v>
      </c>
      <c r="D138" s="83">
        <v>46081</v>
      </c>
      <c r="E138" s="80"/>
      <c r="F138" s="80"/>
      <c r="G138" s="80"/>
      <c r="J138" s="69"/>
    </row>
    <row r="139" spans="1:17" x14ac:dyDescent="0.2">
      <c r="A139" s="84"/>
      <c r="B139" s="46" t="s">
        <v>168</v>
      </c>
      <c r="C139" s="85">
        <v>37.811199999999999</v>
      </c>
      <c r="D139" s="85">
        <v>37.025799999999997</v>
      </c>
      <c r="E139" s="84"/>
      <c r="F139" s="86"/>
      <c r="G139" s="87"/>
    </row>
    <row r="140" spans="1:17" x14ac:dyDescent="0.2">
      <c r="A140" s="84"/>
      <c r="B140" s="46" t="s">
        <v>169</v>
      </c>
      <c r="C140" s="85">
        <v>24.234000000000002</v>
      </c>
      <c r="D140" s="85">
        <v>23.730599999999999</v>
      </c>
      <c r="E140" s="84"/>
      <c r="F140" s="86"/>
      <c r="G140" s="87"/>
    </row>
    <row r="141" spans="1:17" x14ac:dyDescent="0.2">
      <c r="A141" s="84"/>
      <c r="B141" s="46" t="s">
        <v>170</v>
      </c>
      <c r="C141" s="85">
        <v>34.716099999999997</v>
      </c>
      <c r="D141" s="85">
        <v>33.963999999999999</v>
      </c>
      <c r="E141" s="84"/>
      <c r="F141" s="86"/>
      <c r="G141" s="87"/>
    </row>
    <row r="142" spans="1:17" x14ac:dyDescent="0.2">
      <c r="A142" s="84"/>
      <c r="B142" s="46" t="s">
        <v>171</v>
      </c>
      <c r="C142" s="85">
        <v>22.211400000000001</v>
      </c>
      <c r="D142" s="85">
        <v>21.7302</v>
      </c>
      <c r="E142" s="84"/>
      <c r="F142" s="86"/>
      <c r="G142" s="87"/>
    </row>
    <row r="143" spans="1:17" x14ac:dyDescent="0.2">
      <c r="A143" s="84"/>
      <c r="B143" s="84"/>
      <c r="C143" s="84"/>
      <c r="D143" s="84"/>
      <c r="E143" s="84"/>
      <c r="F143" s="84"/>
      <c r="G143" s="84"/>
    </row>
    <row r="144" spans="1:17" x14ac:dyDescent="0.2">
      <c r="A144" s="80"/>
      <c r="B144" s="77" t="s">
        <v>944</v>
      </c>
      <c r="C144" s="78"/>
      <c r="D144" s="38" t="s">
        <v>164</v>
      </c>
      <c r="E144" s="80"/>
      <c r="F144" s="80"/>
      <c r="G144" s="80"/>
    </row>
    <row r="145" spans="1:8" x14ac:dyDescent="0.2">
      <c r="A145" s="80"/>
      <c r="B145" s="152"/>
      <c r="C145" s="152"/>
      <c r="D145" s="152"/>
      <c r="E145" s="80"/>
      <c r="F145" s="80"/>
      <c r="G145" s="80"/>
    </row>
    <row r="146" spans="1:8" x14ac:dyDescent="0.2">
      <c r="A146" s="80"/>
      <c r="B146" s="77" t="s">
        <v>173</v>
      </c>
      <c r="C146" s="78"/>
      <c r="D146" s="38" t="s">
        <v>953</v>
      </c>
      <c r="E146" s="80"/>
      <c r="F146" s="80"/>
      <c r="G146" s="80"/>
      <c r="H146" s="80"/>
    </row>
    <row r="147" spans="1:8" x14ac:dyDescent="0.2">
      <c r="A147" s="80"/>
      <c r="B147" s="77" t="s">
        <v>174</v>
      </c>
      <c r="C147" s="78"/>
      <c r="D147" s="173" t="str">
        <f>"Rs. "&amp;TEXT(F63,"0.00")&amp;" Lacs"</f>
        <v>Rs. 3810.38 Lacs</v>
      </c>
      <c r="E147" s="92"/>
      <c r="F147" s="80"/>
      <c r="G147" s="80"/>
      <c r="H147" s="80"/>
    </row>
    <row r="148" spans="1:8" x14ac:dyDescent="0.2">
      <c r="A148" s="80"/>
      <c r="B148" s="77" t="s">
        <v>175</v>
      </c>
      <c r="C148" s="78"/>
      <c r="D148" s="38" t="s">
        <v>164</v>
      </c>
      <c r="E148" s="92"/>
      <c r="F148" s="80"/>
      <c r="G148" s="80"/>
      <c r="H148" s="80"/>
    </row>
    <row r="149" spans="1:8" x14ac:dyDescent="0.2">
      <c r="A149" s="80"/>
      <c r="B149" s="77" t="s">
        <v>176</v>
      </c>
      <c r="C149" s="78"/>
      <c r="D149" s="93">
        <v>0.43528103350658204</v>
      </c>
      <c r="E149" s="80"/>
      <c r="F149" s="90"/>
      <c r="G149" s="91"/>
      <c r="H149" s="91"/>
    </row>
    <row r="151" spans="1:8" x14ac:dyDescent="0.2">
      <c r="B151" s="94" t="s">
        <v>945</v>
      </c>
      <c r="C151" s="94"/>
    </row>
    <row r="153" spans="1:8" ht="153.75" customHeight="1" x14ac:dyDescent="0.2"/>
    <row r="156" spans="1:8" x14ac:dyDescent="0.2">
      <c r="B156" s="95" t="s">
        <v>946</v>
      </c>
      <c r="C156" s="96"/>
      <c r="D156" s="95" t="s">
        <v>950</v>
      </c>
    </row>
    <row r="157" spans="1:8" x14ac:dyDescent="0.2">
      <c r="B157" s="95" t="s">
        <v>1095</v>
      </c>
      <c r="D157" s="95" t="s">
        <v>1096</v>
      </c>
    </row>
    <row r="158" spans="1:8" x14ac:dyDescent="0.2">
      <c r="B158" s="174"/>
    </row>
    <row r="159" spans="1:8" ht="165" customHeight="1" x14ac:dyDescent="0.2"/>
    <row r="161" s="33" customFormat="1" ht="12.75" customHeight="1" x14ac:dyDescent="0.2"/>
  </sheetData>
  <mergeCells count="18">
    <mergeCell ref="B135:C135"/>
    <mergeCell ref="B136:C136"/>
    <mergeCell ref="B151:C151"/>
    <mergeCell ref="B144:C144"/>
    <mergeCell ref="B148:C148"/>
    <mergeCell ref="B149:C149"/>
    <mergeCell ref="B146:C146"/>
    <mergeCell ref="B147:C147"/>
    <mergeCell ref="B129:H129"/>
    <mergeCell ref="B130:H130"/>
    <mergeCell ref="B131:H131"/>
    <mergeCell ref="B133:D133"/>
    <mergeCell ref="B134:C134"/>
    <mergeCell ref="A1:H1"/>
    <mergeCell ref="A2:H2"/>
    <mergeCell ref="A3:H3"/>
    <mergeCell ref="B127:H127"/>
    <mergeCell ref="B128:H128"/>
  </mergeCells>
  <hyperlinks>
    <hyperlink ref="I1" location="Index!B2" display="Index" xr:uid="{5E8DC1A3-8C79-490B-B4E7-A8CE5D68141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5A7A-79C1-4399-9B6D-7A39D12E84C5}">
  <sheetPr>
    <outlinePr summaryBelow="0" summaryRight="0"/>
  </sheetPr>
  <dimension ref="A1:Q168"/>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4.7109375" style="33" customWidth="1"/>
    <col min="4" max="4" width="28.285156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839</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1147000</v>
      </c>
      <c r="F7" s="48">
        <v>10182.4925</v>
      </c>
      <c r="G7" s="49">
        <v>7.3149420000000007E-2</v>
      </c>
      <c r="H7" s="39" t="s">
        <v>135</v>
      </c>
    </row>
    <row r="8" spans="1:9" x14ac:dyDescent="0.2">
      <c r="A8" s="45">
        <v>2</v>
      </c>
      <c r="B8" s="46" t="s">
        <v>17</v>
      </c>
      <c r="C8" s="46" t="s">
        <v>18</v>
      </c>
      <c r="D8" s="46" t="s">
        <v>19</v>
      </c>
      <c r="E8" s="47">
        <v>545000</v>
      </c>
      <c r="F8" s="48">
        <v>7596.7550000000001</v>
      </c>
      <c r="G8" s="49">
        <v>5.457389E-2</v>
      </c>
      <c r="H8" s="39" t="s">
        <v>135</v>
      </c>
    </row>
    <row r="9" spans="1:9" x14ac:dyDescent="0.2">
      <c r="A9" s="45">
        <v>3</v>
      </c>
      <c r="B9" s="46" t="s">
        <v>36</v>
      </c>
      <c r="C9" s="46" t="s">
        <v>37</v>
      </c>
      <c r="D9" s="46" t="s">
        <v>31</v>
      </c>
      <c r="E9" s="47">
        <v>529000</v>
      </c>
      <c r="F9" s="48">
        <v>7294.3810000000003</v>
      </c>
      <c r="G9" s="49">
        <v>5.2401679999999999E-2</v>
      </c>
      <c r="H9" s="39" t="s">
        <v>135</v>
      </c>
    </row>
    <row r="10" spans="1:9" x14ac:dyDescent="0.2">
      <c r="A10" s="45">
        <v>4</v>
      </c>
      <c r="B10" s="46" t="s">
        <v>325</v>
      </c>
      <c r="C10" s="46" t="s">
        <v>326</v>
      </c>
      <c r="D10" s="46" t="s">
        <v>31</v>
      </c>
      <c r="E10" s="47">
        <v>470000</v>
      </c>
      <c r="F10" s="48">
        <v>6504.33</v>
      </c>
      <c r="G10" s="49">
        <v>4.6726080000000003E-2</v>
      </c>
      <c r="H10" s="39" t="s">
        <v>135</v>
      </c>
    </row>
    <row r="11" spans="1:9" x14ac:dyDescent="0.2">
      <c r="A11" s="45">
        <v>5</v>
      </c>
      <c r="B11" s="46" t="s">
        <v>29</v>
      </c>
      <c r="C11" s="46" t="s">
        <v>30</v>
      </c>
      <c r="D11" s="46" t="s">
        <v>31</v>
      </c>
      <c r="E11" s="47">
        <v>530000</v>
      </c>
      <c r="F11" s="48">
        <v>6369.01</v>
      </c>
      <c r="G11" s="49">
        <v>4.5753960000000003E-2</v>
      </c>
      <c r="H11" s="39" t="s">
        <v>135</v>
      </c>
    </row>
    <row r="12" spans="1:9" x14ac:dyDescent="0.2">
      <c r="A12" s="45">
        <v>6</v>
      </c>
      <c r="B12" s="46" t="s">
        <v>327</v>
      </c>
      <c r="C12" s="46" t="s">
        <v>328</v>
      </c>
      <c r="D12" s="46" t="s">
        <v>219</v>
      </c>
      <c r="E12" s="47">
        <v>400000</v>
      </c>
      <c r="F12" s="48">
        <v>5200.3999999999996</v>
      </c>
      <c r="G12" s="49">
        <v>3.7358849999999999E-2</v>
      </c>
      <c r="H12" s="39" t="s">
        <v>135</v>
      </c>
    </row>
    <row r="13" spans="1:9" x14ac:dyDescent="0.2">
      <c r="A13" s="45">
        <v>7</v>
      </c>
      <c r="B13" s="46" t="s">
        <v>820</v>
      </c>
      <c r="C13" s="46" t="s">
        <v>821</v>
      </c>
      <c r="D13" s="46" t="s">
        <v>226</v>
      </c>
      <c r="E13" s="47">
        <v>19735</v>
      </c>
      <c r="F13" s="48">
        <v>4803.6963500000002</v>
      </c>
      <c r="G13" s="49">
        <v>3.4508999999999998E-2</v>
      </c>
      <c r="H13" s="39" t="s">
        <v>135</v>
      </c>
    </row>
    <row r="14" spans="1:9" x14ac:dyDescent="0.2">
      <c r="A14" s="45">
        <v>8</v>
      </c>
      <c r="B14" s="46" t="s">
        <v>20</v>
      </c>
      <c r="C14" s="46" t="s">
        <v>21</v>
      </c>
      <c r="D14" s="46" t="s">
        <v>22</v>
      </c>
      <c r="E14" s="47">
        <v>1215766</v>
      </c>
      <c r="F14" s="48">
        <v>4643.010354</v>
      </c>
      <c r="G14" s="49">
        <v>3.335465E-2</v>
      </c>
      <c r="H14" s="39" t="s">
        <v>135</v>
      </c>
    </row>
    <row r="15" spans="1:9" x14ac:dyDescent="0.2">
      <c r="A15" s="45">
        <v>9</v>
      </c>
      <c r="B15" s="46" t="s">
        <v>14</v>
      </c>
      <c r="C15" s="46" t="s">
        <v>15</v>
      </c>
      <c r="D15" s="46" t="s">
        <v>16</v>
      </c>
      <c r="E15" s="47">
        <v>240000</v>
      </c>
      <c r="F15" s="48">
        <v>4510.32</v>
      </c>
      <c r="G15" s="49">
        <v>3.2401430000000002E-2</v>
      </c>
      <c r="H15" s="39" t="s">
        <v>135</v>
      </c>
    </row>
    <row r="16" spans="1:9" x14ac:dyDescent="0.2">
      <c r="A16" s="45">
        <v>10</v>
      </c>
      <c r="B16" s="46" t="s">
        <v>11</v>
      </c>
      <c r="C16" s="46" t="s">
        <v>12</v>
      </c>
      <c r="D16" s="46" t="s">
        <v>13</v>
      </c>
      <c r="E16" s="47">
        <v>103000</v>
      </c>
      <c r="F16" s="48">
        <v>4406.6490000000003</v>
      </c>
      <c r="G16" s="49">
        <v>3.1656669999999998E-2</v>
      </c>
      <c r="H16" s="39" t="s">
        <v>135</v>
      </c>
    </row>
    <row r="17" spans="1:8" x14ac:dyDescent="0.2">
      <c r="A17" s="45">
        <v>11</v>
      </c>
      <c r="B17" s="46" t="s">
        <v>437</v>
      </c>
      <c r="C17" s="46" t="s">
        <v>438</v>
      </c>
      <c r="D17" s="46" t="s">
        <v>439</v>
      </c>
      <c r="E17" s="47">
        <v>1210000</v>
      </c>
      <c r="F17" s="48">
        <v>3794.56</v>
      </c>
      <c r="G17" s="49">
        <v>2.7259519999999999E-2</v>
      </c>
      <c r="H17" s="39" t="s">
        <v>135</v>
      </c>
    </row>
    <row r="18" spans="1:8" x14ac:dyDescent="0.2">
      <c r="A18" s="45">
        <v>12</v>
      </c>
      <c r="B18" s="46" t="s">
        <v>56</v>
      </c>
      <c r="C18" s="46" t="s">
        <v>57</v>
      </c>
      <c r="D18" s="46" t="s">
        <v>53</v>
      </c>
      <c r="E18" s="47">
        <v>256337</v>
      </c>
      <c r="F18" s="48">
        <v>3571.287084</v>
      </c>
      <c r="G18" s="49">
        <v>2.5655560000000001E-2</v>
      </c>
      <c r="H18" s="39" t="s">
        <v>135</v>
      </c>
    </row>
    <row r="19" spans="1:8" x14ac:dyDescent="0.2">
      <c r="A19" s="45">
        <v>13</v>
      </c>
      <c r="B19" s="46" t="s">
        <v>822</v>
      </c>
      <c r="C19" s="46" t="s">
        <v>823</v>
      </c>
      <c r="D19" s="46" t="s">
        <v>31</v>
      </c>
      <c r="E19" s="47">
        <v>1536000</v>
      </c>
      <c r="F19" s="48">
        <v>3106.8672000000001</v>
      </c>
      <c r="G19" s="49">
        <v>2.2319240000000001E-2</v>
      </c>
      <c r="H19" s="39" t="s">
        <v>135</v>
      </c>
    </row>
    <row r="20" spans="1:8" x14ac:dyDescent="0.2">
      <c r="A20" s="45">
        <v>14</v>
      </c>
      <c r="B20" s="46" t="s">
        <v>236</v>
      </c>
      <c r="C20" s="46" t="s">
        <v>237</v>
      </c>
      <c r="D20" s="46" t="s">
        <v>206</v>
      </c>
      <c r="E20" s="47">
        <v>54500</v>
      </c>
      <c r="F20" s="48">
        <v>3073.5275000000001</v>
      </c>
      <c r="G20" s="49">
        <v>2.207974E-2</v>
      </c>
      <c r="H20" s="39" t="s">
        <v>135</v>
      </c>
    </row>
    <row r="21" spans="1:8" x14ac:dyDescent="0.2">
      <c r="A21" s="45">
        <v>15</v>
      </c>
      <c r="B21" s="46" t="s">
        <v>93</v>
      </c>
      <c r="C21" s="46" t="s">
        <v>94</v>
      </c>
      <c r="D21" s="46" t="s">
        <v>95</v>
      </c>
      <c r="E21" s="47">
        <v>1700000</v>
      </c>
      <c r="F21" s="48">
        <v>2882.01</v>
      </c>
      <c r="G21" s="49">
        <v>2.0703909999999999E-2</v>
      </c>
      <c r="H21" s="39" t="s">
        <v>135</v>
      </c>
    </row>
    <row r="22" spans="1:8" x14ac:dyDescent="0.2">
      <c r="A22" s="45">
        <v>16</v>
      </c>
      <c r="B22" s="46" t="s">
        <v>354</v>
      </c>
      <c r="C22" s="46" t="s">
        <v>355</v>
      </c>
      <c r="D22" s="46" t="s">
        <v>231</v>
      </c>
      <c r="E22" s="47">
        <v>602000</v>
      </c>
      <c r="F22" s="48">
        <v>2717.4279999999999</v>
      </c>
      <c r="G22" s="49">
        <v>1.9521569999999999E-2</v>
      </c>
      <c r="H22" s="39" t="s">
        <v>135</v>
      </c>
    </row>
    <row r="23" spans="1:8" x14ac:dyDescent="0.2">
      <c r="A23" s="45">
        <v>17</v>
      </c>
      <c r="B23" s="46" t="s">
        <v>243</v>
      </c>
      <c r="C23" s="46" t="s">
        <v>244</v>
      </c>
      <c r="D23" s="46" t="s">
        <v>31</v>
      </c>
      <c r="E23" s="47">
        <v>270000</v>
      </c>
      <c r="F23" s="48">
        <v>2583.2249999999999</v>
      </c>
      <c r="G23" s="49">
        <v>1.8557480000000001E-2</v>
      </c>
      <c r="H23" s="39" t="s">
        <v>135</v>
      </c>
    </row>
    <row r="24" spans="1:8" x14ac:dyDescent="0.2">
      <c r="A24" s="45">
        <v>18</v>
      </c>
      <c r="B24" s="46" t="s">
        <v>260</v>
      </c>
      <c r="C24" s="46" t="s">
        <v>261</v>
      </c>
      <c r="D24" s="46" t="s">
        <v>240</v>
      </c>
      <c r="E24" s="47">
        <v>530885</v>
      </c>
      <c r="F24" s="48">
        <v>2455.87401</v>
      </c>
      <c r="G24" s="49">
        <v>1.764261E-2</v>
      </c>
      <c r="H24" s="39" t="s">
        <v>135</v>
      </c>
    </row>
    <row r="25" spans="1:8" x14ac:dyDescent="0.2">
      <c r="A25" s="45">
        <v>19</v>
      </c>
      <c r="B25" s="46" t="s">
        <v>23</v>
      </c>
      <c r="C25" s="46" t="s">
        <v>24</v>
      </c>
      <c r="D25" s="46" t="s">
        <v>25</v>
      </c>
      <c r="E25" s="47">
        <v>18400</v>
      </c>
      <c r="F25" s="48">
        <v>2332.5680000000002</v>
      </c>
      <c r="G25" s="49">
        <v>1.6756799999999999E-2</v>
      </c>
      <c r="H25" s="39" t="s">
        <v>135</v>
      </c>
    </row>
    <row r="26" spans="1:8" x14ac:dyDescent="0.2">
      <c r="A26" s="45">
        <v>20</v>
      </c>
      <c r="B26" s="46" t="s">
        <v>108</v>
      </c>
      <c r="C26" s="46" t="s">
        <v>109</v>
      </c>
      <c r="D26" s="46" t="s">
        <v>25</v>
      </c>
      <c r="E26" s="47">
        <v>465833</v>
      </c>
      <c r="F26" s="48">
        <v>2331.0283319999999</v>
      </c>
      <c r="G26" s="49">
        <v>1.6745739999999999E-2</v>
      </c>
      <c r="H26" s="39" t="s">
        <v>135</v>
      </c>
    </row>
    <row r="27" spans="1:8" x14ac:dyDescent="0.2">
      <c r="A27" s="45">
        <v>21</v>
      </c>
      <c r="B27" s="46" t="s">
        <v>32</v>
      </c>
      <c r="C27" s="46" t="s">
        <v>33</v>
      </c>
      <c r="D27" s="46" t="s">
        <v>22</v>
      </c>
      <c r="E27" s="47">
        <v>768264</v>
      </c>
      <c r="F27" s="48">
        <v>2294.4204359999999</v>
      </c>
      <c r="G27" s="49">
        <v>1.6482750000000001E-2</v>
      </c>
      <c r="H27" s="39" t="s">
        <v>135</v>
      </c>
    </row>
    <row r="28" spans="1:8" ht="25.5" x14ac:dyDescent="0.2">
      <c r="A28" s="45">
        <v>22</v>
      </c>
      <c r="B28" s="46" t="s">
        <v>337</v>
      </c>
      <c r="C28" s="46" t="s">
        <v>338</v>
      </c>
      <c r="D28" s="46" t="s">
        <v>339</v>
      </c>
      <c r="E28" s="47">
        <v>434000</v>
      </c>
      <c r="F28" s="48">
        <v>2193.002</v>
      </c>
      <c r="G28" s="49">
        <v>1.575418E-2</v>
      </c>
      <c r="H28" s="39" t="s">
        <v>135</v>
      </c>
    </row>
    <row r="29" spans="1:8" x14ac:dyDescent="0.2">
      <c r="A29" s="45">
        <v>23</v>
      </c>
      <c r="B29" s="46" t="s">
        <v>286</v>
      </c>
      <c r="C29" s="46" t="s">
        <v>287</v>
      </c>
      <c r="D29" s="46" t="s">
        <v>216</v>
      </c>
      <c r="E29" s="47">
        <v>1566147</v>
      </c>
      <c r="F29" s="48">
        <v>1995.8977368000001</v>
      </c>
      <c r="G29" s="49">
        <v>1.4338210000000001E-2</v>
      </c>
      <c r="H29" s="39" t="s">
        <v>135</v>
      </c>
    </row>
    <row r="30" spans="1:8" x14ac:dyDescent="0.2">
      <c r="A30" s="45">
        <v>24</v>
      </c>
      <c r="B30" s="46" t="s">
        <v>446</v>
      </c>
      <c r="C30" s="46" t="s">
        <v>447</v>
      </c>
      <c r="D30" s="46" t="s">
        <v>219</v>
      </c>
      <c r="E30" s="47">
        <v>74734</v>
      </c>
      <c r="F30" s="48">
        <v>1971.0345159999999</v>
      </c>
      <c r="G30" s="49">
        <v>1.41596E-2</v>
      </c>
      <c r="H30" s="39" t="s">
        <v>135</v>
      </c>
    </row>
    <row r="31" spans="1:8" x14ac:dyDescent="0.2">
      <c r="A31" s="45">
        <v>25</v>
      </c>
      <c r="B31" s="46" t="s">
        <v>739</v>
      </c>
      <c r="C31" s="46" t="s">
        <v>740</v>
      </c>
      <c r="D31" s="46" t="s">
        <v>102</v>
      </c>
      <c r="E31" s="47">
        <v>100845</v>
      </c>
      <c r="F31" s="48">
        <v>1919.8871099999999</v>
      </c>
      <c r="G31" s="49">
        <v>1.3792169999999999E-2</v>
      </c>
      <c r="H31" s="39" t="s">
        <v>135</v>
      </c>
    </row>
    <row r="32" spans="1:8" x14ac:dyDescent="0.2">
      <c r="A32" s="45">
        <v>26</v>
      </c>
      <c r="B32" s="46" t="s">
        <v>448</v>
      </c>
      <c r="C32" s="46" t="s">
        <v>449</v>
      </c>
      <c r="D32" s="46" t="s">
        <v>206</v>
      </c>
      <c r="E32" s="47">
        <v>137000</v>
      </c>
      <c r="F32" s="48">
        <v>1847.0340000000001</v>
      </c>
      <c r="G32" s="49">
        <v>1.3268800000000001E-2</v>
      </c>
      <c r="H32" s="39" t="s">
        <v>135</v>
      </c>
    </row>
    <row r="33" spans="1:8" x14ac:dyDescent="0.2">
      <c r="A33" s="45">
        <v>27</v>
      </c>
      <c r="B33" s="46" t="s">
        <v>840</v>
      </c>
      <c r="C33" s="46" t="s">
        <v>841</v>
      </c>
      <c r="D33" s="46" t="s">
        <v>199</v>
      </c>
      <c r="E33" s="47">
        <v>205000</v>
      </c>
      <c r="F33" s="48">
        <v>1831.88</v>
      </c>
      <c r="G33" s="49">
        <v>1.315994E-2</v>
      </c>
      <c r="H33" s="39" t="s">
        <v>135</v>
      </c>
    </row>
    <row r="34" spans="1:8" x14ac:dyDescent="0.2">
      <c r="A34" s="45">
        <v>28</v>
      </c>
      <c r="B34" s="46" t="s">
        <v>440</v>
      </c>
      <c r="C34" s="46" t="s">
        <v>441</v>
      </c>
      <c r="D34" s="46" t="s">
        <v>219</v>
      </c>
      <c r="E34" s="47">
        <v>125000</v>
      </c>
      <c r="F34" s="48">
        <v>1736.375</v>
      </c>
      <c r="G34" s="49">
        <v>1.247384E-2</v>
      </c>
      <c r="H34" s="39" t="s">
        <v>135</v>
      </c>
    </row>
    <row r="35" spans="1:8" x14ac:dyDescent="0.2">
      <c r="A35" s="45">
        <v>29</v>
      </c>
      <c r="B35" s="46" t="s">
        <v>733</v>
      </c>
      <c r="C35" s="46" t="s">
        <v>734</v>
      </c>
      <c r="D35" s="46" t="s">
        <v>48</v>
      </c>
      <c r="E35" s="47">
        <v>183700</v>
      </c>
      <c r="F35" s="48">
        <v>1693.4384500000001</v>
      </c>
      <c r="G35" s="49">
        <v>1.216539E-2</v>
      </c>
      <c r="H35" s="39" t="s">
        <v>135</v>
      </c>
    </row>
    <row r="36" spans="1:8" x14ac:dyDescent="0.2">
      <c r="A36" s="45">
        <v>30</v>
      </c>
      <c r="B36" s="46" t="s">
        <v>192</v>
      </c>
      <c r="C36" s="46" t="s">
        <v>193</v>
      </c>
      <c r="D36" s="46" t="s">
        <v>19</v>
      </c>
      <c r="E36" s="47">
        <v>380000</v>
      </c>
      <c r="F36" s="48">
        <v>1667.25</v>
      </c>
      <c r="G36" s="49">
        <v>1.197726E-2</v>
      </c>
      <c r="H36" s="39" t="s">
        <v>135</v>
      </c>
    </row>
    <row r="37" spans="1:8" x14ac:dyDescent="0.2">
      <c r="A37" s="45">
        <v>31</v>
      </c>
      <c r="B37" s="46" t="s">
        <v>442</v>
      </c>
      <c r="C37" s="46" t="s">
        <v>443</v>
      </c>
      <c r="D37" s="46" t="s">
        <v>226</v>
      </c>
      <c r="E37" s="47">
        <v>434000</v>
      </c>
      <c r="F37" s="48">
        <v>1660.701</v>
      </c>
      <c r="G37" s="49">
        <v>1.193021E-2</v>
      </c>
      <c r="H37" s="39" t="s">
        <v>135</v>
      </c>
    </row>
    <row r="38" spans="1:8" x14ac:dyDescent="0.2">
      <c r="A38" s="45">
        <v>32</v>
      </c>
      <c r="B38" s="46" t="s">
        <v>254</v>
      </c>
      <c r="C38" s="46" t="s">
        <v>255</v>
      </c>
      <c r="D38" s="46" t="s">
        <v>45</v>
      </c>
      <c r="E38" s="47">
        <v>363500</v>
      </c>
      <c r="F38" s="48">
        <v>1650.4717499999999</v>
      </c>
      <c r="G38" s="49">
        <v>1.1856729999999999E-2</v>
      </c>
      <c r="H38" s="39" t="s">
        <v>135</v>
      </c>
    </row>
    <row r="39" spans="1:8" x14ac:dyDescent="0.2">
      <c r="A39" s="45">
        <v>33</v>
      </c>
      <c r="B39" s="46" t="s">
        <v>301</v>
      </c>
      <c r="C39" s="46" t="s">
        <v>302</v>
      </c>
      <c r="D39" s="46" t="s">
        <v>290</v>
      </c>
      <c r="E39" s="47">
        <v>540000</v>
      </c>
      <c r="F39" s="48">
        <v>1629.45</v>
      </c>
      <c r="G39" s="49">
        <v>1.1705709999999999E-2</v>
      </c>
      <c r="H39" s="39" t="s">
        <v>135</v>
      </c>
    </row>
    <row r="40" spans="1:8" x14ac:dyDescent="0.2">
      <c r="A40" s="45">
        <v>34</v>
      </c>
      <c r="B40" s="46" t="s">
        <v>842</v>
      </c>
      <c r="C40" s="46" t="s">
        <v>843</v>
      </c>
      <c r="D40" s="46" t="s">
        <v>95</v>
      </c>
      <c r="E40" s="47">
        <v>132100</v>
      </c>
      <c r="F40" s="48">
        <v>1611.3558</v>
      </c>
      <c r="G40" s="49">
        <v>1.1575729999999999E-2</v>
      </c>
      <c r="H40" s="39" t="s">
        <v>135</v>
      </c>
    </row>
    <row r="41" spans="1:8" x14ac:dyDescent="0.2">
      <c r="A41" s="45">
        <v>35</v>
      </c>
      <c r="B41" s="46" t="s">
        <v>786</v>
      </c>
      <c r="C41" s="46" t="s">
        <v>787</v>
      </c>
      <c r="D41" s="46" t="s">
        <v>25</v>
      </c>
      <c r="E41" s="47">
        <v>53000</v>
      </c>
      <c r="F41" s="48">
        <v>1483.894</v>
      </c>
      <c r="G41" s="49">
        <v>1.0660060000000001E-2</v>
      </c>
      <c r="H41" s="39" t="s">
        <v>135</v>
      </c>
    </row>
    <row r="42" spans="1:8" x14ac:dyDescent="0.2">
      <c r="A42" s="45">
        <v>36</v>
      </c>
      <c r="B42" s="46" t="s">
        <v>824</v>
      </c>
      <c r="C42" s="46" t="s">
        <v>825</v>
      </c>
      <c r="D42" s="46" t="s">
        <v>25</v>
      </c>
      <c r="E42" s="47">
        <v>206000</v>
      </c>
      <c r="F42" s="48">
        <v>1470.943</v>
      </c>
      <c r="G42" s="49">
        <v>1.056702E-2</v>
      </c>
      <c r="H42" s="39" t="s">
        <v>135</v>
      </c>
    </row>
    <row r="43" spans="1:8" x14ac:dyDescent="0.2">
      <c r="A43" s="45">
        <v>37</v>
      </c>
      <c r="B43" s="46" t="s">
        <v>295</v>
      </c>
      <c r="C43" s="46" t="s">
        <v>296</v>
      </c>
      <c r="D43" s="46" t="s">
        <v>183</v>
      </c>
      <c r="E43" s="47">
        <v>46500</v>
      </c>
      <c r="F43" s="48">
        <v>1449.5445</v>
      </c>
      <c r="G43" s="49">
        <v>1.04133E-2</v>
      </c>
      <c r="H43" s="39" t="s">
        <v>135</v>
      </c>
    </row>
    <row r="44" spans="1:8" x14ac:dyDescent="0.2">
      <c r="A44" s="45">
        <v>38</v>
      </c>
      <c r="B44" s="46" t="s">
        <v>680</v>
      </c>
      <c r="C44" s="46" t="s">
        <v>681</v>
      </c>
      <c r="D44" s="46" t="s">
        <v>682</v>
      </c>
      <c r="E44" s="47">
        <v>333000</v>
      </c>
      <c r="F44" s="48">
        <v>1434.0645</v>
      </c>
      <c r="G44" s="49">
        <v>1.030209E-2</v>
      </c>
      <c r="H44" s="39" t="s">
        <v>135</v>
      </c>
    </row>
    <row r="45" spans="1:8" x14ac:dyDescent="0.2">
      <c r="A45" s="45">
        <v>39</v>
      </c>
      <c r="B45" s="46" t="s">
        <v>504</v>
      </c>
      <c r="C45" s="46" t="s">
        <v>505</v>
      </c>
      <c r="D45" s="46" t="s">
        <v>45</v>
      </c>
      <c r="E45" s="47">
        <v>160700</v>
      </c>
      <c r="F45" s="48">
        <v>1357.83465</v>
      </c>
      <c r="G45" s="49">
        <v>9.7544699999999995E-3</v>
      </c>
      <c r="H45" s="39" t="s">
        <v>135</v>
      </c>
    </row>
    <row r="46" spans="1:8" x14ac:dyDescent="0.2">
      <c r="A46" s="45">
        <v>40</v>
      </c>
      <c r="B46" s="46" t="s">
        <v>648</v>
      </c>
      <c r="C46" s="46" t="s">
        <v>649</v>
      </c>
      <c r="D46" s="46" t="s">
        <v>180</v>
      </c>
      <c r="E46" s="47">
        <v>385000</v>
      </c>
      <c r="F46" s="48">
        <v>1346.73</v>
      </c>
      <c r="G46" s="49">
        <v>9.6746999999999996E-3</v>
      </c>
      <c r="H46" s="39" t="s">
        <v>135</v>
      </c>
    </row>
    <row r="47" spans="1:8" x14ac:dyDescent="0.2">
      <c r="A47" s="45">
        <v>41</v>
      </c>
      <c r="B47" s="46" t="s">
        <v>689</v>
      </c>
      <c r="C47" s="46" t="s">
        <v>690</v>
      </c>
      <c r="D47" s="46" t="s">
        <v>60</v>
      </c>
      <c r="E47" s="47">
        <v>274000</v>
      </c>
      <c r="F47" s="48">
        <v>1325.886</v>
      </c>
      <c r="G47" s="49">
        <v>9.5249600000000007E-3</v>
      </c>
      <c r="H47" s="39" t="s">
        <v>135</v>
      </c>
    </row>
    <row r="48" spans="1:8" x14ac:dyDescent="0.2">
      <c r="A48" s="45">
        <v>42</v>
      </c>
      <c r="B48" s="46" t="s">
        <v>512</v>
      </c>
      <c r="C48" s="46" t="s">
        <v>513</v>
      </c>
      <c r="D48" s="46" t="s">
        <v>95</v>
      </c>
      <c r="E48" s="47">
        <v>770000</v>
      </c>
      <c r="F48" s="48">
        <v>1315.6220000000001</v>
      </c>
      <c r="G48" s="49">
        <v>9.4512199999999998E-3</v>
      </c>
      <c r="H48" s="39" t="s">
        <v>135</v>
      </c>
    </row>
    <row r="49" spans="1:8" x14ac:dyDescent="0.2">
      <c r="A49" s="45">
        <v>43</v>
      </c>
      <c r="B49" s="46" t="s">
        <v>844</v>
      </c>
      <c r="C49" s="46" t="s">
        <v>845</v>
      </c>
      <c r="D49" s="46" t="s">
        <v>122</v>
      </c>
      <c r="E49" s="47">
        <v>325000</v>
      </c>
      <c r="F49" s="48">
        <v>1290.4124999999999</v>
      </c>
      <c r="G49" s="49">
        <v>9.2701199999999997E-3</v>
      </c>
      <c r="H49" s="39" t="s">
        <v>135</v>
      </c>
    </row>
    <row r="50" spans="1:8" x14ac:dyDescent="0.2">
      <c r="A50" s="45">
        <v>44</v>
      </c>
      <c r="B50" s="46" t="s">
        <v>846</v>
      </c>
      <c r="C50" s="46" t="s">
        <v>847</v>
      </c>
      <c r="D50" s="46" t="s">
        <v>48</v>
      </c>
      <c r="E50" s="47">
        <v>612000</v>
      </c>
      <c r="F50" s="48">
        <v>1245.4811999999999</v>
      </c>
      <c r="G50" s="49">
        <v>8.9473399999999998E-3</v>
      </c>
      <c r="H50" s="39" t="s">
        <v>135</v>
      </c>
    </row>
    <row r="51" spans="1:8" x14ac:dyDescent="0.2">
      <c r="A51" s="45">
        <v>45</v>
      </c>
      <c r="B51" s="46" t="s">
        <v>214</v>
      </c>
      <c r="C51" s="46" t="s">
        <v>215</v>
      </c>
      <c r="D51" s="46" t="s">
        <v>216</v>
      </c>
      <c r="E51" s="47">
        <v>235000</v>
      </c>
      <c r="F51" s="48">
        <v>1221.7650000000001</v>
      </c>
      <c r="G51" s="49">
        <v>8.7769700000000003E-3</v>
      </c>
      <c r="H51" s="39" t="s">
        <v>135</v>
      </c>
    </row>
    <row r="52" spans="1:8" x14ac:dyDescent="0.2">
      <c r="A52" s="45">
        <v>46</v>
      </c>
      <c r="B52" s="46" t="s">
        <v>491</v>
      </c>
      <c r="C52" s="46" t="s">
        <v>492</v>
      </c>
      <c r="D52" s="46" t="s">
        <v>264</v>
      </c>
      <c r="E52" s="47">
        <v>125000</v>
      </c>
      <c r="F52" s="48">
        <v>1143.375</v>
      </c>
      <c r="G52" s="49">
        <v>8.2138300000000001E-3</v>
      </c>
      <c r="H52" s="39" t="s">
        <v>135</v>
      </c>
    </row>
    <row r="53" spans="1:8" x14ac:dyDescent="0.2">
      <c r="A53" s="45">
        <v>47</v>
      </c>
      <c r="B53" s="46" t="s">
        <v>495</v>
      </c>
      <c r="C53" s="46" t="s">
        <v>496</v>
      </c>
      <c r="D53" s="46" t="s">
        <v>53</v>
      </c>
      <c r="E53" s="47">
        <v>40500</v>
      </c>
      <c r="F53" s="48">
        <v>1037.8125</v>
      </c>
      <c r="G53" s="49">
        <v>7.4554799999999996E-3</v>
      </c>
      <c r="H53" s="39" t="s">
        <v>135</v>
      </c>
    </row>
    <row r="54" spans="1:8" x14ac:dyDescent="0.2">
      <c r="A54" s="45">
        <v>48</v>
      </c>
      <c r="B54" s="46" t="s">
        <v>358</v>
      </c>
      <c r="C54" s="46" t="s">
        <v>359</v>
      </c>
      <c r="D54" s="46" t="s">
        <v>219</v>
      </c>
      <c r="E54" s="47">
        <v>76000</v>
      </c>
      <c r="F54" s="48">
        <v>1031.9280000000001</v>
      </c>
      <c r="G54" s="49">
        <v>7.4132099999999999E-3</v>
      </c>
      <c r="H54" s="39" t="s">
        <v>135</v>
      </c>
    </row>
    <row r="55" spans="1:8" x14ac:dyDescent="0.2">
      <c r="A55" s="45">
        <v>49</v>
      </c>
      <c r="B55" s="46" t="s">
        <v>826</v>
      </c>
      <c r="C55" s="46" t="s">
        <v>827</v>
      </c>
      <c r="D55" s="46" t="s">
        <v>471</v>
      </c>
      <c r="E55" s="47">
        <v>294000</v>
      </c>
      <c r="F55" s="48">
        <v>934.77300000000002</v>
      </c>
      <c r="G55" s="49">
        <v>6.7152599999999998E-3</v>
      </c>
      <c r="H55" s="39" t="s">
        <v>135</v>
      </c>
    </row>
    <row r="56" spans="1:8" x14ac:dyDescent="0.2">
      <c r="A56" s="45">
        <v>50</v>
      </c>
      <c r="B56" s="46" t="s">
        <v>848</v>
      </c>
      <c r="C56" s="46" t="s">
        <v>849</v>
      </c>
      <c r="D56" s="46" t="s">
        <v>48</v>
      </c>
      <c r="E56" s="47">
        <v>110000</v>
      </c>
      <c r="F56" s="48">
        <v>867.9</v>
      </c>
      <c r="G56" s="49">
        <v>6.2348600000000001E-3</v>
      </c>
      <c r="H56" s="39" t="s">
        <v>135</v>
      </c>
    </row>
    <row r="57" spans="1:8" x14ac:dyDescent="0.2">
      <c r="A57" s="45">
        <v>51</v>
      </c>
      <c r="B57" s="46" t="s">
        <v>736</v>
      </c>
      <c r="C57" s="46" t="s">
        <v>737</v>
      </c>
      <c r="D57" s="46" t="s">
        <v>738</v>
      </c>
      <c r="E57" s="47">
        <v>265500</v>
      </c>
      <c r="F57" s="48">
        <v>672.93629999999996</v>
      </c>
      <c r="G57" s="49">
        <v>4.8342699999999999E-3</v>
      </c>
      <c r="H57" s="39" t="s">
        <v>135</v>
      </c>
    </row>
    <row r="58" spans="1:8" x14ac:dyDescent="0.2">
      <c r="A58" s="45">
        <v>52</v>
      </c>
      <c r="B58" s="46" t="s">
        <v>850</v>
      </c>
      <c r="C58" s="46" t="s">
        <v>851</v>
      </c>
      <c r="D58" s="46" t="s">
        <v>45</v>
      </c>
      <c r="E58" s="47">
        <v>35000</v>
      </c>
      <c r="F58" s="48">
        <v>608.125</v>
      </c>
      <c r="G58" s="49">
        <v>4.3686699999999998E-3</v>
      </c>
      <c r="H58" s="39" t="s">
        <v>135</v>
      </c>
    </row>
    <row r="59" spans="1:8" x14ac:dyDescent="0.2">
      <c r="A59" s="45">
        <v>53</v>
      </c>
      <c r="B59" s="46" t="s">
        <v>129</v>
      </c>
      <c r="C59" s="46" t="s">
        <v>130</v>
      </c>
      <c r="D59" s="46" t="s">
        <v>107</v>
      </c>
      <c r="E59" s="47">
        <v>84000</v>
      </c>
      <c r="F59" s="48">
        <v>583.00199999999995</v>
      </c>
      <c r="G59" s="49">
        <v>4.1881899999999996E-3</v>
      </c>
      <c r="H59" s="39" t="s">
        <v>135</v>
      </c>
    </row>
    <row r="60" spans="1:8" x14ac:dyDescent="0.2">
      <c r="A60" s="50"/>
      <c r="B60" s="50"/>
      <c r="C60" s="51" t="s">
        <v>134</v>
      </c>
      <c r="D60" s="50"/>
      <c r="E60" s="50" t="s">
        <v>135</v>
      </c>
      <c r="F60" s="52">
        <v>137883.64627880001</v>
      </c>
      <c r="G60" s="53">
        <v>0.99053433999999996</v>
      </c>
      <c r="H60" s="39" t="s">
        <v>135</v>
      </c>
    </row>
    <row r="61" spans="1:8" x14ac:dyDescent="0.2">
      <c r="A61" s="50"/>
      <c r="B61" s="50"/>
      <c r="C61" s="54"/>
      <c r="D61" s="50"/>
      <c r="E61" s="50"/>
      <c r="F61" s="55"/>
      <c r="G61" s="55"/>
      <c r="H61" s="39" t="s">
        <v>135</v>
      </c>
    </row>
    <row r="62" spans="1:8" x14ac:dyDescent="0.2">
      <c r="A62" s="50"/>
      <c r="B62" s="50"/>
      <c r="C62" s="51" t="s">
        <v>136</v>
      </c>
      <c r="D62" s="50"/>
      <c r="E62" s="50"/>
      <c r="F62" s="50"/>
      <c r="G62" s="50"/>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138</v>
      </c>
      <c r="D65" s="50"/>
      <c r="E65" s="50"/>
      <c r="F65" s="50"/>
      <c r="G65" s="50"/>
      <c r="H65" s="39" t="s">
        <v>135</v>
      </c>
    </row>
    <row r="66" spans="1:8" x14ac:dyDescent="0.2">
      <c r="A66" s="50"/>
      <c r="B66" s="50"/>
      <c r="C66" s="51" t="s">
        <v>134</v>
      </c>
      <c r="D66" s="50"/>
      <c r="E66" s="50" t="s">
        <v>135</v>
      </c>
      <c r="F66" s="56" t="s">
        <v>137</v>
      </c>
      <c r="G66" s="53">
        <v>0</v>
      </c>
      <c r="H66" s="39" t="s">
        <v>135</v>
      </c>
    </row>
    <row r="67" spans="1:8" x14ac:dyDescent="0.2">
      <c r="A67" s="50"/>
      <c r="B67" s="50"/>
      <c r="C67" s="54"/>
      <c r="D67" s="50"/>
      <c r="E67" s="50"/>
      <c r="F67" s="55"/>
      <c r="G67" s="55"/>
      <c r="H67" s="39" t="s">
        <v>135</v>
      </c>
    </row>
    <row r="68" spans="1:8" x14ac:dyDescent="0.2">
      <c r="A68" s="50"/>
      <c r="B68" s="50"/>
      <c r="C68" s="51" t="s">
        <v>139</v>
      </c>
      <c r="D68" s="50"/>
      <c r="E68" s="50"/>
      <c r="F68" s="50"/>
      <c r="G68" s="50"/>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140</v>
      </c>
      <c r="D71" s="50"/>
      <c r="E71" s="50"/>
      <c r="F71" s="55"/>
      <c r="G71" s="55"/>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141</v>
      </c>
      <c r="D74" s="50"/>
      <c r="E74" s="50"/>
      <c r="F74" s="55"/>
      <c r="G74" s="55"/>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142</v>
      </c>
      <c r="D77" s="50"/>
      <c r="E77" s="50"/>
      <c r="F77" s="52">
        <v>137883.64627880001</v>
      </c>
      <c r="G77" s="53">
        <v>0.99053433999999996</v>
      </c>
      <c r="H77" s="39" t="s">
        <v>135</v>
      </c>
    </row>
    <row r="78" spans="1:8" x14ac:dyDescent="0.2">
      <c r="A78" s="50"/>
      <c r="B78" s="50"/>
      <c r="C78" s="54"/>
      <c r="D78" s="50"/>
      <c r="E78" s="50"/>
      <c r="F78" s="55"/>
      <c r="G78" s="55"/>
      <c r="H78" s="39" t="s">
        <v>135</v>
      </c>
    </row>
    <row r="79" spans="1:8" x14ac:dyDescent="0.2">
      <c r="A79" s="50"/>
      <c r="B79" s="50"/>
      <c r="C79" s="51" t="s">
        <v>143</v>
      </c>
      <c r="D79" s="50"/>
      <c r="E79" s="50"/>
      <c r="F79" s="55"/>
      <c r="G79" s="55"/>
      <c r="H79" s="39" t="s">
        <v>135</v>
      </c>
    </row>
    <row r="80" spans="1:8" x14ac:dyDescent="0.2">
      <c r="A80" s="50"/>
      <c r="B80" s="50"/>
      <c r="C80" s="51" t="s">
        <v>10</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144</v>
      </c>
      <c r="D83" s="50"/>
      <c r="E83" s="50"/>
      <c r="F83" s="50"/>
      <c r="G83" s="50"/>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145</v>
      </c>
      <c r="D86" s="50"/>
      <c r="E86" s="50"/>
      <c r="F86" s="50"/>
      <c r="G86" s="50"/>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146</v>
      </c>
      <c r="D89" s="50"/>
      <c r="E89" s="50"/>
      <c r="F89" s="55"/>
      <c r="G89" s="55"/>
      <c r="H89" s="39" t="s">
        <v>135</v>
      </c>
    </row>
    <row r="90" spans="1:8" x14ac:dyDescent="0.2">
      <c r="A90" s="50"/>
      <c r="B90" s="50"/>
      <c r="C90" s="51" t="s">
        <v>134</v>
      </c>
      <c r="D90" s="50"/>
      <c r="E90" s="50" t="s">
        <v>135</v>
      </c>
      <c r="F90" s="56" t="s">
        <v>137</v>
      </c>
      <c r="G90" s="53">
        <v>0</v>
      </c>
      <c r="H90" s="39" t="s">
        <v>135</v>
      </c>
    </row>
    <row r="91" spans="1:8" x14ac:dyDescent="0.2">
      <c r="A91" s="50"/>
      <c r="B91" s="50"/>
      <c r="C91" s="54"/>
      <c r="D91" s="50"/>
      <c r="E91" s="50"/>
      <c r="F91" s="55"/>
      <c r="G91" s="55"/>
      <c r="H91" s="39" t="s">
        <v>135</v>
      </c>
    </row>
    <row r="92" spans="1:8" x14ac:dyDescent="0.2">
      <c r="A92" s="50"/>
      <c r="B92" s="50"/>
      <c r="C92" s="51" t="s">
        <v>147</v>
      </c>
      <c r="D92" s="50"/>
      <c r="E92" s="50"/>
      <c r="F92" s="52">
        <v>0</v>
      </c>
      <c r="G92" s="53">
        <v>0</v>
      </c>
      <c r="H92" s="39" t="s">
        <v>135</v>
      </c>
    </row>
    <row r="93" spans="1:8" x14ac:dyDescent="0.2">
      <c r="A93" s="50"/>
      <c r="B93" s="50"/>
      <c r="C93" s="54"/>
      <c r="D93" s="50"/>
      <c r="E93" s="50"/>
      <c r="F93" s="55"/>
      <c r="G93" s="55"/>
      <c r="H93" s="39" t="s">
        <v>135</v>
      </c>
    </row>
    <row r="94" spans="1:8" x14ac:dyDescent="0.2">
      <c r="A94" s="50"/>
      <c r="B94" s="50"/>
      <c r="C94" s="51" t="s">
        <v>148</v>
      </c>
      <c r="D94" s="50"/>
      <c r="E94" s="50"/>
      <c r="F94" s="55"/>
      <c r="G94" s="55"/>
      <c r="H94" s="39" t="s">
        <v>135</v>
      </c>
    </row>
    <row r="95" spans="1:8" x14ac:dyDescent="0.2">
      <c r="A95" s="50"/>
      <c r="B95" s="50"/>
      <c r="C95" s="51" t="s">
        <v>149</v>
      </c>
      <c r="D95" s="50"/>
      <c r="E95" s="50"/>
      <c r="F95" s="55"/>
      <c r="G95" s="55"/>
      <c r="H95" s="39" t="s">
        <v>135</v>
      </c>
    </row>
    <row r="96" spans="1:8" x14ac:dyDescent="0.2">
      <c r="A96" s="50"/>
      <c r="B96" s="50"/>
      <c r="C96" s="51" t="s">
        <v>134</v>
      </c>
      <c r="D96" s="50"/>
      <c r="E96" s="50" t="s">
        <v>135</v>
      </c>
      <c r="F96" s="56" t="s">
        <v>137</v>
      </c>
      <c r="G96" s="53">
        <v>0</v>
      </c>
      <c r="H96" s="39" t="s">
        <v>135</v>
      </c>
    </row>
    <row r="97" spans="1:8" x14ac:dyDescent="0.2">
      <c r="A97" s="50"/>
      <c r="B97" s="50"/>
      <c r="C97" s="54"/>
      <c r="D97" s="50"/>
      <c r="E97" s="50"/>
      <c r="F97" s="55"/>
      <c r="G97" s="55"/>
      <c r="H97" s="39" t="s">
        <v>135</v>
      </c>
    </row>
    <row r="98" spans="1:8" x14ac:dyDescent="0.2">
      <c r="A98" s="50"/>
      <c r="B98" s="50"/>
      <c r="C98" s="51" t="s">
        <v>150</v>
      </c>
      <c r="D98" s="50"/>
      <c r="E98" s="50"/>
      <c r="F98" s="55"/>
      <c r="G98" s="55"/>
      <c r="H98" s="39" t="s">
        <v>135</v>
      </c>
    </row>
    <row r="99" spans="1:8" x14ac:dyDescent="0.2">
      <c r="A99" s="50"/>
      <c r="B99" s="50"/>
      <c r="C99" s="51" t="s">
        <v>134</v>
      </c>
      <c r="D99" s="50"/>
      <c r="E99" s="50" t="s">
        <v>135</v>
      </c>
      <c r="F99" s="56" t="s">
        <v>137</v>
      </c>
      <c r="G99" s="53">
        <v>0</v>
      </c>
      <c r="H99" s="39" t="s">
        <v>135</v>
      </c>
    </row>
    <row r="100" spans="1:8" x14ac:dyDescent="0.2">
      <c r="A100" s="50"/>
      <c r="B100" s="50"/>
      <c r="C100" s="54"/>
      <c r="D100" s="50"/>
      <c r="E100" s="50"/>
      <c r="F100" s="55"/>
      <c r="G100" s="55"/>
      <c r="H100" s="39" t="s">
        <v>135</v>
      </c>
    </row>
    <row r="101" spans="1:8" x14ac:dyDescent="0.2">
      <c r="A101" s="50"/>
      <c r="B101" s="50"/>
      <c r="C101" s="51" t="s">
        <v>151</v>
      </c>
      <c r="D101" s="50"/>
      <c r="E101" s="50"/>
      <c r="F101" s="55"/>
      <c r="G101" s="55"/>
      <c r="H101" s="39" t="s">
        <v>135</v>
      </c>
    </row>
    <row r="102" spans="1:8" x14ac:dyDescent="0.2">
      <c r="A102" s="50"/>
      <c r="B102" s="50"/>
      <c r="C102" s="51" t="s">
        <v>134</v>
      </c>
      <c r="D102" s="50"/>
      <c r="E102" s="50" t="s">
        <v>135</v>
      </c>
      <c r="F102" s="56" t="s">
        <v>137</v>
      </c>
      <c r="G102" s="53">
        <v>0</v>
      </c>
      <c r="H102" s="39" t="s">
        <v>135</v>
      </c>
    </row>
    <row r="103" spans="1:8" x14ac:dyDescent="0.2">
      <c r="A103" s="50"/>
      <c r="B103" s="50"/>
      <c r="C103" s="54"/>
      <c r="D103" s="50"/>
      <c r="E103" s="50"/>
      <c r="F103" s="55"/>
      <c r="G103" s="55"/>
      <c r="H103" s="39" t="s">
        <v>135</v>
      </c>
    </row>
    <row r="104" spans="1:8" x14ac:dyDescent="0.2">
      <c r="A104" s="50"/>
      <c r="B104" s="50"/>
      <c r="C104" s="51" t="s">
        <v>152</v>
      </c>
      <c r="D104" s="50"/>
      <c r="E104" s="50"/>
      <c r="F104" s="55"/>
      <c r="G104" s="55"/>
      <c r="H104" s="39" t="s">
        <v>135</v>
      </c>
    </row>
    <row r="105" spans="1:8" x14ac:dyDescent="0.2">
      <c r="A105" s="45">
        <v>1</v>
      </c>
      <c r="B105" s="46"/>
      <c r="C105" s="46" t="s">
        <v>153</v>
      </c>
      <c r="D105" s="46"/>
      <c r="E105" s="60"/>
      <c r="F105" s="48">
        <v>890.12682589600001</v>
      </c>
      <c r="G105" s="49">
        <v>6.3945299999999998E-3</v>
      </c>
      <c r="H105" s="39">
        <v>4.92</v>
      </c>
    </row>
    <row r="106" spans="1:8" x14ac:dyDescent="0.2">
      <c r="A106" s="50"/>
      <c r="B106" s="50"/>
      <c r="C106" s="51" t="s">
        <v>134</v>
      </c>
      <c r="D106" s="50"/>
      <c r="E106" s="50" t="s">
        <v>135</v>
      </c>
      <c r="F106" s="52">
        <v>890.12682589600001</v>
      </c>
      <c r="G106" s="53">
        <v>6.3945299999999998E-3</v>
      </c>
      <c r="H106" s="39" t="s">
        <v>135</v>
      </c>
    </row>
    <row r="107" spans="1:8" x14ac:dyDescent="0.2">
      <c r="A107" s="50"/>
      <c r="B107" s="50"/>
      <c r="C107" s="54"/>
      <c r="D107" s="50"/>
      <c r="E107" s="50"/>
      <c r="F107" s="55"/>
      <c r="G107" s="55"/>
      <c r="H107" s="39" t="s">
        <v>135</v>
      </c>
    </row>
    <row r="108" spans="1:8" x14ac:dyDescent="0.2">
      <c r="A108" s="50"/>
      <c r="B108" s="50"/>
      <c r="C108" s="51" t="s">
        <v>154</v>
      </c>
      <c r="D108" s="50"/>
      <c r="E108" s="50"/>
      <c r="F108" s="52">
        <v>890.12682589600001</v>
      </c>
      <c r="G108" s="53">
        <v>6.3945299999999998E-3</v>
      </c>
      <c r="H108" s="39" t="s">
        <v>135</v>
      </c>
    </row>
    <row r="109" spans="1:8" x14ac:dyDescent="0.2">
      <c r="A109" s="50"/>
      <c r="B109" s="50"/>
      <c r="C109" s="55"/>
      <c r="D109" s="50"/>
      <c r="E109" s="50"/>
      <c r="F109" s="50"/>
      <c r="G109" s="50"/>
      <c r="H109" s="39" t="s">
        <v>135</v>
      </c>
    </row>
    <row r="110" spans="1:8" x14ac:dyDescent="0.2">
      <c r="A110" s="50"/>
      <c r="B110" s="50"/>
      <c r="C110" s="51" t="s">
        <v>155</v>
      </c>
      <c r="D110" s="50"/>
      <c r="E110" s="50"/>
      <c r="F110" s="50"/>
      <c r="G110" s="50"/>
      <c r="H110" s="39" t="s">
        <v>135</v>
      </c>
    </row>
    <row r="111" spans="1:8" x14ac:dyDescent="0.2">
      <c r="A111" s="50"/>
      <c r="B111" s="50"/>
      <c r="C111" s="51" t="s">
        <v>156</v>
      </c>
      <c r="D111" s="50"/>
      <c r="E111" s="50"/>
      <c r="F111" s="50"/>
      <c r="G111" s="50"/>
      <c r="H111" s="39" t="s">
        <v>135</v>
      </c>
    </row>
    <row r="112" spans="1:8" x14ac:dyDescent="0.2">
      <c r="A112" s="50"/>
      <c r="B112" s="50"/>
      <c r="C112" s="51" t="s">
        <v>134</v>
      </c>
      <c r="D112" s="50"/>
      <c r="E112" s="50" t="s">
        <v>135</v>
      </c>
      <c r="F112" s="56" t="s">
        <v>137</v>
      </c>
      <c r="G112" s="53">
        <v>0</v>
      </c>
      <c r="H112" s="39" t="s">
        <v>135</v>
      </c>
    </row>
    <row r="113" spans="1:17" x14ac:dyDescent="0.2">
      <c r="A113" s="50"/>
      <c r="B113" s="50"/>
      <c r="C113" s="54"/>
      <c r="D113" s="50"/>
      <c r="E113" s="50"/>
      <c r="F113" s="55"/>
      <c r="G113" s="55"/>
      <c r="H113" s="39" t="s">
        <v>135</v>
      </c>
    </row>
    <row r="114" spans="1:17" x14ac:dyDescent="0.2">
      <c r="A114" s="50"/>
      <c r="B114" s="50"/>
      <c r="C114" s="51" t="s">
        <v>157</v>
      </c>
      <c r="D114" s="50"/>
      <c r="E114" s="50"/>
      <c r="F114" s="50"/>
      <c r="G114" s="50"/>
      <c r="H114" s="39" t="s">
        <v>135</v>
      </c>
    </row>
    <row r="115" spans="1:17" x14ac:dyDescent="0.2">
      <c r="A115" s="50"/>
      <c r="B115" s="50"/>
      <c r="C115" s="51" t="s">
        <v>158</v>
      </c>
      <c r="D115" s="50"/>
      <c r="E115" s="50"/>
      <c r="F115" s="50"/>
      <c r="G115" s="50"/>
      <c r="H115" s="39" t="s">
        <v>135</v>
      </c>
    </row>
    <row r="116" spans="1:17" x14ac:dyDescent="0.2">
      <c r="A116" s="50"/>
      <c r="B116" s="50"/>
      <c r="C116" s="51" t="s">
        <v>134</v>
      </c>
      <c r="D116" s="50"/>
      <c r="E116" s="50" t="s">
        <v>135</v>
      </c>
      <c r="F116" s="56" t="s">
        <v>137</v>
      </c>
      <c r="G116" s="53">
        <v>0</v>
      </c>
      <c r="H116" s="39" t="s">
        <v>135</v>
      </c>
    </row>
    <row r="117" spans="1:17" x14ac:dyDescent="0.2">
      <c r="A117" s="50"/>
      <c r="B117" s="50"/>
      <c r="C117" s="54"/>
      <c r="D117" s="50"/>
      <c r="E117" s="50"/>
      <c r="F117" s="55"/>
      <c r="G117" s="55"/>
      <c r="H117" s="39" t="s">
        <v>135</v>
      </c>
    </row>
    <row r="118" spans="1:17" x14ac:dyDescent="0.2">
      <c r="A118" s="50"/>
      <c r="B118" s="50"/>
      <c r="C118" s="51" t="s">
        <v>159</v>
      </c>
      <c r="D118" s="50"/>
      <c r="E118" s="50"/>
      <c r="F118" s="55"/>
      <c r="G118" s="55"/>
      <c r="H118" s="39" t="s">
        <v>135</v>
      </c>
    </row>
    <row r="119" spans="1:17" x14ac:dyDescent="0.2">
      <c r="A119" s="50"/>
      <c r="B119" s="50"/>
      <c r="C119" s="51" t="s">
        <v>134</v>
      </c>
      <c r="D119" s="50"/>
      <c r="E119" s="50" t="s">
        <v>135</v>
      </c>
      <c r="F119" s="56" t="s">
        <v>137</v>
      </c>
      <c r="G119" s="53">
        <v>0</v>
      </c>
      <c r="H119" s="39" t="s">
        <v>135</v>
      </c>
    </row>
    <row r="120" spans="1:17" x14ac:dyDescent="0.2">
      <c r="A120" s="50"/>
      <c r="B120" s="50"/>
      <c r="C120" s="54"/>
      <c r="D120" s="50"/>
      <c r="E120" s="50"/>
      <c r="F120" s="55"/>
      <c r="G120" s="55"/>
      <c r="H120" s="39" t="s">
        <v>135</v>
      </c>
    </row>
    <row r="121" spans="1:17" x14ac:dyDescent="0.2">
      <c r="A121" s="60"/>
      <c r="B121" s="46"/>
      <c r="C121" s="46" t="s">
        <v>160</v>
      </c>
      <c r="D121" s="46"/>
      <c r="E121" s="60"/>
      <c r="F121" s="48">
        <v>427.50398302000002</v>
      </c>
      <c r="G121" s="49">
        <v>3.0711200000000001E-3</v>
      </c>
      <c r="H121" s="39" t="s">
        <v>135</v>
      </c>
    </row>
    <row r="122" spans="1:17" x14ac:dyDescent="0.2">
      <c r="A122" s="54"/>
      <c r="B122" s="54"/>
      <c r="C122" s="51" t="s">
        <v>161</v>
      </c>
      <c r="D122" s="55"/>
      <c r="E122" s="55"/>
      <c r="F122" s="52">
        <v>139201.27708771601</v>
      </c>
      <c r="G122" s="61">
        <v>0.99999998999999995</v>
      </c>
      <c r="H122" s="39" t="s">
        <v>135</v>
      </c>
    </row>
    <row r="123" spans="1:17" x14ac:dyDescent="0.2">
      <c r="A123" s="62"/>
      <c r="B123" s="62"/>
      <c r="C123" s="63"/>
      <c r="D123" s="64"/>
      <c r="E123" s="64"/>
      <c r="F123" s="65"/>
      <c r="G123" s="66"/>
      <c r="H123" s="67"/>
    </row>
    <row r="124" spans="1:17" x14ac:dyDescent="0.2">
      <c r="A124" s="62"/>
      <c r="B124" s="68" t="s">
        <v>937</v>
      </c>
      <c r="C124" s="68"/>
      <c r="D124" s="68"/>
      <c r="E124" s="68"/>
      <c r="F124" s="68"/>
      <c r="G124" s="68"/>
      <c r="H124" s="68"/>
      <c r="J124" s="69"/>
    </row>
    <row r="125" spans="1:17" x14ac:dyDescent="0.2">
      <c r="A125" s="62"/>
      <c r="B125" s="68" t="s">
        <v>938</v>
      </c>
      <c r="C125" s="68"/>
      <c r="D125" s="68"/>
      <c r="E125" s="68"/>
      <c r="F125" s="68"/>
      <c r="G125" s="68"/>
      <c r="H125" s="68"/>
      <c r="J125" s="69"/>
    </row>
    <row r="126" spans="1:17" x14ac:dyDescent="0.2">
      <c r="A126" s="62"/>
      <c r="B126" s="68" t="s">
        <v>939</v>
      </c>
      <c r="C126" s="68"/>
      <c r="D126" s="68"/>
      <c r="E126" s="68"/>
      <c r="F126" s="68"/>
      <c r="G126" s="68"/>
      <c r="H126" s="68"/>
      <c r="J126" s="69"/>
    </row>
    <row r="127" spans="1:17" s="72" customFormat="1" ht="65.25" customHeight="1" x14ac:dyDescent="0.25">
      <c r="A127" s="70"/>
      <c r="B127" s="71" t="s">
        <v>940</v>
      </c>
      <c r="C127" s="71"/>
      <c r="D127" s="71"/>
      <c r="E127" s="71"/>
      <c r="F127" s="71"/>
      <c r="G127" s="71"/>
      <c r="H127" s="71"/>
      <c r="I127" s="33"/>
      <c r="J127" s="69"/>
      <c r="K127" s="33"/>
      <c r="L127" s="33"/>
      <c r="M127" s="33"/>
      <c r="N127" s="33"/>
      <c r="O127" s="33"/>
      <c r="P127" s="33"/>
      <c r="Q127" s="33"/>
    </row>
    <row r="128" spans="1:17" x14ac:dyDescent="0.2">
      <c r="A128" s="62"/>
      <c r="B128" s="68" t="s">
        <v>941</v>
      </c>
      <c r="C128" s="68"/>
      <c r="D128" s="68"/>
      <c r="E128" s="68"/>
      <c r="F128" s="68"/>
      <c r="G128" s="68"/>
      <c r="H128" s="68"/>
      <c r="J128" s="69"/>
    </row>
    <row r="129" spans="1:10" x14ac:dyDescent="0.2">
      <c r="A129" s="62"/>
      <c r="B129" s="62"/>
      <c r="C129" s="62"/>
      <c r="D129" s="64"/>
      <c r="E129" s="64"/>
      <c r="F129" s="64"/>
      <c r="G129" s="64"/>
    </row>
    <row r="130" spans="1:10" x14ac:dyDescent="0.2">
      <c r="A130" s="62"/>
      <c r="B130" s="73" t="s">
        <v>162</v>
      </c>
      <c r="C130" s="74"/>
      <c r="D130" s="75"/>
      <c r="E130" s="76"/>
      <c r="F130" s="64"/>
      <c r="G130" s="64"/>
    </row>
    <row r="131" spans="1:10" x14ac:dyDescent="0.2">
      <c r="A131" s="62"/>
      <c r="B131" s="77" t="s">
        <v>163</v>
      </c>
      <c r="C131" s="78"/>
      <c r="D131" s="38" t="s">
        <v>164</v>
      </c>
      <c r="E131" s="76"/>
      <c r="F131" s="64"/>
      <c r="G131" s="64"/>
    </row>
    <row r="132" spans="1:10" x14ac:dyDescent="0.2">
      <c r="A132" s="62"/>
      <c r="B132" s="77" t="s">
        <v>942</v>
      </c>
      <c r="C132" s="78"/>
      <c r="D132" s="38" t="s">
        <v>164</v>
      </c>
      <c r="E132" s="76"/>
      <c r="F132" s="64"/>
      <c r="G132" s="64"/>
    </row>
    <row r="133" spans="1:10" x14ac:dyDescent="0.2">
      <c r="A133" s="62"/>
      <c r="B133" s="77" t="s">
        <v>165</v>
      </c>
      <c r="C133" s="78"/>
      <c r="D133" s="79" t="s">
        <v>135</v>
      </c>
      <c r="E133" s="76"/>
      <c r="F133" s="64"/>
      <c r="G133" s="64"/>
    </row>
    <row r="134" spans="1:10" x14ac:dyDescent="0.2">
      <c r="A134" s="80"/>
      <c r="B134" s="81" t="s">
        <v>135</v>
      </c>
      <c r="C134" s="81" t="s">
        <v>943</v>
      </c>
      <c r="D134" s="81" t="s">
        <v>166</v>
      </c>
      <c r="E134" s="80"/>
      <c r="F134" s="80"/>
      <c r="G134" s="80"/>
      <c r="H134" s="80"/>
      <c r="J134" s="69"/>
    </row>
    <row r="135" spans="1:10" x14ac:dyDescent="0.2">
      <c r="A135" s="80"/>
      <c r="B135" s="82" t="s">
        <v>167</v>
      </c>
      <c r="C135" s="83">
        <v>46053</v>
      </c>
      <c r="D135" s="83">
        <v>46081</v>
      </c>
      <c r="E135" s="80"/>
      <c r="F135" s="80"/>
      <c r="G135" s="80"/>
      <c r="J135" s="69"/>
    </row>
    <row r="136" spans="1:10" x14ac:dyDescent="0.2">
      <c r="A136" s="84"/>
      <c r="B136" s="46" t="s">
        <v>168</v>
      </c>
      <c r="C136" s="85">
        <v>234.75489999999999</v>
      </c>
      <c r="D136" s="85">
        <v>236.38030000000001</v>
      </c>
      <c r="E136" s="84"/>
      <c r="F136" s="86"/>
      <c r="G136" s="87"/>
    </row>
    <row r="137" spans="1:10" x14ac:dyDescent="0.2">
      <c r="A137" s="84"/>
      <c r="B137" s="46" t="s">
        <v>169</v>
      </c>
      <c r="C137" s="85">
        <v>19.206800000000001</v>
      </c>
      <c r="D137" s="85">
        <v>19.3398</v>
      </c>
      <c r="E137" s="84"/>
      <c r="F137" s="86"/>
      <c r="G137" s="87"/>
    </row>
    <row r="138" spans="1:10" x14ac:dyDescent="0.2">
      <c r="A138" s="84"/>
      <c r="B138" s="46" t="s">
        <v>170</v>
      </c>
      <c r="C138" s="85">
        <v>220.98169999999999</v>
      </c>
      <c r="D138" s="85">
        <v>222.41120000000001</v>
      </c>
      <c r="E138" s="84"/>
      <c r="F138" s="86"/>
      <c r="G138" s="87"/>
    </row>
    <row r="139" spans="1:10" x14ac:dyDescent="0.2">
      <c r="A139" s="84"/>
      <c r="B139" s="46" t="s">
        <v>171</v>
      </c>
      <c r="C139" s="85">
        <v>15.7561</v>
      </c>
      <c r="D139" s="85">
        <v>15.8581</v>
      </c>
      <c r="E139" s="84"/>
      <c r="F139" s="86"/>
      <c r="G139" s="87"/>
    </row>
    <row r="140" spans="1:10" x14ac:dyDescent="0.2">
      <c r="A140" s="84"/>
      <c r="B140" s="84"/>
      <c r="C140" s="84"/>
      <c r="D140" s="84"/>
      <c r="E140" s="84"/>
      <c r="F140" s="84"/>
      <c r="G140" s="84"/>
    </row>
    <row r="141" spans="1:10" x14ac:dyDescent="0.2">
      <c r="A141" s="84"/>
      <c r="B141" s="167" t="s">
        <v>172</v>
      </c>
      <c r="C141" s="168"/>
      <c r="D141" s="51" t="s">
        <v>164</v>
      </c>
      <c r="E141" s="84"/>
      <c r="F141" s="84"/>
      <c r="G141" s="84"/>
    </row>
    <row r="142" spans="1:10" x14ac:dyDescent="0.2">
      <c r="A142" s="80"/>
      <c r="B142" s="88"/>
      <c r="C142" s="88"/>
      <c r="D142" s="89"/>
      <c r="E142" s="80"/>
      <c r="F142" s="90"/>
      <c r="G142" s="91"/>
    </row>
    <row r="143" spans="1:10" x14ac:dyDescent="0.2">
      <c r="A143" s="80"/>
      <c r="B143" s="77" t="s">
        <v>173</v>
      </c>
      <c r="C143" s="78"/>
      <c r="D143" s="38" t="s">
        <v>164</v>
      </c>
      <c r="E143" s="92"/>
      <c r="F143" s="80"/>
      <c r="G143" s="80"/>
    </row>
    <row r="144" spans="1:10" x14ac:dyDescent="0.2">
      <c r="A144" s="80"/>
      <c r="B144" s="77" t="s">
        <v>174</v>
      </c>
      <c r="C144" s="78"/>
      <c r="D144" s="38" t="s">
        <v>164</v>
      </c>
      <c r="E144" s="92"/>
      <c r="F144" s="80"/>
      <c r="G144" s="80"/>
    </row>
    <row r="145" spans="1:10" x14ac:dyDescent="0.2">
      <c r="A145" s="80"/>
      <c r="B145" s="77" t="s">
        <v>175</v>
      </c>
      <c r="C145" s="78"/>
      <c r="D145" s="38" t="s">
        <v>164</v>
      </c>
      <c r="E145" s="92"/>
      <c r="F145" s="80"/>
      <c r="G145" s="80"/>
    </row>
    <row r="146" spans="1:10" x14ac:dyDescent="0.2">
      <c r="A146" s="80"/>
      <c r="B146" s="77" t="s">
        <v>176</v>
      </c>
      <c r="C146" s="78"/>
      <c r="D146" s="93">
        <v>0.48964529599794282</v>
      </c>
      <c r="E146" s="80"/>
      <c r="F146" s="90"/>
      <c r="G146" s="91"/>
    </row>
    <row r="148" spans="1:10" x14ac:dyDescent="0.2">
      <c r="B148" s="94" t="s">
        <v>945</v>
      </c>
      <c r="C148" s="94"/>
    </row>
    <row r="150" spans="1:10" ht="153.75" customHeight="1" x14ac:dyDescent="0.2"/>
    <row r="153" spans="1:10" x14ac:dyDescent="0.2">
      <c r="B153" s="95" t="s">
        <v>946</v>
      </c>
      <c r="C153" s="96"/>
      <c r="D153" s="95"/>
    </row>
    <row r="154" spans="1:10" x14ac:dyDescent="0.2">
      <c r="B154" s="95" t="s">
        <v>1098</v>
      </c>
      <c r="D154" s="95"/>
    </row>
    <row r="155" spans="1:10" ht="165" customHeight="1" x14ac:dyDescent="0.2"/>
    <row r="157" spans="1:10" x14ac:dyDescent="0.2">
      <c r="J157" s="36"/>
    </row>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sheetData>
  <mergeCells count="18">
    <mergeCell ref="B132:C132"/>
    <mergeCell ref="B133:C133"/>
    <mergeCell ref="B148:C148"/>
    <mergeCell ref="B141:C141"/>
    <mergeCell ref="B145:C145"/>
    <mergeCell ref="B146:C146"/>
    <mergeCell ref="B143:C143"/>
    <mergeCell ref="B144:C144"/>
    <mergeCell ref="B126:H126"/>
    <mergeCell ref="B127:H127"/>
    <mergeCell ref="B128:H128"/>
    <mergeCell ref="B130:D130"/>
    <mergeCell ref="B131:C131"/>
    <mergeCell ref="A1:H1"/>
    <mergeCell ref="A2:H2"/>
    <mergeCell ref="A3:H3"/>
    <mergeCell ref="B124:H124"/>
    <mergeCell ref="B125:H125"/>
  </mergeCells>
  <hyperlinks>
    <hyperlink ref="I1" location="Index!B2" display="Index" xr:uid="{9DA26EEB-3F21-4565-BB5D-907371A1AC7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20CF-D688-49FC-AF62-77C12EA54A73}">
  <sheetPr>
    <outlinePr summaryBelow="0" summaryRight="0"/>
  </sheetPr>
  <dimension ref="A1:Q142"/>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55.5703125" style="33" customWidth="1"/>
    <col min="4" max="4" width="24.57031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852</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3180198</v>
      </c>
      <c r="F7" s="48">
        <v>28232.207745</v>
      </c>
      <c r="G7" s="49">
        <v>8.7005910000000006E-2</v>
      </c>
      <c r="H7" s="39" t="s">
        <v>135</v>
      </c>
    </row>
    <row r="8" spans="1:9" x14ac:dyDescent="0.2">
      <c r="A8" s="45">
        <v>2</v>
      </c>
      <c r="B8" s="46" t="s">
        <v>36</v>
      </c>
      <c r="C8" s="46" t="s">
        <v>37</v>
      </c>
      <c r="D8" s="46" t="s">
        <v>31</v>
      </c>
      <c r="E8" s="47">
        <v>1676804</v>
      </c>
      <c r="F8" s="48">
        <v>23121.450356000001</v>
      </c>
      <c r="G8" s="49">
        <v>7.1255600000000002E-2</v>
      </c>
      <c r="H8" s="39" t="s">
        <v>135</v>
      </c>
    </row>
    <row r="9" spans="1:9" x14ac:dyDescent="0.2">
      <c r="A9" s="45">
        <v>3</v>
      </c>
      <c r="B9" s="46" t="s">
        <v>325</v>
      </c>
      <c r="C9" s="46" t="s">
        <v>326</v>
      </c>
      <c r="D9" s="46" t="s">
        <v>31</v>
      </c>
      <c r="E9" s="47">
        <v>1495369</v>
      </c>
      <c r="F9" s="48">
        <v>20694.411591</v>
      </c>
      <c r="G9" s="49">
        <v>6.3775960000000007E-2</v>
      </c>
      <c r="H9" s="39" t="s">
        <v>135</v>
      </c>
    </row>
    <row r="10" spans="1:9" x14ac:dyDescent="0.2">
      <c r="A10" s="45">
        <v>4</v>
      </c>
      <c r="B10" s="46" t="s">
        <v>29</v>
      </c>
      <c r="C10" s="46" t="s">
        <v>30</v>
      </c>
      <c r="D10" s="46" t="s">
        <v>31</v>
      </c>
      <c r="E10" s="47">
        <v>1615408</v>
      </c>
      <c r="F10" s="48">
        <v>19412.357936</v>
      </c>
      <c r="G10" s="49">
        <v>5.9824929999999998E-2</v>
      </c>
      <c r="H10" s="39" t="s">
        <v>135</v>
      </c>
    </row>
    <row r="11" spans="1:9" x14ac:dyDescent="0.2">
      <c r="A11" s="45">
        <v>5</v>
      </c>
      <c r="B11" s="46" t="s">
        <v>14</v>
      </c>
      <c r="C11" s="46" t="s">
        <v>15</v>
      </c>
      <c r="D11" s="46" t="s">
        <v>16</v>
      </c>
      <c r="E11" s="47">
        <v>977000</v>
      </c>
      <c r="F11" s="48">
        <v>18360.760999999999</v>
      </c>
      <c r="G11" s="49">
        <v>5.6584120000000002E-2</v>
      </c>
      <c r="H11" s="39" t="s">
        <v>135</v>
      </c>
    </row>
    <row r="12" spans="1:9" x14ac:dyDescent="0.2">
      <c r="A12" s="45">
        <v>6</v>
      </c>
      <c r="B12" s="46" t="s">
        <v>17</v>
      </c>
      <c r="C12" s="46" t="s">
        <v>18</v>
      </c>
      <c r="D12" s="46" t="s">
        <v>19</v>
      </c>
      <c r="E12" s="47">
        <v>1011076</v>
      </c>
      <c r="F12" s="48">
        <v>14093.388364</v>
      </c>
      <c r="G12" s="49">
        <v>4.3432949999999998E-2</v>
      </c>
      <c r="H12" s="39" t="s">
        <v>135</v>
      </c>
    </row>
    <row r="13" spans="1:9" x14ac:dyDescent="0.2">
      <c r="A13" s="45">
        <v>7</v>
      </c>
      <c r="B13" s="46" t="s">
        <v>327</v>
      </c>
      <c r="C13" s="46" t="s">
        <v>328</v>
      </c>
      <c r="D13" s="46" t="s">
        <v>219</v>
      </c>
      <c r="E13" s="47">
        <v>1025318</v>
      </c>
      <c r="F13" s="48">
        <v>13330.159318</v>
      </c>
      <c r="G13" s="49">
        <v>4.1080829999999999E-2</v>
      </c>
      <c r="H13" s="39" t="s">
        <v>135</v>
      </c>
    </row>
    <row r="14" spans="1:9" x14ac:dyDescent="0.2">
      <c r="A14" s="45">
        <v>8</v>
      </c>
      <c r="B14" s="46" t="s">
        <v>11</v>
      </c>
      <c r="C14" s="46" t="s">
        <v>12</v>
      </c>
      <c r="D14" s="46" t="s">
        <v>13</v>
      </c>
      <c r="E14" s="47">
        <v>277730</v>
      </c>
      <c r="F14" s="48">
        <v>11882.122590000001</v>
      </c>
      <c r="G14" s="49">
        <v>3.6618280000000003E-2</v>
      </c>
      <c r="H14" s="39" t="s">
        <v>135</v>
      </c>
    </row>
    <row r="15" spans="1:9" ht="25.5" x14ac:dyDescent="0.2">
      <c r="A15" s="45">
        <v>9</v>
      </c>
      <c r="B15" s="46" t="s">
        <v>350</v>
      </c>
      <c r="C15" s="46" t="s">
        <v>351</v>
      </c>
      <c r="D15" s="46" t="s">
        <v>206</v>
      </c>
      <c r="E15" s="47">
        <v>662000</v>
      </c>
      <c r="F15" s="48">
        <v>11498.94</v>
      </c>
      <c r="G15" s="49">
        <v>3.5437389999999999E-2</v>
      </c>
      <c r="H15" s="39" t="s">
        <v>135</v>
      </c>
    </row>
    <row r="16" spans="1:9" x14ac:dyDescent="0.2">
      <c r="A16" s="45">
        <v>10</v>
      </c>
      <c r="B16" s="46" t="s">
        <v>224</v>
      </c>
      <c r="C16" s="46" t="s">
        <v>225</v>
      </c>
      <c r="D16" s="46" t="s">
        <v>226</v>
      </c>
      <c r="E16" s="47">
        <v>278803</v>
      </c>
      <c r="F16" s="48">
        <v>10788.839690999999</v>
      </c>
      <c r="G16" s="49">
        <v>3.3249010000000002E-2</v>
      </c>
      <c r="H16" s="39" t="s">
        <v>135</v>
      </c>
    </row>
    <row r="17" spans="1:8" x14ac:dyDescent="0.2">
      <c r="A17" s="45">
        <v>11</v>
      </c>
      <c r="B17" s="46" t="s">
        <v>329</v>
      </c>
      <c r="C17" s="46" t="s">
        <v>330</v>
      </c>
      <c r="D17" s="46" t="s">
        <v>31</v>
      </c>
      <c r="E17" s="47">
        <v>2481765</v>
      </c>
      <c r="F17" s="48">
        <v>10304.288280000001</v>
      </c>
      <c r="G17" s="49">
        <v>3.1755720000000001E-2</v>
      </c>
      <c r="H17" s="39" t="s">
        <v>135</v>
      </c>
    </row>
    <row r="18" spans="1:8" x14ac:dyDescent="0.2">
      <c r="A18" s="45">
        <v>12</v>
      </c>
      <c r="B18" s="46" t="s">
        <v>725</v>
      </c>
      <c r="C18" s="46" t="s">
        <v>726</v>
      </c>
      <c r="D18" s="46" t="s">
        <v>290</v>
      </c>
      <c r="E18" s="47">
        <v>258923</v>
      </c>
      <c r="F18" s="48">
        <v>9962.3213479999995</v>
      </c>
      <c r="G18" s="49">
        <v>3.0701840000000001E-2</v>
      </c>
      <c r="H18" s="39" t="s">
        <v>135</v>
      </c>
    </row>
    <row r="19" spans="1:8" x14ac:dyDescent="0.2">
      <c r="A19" s="45">
        <v>13</v>
      </c>
      <c r="B19" s="46" t="s">
        <v>333</v>
      </c>
      <c r="C19" s="46" t="s">
        <v>334</v>
      </c>
      <c r="D19" s="46" t="s">
        <v>226</v>
      </c>
      <c r="E19" s="47">
        <v>271223</v>
      </c>
      <c r="F19" s="48">
        <v>9214.5302019999999</v>
      </c>
      <c r="G19" s="49">
        <v>2.83973E-2</v>
      </c>
      <c r="H19" s="39" t="s">
        <v>135</v>
      </c>
    </row>
    <row r="20" spans="1:8" x14ac:dyDescent="0.2">
      <c r="A20" s="45">
        <v>14</v>
      </c>
      <c r="B20" s="46" t="s">
        <v>79</v>
      </c>
      <c r="C20" s="46" t="s">
        <v>80</v>
      </c>
      <c r="D20" s="46" t="s">
        <v>45</v>
      </c>
      <c r="E20" s="47">
        <v>109075</v>
      </c>
      <c r="F20" s="48">
        <v>8208.9845000000005</v>
      </c>
      <c r="G20" s="49">
        <v>2.5298419999999999E-2</v>
      </c>
      <c r="H20" s="39" t="s">
        <v>135</v>
      </c>
    </row>
    <row r="21" spans="1:8" x14ac:dyDescent="0.2">
      <c r="A21" s="45">
        <v>15</v>
      </c>
      <c r="B21" s="46" t="s">
        <v>358</v>
      </c>
      <c r="C21" s="46" t="s">
        <v>359</v>
      </c>
      <c r="D21" s="46" t="s">
        <v>219</v>
      </c>
      <c r="E21" s="47">
        <v>596688</v>
      </c>
      <c r="F21" s="48">
        <v>8101.8296639999999</v>
      </c>
      <c r="G21" s="49">
        <v>2.4968190000000001E-2</v>
      </c>
      <c r="H21" s="39" t="s">
        <v>135</v>
      </c>
    </row>
    <row r="22" spans="1:8" x14ac:dyDescent="0.2">
      <c r="A22" s="45">
        <v>16</v>
      </c>
      <c r="B22" s="46" t="s">
        <v>23</v>
      </c>
      <c r="C22" s="46" t="s">
        <v>24</v>
      </c>
      <c r="D22" s="46" t="s">
        <v>25</v>
      </c>
      <c r="E22" s="47">
        <v>62000</v>
      </c>
      <c r="F22" s="48">
        <v>7859.74</v>
      </c>
      <c r="G22" s="49">
        <v>2.422212E-2</v>
      </c>
      <c r="H22" s="39" t="s">
        <v>135</v>
      </c>
    </row>
    <row r="23" spans="1:8" x14ac:dyDescent="0.2">
      <c r="A23" s="45">
        <v>17</v>
      </c>
      <c r="B23" s="46" t="s">
        <v>20</v>
      </c>
      <c r="C23" s="46" t="s">
        <v>21</v>
      </c>
      <c r="D23" s="46" t="s">
        <v>22</v>
      </c>
      <c r="E23" s="47">
        <v>1967000</v>
      </c>
      <c r="F23" s="48">
        <v>7511.973</v>
      </c>
      <c r="G23" s="49">
        <v>2.315037E-2</v>
      </c>
      <c r="H23" s="39" t="s">
        <v>135</v>
      </c>
    </row>
    <row r="24" spans="1:8" ht="25.5" x14ac:dyDescent="0.2">
      <c r="A24" s="45">
        <v>18</v>
      </c>
      <c r="B24" s="46" t="s">
        <v>194</v>
      </c>
      <c r="C24" s="46" t="s">
        <v>195</v>
      </c>
      <c r="D24" s="46" t="s">
        <v>196</v>
      </c>
      <c r="E24" s="47">
        <v>943756</v>
      </c>
      <c r="F24" s="48">
        <v>7442.9316939999999</v>
      </c>
      <c r="G24" s="49">
        <v>2.2937599999999999E-2</v>
      </c>
      <c r="H24" s="39" t="s">
        <v>135</v>
      </c>
    </row>
    <row r="25" spans="1:8" ht="25.5" x14ac:dyDescent="0.2">
      <c r="A25" s="45">
        <v>19</v>
      </c>
      <c r="B25" s="46" t="s">
        <v>271</v>
      </c>
      <c r="C25" s="46" t="s">
        <v>272</v>
      </c>
      <c r="D25" s="46" t="s">
        <v>206</v>
      </c>
      <c r="E25" s="47">
        <v>315716</v>
      </c>
      <c r="F25" s="48">
        <v>7096.0328159999999</v>
      </c>
      <c r="G25" s="49">
        <v>2.1868530000000001E-2</v>
      </c>
      <c r="H25" s="39" t="s">
        <v>135</v>
      </c>
    </row>
    <row r="26" spans="1:8" x14ac:dyDescent="0.2">
      <c r="A26" s="45">
        <v>20</v>
      </c>
      <c r="B26" s="46" t="s">
        <v>76</v>
      </c>
      <c r="C26" s="46" t="s">
        <v>77</v>
      </c>
      <c r="D26" s="46" t="s">
        <v>78</v>
      </c>
      <c r="E26" s="47">
        <v>145000</v>
      </c>
      <c r="F26" s="48">
        <v>6999.44</v>
      </c>
      <c r="G26" s="49">
        <v>2.1570849999999999E-2</v>
      </c>
      <c r="H26" s="39" t="s">
        <v>135</v>
      </c>
    </row>
    <row r="27" spans="1:8" x14ac:dyDescent="0.2">
      <c r="A27" s="45">
        <v>21</v>
      </c>
      <c r="B27" s="46" t="s">
        <v>435</v>
      </c>
      <c r="C27" s="46" t="s">
        <v>436</v>
      </c>
      <c r="D27" s="46" t="s">
        <v>249</v>
      </c>
      <c r="E27" s="47">
        <v>332646</v>
      </c>
      <c r="F27" s="48">
        <v>6776.6643119999999</v>
      </c>
      <c r="G27" s="49">
        <v>2.0884300000000001E-2</v>
      </c>
      <c r="H27" s="39" t="s">
        <v>135</v>
      </c>
    </row>
    <row r="28" spans="1:8" x14ac:dyDescent="0.2">
      <c r="A28" s="45">
        <v>22</v>
      </c>
      <c r="B28" s="46" t="s">
        <v>295</v>
      </c>
      <c r="C28" s="46" t="s">
        <v>296</v>
      </c>
      <c r="D28" s="46" t="s">
        <v>183</v>
      </c>
      <c r="E28" s="47">
        <v>202732</v>
      </c>
      <c r="F28" s="48">
        <v>6319.7646359999999</v>
      </c>
      <c r="G28" s="49">
        <v>1.9476230000000001E-2</v>
      </c>
      <c r="H28" s="39" t="s">
        <v>135</v>
      </c>
    </row>
    <row r="29" spans="1:8" x14ac:dyDescent="0.2">
      <c r="A29" s="45">
        <v>23</v>
      </c>
      <c r="B29" s="46" t="s">
        <v>356</v>
      </c>
      <c r="C29" s="46" t="s">
        <v>357</v>
      </c>
      <c r="D29" s="46" t="s">
        <v>290</v>
      </c>
      <c r="E29" s="47">
        <v>145000</v>
      </c>
      <c r="F29" s="48">
        <v>5654.2749999999996</v>
      </c>
      <c r="G29" s="49">
        <v>1.7425320000000001E-2</v>
      </c>
      <c r="H29" s="39" t="s">
        <v>135</v>
      </c>
    </row>
    <row r="30" spans="1:8" x14ac:dyDescent="0.2">
      <c r="A30" s="45">
        <v>24</v>
      </c>
      <c r="B30" s="46" t="s">
        <v>301</v>
      </c>
      <c r="C30" s="46" t="s">
        <v>302</v>
      </c>
      <c r="D30" s="46" t="s">
        <v>290</v>
      </c>
      <c r="E30" s="47">
        <v>1598239</v>
      </c>
      <c r="F30" s="48">
        <v>4822.6861824999996</v>
      </c>
      <c r="G30" s="49">
        <v>1.486254E-2</v>
      </c>
      <c r="H30" s="39" t="s">
        <v>135</v>
      </c>
    </row>
    <row r="31" spans="1:8" x14ac:dyDescent="0.2">
      <c r="A31" s="45">
        <v>25</v>
      </c>
      <c r="B31" s="46" t="s">
        <v>440</v>
      </c>
      <c r="C31" s="46" t="s">
        <v>441</v>
      </c>
      <c r="D31" s="46" t="s">
        <v>219</v>
      </c>
      <c r="E31" s="47">
        <v>285965</v>
      </c>
      <c r="F31" s="48">
        <v>3972.3398149999998</v>
      </c>
      <c r="G31" s="49">
        <v>1.224194E-2</v>
      </c>
      <c r="H31" s="39" t="s">
        <v>135</v>
      </c>
    </row>
    <row r="32" spans="1:8" x14ac:dyDescent="0.2">
      <c r="A32" s="45">
        <v>26</v>
      </c>
      <c r="B32" s="46" t="s">
        <v>331</v>
      </c>
      <c r="C32" s="46" t="s">
        <v>332</v>
      </c>
      <c r="D32" s="46" t="s">
        <v>31</v>
      </c>
      <c r="E32" s="47">
        <v>1168476</v>
      </c>
      <c r="F32" s="48">
        <v>3761.9084819999998</v>
      </c>
      <c r="G32" s="49">
        <v>1.159344E-2</v>
      </c>
      <c r="H32" s="39" t="s">
        <v>135</v>
      </c>
    </row>
    <row r="33" spans="1:8" ht="25.5" x14ac:dyDescent="0.2">
      <c r="A33" s="45">
        <v>27</v>
      </c>
      <c r="B33" s="46" t="s">
        <v>444</v>
      </c>
      <c r="C33" s="46" t="s">
        <v>445</v>
      </c>
      <c r="D33" s="46" t="s">
        <v>196</v>
      </c>
      <c r="E33" s="47">
        <v>319989</v>
      </c>
      <c r="F33" s="48">
        <v>3651.07449</v>
      </c>
      <c r="G33" s="49">
        <v>1.1251870000000001E-2</v>
      </c>
      <c r="H33" s="39" t="s">
        <v>135</v>
      </c>
    </row>
    <row r="34" spans="1:8" ht="25.5" x14ac:dyDescent="0.2">
      <c r="A34" s="45">
        <v>28</v>
      </c>
      <c r="B34" s="46" t="s">
        <v>772</v>
      </c>
      <c r="C34" s="46" t="s">
        <v>773</v>
      </c>
      <c r="D34" s="46" t="s">
        <v>206</v>
      </c>
      <c r="E34" s="47">
        <v>267474</v>
      </c>
      <c r="F34" s="48">
        <v>3440.5180620000001</v>
      </c>
      <c r="G34" s="49">
        <v>1.060298E-2</v>
      </c>
      <c r="H34" s="39" t="s">
        <v>135</v>
      </c>
    </row>
    <row r="35" spans="1:8" x14ac:dyDescent="0.2">
      <c r="A35" s="45">
        <v>29</v>
      </c>
      <c r="B35" s="46" t="s">
        <v>238</v>
      </c>
      <c r="C35" s="46" t="s">
        <v>239</v>
      </c>
      <c r="D35" s="46" t="s">
        <v>240</v>
      </c>
      <c r="E35" s="47">
        <v>150611</v>
      </c>
      <c r="F35" s="48">
        <v>3395.5249950000002</v>
      </c>
      <c r="G35" s="49">
        <v>1.0464319999999999E-2</v>
      </c>
      <c r="H35" s="39" t="s">
        <v>135</v>
      </c>
    </row>
    <row r="36" spans="1:8" x14ac:dyDescent="0.2">
      <c r="A36" s="45">
        <v>30</v>
      </c>
      <c r="B36" s="46" t="s">
        <v>792</v>
      </c>
      <c r="C36" s="46" t="s">
        <v>793</v>
      </c>
      <c r="D36" s="46" t="s">
        <v>249</v>
      </c>
      <c r="E36" s="47">
        <v>176888</v>
      </c>
      <c r="F36" s="48">
        <v>3363.5253200000002</v>
      </c>
      <c r="G36" s="49">
        <v>1.03657E-2</v>
      </c>
      <c r="H36" s="39" t="s">
        <v>135</v>
      </c>
    </row>
    <row r="37" spans="1:8" x14ac:dyDescent="0.2">
      <c r="A37" s="45">
        <v>31</v>
      </c>
      <c r="B37" s="46" t="s">
        <v>516</v>
      </c>
      <c r="C37" s="46" t="s">
        <v>517</v>
      </c>
      <c r="D37" s="46" t="s">
        <v>216</v>
      </c>
      <c r="E37" s="47">
        <v>484597</v>
      </c>
      <c r="F37" s="48">
        <v>3232.5042884999998</v>
      </c>
      <c r="G37" s="49">
        <v>9.9619200000000008E-3</v>
      </c>
      <c r="H37" s="39" t="s">
        <v>135</v>
      </c>
    </row>
    <row r="38" spans="1:8" x14ac:dyDescent="0.2">
      <c r="A38" s="45">
        <v>32</v>
      </c>
      <c r="B38" s="46" t="s">
        <v>214</v>
      </c>
      <c r="C38" s="46" t="s">
        <v>215</v>
      </c>
      <c r="D38" s="46" t="s">
        <v>216</v>
      </c>
      <c r="E38" s="47">
        <v>586911</v>
      </c>
      <c r="F38" s="48">
        <v>3051.350289</v>
      </c>
      <c r="G38" s="49">
        <v>9.4036399999999996E-3</v>
      </c>
      <c r="H38" s="39" t="s">
        <v>135</v>
      </c>
    </row>
    <row r="39" spans="1:8" x14ac:dyDescent="0.2">
      <c r="A39" s="45">
        <v>33</v>
      </c>
      <c r="B39" s="46" t="s">
        <v>288</v>
      </c>
      <c r="C39" s="46" t="s">
        <v>289</v>
      </c>
      <c r="D39" s="46" t="s">
        <v>290</v>
      </c>
      <c r="E39" s="47">
        <v>235000</v>
      </c>
      <c r="F39" s="48">
        <v>2419.56</v>
      </c>
      <c r="G39" s="49">
        <v>7.4565899999999999E-3</v>
      </c>
      <c r="H39" s="39" t="s">
        <v>135</v>
      </c>
    </row>
    <row r="40" spans="1:8" x14ac:dyDescent="0.2">
      <c r="A40" s="45">
        <v>34</v>
      </c>
      <c r="B40" s="46" t="s">
        <v>51</v>
      </c>
      <c r="C40" s="46" t="s">
        <v>52</v>
      </c>
      <c r="D40" s="46" t="s">
        <v>53</v>
      </c>
      <c r="E40" s="47">
        <v>19444</v>
      </c>
      <c r="F40" s="48">
        <v>952.42545199999995</v>
      </c>
      <c r="G40" s="49">
        <v>2.9351799999999999E-3</v>
      </c>
      <c r="H40" s="39" t="s">
        <v>135</v>
      </c>
    </row>
    <row r="41" spans="1:8" x14ac:dyDescent="0.2">
      <c r="A41" s="50"/>
      <c r="B41" s="50"/>
      <c r="C41" s="51" t="s">
        <v>134</v>
      </c>
      <c r="D41" s="50"/>
      <c r="E41" s="50" t="s">
        <v>135</v>
      </c>
      <c r="F41" s="52">
        <v>308930.83141899999</v>
      </c>
      <c r="G41" s="53">
        <v>0.95206188999999997</v>
      </c>
      <c r="H41" s="39" t="s">
        <v>135</v>
      </c>
    </row>
    <row r="42" spans="1:8" x14ac:dyDescent="0.2">
      <c r="A42" s="50"/>
      <c r="B42" s="50"/>
      <c r="C42" s="54"/>
      <c r="D42" s="50"/>
      <c r="E42" s="50"/>
      <c r="F42" s="55"/>
      <c r="G42" s="55"/>
      <c r="H42" s="39" t="s">
        <v>135</v>
      </c>
    </row>
    <row r="43" spans="1:8" x14ac:dyDescent="0.2">
      <c r="A43" s="50"/>
      <c r="B43" s="50"/>
      <c r="C43" s="51" t="s">
        <v>136</v>
      </c>
      <c r="D43" s="50"/>
      <c r="E43" s="50"/>
      <c r="F43" s="50"/>
      <c r="G43" s="50"/>
      <c r="H43" s="39" t="s">
        <v>135</v>
      </c>
    </row>
    <row r="44" spans="1:8" x14ac:dyDescent="0.2">
      <c r="A44" s="50"/>
      <c r="B44" s="50"/>
      <c r="C44" s="51" t="s">
        <v>134</v>
      </c>
      <c r="D44" s="50"/>
      <c r="E44" s="50" t="s">
        <v>135</v>
      </c>
      <c r="F44" s="56" t="s">
        <v>137</v>
      </c>
      <c r="G44" s="53">
        <v>0</v>
      </c>
      <c r="H44" s="39" t="s">
        <v>135</v>
      </c>
    </row>
    <row r="45" spans="1:8" x14ac:dyDescent="0.2">
      <c r="A45" s="50"/>
      <c r="B45" s="50"/>
      <c r="C45" s="54"/>
      <c r="D45" s="50"/>
      <c r="E45" s="50"/>
      <c r="F45" s="55"/>
      <c r="G45" s="55"/>
      <c r="H45" s="39" t="s">
        <v>135</v>
      </c>
    </row>
    <row r="46" spans="1:8" x14ac:dyDescent="0.2">
      <c r="A46" s="50"/>
      <c r="B46" s="50"/>
      <c r="C46" s="51" t="s">
        <v>138</v>
      </c>
      <c r="D46" s="50"/>
      <c r="E46" s="50"/>
      <c r="F46" s="50"/>
      <c r="G46" s="50"/>
      <c r="H46" s="39" t="s">
        <v>135</v>
      </c>
    </row>
    <row r="47" spans="1:8" x14ac:dyDescent="0.2">
      <c r="A47" s="50"/>
      <c r="B47" s="50"/>
      <c r="C47" s="51" t="s">
        <v>134</v>
      </c>
      <c r="D47" s="50"/>
      <c r="E47" s="50" t="s">
        <v>135</v>
      </c>
      <c r="F47" s="56" t="s">
        <v>137</v>
      </c>
      <c r="G47" s="53">
        <v>0</v>
      </c>
      <c r="H47" s="39" t="s">
        <v>135</v>
      </c>
    </row>
    <row r="48" spans="1:8" x14ac:dyDescent="0.2">
      <c r="A48" s="50"/>
      <c r="B48" s="50"/>
      <c r="C48" s="54"/>
      <c r="D48" s="50"/>
      <c r="E48" s="50"/>
      <c r="F48" s="55"/>
      <c r="G48" s="55"/>
      <c r="H48" s="39" t="s">
        <v>135</v>
      </c>
    </row>
    <row r="49" spans="1:8" x14ac:dyDescent="0.2">
      <c r="A49" s="50"/>
      <c r="B49" s="50"/>
      <c r="C49" s="51" t="s">
        <v>139</v>
      </c>
      <c r="D49" s="50"/>
      <c r="E49" s="50"/>
      <c r="F49" s="50"/>
      <c r="G49" s="50"/>
      <c r="H49" s="39" t="s">
        <v>135</v>
      </c>
    </row>
    <row r="50" spans="1:8" x14ac:dyDescent="0.2">
      <c r="A50" s="50"/>
      <c r="B50" s="50"/>
      <c r="C50" s="51" t="s">
        <v>134</v>
      </c>
      <c r="D50" s="50"/>
      <c r="E50" s="50" t="s">
        <v>135</v>
      </c>
      <c r="F50" s="56" t="s">
        <v>137</v>
      </c>
      <c r="G50" s="53">
        <v>0</v>
      </c>
      <c r="H50" s="39" t="s">
        <v>135</v>
      </c>
    </row>
    <row r="51" spans="1:8" x14ac:dyDescent="0.2">
      <c r="A51" s="50"/>
      <c r="B51" s="50"/>
      <c r="C51" s="54"/>
      <c r="D51" s="50"/>
      <c r="E51" s="50"/>
      <c r="F51" s="55"/>
      <c r="G51" s="55"/>
      <c r="H51" s="39" t="s">
        <v>135</v>
      </c>
    </row>
    <row r="52" spans="1:8" x14ac:dyDescent="0.2">
      <c r="A52" s="50"/>
      <c r="B52" s="50"/>
      <c r="C52" s="51" t="s">
        <v>140</v>
      </c>
      <c r="D52" s="50"/>
      <c r="E52" s="50"/>
      <c r="F52" s="55"/>
      <c r="G52" s="55"/>
      <c r="H52" s="39" t="s">
        <v>135</v>
      </c>
    </row>
    <row r="53" spans="1:8" x14ac:dyDescent="0.2">
      <c r="A53" s="50"/>
      <c r="B53" s="50"/>
      <c r="C53" s="51" t="s">
        <v>134</v>
      </c>
      <c r="D53" s="50"/>
      <c r="E53" s="50" t="s">
        <v>135</v>
      </c>
      <c r="F53" s="56" t="s">
        <v>137</v>
      </c>
      <c r="G53" s="53">
        <v>0</v>
      </c>
      <c r="H53" s="39" t="s">
        <v>135</v>
      </c>
    </row>
    <row r="54" spans="1:8" x14ac:dyDescent="0.2">
      <c r="A54" s="50"/>
      <c r="B54" s="50"/>
      <c r="C54" s="54"/>
      <c r="D54" s="50"/>
      <c r="E54" s="50"/>
      <c r="F54" s="55"/>
      <c r="G54" s="55"/>
      <c r="H54" s="39" t="s">
        <v>135</v>
      </c>
    </row>
    <row r="55" spans="1:8" x14ac:dyDescent="0.2">
      <c r="A55" s="50"/>
      <c r="B55" s="50"/>
      <c r="C55" s="51" t="s">
        <v>141</v>
      </c>
      <c r="D55" s="50"/>
      <c r="E55" s="50"/>
      <c r="F55" s="55"/>
      <c r="G55" s="55"/>
      <c r="H55" s="39" t="s">
        <v>135</v>
      </c>
    </row>
    <row r="56" spans="1:8" x14ac:dyDescent="0.2">
      <c r="A56" s="50"/>
      <c r="B56" s="50"/>
      <c r="C56" s="51" t="s">
        <v>134</v>
      </c>
      <c r="D56" s="50"/>
      <c r="E56" s="50" t="s">
        <v>135</v>
      </c>
      <c r="F56" s="56" t="s">
        <v>137</v>
      </c>
      <c r="G56" s="53">
        <v>0</v>
      </c>
      <c r="H56" s="39" t="s">
        <v>135</v>
      </c>
    </row>
    <row r="57" spans="1:8" x14ac:dyDescent="0.2">
      <c r="A57" s="50"/>
      <c r="B57" s="50"/>
      <c r="C57" s="54"/>
      <c r="D57" s="50"/>
      <c r="E57" s="50"/>
      <c r="F57" s="55"/>
      <c r="G57" s="55"/>
      <c r="H57" s="39" t="s">
        <v>135</v>
      </c>
    </row>
    <row r="58" spans="1:8" x14ac:dyDescent="0.2">
      <c r="A58" s="50"/>
      <c r="B58" s="50"/>
      <c r="C58" s="51" t="s">
        <v>142</v>
      </c>
      <c r="D58" s="50"/>
      <c r="E58" s="50"/>
      <c r="F58" s="52">
        <f>F41</f>
        <v>308930.83141899999</v>
      </c>
      <c r="G58" s="53">
        <f>G41</f>
        <v>0.95206188999999997</v>
      </c>
      <c r="H58" s="39" t="s">
        <v>135</v>
      </c>
    </row>
    <row r="59" spans="1:8" x14ac:dyDescent="0.2">
      <c r="A59" s="50"/>
      <c r="B59" s="50"/>
      <c r="C59" s="54"/>
      <c r="D59" s="50"/>
      <c r="E59" s="50"/>
      <c r="F59" s="55"/>
      <c r="G59" s="55"/>
      <c r="H59" s="39" t="s">
        <v>135</v>
      </c>
    </row>
    <row r="60" spans="1:8" x14ac:dyDescent="0.2">
      <c r="A60" s="50"/>
      <c r="B60" s="50"/>
      <c r="C60" s="51" t="s">
        <v>143</v>
      </c>
      <c r="D60" s="50"/>
      <c r="E60" s="50"/>
      <c r="F60" s="55"/>
      <c r="G60" s="55"/>
      <c r="H60" s="39" t="s">
        <v>135</v>
      </c>
    </row>
    <row r="61" spans="1:8" x14ac:dyDescent="0.2">
      <c r="A61" s="50"/>
      <c r="B61" s="50"/>
      <c r="C61" s="51" t="s">
        <v>10</v>
      </c>
      <c r="D61" s="50"/>
      <c r="E61" s="50"/>
      <c r="F61" s="55"/>
      <c r="G61" s="55"/>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144</v>
      </c>
      <c r="D64" s="50"/>
      <c r="E64" s="50"/>
      <c r="F64" s="50"/>
      <c r="G64" s="50"/>
      <c r="H64" s="39" t="s">
        <v>135</v>
      </c>
    </row>
    <row r="65" spans="1:8" x14ac:dyDescent="0.2">
      <c r="A65" s="50"/>
      <c r="B65" s="50"/>
      <c r="C65" s="51" t="s">
        <v>134</v>
      </c>
      <c r="D65" s="50"/>
      <c r="E65" s="50" t="s">
        <v>135</v>
      </c>
      <c r="F65" s="56" t="s">
        <v>137</v>
      </c>
      <c r="G65" s="53">
        <v>0</v>
      </c>
      <c r="H65" s="39" t="s">
        <v>135</v>
      </c>
    </row>
    <row r="66" spans="1:8" x14ac:dyDescent="0.2">
      <c r="A66" s="50"/>
      <c r="B66" s="50"/>
      <c r="C66" s="54"/>
      <c r="D66" s="50"/>
      <c r="E66" s="50"/>
      <c r="F66" s="55"/>
      <c r="G66" s="55"/>
      <c r="H66" s="39" t="s">
        <v>135</v>
      </c>
    </row>
    <row r="67" spans="1:8" x14ac:dyDescent="0.2">
      <c r="A67" s="50"/>
      <c r="B67" s="50"/>
      <c r="C67" s="51" t="s">
        <v>145</v>
      </c>
      <c r="D67" s="50"/>
      <c r="E67" s="50"/>
      <c r="F67" s="50"/>
      <c r="G67" s="50"/>
      <c r="H67" s="39" t="s">
        <v>135</v>
      </c>
    </row>
    <row r="68" spans="1:8" x14ac:dyDescent="0.2">
      <c r="A68" s="50"/>
      <c r="B68" s="50"/>
      <c r="C68" s="51" t="s">
        <v>134</v>
      </c>
      <c r="D68" s="50"/>
      <c r="E68" s="50" t="s">
        <v>135</v>
      </c>
      <c r="F68" s="56" t="s">
        <v>137</v>
      </c>
      <c r="G68" s="53">
        <v>0</v>
      </c>
      <c r="H68" s="39" t="s">
        <v>135</v>
      </c>
    </row>
    <row r="69" spans="1:8" x14ac:dyDescent="0.2">
      <c r="A69" s="50"/>
      <c r="B69" s="50"/>
      <c r="C69" s="54"/>
      <c r="D69" s="50"/>
      <c r="E69" s="50"/>
      <c r="F69" s="55"/>
      <c r="G69" s="55"/>
      <c r="H69" s="39" t="s">
        <v>135</v>
      </c>
    </row>
    <row r="70" spans="1:8" x14ac:dyDescent="0.2">
      <c r="A70" s="50"/>
      <c r="B70" s="50"/>
      <c r="C70" s="51" t="s">
        <v>146</v>
      </c>
      <c r="D70" s="50"/>
      <c r="E70" s="50"/>
      <c r="F70" s="55"/>
      <c r="G70" s="55"/>
      <c r="H70" s="39" t="s">
        <v>135</v>
      </c>
    </row>
    <row r="71" spans="1:8" x14ac:dyDescent="0.2">
      <c r="A71" s="50"/>
      <c r="B71" s="50"/>
      <c r="C71" s="51" t="s">
        <v>134</v>
      </c>
      <c r="D71" s="50"/>
      <c r="E71" s="50" t="s">
        <v>135</v>
      </c>
      <c r="F71" s="56" t="s">
        <v>137</v>
      </c>
      <c r="G71" s="53">
        <v>0</v>
      </c>
      <c r="H71" s="39" t="s">
        <v>135</v>
      </c>
    </row>
    <row r="72" spans="1:8" ht="12.75" customHeight="1" x14ac:dyDescent="0.2">
      <c r="A72" s="37"/>
      <c r="B72" s="37"/>
      <c r="C72" s="153"/>
      <c r="D72" s="37"/>
      <c r="E72" s="37"/>
      <c r="F72" s="79"/>
      <c r="G72" s="79"/>
      <c r="H72" s="39" t="s">
        <v>135</v>
      </c>
    </row>
    <row r="73" spans="1:8" ht="12.75" customHeight="1" x14ac:dyDescent="0.2">
      <c r="A73" s="37"/>
      <c r="B73" s="37"/>
      <c r="C73" s="38" t="s">
        <v>948</v>
      </c>
      <c r="D73" s="37"/>
      <c r="E73" s="37"/>
      <c r="F73" s="37"/>
      <c r="G73" s="37"/>
      <c r="H73" s="39" t="s">
        <v>135</v>
      </c>
    </row>
    <row r="74" spans="1:8" x14ac:dyDescent="0.2">
      <c r="A74" s="40">
        <v>1</v>
      </c>
      <c r="B74" s="41" t="s">
        <v>317</v>
      </c>
      <c r="C74" s="41" t="s">
        <v>1074</v>
      </c>
      <c r="D74" s="41" t="s">
        <v>226</v>
      </c>
      <c r="E74" s="42">
        <v>1115212</v>
      </c>
      <c r="F74" s="43">
        <v>114.557922276</v>
      </c>
      <c r="G74" s="44">
        <v>3.5303999999999999E-4</v>
      </c>
      <c r="H74" s="39">
        <v>6.33</v>
      </c>
    </row>
    <row r="75" spans="1:8" ht="12.75" customHeight="1" x14ac:dyDescent="0.2">
      <c r="A75" s="37"/>
      <c r="B75" s="37"/>
      <c r="C75" s="38" t="s">
        <v>134</v>
      </c>
      <c r="D75" s="37"/>
      <c r="E75" s="37" t="s">
        <v>135</v>
      </c>
      <c r="F75" s="59">
        <f>F74</f>
        <v>114.557922276</v>
      </c>
      <c r="G75" s="58">
        <f>G74</f>
        <v>3.5303999999999999E-4</v>
      </c>
      <c r="H75" s="39" t="s">
        <v>135</v>
      </c>
    </row>
    <row r="76" spans="1:8" x14ac:dyDescent="0.2">
      <c r="A76" s="50"/>
      <c r="B76" s="50"/>
      <c r="C76" s="54"/>
      <c r="D76" s="50"/>
      <c r="E76" s="50"/>
      <c r="F76" s="55"/>
      <c r="G76" s="55"/>
      <c r="H76" s="39" t="s">
        <v>135</v>
      </c>
    </row>
    <row r="77" spans="1:8" x14ac:dyDescent="0.2">
      <c r="A77" s="50"/>
      <c r="B77" s="50"/>
      <c r="C77" s="51" t="s">
        <v>147</v>
      </c>
      <c r="D77" s="50"/>
      <c r="E77" s="50"/>
      <c r="F77" s="52">
        <f>F75</f>
        <v>114.557922276</v>
      </c>
      <c r="G77" s="53">
        <f>G75</f>
        <v>3.5303999999999999E-4</v>
      </c>
      <c r="H77" s="39" t="s">
        <v>135</v>
      </c>
    </row>
    <row r="78" spans="1:8" x14ac:dyDescent="0.2">
      <c r="A78" s="50"/>
      <c r="B78" s="50"/>
      <c r="C78" s="54"/>
      <c r="D78" s="50"/>
      <c r="E78" s="50"/>
      <c r="F78" s="55"/>
      <c r="G78" s="55"/>
      <c r="H78" s="39" t="s">
        <v>135</v>
      </c>
    </row>
    <row r="79" spans="1:8" x14ac:dyDescent="0.2">
      <c r="A79" s="50"/>
      <c r="B79" s="50"/>
      <c r="C79" s="51" t="s">
        <v>148</v>
      </c>
      <c r="D79" s="50"/>
      <c r="E79" s="50"/>
      <c r="F79" s="55"/>
      <c r="G79" s="55"/>
      <c r="H79" s="39" t="s">
        <v>135</v>
      </c>
    </row>
    <row r="80" spans="1:8" x14ac:dyDescent="0.2">
      <c r="A80" s="50"/>
      <c r="B80" s="50"/>
      <c r="C80" s="51" t="s">
        <v>149</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150</v>
      </c>
      <c r="D83" s="50"/>
      <c r="E83" s="50"/>
      <c r="F83" s="55"/>
      <c r="G83" s="55"/>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151</v>
      </c>
      <c r="D86" s="50"/>
      <c r="E86" s="50"/>
      <c r="F86" s="55"/>
      <c r="G86" s="55"/>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152</v>
      </c>
      <c r="D89" s="50"/>
      <c r="E89" s="50"/>
      <c r="F89" s="55"/>
      <c r="G89" s="55"/>
      <c r="H89" s="39" t="s">
        <v>135</v>
      </c>
    </row>
    <row r="90" spans="1:8" x14ac:dyDescent="0.2">
      <c r="A90" s="45">
        <v>1</v>
      </c>
      <c r="B90" s="46"/>
      <c r="C90" s="46" t="s">
        <v>153</v>
      </c>
      <c r="D90" s="46"/>
      <c r="E90" s="60"/>
      <c r="F90" s="48">
        <v>14542.909271691</v>
      </c>
      <c r="G90" s="49">
        <v>4.4818280000000002E-2</v>
      </c>
      <c r="H90" s="39">
        <v>4.92</v>
      </c>
    </row>
    <row r="91" spans="1:8" x14ac:dyDescent="0.2">
      <c r="A91" s="50"/>
      <c r="B91" s="50"/>
      <c r="C91" s="51" t="s">
        <v>134</v>
      </c>
      <c r="D91" s="50"/>
      <c r="E91" s="50" t="s">
        <v>135</v>
      </c>
      <c r="F91" s="52">
        <v>14542.909271691</v>
      </c>
      <c r="G91" s="53">
        <v>4.4818280000000002E-2</v>
      </c>
      <c r="H91" s="39" t="s">
        <v>135</v>
      </c>
    </row>
    <row r="92" spans="1:8" x14ac:dyDescent="0.2">
      <c r="A92" s="50"/>
      <c r="B92" s="50"/>
      <c r="C92" s="54"/>
      <c r="D92" s="50"/>
      <c r="E92" s="50"/>
      <c r="F92" s="55"/>
      <c r="G92" s="55"/>
      <c r="H92" s="39" t="s">
        <v>135</v>
      </c>
    </row>
    <row r="93" spans="1:8" x14ac:dyDescent="0.2">
      <c r="A93" s="50"/>
      <c r="B93" s="50"/>
      <c r="C93" s="51" t="s">
        <v>154</v>
      </c>
      <c r="D93" s="50"/>
      <c r="E93" s="50"/>
      <c r="F93" s="52">
        <v>14542.909271691</v>
      </c>
      <c r="G93" s="53">
        <v>4.4818280000000002E-2</v>
      </c>
      <c r="H93" s="39" t="s">
        <v>135</v>
      </c>
    </row>
    <row r="94" spans="1:8" x14ac:dyDescent="0.2">
      <c r="A94" s="50"/>
      <c r="B94" s="50"/>
      <c r="C94" s="55"/>
      <c r="D94" s="50"/>
      <c r="E94" s="50"/>
      <c r="F94" s="50"/>
      <c r="G94" s="50"/>
      <c r="H94" s="39" t="s">
        <v>135</v>
      </c>
    </row>
    <row r="95" spans="1:8" x14ac:dyDescent="0.2">
      <c r="A95" s="50"/>
      <c r="B95" s="50"/>
      <c r="C95" s="51" t="s">
        <v>155</v>
      </c>
      <c r="D95" s="50"/>
      <c r="E95" s="50"/>
      <c r="F95" s="50"/>
      <c r="G95" s="50"/>
      <c r="H95" s="39" t="s">
        <v>135</v>
      </c>
    </row>
    <row r="96" spans="1:8" x14ac:dyDescent="0.2">
      <c r="A96" s="50"/>
      <c r="B96" s="50"/>
      <c r="C96" s="51" t="s">
        <v>156</v>
      </c>
      <c r="D96" s="50"/>
      <c r="E96" s="50"/>
      <c r="F96" s="50"/>
      <c r="G96" s="50"/>
      <c r="H96" s="39" t="s">
        <v>135</v>
      </c>
    </row>
    <row r="97" spans="1:17" x14ac:dyDescent="0.2">
      <c r="A97" s="50"/>
      <c r="B97" s="50"/>
      <c r="C97" s="51" t="s">
        <v>134</v>
      </c>
      <c r="D97" s="50"/>
      <c r="E97" s="50" t="s">
        <v>135</v>
      </c>
      <c r="F97" s="56" t="s">
        <v>137</v>
      </c>
      <c r="G97" s="53">
        <v>0</v>
      </c>
      <c r="H97" s="39" t="s">
        <v>135</v>
      </c>
    </row>
    <row r="98" spans="1:17" x14ac:dyDescent="0.2">
      <c r="A98" s="50"/>
      <c r="B98" s="50"/>
      <c r="C98" s="54"/>
      <c r="D98" s="50"/>
      <c r="E98" s="50"/>
      <c r="F98" s="55"/>
      <c r="G98" s="55"/>
      <c r="H98" s="39" t="s">
        <v>135</v>
      </c>
    </row>
    <row r="99" spans="1:17" x14ac:dyDescent="0.2">
      <c r="A99" s="50"/>
      <c r="B99" s="50"/>
      <c r="C99" s="51" t="s">
        <v>157</v>
      </c>
      <c r="D99" s="50"/>
      <c r="E99" s="50"/>
      <c r="F99" s="50"/>
      <c r="G99" s="50"/>
      <c r="H99" s="39" t="s">
        <v>135</v>
      </c>
    </row>
    <row r="100" spans="1:17" x14ac:dyDescent="0.2">
      <c r="A100" s="50"/>
      <c r="B100" s="50"/>
      <c r="C100" s="51" t="s">
        <v>158</v>
      </c>
      <c r="D100" s="50"/>
      <c r="E100" s="50"/>
      <c r="F100" s="50"/>
      <c r="G100" s="50"/>
      <c r="H100" s="39" t="s">
        <v>135</v>
      </c>
    </row>
    <row r="101" spans="1:17" x14ac:dyDescent="0.2">
      <c r="A101" s="50"/>
      <c r="B101" s="50"/>
      <c r="C101" s="51" t="s">
        <v>134</v>
      </c>
      <c r="D101" s="50"/>
      <c r="E101" s="50" t="s">
        <v>135</v>
      </c>
      <c r="F101" s="56" t="s">
        <v>137</v>
      </c>
      <c r="G101" s="53">
        <v>0</v>
      </c>
      <c r="H101" s="39" t="s">
        <v>135</v>
      </c>
    </row>
    <row r="102" spans="1:17" x14ac:dyDescent="0.2">
      <c r="A102" s="50"/>
      <c r="B102" s="50"/>
      <c r="C102" s="54"/>
      <c r="D102" s="50"/>
      <c r="E102" s="50"/>
      <c r="F102" s="55"/>
      <c r="G102" s="55"/>
      <c r="H102" s="39" t="s">
        <v>135</v>
      </c>
    </row>
    <row r="103" spans="1:17" x14ac:dyDescent="0.2">
      <c r="A103" s="50"/>
      <c r="B103" s="50"/>
      <c r="C103" s="51" t="s">
        <v>159</v>
      </c>
      <c r="D103" s="50"/>
      <c r="E103" s="50"/>
      <c r="F103" s="55"/>
      <c r="G103" s="55"/>
      <c r="H103" s="39" t="s">
        <v>135</v>
      </c>
    </row>
    <row r="104" spans="1:17" x14ac:dyDescent="0.2">
      <c r="A104" s="50"/>
      <c r="B104" s="50"/>
      <c r="C104" s="51" t="s">
        <v>134</v>
      </c>
      <c r="D104" s="50"/>
      <c r="E104" s="50" t="s">
        <v>135</v>
      </c>
      <c r="F104" s="56" t="s">
        <v>137</v>
      </c>
      <c r="G104" s="53">
        <v>0</v>
      </c>
      <c r="H104" s="39" t="s">
        <v>135</v>
      </c>
    </row>
    <row r="105" spans="1:17" x14ac:dyDescent="0.2">
      <c r="A105" s="50"/>
      <c r="B105" s="50"/>
      <c r="C105" s="54"/>
      <c r="D105" s="50"/>
      <c r="E105" s="50"/>
      <c r="F105" s="55"/>
      <c r="G105" s="55"/>
      <c r="H105" s="39" t="s">
        <v>135</v>
      </c>
    </row>
    <row r="106" spans="1:17" x14ac:dyDescent="0.2">
      <c r="A106" s="60"/>
      <c r="B106" s="46"/>
      <c r="C106" s="46" t="s">
        <v>160</v>
      </c>
      <c r="D106" s="46"/>
      <c r="E106" s="60"/>
      <c r="F106" s="48">
        <v>897.79036610000003</v>
      </c>
      <c r="G106" s="49">
        <v>2.7668100000000002E-3</v>
      </c>
      <c r="H106" s="39" t="s">
        <v>135</v>
      </c>
    </row>
    <row r="107" spans="1:17" x14ac:dyDescent="0.2">
      <c r="A107" s="54"/>
      <c r="B107" s="54"/>
      <c r="C107" s="51" t="s">
        <v>161</v>
      </c>
      <c r="D107" s="55"/>
      <c r="E107" s="55"/>
      <c r="F107" s="52">
        <v>324486.08897906699</v>
      </c>
      <c r="G107" s="61">
        <v>1.0000000200000001</v>
      </c>
      <c r="H107" s="39" t="s">
        <v>135</v>
      </c>
    </row>
    <row r="108" spans="1:17" x14ac:dyDescent="0.2">
      <c r="A108" s="62"/>
      <c r="B108" s="62"/>
      <c r="C108" s="63"/>
      <c r="D108" s="64"/>
      <c r="E108" s="64"/>
      <c r="F108" s="65"/>
      <c r="G108" s="66"/>
      <c r="H108" s="67"/>
    </row>
    <row r="109" spans="1:17" x14ac:dyDescent="0.2">
      <c r="A109" s="62"/>
      <c r="B109" s="68" t="s">
        <v>937</v>
      </c>
      <c r="C109" s="68"/>
      <c r="D109" s="68"/>
      <c r="E109" s="68"/>
      <c r="F109" s="68"/>
      <c r="G109" s="68"/>
      <c r="H109" s="68"/>
      <c r="J109" s="69"/>
    </row>
    <row r="110" spans="1:17" x14ac:dyDescent="0.2">
      <c r="A110" s="62"/>
      <c r="B110" s="68" t="s">
        <v>938</v>
      </c>
      <c r="C110" s="68"/>
      <c r="D110" s="68"/>
      <c r="E110" s="68"/>
      <c r="F110" s="68"/>
      <c r="G110" s="68"/>
      <c r="H110" s="68"/>
      <c r="J110" s="69"/>
    </row>
    <row r="111" spans="1:17" x14ac:dyDescent="0.2">
      <c r="A111" s="62"/>
      <c r="B111" s="68" t="s">
        <v>939</v>
      </c>
      <c r="C111" s="68"/>
      <c r="D111" s="68"/>
      <c r="E111" s="68"/>
      <c r="F111" s="68"/>
      <c r="G111" s="68"/>
      <c r="H111" s="68"/>
      <c r="J111" s="69"/>
    </row>
    <row r="112" spans="1:17" s="72" customFormat="1" ht="51.75" customHeight="1" x14ac:dyDescent="0.25">
      <c r="A112" s="70"/>
      <c r="B112" s="71" t="s">
        <v>940</v>
      </c>
      <c r="C112" s="71"/>
      <c r="D112" s="71"/>
      <c r="E112" s="71"/>
      <c r="F112" s="71"/>
      <c r="G112" s="71"/>
      <c r="H112" s="71"/>
      <c r="I112" s="33"/>
      <c r="J112" s="69"/>
      <c r="K112" s="33"/>
      <c r="L112" s="33"/>
      <c r="M112" s="33"/>
      <c r="N112" s="33"/>
      <c r="O112" s="33"/>
      <c r="P112" s="33"/>
      <c r="Q112" s="33"/>
    </row>
    <row r="113" spans="1:10" x14ac:dyDescent="0.2">
      <c r="A113" s="62"/>
      <c r="B113" s="68" t="s">
        <v>941</v>
      </c>
      <c r="C113" s="68"/>
      <c r="D113" s="68"/>
      <c r="E113" s="68"/>
      <c r="F113" s="68"/>
      <c r="G113" s="68"/>
      <c r="H113" s="68"/>
      <c r="J113" s="69"/>
    </row>
    <row r="114" spans="1:10" x14ac:dyDescent="0.2">
      <c r="A114" s="62"/>
      <c r="B114" s="62"/>
      <c r="C114" s="62"/>
      <c r="D114" s="64"/>
      <c r="E114" s="64"/>
      <c r="F114" s="64"/>
      <c r="G114" s="64"/>
    </row>
    <row r="115" spans="1:10" x14ac:dyDescent="0.2">
      <c r="A115" s="62"/>
      <c r="B115" s="73" t="s">
        <v>162</v>
      </c>
      <c r="C115" s="74"/>
      <c r="D115" s="75"/>
      <c r="E115" s="76"/>
      <c r="F115" s="64"/>
      <c r="G115" s="64"/>
    </row>
    <row r="116" spans="1:10" x14ac:dyDescent="0.2">
      <c r="A116" s="62"/>
      <c r="B116" s="77" t="s">
        <v>163</v>
      </c>
      <c r="C116" s="78"/>
      <c r="D116" s="38" t="s">
        <v>164</v>
      </c>
      <c r="E116" s="76"/>
      <c r="F116" s="64"/>
      <c r="G116" s="64"/>
    </row>
    <row r="117" spans="1:10" x14ac:dyDescent="0.2">
      <c r="A117" s="62"/>
      <c r="B117" s="77" t="s">
        <v>942</v>
      </c>
      <c r="C117" s="78"/>
      <c r="D117" s="38" t="s">
        <v>164</v>
      </c>
      <c r="E117" s="76"/>
      <c r="F117" s="64"/>
      <c r="G117" s="64"/>
    </row>
    <row r="118" spans="1:10" x14ac:dyDescent="0.2">
      <c r="A118" s="62"/>
      <c r="B118" s="77" t="s">
        <v>165</v>
      </c>
      <c r="C118" s="78"/>
      <c r="D118" s="79" t="s">
        <v>135</v>
      </c>
      <c r="E118" s="76"/>
      <c r="F118" s="64"/>
      <c r="G118" s="64"/>
    </row>
    <row r="119" spans="1:10" x14ac:dyDescent="0.2">
      <c r="A119" s="80"/>
      <c r="B119" s="81" t="s">
        <v>135</v>
      </c>
      <c r="C119" s="81" t="s">
        <v>943</v>
      </c>
      <c r="D119" s="81" t="s">
        <v>166</v>
      </c>
      <c r="E119" s="80"/>
      <c r="F119" s="80"/>
      <c r="G119" s="80"/>
      <c r="H119" s="80"/>
      <c r="J119" s="69"/>
    </row>
    <row r="120" spans="1:10" x14ac:dyDescent="0.2">
      <c r="A120" s="80"/>
      <c r="B120" s="82" t="s">
        <v>167</v>
      </c>
      <c r="C120" s="83">
        <v>46053</v>
      </c>
      <c r="D120" s="83">
        <v>46081</v>
      </c>
      <c r="E120" s="80"/>
      <c r="F120" s="80"/>
      <c r="G120" s="80"/>
      <c r="J120" s="69"/>
    </row>
    <row r="121" spans="1:10" x14ac:dyDescent="0.2">
      <c r="A121" s="84"/>
      <c r="B121" s="46" t="s">
        <v>168</v>
      </c>
      <c r="C121" s="85">
        <v>22.975999999999999</v>
      </c>
      <c r="D121" s="85">
        <v>22.933800000000002</v>
      </c>
      <c r="E121" s="84"/>
      <c r="F121" s="86"/>
      <c r="G121" s="87"/>
    </row>
    <row r="122" spans="1:10" x14ac:dyDescent="0.2">
      <c r="A122" s="84"/>
      <c r="B122" s="46" t="s">
        <v>169</v>
      </c>
      <c r="C122" s="85">
        <v>16.681999999999999</v>
      </c>
      <c r="D122" s="85">
        <v>16.651299999999999</v>
      </c>
      <c r="E122" s="84"/>
      <c r="F122" s="86"/>
      <c r="G122" s="87"/>
    </row>
    <row r="123" spans="1:10" x14ac:dyDescent="0.2">
      <c r="A123" s="84"/>
      <c r="B123" s="46" t="s">
        <v>170</v>
      </c>
      <c r="C123" s="85">
        <v>21.255400000000002</v>
      </c>
      <c r="D123" s="85">
        <v>21.195900000000002</v>
      </c>
      <c r="E123" s="84"/>
      <c r="F123" s="86"/>
      <c r="G123" s="87"/>
    </row>
    <row r="124" spans="1:10" x14ac:dyDescent="0.2">
      <c r="A124" s="84"/>
      <c r="B124" s="46" t="s">
        <v>171</v>
      </c>
      <c r="C124" s="85">
        <v>15.408200000000001</v>
      </c>
      <c r="D124" s="85">
        <v>15.3651</v>
      </c>
      <c r="E124" s="84"/>
      <c r="F124" s="86"/>
      <c r="G124" s="87"/>
    </row>
    <row r="125" spans="1:10" x14ac:dyDescent="0.2">
      <c r="A125" s="84"/>
      <c r="B125" s="84"/>
      <c r="C125" s="84"/>
      <c r="D125" s="84"/>
      <c r="E125" s="84"/>
      <c r="F125" s="84"/>
      <c r="G125" s="84"/>
    </row>
    <row r="126" spans="1:10" x14ac:dyDescent="0.2">
      <c r="A126" s="84"/>
      <c r="B126" s="167" t="s">
        <v>944</v>
      </c>
      <c r="C126" s="168"/>
      <c r="D126" s="38" t="s">
        <v>164</v>
      </c>
      <c r="E126" s="84"/>
      <c r="F126" s="84"/>
      <c r="G126" s="84"/>
    </row>
    <row r="127" spans="1:10" x14ac:dyDescent="0.2">
      <c r="A127" s="84"/>
      <c r="B127" s="171"/>
      <c r="C127" s="171"/>
      <c r="D127" s="172"/>
      <c r="E127" s="84"/>
      <c r="F127" s="86"/>
      <c r="G127" s="87"/>
    </row>
    <row r="128" spans="1:10" x14ac:dyDescent="0.2">
      <c r="A128" s="80"/>
      <c r="B128" s="77" t="s">
        <v>173</v>
      </c>
      <c r="C128" s="78"/>
      <c r="D128" s="38" t="s">
        <v>164</v>
      </c>
      <c r="E128" s="92"/>
      <c r="F128" s="80"/>
      <c r="G128" s="80"/>
    </row>
    <row r="129" spans="1:10" x14ac:dyDescent="0.2">
      <c r="A129" s="80"/>
      <c r="B129" s="77" t="s">
        <v>174</v>
      </c>
      <c r="C129" s="78"/>
      <c r="D129" s="38" t="s">
        <v>164</v>
      </c>
      <c r="E129" s="92"/>
      <c r="F129" s="80"/>
      <c r="G129" s="80"/>
    </row>
    <row r="130" spans="1:10" x14ac:dyDescent="0.2">
      <c r="A130" s="80"/>
      <c r="B130" s="77" t="s">
        <v>175</v>
      </c>
      <c r="C130" s="78"/>
      <c r="D130" s="38" t="s">
        <v>164</v>
      </c>
      <c r="E130" s="92"/>
      <c r="F130" s="80"/>
      <c r="G130" s="80"/>
    </row>
    <row r="131" spans="1:10" x14ac:dyDescent="0.2">
      <c r="A131" s="80"/>
      <c r="B131" s="77" t="s">
        <v>176</v>
      </c>
      <c r="C131" s="78"/>
      <c r="D131" s="93">
        <v>0.32577417610096404</v>
      </c>
      <c r="E131" s="80"/>
      <c r="F131" s="90"/>
      <c r="G131" s="91"/>
    </row>
    <row r="133" spans="1:10" x14ac:dyDescent="0.2">
      <c r="B133" s="94" t="s">
        <v>945</v>
      </c>
      <c r="C133" s="94"/>
    </row>
    <row r="135" spans="1:10" ht="153.75" customHeight="1" x14ac:dyDescent="0.2"/>
    <row r="138" spans="1:10" x14ac:dyDescent="0.2">
      <c r="B138" s="95" t="s">
        <v>946</v>
      </c>
      <c r="C138" s="96"/>
      <c r="D138" s="95"/>
    </row>
    <row r="139" spans="1:10" x14ac:dyDescent="0.2">
      <c r="B139" s="95" t="s">
        <v>1099</v>
      </c>
      <c r="D139" s="95"/>
    </row>
    <row r="140" spans="1:10" ht="165" customHeight="1" x14ac:dyDescent="0.2"/>
    <row r="142" spans="1:10" x14ac:dyDescent="0.2">
      <c r="J142" s="36"/>
    </row>
  </sheetData>
  <mergeCells count="18">
    <mergeCell ref="B117:C117"/>
    <mergeCell ref="B118:C118"/>
    <mergeCell ref="B133:C133"/>
    <mergeCell ref="B126:C126"/>
    <mergeCell ref="B130:C130"/>
    <mergeCell ref="B131:C131"/>
    <mergeCell ref="B128:C128"/>
    <mergeCell ref="B129:C129"/>
    <mergeCell ref="B111:H111"/>
    <mergeCell ref="B112:H112"/>
    <mergeCell ref="B113:H113"/>
    <mergeCell ref="B115:D115"/>
    <mergeCell ref="B116:C116"/>
    <mergeCell ref="A1:H1"/>
    <mergeCell ref="A2:H2"/>
    <mergeCell ref="A3:H3"/>
    <mergeCell ref="B109:H109"/>
    <mergeCell ref="B110:H110"/>
  </mergeCells>
  <hyperlinks>
    <hyperlink ref="I1" location="Index!B2" display="Index" xr:uid="{D2EF8A08-0855-44A1-B9BA-7C5A3140C74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4B90-FBE5-4D1E-9CE6-F061DEAFA387}">
  <sheetPr>
    <outlinePr summaryBelow="0" summaryRight="0"/>
  </sheetPr>
  <dimension ref="A1:Q15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7.42578125" style="33" customWidth="1"/>
    <col min="4" max="4" width="25.5703125" style="33" bestFit="1"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853</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329</v>
      </c>
      <c r="C7" s="46" t="s">
        <v>330</v>
      </c>
      <c r="D7" s="46" t="s">
        <v>31</v>
      </c>
      <c r="E7" s="47">
        <v>2444955</v>
      </c>
      <c r="F7" s="48">
        <v>10151.453159999999</v>
      </c>
      <c r="G7" s="49">
        <v>6.2745220000000004E-2</v>
      </c>
      <c r="H7" s="39" t="s">
        <v>135</v>
      </c>
    </row>
    <row r="8" spans="1:9" x14ac:dyDescent="0.2">
      <c r="A8" s="45">
        <v>2</v>
      </c>
      <c r="B8" s="46" t="s">
        <v>14</v>
      </c>
      <c r="C8" s="46" t="s">
        <v>15</v>
      </c>
      <c r="D8" s="46" t="s">
        <v>16</v>
      </c>
      <c r="E8" s="47">
        <v>532285</v>
      </c>
      <c r="F8" s="48">
        <v>10003.232005</v>
      </c>
      <c r="G8" s="49">
        <v>6.1829080000000002E-2</v>
      </c>
      <c r="H8" s="39" t="s">
        <v>135</v>
      </c>
    </row>
    <row r="9" spans="1:9" x14ac:dyDescent="0.2">
      <c r="A9" s="45">
        <v>3</v>
      </c>
      <c r="B9" s="46" t="s">
        <v>348</v>
      </c>
      <c r="C9" s="46" t="s">
        <v>349</v>
      </c>
      <c r="D9" s="46" t="s">
        <v>290</v>
      </c>
      <c r="E9" s="47">
        <v>3214373</v>
      </c>
      <c r="F9" s="48">
        <v>7917.0006990000002</v>
      </c>
      <c r="G9" s="49">
        <v>4.8934270000000002E-2</v>
      </c>
      <c r="H9" s="39" t="s">
        <v>135</v>
      </c>
    </row>
    <row r="10" spans="1:9" x14ac:dyDescent="0.2">
      <c r="A10" s="45">
        <v>4</v>
      </c>
      <c r="B10" s="46" t="s">
        <v>11</v>
      </c>
      <c r="C10" s="46" t="s">
        <v>12</v>
      </c>
      <c r="D10" s="46" t="s">
        <v>13</v>
      </c>
      <c r="E10" s="47">
        <v>177591</v>
      </c>
      <c r="F10" s="48">
        <v>7597.8757530000003</v>
      </c>
      <c r="G10" s="49">
        <v>4.6961790000000003E-2</v>
      </c>
      <c r="H10" s="39" t="s">
        <v>135</v>
      </c>
    </row>
    <row r="11" spans="1:9" x14ac:dyDescent="0.2">
      <c r="A11" s="45">
        <v>5</v>
      </c>
      <c r="B11" s="46" t="s">
        <v>17</v>
      </c>
      <c r="C11" s="46" t="s">
        <v>18</v>
      </c>
      <c r="D11" s="46" t="s">
        <v>19</v>
      </c>
      <c r="E11" s="47">
        <v>450032</v>
      </c>
      <c r="F11" s="48">
        <v>6272.996048</v>
      </c>
      <c r="G11" s="49">
        <v>3.877282E-2</v>
      </c>
      <c r="H11" s="39" t="s">
        <v>135</v>
      </c>
    </row>
    <row r="12" spans="1:9" x14ac:dyDescent="0.2">
      <c r="A12" s="45">
        <v>6</v>
      </c>
      <c r="B12" s="46" t="s">
        <v>46</v>
      </c>
      <c r="C12" s="46" t="s">
        <v>47</v>
      </c>
      <c r="D12" s="46" t="s">
        <v>48</v>
      </c>
      <c r="E12" s="47">
        <v>72658</v>
      </c>
      <c r="F12" s="48">
        <v>5793.74892</v>
      </c>
      <c r="G12" s="49">
        <v>3.5810639999999998E-2</v>
      </c>
      <c r="H12" s="39" t="s">
        <v>135</v>
      </c>
    </row>
    <row r="13" spans="1:9" x14ac:dyDescent="0.2">
      <c r="A13" s="45">
        <v>7</v>
      </c>
      <c r="B13" s="46" t="s">
        <v>333</v>
      </c>
      <c r="C13" s="46" t="s">
        <v>334</v>
      </c>
      <c r="D13" s="46" t="s">
        <v>226</v>
      </c>
      <c r="E13" s="47">
        <v>162197</v>
      </c>
      <c r="F13" s="48">
        <v>5510.4808780000003</v>
      </c>
      <c r="G13" s="49">
        <v>3.405979E-2</v>
      </c>
      <c r="H13" s="39" t="s">
        <v>135</v>
      </c>
    </row>
    <row r="14" spans="1:9" x14ac:dyDescent="0.2">
      <c r="A14" s="45">
        <v>8</v>
      </c>
      <c r="B14" s="46" t="s">
        <v>653</v>
      </c>
      <c r="C14" s="46" t="s">
        <v>654</v>
      </c>
      <c r="D14" s="46" t="s">
        <v>652</v>
      </c>
      <c r="E14" s="47">
        <v>584396</v>
      </c>
      <c r="F14" s="48">
        <v>5403.9098119999999</v>
      </c>
      <c r="G14" s="49">
        <v>3.340108E-2</v>
      </c>
      <c r="H14" s="39" t="s">
        <v>135</v>
      </c>
    </row>
    <row r="15" spans="1:9" x14ac:dyDescent="0.2">
      <c r="A15" s="45">
        <v>9</v>
      </c>
      <c r="B15" s="46" t="s">
        <v>340</v>
      </c>
      <c r="C15" s="46" t="s">
        <v>341</v>
      </c>
      <c r="D15" s="46" t="s">
        <v>28</v>
      </c>
      <c r="E15" s="47">
        <v>127171</v>
      </c>
      <c r="F15" s="48">
        <v>4976.4555719999998</v>
      </c>
      <c r="G15" s="49">
        <v>3.0759020000000001E-2</v>
      </c>
      <c r="H15" s="39" t="s">
        <v>135</v>
      </c>
    </row>
    <row r="16" spans="1:9" x14ac:dyDescent="0.2">
      <c r="A16" s="45">
        <v>10</v>
      </c>
      <c r="B16" s="46" t="s">
        <v>514</v>
      </c>
      <c r="C16" s="46" t="s">
        <v>515</v>
      </c>
      <c r="D16" s="46" t="s">
        <v>231</v>
      </c>
      <c r="E16" s="47">
        <v>313950</v>
      </c>
      <c r="F16" s="48">
        <v>4335.0216</v>
      </c>
      <c r="G16" s="49">
        <v>2.679438E-2</v>
      </c>
      <c r="H16" s="39" t="s">
        <v>135</v>
      </c>
    </row>
    <row r="17" spans="1:8" x14ac:dyDescent="0.2">
      <c r="A17" s="45">
        <v>11</v>
      </c>
      <c r="B17" s="46" t="s">
        <v>108</v>
      </c>
      <c r="C17" s="46" t="s">
        <v>109</v>
      </c>
      <c r="D17" s="46" t="s">
        <v>25</v>
      </c>
      <c r="E17" s="47">
        <v>811735</v>
      </c>
      <c r="F17" s="48">
        <v>4061.9219400000002</v>
      </c>
      <c r="G17" s="49">
        <v>2.5106369999999999E-2</v>
      </c>
      <c r="H17" s="39" t="s">
        <v>135</v>
      </c>
    </row>
    <row r="18" spans="1:8" x14ac:dyDescent="0.2">
      <c r="A18" s="45">
        <v>12</v>
      </c>
      <c r="B18" s="46" t="s">
        <v>87</v>
      </c>
      <c r="C18" s="46" t="s">
        <v>88</v>
      </c>
      <c r="D18" s="46" t="s">
        <v>78</v>
      </c>
      <c r="E18" s="47">
        <v>916913</v>
      </c>
      <c r="F18" s="48">
        <v>3973.9009420000002</v>
      </c>
      <c r="G18" s="49">
        <v>2.4562319999999999E-2</v>
      </c>
      <c r="H18" s="39" t="s">
        <v>135</v>
      </c>
    </row>
    <row r="19" spans="1:8" x14ac:dyDescent="0.2">
      <c r="A19" s="45">
        <v>13</v>
      </c>
      <c r="B19" s="46" t="s">
        <v>346</v>
      </c>
      <c r="C19" s="46" t="s">
        <v>347</v>
      </c>
      <c r="D19" s="46" t="s">
        <v>264</v>
      </c>
      <c r="E19" s="47">
        <v>287076</v>
      </c>
      <c r="F19" s="48">
        <v>3953.6106719999998</v>
      </c>
      <c r="G19" s="49">
        <v>2.4436909999999999E-2</v>
      </c>
      <c r="H19" s="39" t="s">
        <v>135</v>
      </c>
    </row>
    <row r="20" spans="1:8" x14ac:dyDescent="0.2">
      <c r="A20" s="45">
        <v>14</v>
      </c>
      <c r="B20" s="46" t="s">
        <v>243</v>
      </c>
      <c r="C20" s="46" t="s">
        <v>244</v>
      </c>
      <c r="D20" s="46" t="s">
        <v>31</v>
      </c>
      <c r="E20" s="47">
        <v>410607</v>
      </c>
      <c r="F20" s="48">
        <v>3928.4824724999999</v>
      </c>
      <c r="G20" s="49">
        <v>2.42816E-2</v>
      </c>
      <c r="H20" s="39" t="s">
        <v>135</v>
      </c>
    </row>
    <row r="21" spans="1:8" x14ac:dyDescent="0.2">
      <c r="A21" s="45">
        <v>15</v>
      </c>
      <c r="B21" s="46" t="s">
        <v>211</v>
      </c>
      <c r="C21" s="46" t="s">
        <v>212</v>
      </c>
      <c r="D21" s="46" t="s">
        <v>213</v>
      </c>
      <c r="E21" s="47">
        <v>258117</v>
      </c>
      <c r="F21" s="48">
        <v>3824.2614720000001</v>
      </c>
      <c r="G21" s="49">
        <v>2.3637419999999999E-2</v>
      </c>
      <c r="H21" s="39" t="s">
        <v>135</v>
      </c>
    </row>
    <row r="22" spans="1:8" x14ac:dyDescent="0.2">
      <c r="A22" s="45">
        <v>16</v>
      </c>
      <c r="B22" s="46" t="s">
        <v>26</v>
      </c>
      <c r="C22" s="46" t="s">
        <v>27</v>
      </c>
      <c r="D22" s="46" t="s">
        <v>28</v>
      </c>
      <c r="E22" s="47">
        <v>836771</v>
      </c>
      <c r="F22" s="48">
        <v>3721.120637</v>
      </c>
      <c r="G22" s="49">
        <v>2.2999909999999998E-2</v>
      </c>
      <c r="H22" s="39" t="s">
        <v>135</v>
      </c>
    </row>
    <row r="23" spans="1:8" x14ac:dyDescent="0.2">
      <c r="A23" s="45">
        <v>17</v>
      </c>
      <c r="B23" s="46" t="s">
        <v>43</v>
      </c>
      <c r="C23" s="46" t="s">
        <v>44</v>
      </c>
      <c r="D23" s="46" t="s">
        <v>45</v>
      </c>
      <c r="E23" s="47">
        <v>204053</v>
      </c>
      <c r="F23" s="48">
        <v>3590.7206409999999</v>
      </c>
      <c r="G23" s="49">
        <v>2.2193919999999999E-2</v>
      </c>
      <c r="H23" s="39" t="s">
        <v>135</v>
      </c>
    </row>
    <row r="24" spans="1:8" x14ac:dyDescent="0.2">
      <c r="A24" s="45">
        <v>18</v>
      </c>
      <c r="B24" s="46" t="s">
        <v>214</v>
      </c>
      <c r="C24" s="46" t="s">
        <v>215</v>
      </c>
      <c r="D24" s="46" t="s">
        <v>216</v>
      </c>
      <c r="E24" s="47">
        <v>684733</v>
      </c>
      <c r="F24" s="48">
        <v>3559.9268670000001</v>
      </c>
      <c r="G24" s="49">
        <v>2.200359E-2</v>
      </c>
      <c r="H24" s="39" t="s">
        <v>135</v>
      </c>
    </row>
    <row r="25" spans="1:8" x14ac:dyDescent="0.2">
      <c r="A25" s="45">
        <v>19</v>
      </c>
      <c r="B25" s="46" t="s">
        <v>375</v>
      </c>
      <c r="C25" s="46" t="s">
        <v>376</v>
      </c>
      <c r="D25" s="46" t="s">
        <v>216</v>
      </c>
      <c r="E25" s="47">
        <v>1688302</v>
      </c>
      <c r="F25" s="48">
        <v>3449.0321558000001</v>
      </c>
      <c r="G25" s="49">
        <v>2.1318159999999999E-2</v>
      </c>
      <c r="H25" s="39" t="s">
        <v>135</v>
      </c>
    </row>
    <row r="26" spans="1:8" x14ac:dyDescent="0.2">
      <c r="A26" s="45">
        <v>20</v>
      </c>
      <c r="B26" s="46" t="s">
        <v>504</v>
      </c>
      <c r="C26" s="46" t="s">
        <v>505</v>
      </c>
      <c r="D26" s="46" t="s">
        <v>45</v>
      </c>
      <c r="E26" s="47">
        <v>397564</v>
      </c>
      <c r="F26" s="48">
        <v>3359.2170179999998</v>
      </c>
      <c r="G26" s="49">
        <v>2.076302E-2</v>
      </c>
      <c r="H26" s="39" t="s">
        <v>135</v>
      </c>
    </row>
    <row r="27" spans="1:8" x14ac:dyDescent="0.2">
      <c r="A27" s="45">
        <v>21</v>
      </c>
      <c r="B27" s="46" t="s">
        <v>227</v>
      </c>
      <c r="C27" s="46" t="s">
        <v>228</v>
      </c>
      <c r="D27" s="46" t="s">
        <v>45</v>
      </c>
      <c r="E27" s="47">
        <v>623711</v>
      </c>
      <c r="F27" s="48">
        <v>3333.735295</v>
      </c>
      <c r="G27" s="49">
        <v>2.0605519999999999E-2</v>
      </c>
      <c r="H27" s="39" t="s">
        <v>135</v>
      </c>
    </row>
    <row r="28" spans="1:8" x14ac:dyDescent="0.2">
      <c r="A28" s="45">
        <v>22</v>
      </c>
      <c r="B28" s="46" t="s">
        <v>68</v>
      </c>
      <c r="C28" s="46" t="s">
        <v>69</v>
      </c>
      <c r="D28" s="46" t="s">
        <v>45</v>
      </c>
      <c r="E28" s="47">
        <v>20306</v>
      </c>
      <c r="F28" s="48">
        <v>3079.2018400000002</v>
      </c>
      <c r="G28" s="49">
        <v>1.903227E-2</v>
      </c>
      <c r="H28" s="39" t="s">
        <v>135</v>
      </c>
    </row>
    <row r="29" spans="1:8" x14ac:dyDescent="0.2">
      <c r="A29" s="45">
        <v>23</v>
      </c>
      <c r="B29" s="46" t="s">
        <v>116</v>
      </c>
      <c r="C29" s="46" t="s">
        <v>117</v>
      </c>
      <c r="D29" s="46" t="s">
        <v>53</v>
      </c>
      <c r="E29" s="47">
        <v>262754</v>
      </c>
      <c r="F29" s="48">
        <v>3052.9387259999999</v>
      </c>
      <c r="G29" s="49">
        <v>1.8869940000000002E-2</v>
      </c>
      <c r="H29" s="39" t="s">
        <v>135</v>
      </c>
    </row>
    <row r="30" spans="1:8" x14ac:dyDescent="0.2">
      <c r="A30" s="45">
        <v>24</v>
      </c>
      <c r="B30" s="46" t="s">
        <v>854</v>
      </c>
      <c r="C30" s="46" t="s">
        <v>855</v>
      </c>
      <c r="D30" s="46" t="s">
        <v>102</v>
      </c>
      <c r="E30" s="47">
        <v>166330</v>
      </c>
      <c r="F30" s="48">
        <v>3045.3359700000001</v>
      </c>
      <c r="G30" s="49">
        <v>1.8822950000000001E-2</v>
      </c>
      <c r="H30" s="39" t="s">
        <v>135</v>
      </c>
    </row>
    <row r="31" spans="1:8" x14ac:dyDescent="0.2">
      <c r="A31" s="45">
        <v>25</v>
      </c>
      <c r="B31" s="46" t="s">
        <v>234</v>
      </c>
      <c r="C31" s="46" t="s">
        <v>235</v>
      </c>
      <c r="D31" s="46" t="s">
        <v>199</v>
      </c>
      <c r="E31" s="47">
        <v>270142</v>
      </c>
      <c r="F31" s="48">
        <v>2981.287112</v>
      </c>
      <c r="G31" s="49">
        <v>1.842707E-2</v>
      </c>
      <c r="H31" s="39" t="s">
        <v>135</v>
      </c>
    </row>
    <row r="32" spans="1:8" x14ac:dyDescent="0.2">
      <c r="A32" s="45">
        <v>26</v>
      </c>
      <c r="B32" s="46" t="s">
        <v>491</v>
      </c>
      <c r="C32" s="46" t="s">
        <v>492</v>
      </c>
      <c r="D32" s="46" t="s">
        <v>264</v>
      </c>
      <c r="E32" s="47">
        <v>312617</v>
      </c>
      <c r="F32" s="48">
        <v>2859.5076989999998</v>
      </c>
      <c r="G32" s="49">
        <v>1.767436E-2</v>
      </c>
      <c r="H32" s="39" t="s">
        <v>135</v>
      </c>
    </row>
    <row r="33" spans="1:8" x14ac:dyDescent="0.2">
      <c r="A33" s="45">
        <v>27</v>
      </c>
      <c r="B33" s="46" t="s">
        <v>417</v>
      </c>
      <c r="C33" s="46" t="s">
        <v>418</v>
      </c>
      <c r="D33" s="46" t="s">
        <v>180</v>
      </c>
      <c r="E33" s="47">
        <v>216454</v>
      </c>
      <c r="F33" s="48">
        <v>2782.7326240000002</v>
      </c>
      <c r="G33" s="49">
        <v>1.7199820000000001E-2</v>
      </c>
      <c r="H33" s="39" t="s">
        <v>135</v>
      </c>
    </row>
    <row r="34" spans="1:8" x14ac:dyDescent="0.2">
      <c r="A34" s="45">
        <v>28</v>
      </c>
      <c r="B34" s="46" t="s">
        <v>846</v>
      </c>
      <c r="C34" s="46" t="s">
        <v>847</v>
      </c>
      <c r="D34" s="46" t="s">
        <v>48</v>
      </c>
      <c r="E34" s="47">
        <v>1297205</v>
      </c>
      <c r="F34" s="48">
        <v>2639.9418955000001</v>
      </c>
      <c r="G34" s="49">
        <v>1.631724E-2</v>
      </c>
      <c r="H34" s="39" t="s">
        <v>135</v>
      </c>
    </row>
    <row r="35" spans="1:8" x14ac:dyDescent="0.2">
      <c r="A35" s="45">
        <v>29</v>
      </c>
      <c r="B35" s="46" t="s">
        <v>79</v>
      </c>
      <c r="C35" s="46" t="s">
        <v>80</v>
      </c>
      <c r="D35" s="46" t="s">
        <v>45</v>
      </c>
      <c r="E35" s="47">
        <v>34981</v>
      </c>
      <c r="F35" s="48">
        <v>2632.6700599999999</v>
      </c>
      <c r="G35" s="49">
        <v>1.62723E-2</v>
      </c>
      <c r="H35" s="39" t="s">
        <v>135</v>
      </c>
    </row>
    <row r="36" spans="1:8" x14ac:dyDescent="0.2">
      <c r="A36" s="45">
        <v>30</v>
      </c>
      <c r="B36" s="46" t="s">
        <v>299</v>
      </c>
      <c r="C36" s="46" t="s">
        <v>300</v>
      </c>
      <c r="D36" s="46" t="s">
        <v>102</v>
      </c>
      <c r="E36" s="47">
        <v>521244</v>
      </c>
      <c r="F36" s="48">
        <v>2586.9339719999998</v>
      </c>
      <c r="G36" s="49">
        <v>1.5989610000000001E-2</v>
      </c>
      <c r="H36" s="39" t="s">
        <v>135</v>
      </c>
    </row>
    <row r="37" spans="1:8" x14ac:dyDescent="0.2">
      <c r="A37" s="45">
        <v>31</v>
      </c>
      <c r="B37" s="46" t="s">
        <v>311</v>
      </c>
      <c r="C37" s="46" t="s">
        <v>312</v>
      </c>
      <c r="D37" s="46" t="s">
        <v>290</v>
      </c>
      <c r="E37" s="47">
        <v>929370</v>
      </c>
      <c r="F37" s="48">
        <v>2467.2914759999999</v>
      </c>
      <c r="G37" s="49">
        <v>1.5250110000000001E-2</v>
      </c>
      <c r="H37" s="39" t="s">
        <v>135</v>
      </c>
    </row>
    <row r="38" spans="1:8" x14ac:dyDescent="0.2">
      <c r="A38" s="45">
        <v>32</v>
      </c>
      <c r="B38" s="46" t="s">
        <v>385</v>
      </c>
      <c r="C38" s="46" t="s">
        <v>386</v>
      </c>
      <c r="D38" s="46" t="s">
        <v>219</v>
      </c>
      <c r="E38" s="47">
        <v>430943</v>
      </c>
      <c r="F38" s="48">
        <v>2281.1967705000002</v>
      </c>
      <c r="G38" s="49">
        <v>1.409987E-2</v>
      </c>
      <c r="H38" s="39" t="s">
        <v>135</v>
      </c>
    </row>
    <row r="39" spans="1:8" x14ac:dyDescent="0.2">
      <c r="A39" s="45">
        <v>33</v>
      </c>
      <c r="B39" s="46" t="s">
        <v>856</v>
      </c>
      <c r="C39" s="46" t="s">
        <v>857</v>
      </c>
      <c r="D39" s="46" t="s">
        <v>391</v>
      </c>
      <c r="E39" s="47">
        <v>407695</v>
      </c>
      <c r="F39" s="48">
        <v>2200.3299149999998</v>
      </c>
      <c r="G39" s="49">
        <v>1.3600040000000001E-2</v>
      </c>
      <c r="H39" s="39" t="s">
        <v>135</v>
      </c>
    </row>
    <row r="40" spans="1:8" x14ac:dyDescent="0.2">
      <c r="A40" s="45">
        <v>34</v>
      </c>
      <c r="B40" s="46" t="s">
        <v>858</v>
      </c>
      <c r="C40" s="46" t="s">
        <v>859</v>
      </c>
      <c r="D40" s="46" t="s">
        <v>53</v>
      </c>
      <c r="E40" s="47">
        <v>1366825</v>
      </c>
      <c r="F40" s="48">
        <v>2090.4221550000002</v>
      </c>
      <c r="G40" s="49">
        <v>1.292071E-2</v>
      </c>
      <c r="H40" s="39" t="s">
        <v>135</v>
      </c>
    </row>
    <row r="41" spans="1:8" x14ac:dyDescent="0.2">
      <c r="A41" s="45">
        <v>35</v>
      </c>
      <c r="B41" s="46" t="s">
        <v>495</v>
      </c>
      <c r="C41" s="46" t="s">
        <v>496</v>
      </c>
      <c r="D41" s="46" t="s">
        <v>53</v>
      </c>
      <c r="E41" s="47">
        <v>80193</v>
      </c>
      <c r="F41" s="48">
        <v>2054.9456249999998</v>
      </c>
      <c r="G41" s="49">
        <v>1.270143E-2</v>
      </c>
      <c r="H41" s="39" t="s">
        <v>135</v>
      </c>
    </row>
    <row r="42" spans="1:8" x14ac:dyDescent="0.2">
      <c r="A42" s="45">
        <v>36</v>
      </c>
      <c r="B42" s="46" t="s">
        <v>277</v>
      </c>
      <c r="C42" s="46" t="s">
        <v>278</v>
      </c>
      <c r="D42" s="46" t="s">
        <v>279</v>
      </c>
      <c r="E42" s="47">
        <v>116569</v>
      </c>
      <c r="F42" s="48">
        <v>1842.6061830000001</v>
      </c>
      <c r="G42" s="49">
        <v>1.138898E-2</v>
      </c>
      <c r="H42" s="39" t="s">
        <v>135</v>
      </c>
    </row>
    <row r="43" spans="1:8" x14ac:dyDescent="0.2">
      <c r="A43" s="45">
        <v>37</v>
      </c>
      <c r="B43" s="46" t="s">
        <v>657</v>
      </c>
      <c r="C43" s="46" t="s">
        <v>658</v>
      </c>
      <c r="D43" s="46" t="s">
        <v>423</v>
      </c>
      <c r="E43" s="47">
        <v>27365</v>
      </c>
      <c r="F43" s="48">
        <v>1642.5841250000001</v>
      </c>
      <c r="G43" s="49">
        <v>1.0152660000000001E-2</v>
      </c>
      <c r="H43" s="39" t="s">
        <v>135</v>
      </c>
    </row>
    <row r="44" spans="1:8" x14ac:dyDescent="0.2">
      <c r="A44" s="45">
        <v>38</v>
      </c>
      <c r="B44" s="46" t="s">
        <v>860</v>
      </c>
      <c r="C44" s="46" t="s">
        <v>861</v>
      </c>
      <c r="D44" s="46" t="s">
        <v>751</v>
      </c>
      <c r="E44" s="47">
        <v>122876</v>
      </c>
      <c r="F44" s="48">
        <v>1585.3461520000001</v>
      </c>
      <c r="G44" s="49">
        <v>9.7988799999999994E-3</v>
      </c>
      <c r="H44" s="39" t="s">
        <v>135</v>
      </c>
    </row>
    <row r="45" spans="1:8" x14ac:dyDescent="0.2">
      <c r="A45" s="45">
        <v>39</v>
      </c>
      <c r="B45" s="46" t="s">
        <v>862</v>
      </c>
      <c r="C45" s="46" t="s">
        <v>863</v>
      </c>
      <c r="D45" s="46" t="s">
        <v>290</v>
      </c>
      <c r="E45" s="47">
        <v>1378370</v>
      </c>
      <c r="F45" s="48">
        <v>1476.2342699999999</v>
      </c>
      <c r="G45" s="49">
        <v>9.1244700000000008E-3</v>
      </c>
      <c r="H45" s="39" t="s">
        <v>135</v>
      </c>
    </row>
    <row r="46" spans="1:8" x14ac:dyDescent="0.2">
      <c r="A46" s="45">
        <v>40</v>
      </c>
      <c r="B46" s="46" t="s">
        <v>403</v>
      </c>
      <c r="C46" s="46" t="s">
        <v>404</v>
      </c>
      <c r="D46" s="46" t="s">
        <v>226</v>
      </c>
      <c r="E46" s="47">
        <v>346555</v>
      </c>
      <c r="F46" s="48">
        <v>1432.311815</v>
      </c>
      <c r="G46" s="49">
        <v>8.8529899999999998E-3</v>
      </c>
      <c r="H46" s="39" t="s">
        <v>135</v>
      </c>
    </row>
    <row r="47" spans="1:8" x14ac:dyDescent="0.2">
      <c r="A47" s="45">
        <v>41</v>
      </c>
      <c r="B47" s="46" t="s">
        <v>864</v>
      </c>
      <c r="C47" s="46" t="s">
        <v>865</v>
      </c>
      <c r="D47" s="46" t="s">
        <v>219</v>
      </c>
      <c r="E47" s="47">
        <v>173955</v>
      </c>
      <c r="F47" s="48">
        <v>1341.3670050000001</v>
      </c>
      <c r="G47" s="49">
        <v>8.2908700000000005E-3</v>
      </c>
      <c r="H47" s="39" t="s">
        <v>135</v>
      </c>
    </row>
    <row r="48" spans="1:8" x14ac:dyDescent="0.2">
      <c r="A48" s="45">
        <v>42</v>
      </c>
      <c r="B48" s="46" t="s">
        <v>301</v>
      </c>
      <c r="C48" s="46" t="s">
        <v>302</v>
      </c>
      <c r="D48" s="46" t="s">
        <v>290</v>
      </c>
      <c r="E48" s="47">
        <v>428845</v>
      </c>
      <c r="F48" s="48">
        <v>1294.0397875000001</v>
      </c>
      <c r="G48" s="49">
        <v>7.9983399999999996E-3</v>
      </c>
      <c r="H48" s="39" t="s">
        <v>135</v>
      </c>
    </row>
    <row r="49" spans="1:8" x14ac:dyDescent="0.2">
      <c r="A49" s="45">
        <v>43</v>
      </c>
      <c r="B49" s="46" t="s">
        <v>741</v>
      </c>
      <c r="C49" s="46" t="s">
        <v>742</v>
      </c>
      <c r="D49" s="46" t="s">
        <v>290</v>
      </c>
      <c r="E49" s="47">
        <v>391246</v>
      </c>
      <c r="F49" s="48">
        <v>1211.101993</v>
      </c>
      <c r="G49" s="49">
        <v>7.4857099999999996E-3</v>
      </c>
      <c r="H49" s="39" t="s">
        <v>135</v>
      </c>
    </row>
    <row r="50" spans="1:8" x14ac:dyDescent="0.2">
      <c r="A50" s="45">
        <v>44</v>
      </c>
      <c r="B50" s="46" t="s">
        <v>866</v>
      </c>
      <c r="C50" s="46" t="s">
        <v>867</v>
      </c>
      <c r="D50" s="46" t="s">
        <v>394</v>
      </c>
      <c r="E50" s="47">
        <v>275011</v>
      </c>
      <c r="F50" s="48">
        <v>927.61210300000005</v>
      </c>
      <c r="G50" s="49">
        <v>5.7334899999999999E-3</v>
      </c>
      <c r="H50" s="39" t="s">
        <v>135</v>
      </c>
    </row>
    <row r="51" spans="1:8" x14ac:dyDescent="0.2">
      <c r="A51" s="50"/>
      <c r="B51" s="50"/>
      <c r="C51" s="51" t="s">
        <v>134</v>
      </c>
      <c r="D51" s="50"/>
      <c r="E51" s="50" t="s">
        <v>135</v>
      </c>
      <c r="F51" s="52">
        <v>158226.0438328</v>
      </c>
      <c r="G51" s="53">
        <v>0.97798094000000002</v>
      </c>
      <c r="H51" s="39" t="s">
        <v>135</v>
      </c>
    </row>
    <row r="52" spans="1:8" x14ac:dyDescent="0.2">
      <c r="A52" s="50"/>
      <c r="B52" s="50"/>
      <c r="C52" s="54"/>
      <c r="D52" s="50"/>
      <c r="E52" s="50"/>
      <c r="F52" s="55"/>
      <c r="G52" s="55"/>
      <c r="H52" s="39" t="s">
        <v>135</v>
      </c>
    </row>
    <row r="53" spans="1:8" x14ac:dyDescent="0.2">
      <c r="A53" s="50"/>
      <c r="B53" s="50"/>
      <c r="C53" s="51" t="s">
        <v>136</v>
      </c>
      <c r="D53" s="50"/>
      <c r="E53" s="50"/>
      <c r="F53" s="50"/>
      <c r="G53" s="50"/>
      <c r="H53" s="39" t="s">
        <v>135</v>
      </c>
    </row>
    <row r="54" spans="1:8" x14ac:dyDescent="0.2">
      <c r="A54" s="50"/>
      <c r="B54" s="50"/>
      <c r="C54" s="51" t="s">
        <v>134</v>
      </c>
      <c r="D54" s="50"/>
      <c r="E54" s="50" t="s">
        <v>135</v>
      </c>
      <c r="F54" s="56" t="s">
        <v>137</v>
      </c>
      <c r="G54" s="53">
        <v>0</v>
      </c>
      <c r="H54" s="39" t="s">
        <v>135</v>
      </c>
    </row>
    <row r="55" spans="1:8" x14ac:dyDescent="0.2">
      <c r="A55" s="50"/>
      <c r="B55" s="50"/>
      <c r="C55" s="54"/>
      <c r="D55" s="50"/>
      <c r="E55" s="50"/>
      <c r="F55" s="55"/>
      <c r="G55" s="55"/>
      <c r="H55" s="39" t="s">
        <v>135</v>
      </c>
    </row>
    <row r="56" spans="1:8" x14ac:dyDescent="0.2">
      <c r="A56" s="50"/>
      <c r="B56" s="50"/>
      <c r="C56" s="51" t="s">
        <v>138</v>
      </c>
      <c r="D56" s="50"/>
      <c r="E56" s="50"/>
      <c r="F56" s="50"/>
      <c r="G56" s="50"/>
      <c r="H56" s="39" t="s">
        <v>135</v>
      </c>
    </row>
    <row r="57" spans="1:8" x14ac:dyDescent="0.2">
      <c r="A57" s="50"/>
      <c r="B57" s="50"/>
      <c r="C57" s="51" t="s">
        <v>134</v>
      </c>
      <c r="D57" s="50"/>
      <c r="E57" s="50" t="s">
        <v>135</v>
      </c>
      <c r="F57" s="56" t="s">
        <v>137</v>
      </c>
      <c r="G57" s="53">
        <v>0</v>
      </c>
      <c r="H57" s="39" t="s">
        <v>135</v>
      </c>
    </row>
    <row r="58" spans="1:8" x14ac:dyDescent="0.2">
      <c r="A58" s="50"/>
      <c r="B58" s="50"/>
      <c r="C58" s="54"/>
      <c r="D58" s="50"/>
      <c r="E58" s="50"/>
      <c r="F58" s="55"/>
      <c r="G58" s="55"/>
      <c r="H58" s="39" t="s">
        <v>135</v>
      </c>
    </row>
    <row r="59" spans="1:8" x14ac:dyDescent="0.2">
      <c r="A59" s="50"/>
      <c r="B59" s="50"/>
      <c r="C59" s="51" t="s">
        <v>139</v>
      </c>
      <c r="D59" s="50"/>
      <c r="E59" s="50"/>
      <c r="F59" s="50"/>
      <c r="G59" s="50"/>
      <c r="H59" s="39" t="s">
        <v>135</v>
      </c>
    </row>
    <row r="60" spans="1:8" x14ac:dyDescent="0.2">
      <c r="A60" s="50"/>
      <c r="B60" s="50"/>
      <c r="C60" s="51" t="s">
        <v>134</v>
      </c>
      <c r="D60" s="50"/>
      <c r="E60" s="50" t="s">
        <v>135</v>
      </c>
      <c r="F60" s="56" t="s">
        <v>137</v>
      </c>
      <c r="G60" s="53">
        <v>0</v>
      </c>
      <c r="H60" s="39" t="s">
        <v>135</v>
      </c>
    </row>
    <row r="61" spans="1:8" x14ac:dyDescent="0.2">
      <c r="A61" s="50"/>
      <c r="B61" s="50"/>
      <c r="C61" s="54"/>
      <c r="D61" s="50"/>
      <c r="E61" s="50"/>
      <c r="F61" s="55"/>
      <c r="G61" s="55"/>
      <c r="H61" s="39" t="s">
        <v>135</v>
      </c>
    </row>
    <row r="62" spans="1:8" x14ac:dyDescent="0.2">
      <c r="A62" s="50"/>
      <c r="B62" s="50"/>
      <c r="C62" s="51" t="s">
        <v>140</v>
      </c>
      <c r="D62" s="50"/>
      <c r="E62" s="50"/>
      <c r="F62" s="55"/>
      <c r="G62" s="55"/>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141</v>
      </c>
      <c r="D65" s="50"/>
      <c r="E65" s="50"/>
      <c r="F65" s="55"/>
      <c r="G65" s="55"/>
      <c r="H65" s="39" t="s">
        <v>135</v>
      </c>
    </row>
    <row r="66" spans="1:8" x14ac:dyDescent="0.2">
      <c r="A66" s="50"/>
      <c r="B66" s="50"/>
      <c r="C66" s="51" t="s">
        <v>134</v>
      </c>
      <c r="D66" s="50"/>
      <c r="E66" s="50" t="s">
        <v>135</v>
      </c>
      <c r="F66" s="56" t="s">
        <v>137</v>
      </c>
      <c r="G66" s="53">
        <v>0</v>
      </c>
      <c r="H66" s="39" t="s">
        <v>135</v>
      </c>
    </row>
    <row r="67" spans="1:8" x14ac:dyDescent="0.2">
      <c r="A67" s="50"/>
      <c r="B67" s="50"/>
      <c r="C67" s="54"/>
      <c r="D67" s="50"/>
      <c r="E67" s="50"/>
      <c r="F67" s="55"/>
      <c r="G67" s="55"/>
      <c r="H67" s="39" t="s">
        <v>135</v>
      </c>
    </row>
    <row r="68" spans="1:8" x14ac:dyDescent="0.2">
      <c r="A68" s="50"/>
      <c r="B68" s="50"/>
      <c r="C68" s="51" t="s">
        <v>142</v>
      </c>
      <c r="D68" s="50"/>
      <c r="E68" s="50"/>
      <c r="F68" s="52">
        <v>158226.0438328</v>
      </c>
      <c r="G68" s="53">
        <v>0.97798094000000002</v>
      </c>
      <c r="H68" s="39" t="s">
        <v>135</v>
      </c>
    </row>
    <row r="69" spans="1:8" x14ac:dyDescent="0.2">
      <c r="A69" s="50"/>
      <c r="B69" s="50"/>
      <c r="C69" s="54"/>
      <c r="D69" s="50"/>
      <c r="E69" s="50"/>
      <c r="F69" s="55"/>
      <c r="G69" s="55"/>
      <c r="H69" s="39" t="s">
        <v>135</v>
      </c>
    </row>
    <row r="70" spans="1:8" x14ac:dyDescent="0.2">
      <c r="A70" s="50"/>
      <c r="B70" s="50"/>
      <c r="C70" s="51" t="s">
        <v>143</v>
      </c>
      <c r="D70" s="50"/>
      <c r="E70" s="50"/>
      <c r="F70" s="55"/>
      <c r="G70" s="55"/>
      <c r="H70" s="39" t="s">
        <v>135</v>
      </c>
    </row>
    <row r="71" spans="1:8" x14ac:dyDescent="0.2">
      <c r="A71" s="50"/>
      <c r="B71" s="50"/>
      <c r="C71" s="51" t="s">
        <v>10</v>
      </c>
      <c r="D71" s="50"/>
      <c r="E71" s="50"/>
      <c r="F71" s="55"/>
      <c r="G71" s="55"/>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144</v>
      </c>
      <c r="D74" s="50"/>
      <c r="E74" s="50"/>
      <c r="F74" s="50"/>
      <c r="G74" s="50"/>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145</v>
      </c>
      <c r="D77" s="50"/>
      <c r="E77" s="50"/>
      <c r="F77" s="50"/>
      <c r="G77" s="50"/>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146</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147</v>
      </c>
      <c r="D83" s="50"/>
      <c r="E83" s="50"/>
      <c r="F83" s="52">
        <v>0</v>
      </c>
      <c r="G83" s="53">
        <v>0</v>
      </c>
      <c r="H83" s="39" t="s">
        <v>135</v>
      </c>
    </row>
    <row r="84" spans="1:8" x14ac:dyDescent="0.2">
      <c r="A84" s="50"/>
      <c r="B84" s="50"/>
      <c r="C84" s="54"/>
      <c r="D84" s="50"/>
      <c r="E84" s="50"/>
      <c r="F84" s="55"/>
      <c r="G84" s="55"/>
      <c r="H84" s="39" t="s">
        <v>135</v>
      </c>
    </row>
    <row r="85" spans="1:8" x14ac:dyDescent="0.2">
      <c r="A85" s="50"/>
      <c r="B85" s="50"/>
      <c r="C85" s="51" t="s">
        <v>148</v>
      </c>
      <c r="D85" s="50"/>
      <c r="E85" s="50"/>
      <c r="F85" s="55"/>
      <c r="G85" s="55"/>
      <c r="H85" s="39" t="s">
        <v>135</v>
      </c>
    </row>
    <row r="86" spans="1:8" x14ac:dyDescent="0.2">
      <c r="A86" s="50"/>
      <c r="B86" s="50"/>
      <c r="C86" s="51" t="s">
        <v>149</v>
      </c>
      <c r="D86" s="50"/>
      <c r="E86" s="50"/>
      <c r="F86" s="55"/>
      <c r="G86" s="55"/>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150</v>
      </c>
      <c r="D89" s="50"/>
      <c r="E89" s="50"/>
      <c r="F89" s="55"/>
      <c r="G89" s="55"/>
      <c r="H89" s="39" t="s">
        <v>135</v>
      </c>
    </row>
    <row r="90" spans="1:8" x14ac:dyDescent="0.2">
      <c r="A90" s="50"/>
      <c r="B90" s="50"/>
      <c r="C90" s="51" t="s">
        <v>134</v>
      </c>
      <c r="D90" s="50"/>
      <c r="E90" s="50" t="s">
        <v>135</v>
      </c>
      <c r="F90" s="56" t="s">
        <v>137</v>
      </c>
      <c r="G90" s="53">
        <v>0</v>
      </c>
      <c r="H90" s="39" t="s">
        <v>135</v>
      </c>
    </row>
    <row r="91" spans="1:8" x14ac:dyDescent="0.2">
      <c r="A91" s="50"/>
      <c r="B91" s="50"/>
      <c r="C91" s="54"/>
      <c r="D91" s="50"/>
      <c r="E91" s="50"/>
      <c r="F91" s="55"/>
      <c r="G91" s="55"/>
      <c r="H91" s="39" t="s">
        <v>135</v>
      </c>
    </row>
    <row r="92" spans="1:8" x14ac:dyDescent="0.2">
      <c r="A92" s="50"/>
      <c r="B92" s="50"/>
      <c r="C92" s="51" t="s">
        <v>151</v>
      </c>
      <c r="D92" s="50"/>
      <c r="E92" s="50"/>
      <c r="F92" s="55"/>
      <c r="G92" s="55"/>
      <c r="H92" s="39" t="s">
        <v>135</v>
      </c>
    </row>
    <row r="93" spans="1:8" x14ac:dyDescent="0.2">
      <c r="A93" s="50"/>
      <c r="B93" s="50"/>
      <c r="C93" s="51" t="s">
        <v>134</v>
      </c>
      <c r="D93" s="50"/>
      <c r="E93" s="50" t="s">
        <v>135</v>
      </c>
      <c r="F93" s="56" t="s">
        <v>137</v>
      </c>
      <c r="G93" s="53">
        <v>0</v>
      </c>
      <c r="H93" s="39" t="s">
        <v>135</v>
      </c>
    </row>
    <row r="94" spans="1:8" x14ac:dyDescent="0.2">
      <c r="A94" s="50"/>
      <c r="B94" s="50"/>
      <c r="C94" s="54"/>
      <c r="D94" s="50"/>
      <c r="E94" s="50"/>
      <c r="F94" s="55"/>
      <c r="G94" s="55"/>
      <c r="H94" s="39" t="s">
        <v>135</v>
      </c>
    </row>
    <row r="95" spans="1:8" x14ac:dyDescent="0.2">
      <c r="A95" s="50"/>
      <c r="B95" s="50"/>
      <c r="C95" s="51" t="s">
        <v>152</v>
      </c>
      <c r="D95" s="50"/>
      <c r="E95" s="50"/>
      <c r="F95" s="55"/>
      <c r="G95" s="55"/>
      <c r="H95" s="39" t="s">
        <v>135</v>
      </c>
    </row>
    <row r="96" spans="1:8" x14ac:dyDescent="0.2">
      <c r="A96" s="45">
        <v>1</v>
      </c>
      <c r="B96" s="46"/>
      <c r="C96" s="46" t="s">
        <v>153</v>
      </c>
      <c r="D96" s="46"/>
      <c r="E96" s="60"/>
      <c r="F96" s="48">
        <v>3869.2748410849999</v>
      </c>
      <c r="G96" s="49">
        <v>2.3915639999999998E-2</v>
      </c>
      <c r="H96" s="39">
        <v>4.92</v>
      </c>
    </row>
    <row r="97" spans="1:8" x14ac:dyDescent="0.2">
      <c r="A97" s="50"/>
      <c r="B97" s="50"/>
      <c r="C97" s="51" t="s">
        <v>134</v>
      </c>
      <c r="D97" s="50"/>
      <c r="E97" s="50" t="s">
        <v>135</v>
      </c>
      <c r="F97" s="52">
        <v>3869.2748410849999</v>
      </c>
      <c r="G97" s="53">
        <v>2.3915639999999998E-2</v>
      </c>
      <c r="H97" s="39" t="s">
        <v>135</v>
      </c>
    </row>
    <row r="98" spans="1:8" x14ac:dyDescent="0.2">
      <c r="A98" s="50"/>
      <c r="B98" s="50"/>
      <c r="C98" s="54"/>
      <c r="D98" s="50"/>
      <c r="E98" s="50"/>
      <c r="F98" s="55"/>
      <c r="G98" s="55"/>
      <c r="H98" s="39" t="s">
        <v>135</v>
      </c>
    </row>
    <row r="99" spans="1:8" x14ac:dyDescent="0.2">
      <c r="A99" s="50"/>
      <c r="B99" s="50"/>
      <c r="C99" s="51" t="s">
        <v>154</v>
      </c>
      <c r="D99" s="50"/>
      <c r="E99" s="50"/>
      <c r="F99" s="52">
        <v>3869.2748410849999</v>
      </c>
      <c r="G99" s="53">
        <v>2.3915639999999998E-2</v>
      </c>
      <c r="H99" s="39" t="s">
        <v>135</v>
      </c>
    </row>
    <row r="100" spans="1:8" x14ac:dyDescent="0.2">
      <c r="A100" s="50"/>
      <c r="B100" s="50"/>
      <c r="C100" s="55"/>
      <c r="D100" s="50"/>
      <c r="E100" s="50"/>
      <c r="F100" s="50"/>
      <c r="G100" s="50"/>
      <c r="H100" s="39" t="s">
        <v>135</v>
      </c>
    </row>
    <row r="101" spans="1:8" x14ac:dyDescent="0.2">
      <c r="A101" s="50"/>
      <c r="B101" s="50"/>
      <c r="C101" s="51" t="s">
        <v>155</v>
      </c>
      <c r="D101" s="50"/>
      <c r="E101" s="50"/>
      <c r="F101" s="50"/>
      <c r="G101" s="50"/>
      <c r="H101" s="39" t="s">
        <v>135</v>
      </c>
    </row>
    <row r="102" spans="1:8" x14ac:dyDescent="0.2">
      <c r="A102" s="50"/>
      <c r="B102" s="50"/>
      <c r="C102" s="51" t="s">
        <v>156</v>
      </c>
      <c r="D102" s="50"/>
      <c r="E102" s="50"/>
      <c r="F102" s="50"/>
      <c r="G102" s="50"/>
      <c r="H102" s="39" t="s">
        <v>135</v>
      </c>
    </row>
    <row r="103" spans="1:8" x14ac:dyDescent="0.2">
      <c r="A103" s="50"/>
      <c r="B103" s="50"/>
      <c r="C103" s="51" t="s">
        <v>134</v>
      </c>
      <c r="D103" s="50"/>
      <c r="E103" s="50" t="s">
        <v>135</v>
      </c>
      <c r="F103" s="56" t="s">
        <v>137</v>
      </c>
      <c r="G103" s="53">
        <v>0</v>
      </c>
      <c r="H103" s="39" t="s">
        <v>135</v>
      </c>
    </row>
    <row r="104" spans="1:8" x14ac:dyDescent="0.2">
      <c r="A104" s="50"/>
      <c r="B104" s="50"/>
      <c r="C104" s="54"/>
      <c r="D104" s="50"/>
      <c r="E104" s="50"/>
      <c r="F104" s="55"/>
      <c r="G104" s="55"/>
      <c r="H104" s="39" t="s">
        <v>135</v>
      </c>
    </row>
    <row r="105" spans="1:8" x14ac:dyDescent="0.2">
      <c r="A105" s="50"/>
      <c r="B105" s="50"/>
      <c r="C105" s="51" t="s">
        <v>157</v>
      </c>
      <c r="D105" s="50"/>
      <c r="E105" s="50"/>
      <c r="F105" s="50"/>
      <c r="G105" s="50"/>
      <c r="H105" s="39" t="s">
        <v>135</v>
      </c>
    </row>
    <row r="106" spans="1:8" x14ac:dyDescent="0.2">
      <c r="A106" s="50"/>
      <c r="B106" s="50"/>
      <c r="C106" s="51" t="s">
        <v>158</v>
      </c>
      <c r="D106" s="50"/>
      <c r="E106" s="50"/>
      <c r="F106" s="50"/>
      <c r="G106" s="50"/>
      <c r="H106" s="39" t="s">
        <v>135</v>
      </c>
    </row>
    <row r="107" spans="1:8" x14ac:dyDescent="0.2">
      <c r="A107" s="50"/>
      <c r="B107" s="50"/>
      <c r="C107" s="51" t="s">
        <v>134</v>
      </c>
      <c r="D107" s="50"/>
      <c r="E107" s="50" t="s">
        <v>135</v>
      </c>
      <c r="F107" s="56" t="s">
        <v>137</v>
      </c>
      <c r="G107" s="53">
        <v>0</v>
      </c>
      <c r="H107" s="39" t="s">
        <v>135</v>
      </c>
    </row>
    <row r="108" spans="1:8" x14ac:dyDescent="0.2">
      <c r="A108" s="50"/>
      <c r="B108" s="50"/>
      <c r="C108" s="54"/>
      <c r="D108" s="50"/>
      <c r="E108" s="50"/>
      <c r="F108" s="55"/>
      <c r="G108" s="55"/>
      <c r="H108" s="39" t="s">
        <v>135</v>
      </c>
    </row>
    <row r="109" spans="1:8" x14ac:dyDescent="0.2">
      <c r="A109" s="50"/>
      <c r="B109" s="50"/>
      <c r="C109" s="51" t="s">
        <v>159</v>
      </c>
      <c r="D109" s="50"/>
      <c r="E109" s="50"/>
      <c r="F109" s="55"/>
      <c r="G109" s="55"/>
      <c r="H109" s="39" t="s">
        <v>135</v>
      </c>
    </row>
    <row r="110" spans="1:8" x14ac:dyDescent="0.2">
      <c r="A110" s="50"/>
      <c r="B110" s="50"/>
      <c r="C110" s="51" t="s">
        <v>134</v>
      </c>
      <c r="D110" s="50"/>
      <c r="E110" s="50" t="s">
        <v>135</v>
      </c>
      <c r="F110" s="56" t="s">
        <v>137</v>
      </c>
      <c r="G110" s="53">
        <v>0</v>
      </c>
      <c r="H110" s="39" t="s">
        <v>135</v>
      </c>
    </row>
    <row r="111" spans="1:8" x14ac:dyDescent="0.2">
      <c r="A111" s="50"/>
      <c r="B111" s="50"/>
      <c r="C111" s="54"/>
      <c r="D111" s="50"/>
      <c r="E111" s="50"/>
      <c r="F111" s="55"/>
      <c r="G111" s="55"/>
      <c r="H111" s="39" t="s">
        <v>135</v>
      </c>
    </row>
    <row r="112" spans="1:8" x14ac:dyDescent="0.2">
      <c r="A112" s="60"/>
      <c r="B112" s="46"/>
      <c r="C112" s="46" t="s">
        <v>160</v>
      </c>
      <c r="D112" s="46"/>
      <c r="E112" s="60"/>
      <c r="F112" s="48">
        <v>-306.83909944999999</v>
      </c>
      <c r="G112" s="49">
        <v>-1.8965500000000001E-3</v>
      </c>
      <c r="H112" s="39" t="s">
        <v>135</v>
      </c>
    </row>
    <row r="113" spans="1:17" x14ac:dyDescent="0.2">
      <c r="A113" s="54"/>
      <c r="B113" s="54"/>
      <c r="C113" s="51" t="s">
        <v>161</v>
      </c>
      <c r="D113" s="55"/>
      <c r="E113" s="55"/>
      <c r="F113" s="52">
        <v>161788.47957443501</v>
      </c>
      <c r="G113" s="61">
        <v>1.00000003</v>
      </c>
      <c r="H113" s="39" t="s">
        <v>135</v>
      </c>
    </row>
    <row r="114" spans="1:17" x14ac:dyDescent="0.2">
      <c r="A114" s="62"/>
      <c r="B114" s="62"/>
      <c r="C114" s="63"/>
      <c r="D114" s="64"/>
      <c r="E114" s="64"/>
      <c r="F114" s="65"/>
      <c r="G114" s="66"/>
      <c r="H114" s="67"/>
    </row>
    <row r="115" spans="1:17" x14ac:dyDescent="0.2">
      <c r="A115" s="62"/>
      <c r="B115" s="68" t="s">
        <v>937</v>
      </c>
      <c r="C115" s="68"/>
      <c r="D115" s="68"/>
      <c r="E115" s="68"/>
      <c r="F115" s="68"/>
      <c r="G115" s="68"/>
      <c r="H115" s="68"/>
      <c r="J115" s="69"/>
    </row>
    <row r="116" spans="1:17" x14ac:dyDescent="0.2">
      <c r="A116" s="62"/>
      <c r="B116" s="68" t="s">
        <v>938</v>
      </c>
      <c r="C116" s="68"/>
      <c r="D116" s="68"/>
      <c r="E116" s="68"/>
      <c r="F116" s="68"/>
      <c r="G116" s="68"/>
      <c r="H116" s="68"/>
      <c r="J116" s="69"/>
    </row>
    <row r="117" spans="1:17" x14ac:dyDescent="0.2">
      <c r="A117" s="62"/>
      <c r="B117" s="68" t="s">
        <v>939</v>
      </c>
      <c r="C117" s="68"/>
      <c r="D117" s="68"/>
      <c r="E117" s="68"/>
      <c r="F117" s="68"/>
      <c r="G117" s="68"/>
      <c r="H117" s="68"/>
      <c r="J117" s="69"/>
    </row>
    <row r="118" spans="1:17" s="72" customFormat="1" ht="15" x14ac:dyDescent="0.25">
      <c r="A118" s="70"/>
      <c r="B118" s="71" t="s">
        <v>940</v>
      </c>
      <c r="C118" s="71"/>
      <c r="D118" s="71"/>
      <c r="E118" s="71"/>
      <c r="F118" s="71"/>
      <c r="G118" s="71"/>
      <c r="H118" s="71"/>
      <c r="I118" s="33"/>
      <c r="J118" s="69"/>
      <c r="K118" s="33"/>
      <c r="L118" s="33"/>
      <c r="M118" s="33"/>
      <c r="N118" s="33"/>
      <c r="O118" s="33"/>
      <c r="P118" s="33"/>
      <c r="Q118" s="33"/>
    </row>
    <row r="119" spans="1:17" x14ac:dyDescent="0.2">
      <c r="A119" s="62"/>
      <c r="B119" s="68" t="s">
        <v>941</v>
      </c>
      <c r="C119" s="68"/>
      <c r="D119" s="68"/>
      <c r="E119" s="68"/>
      <c r="F119" s="68"/>
      <c r="G119" s="68"/>
      <c r="H119" s="68"/>
      <c r="J119" s="69"/>
    </row>
    <row r="120" spans="1:17" x14ac:dyDescent="0.2">
      <c r="A120" s="62"/>
      <c r="B120" s="62"/>
      <c r="C120" s="62"/>
      <c r="D120" s="64"/>
      <c r="E120" s="64"/>
      <c r="F120" s="64"/>
      <c r="G120" s="64"/>
    </row>
    <row r="121" spans="1:17" x14ac:dyDescent="0.2">
      <c r="A121" s="62"/>
      <c r="B121" s="73" t="s">
        <v>162</v>
      </c>
      <c r="C121" s="74"/>
      <c r="D121" s="75"/>
      <c r="E121" s="76"/>
      <c r="F121" s="64"/>
      <c r="G121" s="64"/>
    </row>
    <row r="122" spans="1:17" ht="27.75" customHeight="1" x14ac:dyDescent="0.2">
      <c r="A122" s="62"/>
      <c r="B122" s="77" t="s">
        <v>163</v>
      </c>
      <c r="C122" s="78"/>
      <c r="D122" s="38" t="s">
        <v>164</v>
      </c>
      <c r="E122" s="76"/>
      <c r="F122" s="64"/>
      <c r="G122" s="64"/>
    </row>
    <row r="123" spans="1:17" x14ac:dyDescent="0.2">
      <c r="A123" s="62"/>
      <c r="B123" s="77" t="s">
        <v>942</v>
      </c>
      <c r="C123" s="78"/>
      <c r="D123" s="38" t="s">
        <v>164</v>
      </c>
      <c r="E123" s="76"/>
      <c r="F123" s="64"/>
      <c r="G123" s="64"/>
    </row>
    <row r="124" spans="1:17" x14ac:dyDescent="0.2">
      <c r="A124" s="62"/>
      <c r="B124" s="77" t="s">
        <v>165</v>
      </c>
      <c r="C124" s="78"/>
      <c r="D124" s="79" t="s">
        <v>135</v>
      </c>
      <c r="E124" s="76"/>
      <c r="F124" s="64"/>
      <c r="G124" s="64"/>
    </row>
    <row r="125" spans="1:17" x14ac:dyDescent="0.2">
      <c r="A125" s="80"/>
      <c r="B125" s="81" t="s">
        <v>135</v>
      </c>
      <c r="C125" s="81" t="s">
        <v>943</v>
      </c>
      <c r="D125" s="81" t="s">
        <v>166</v>
      </c>
      <c r="E125" s="80"/>
      <c r="F125" s="80"/>
      <c r="G125" s="80"/>
      <c r="H125" s="80"/>
      <c r="J125" s="69"/>
    </row>
    <row r="126" spans="1:17" x14ac:dyDescent="0.2">
      <c r="A126" s="80"/>
      <c r="B126" s="82" t="s">
        <v>167</v>
      </c>
      <c r="C126" s="83">
        <v>46053</v>
      </c>
      <c r="D126" s="83">
        <v>46081</v>
      </c>
      <c r="E126" s="80"/>
      <c r="F126" s="80"/>
      <c r="G126" s="80"/>
      <c r="J126" s="69"/>
    </row>
    <row r="127" spans="1:17" x14ac:dyDescent="0.2">
      <c r="A127" s="84"/>
      <c r="B127" s="46" t="s">
        <v>168</v>
      </c>
      <c r="C127" s="85">
        <v>10.6431</v>
      </c>
      <c r="D127" s="85">
        <v>10.4819</v>
      </c>
      <c r="E127" s="84"/>
      <c r="F127" s="86"/>
      <c r="G127" s="87"/>
    </row>
    <row r="128" spans="1:17" x14ac:dyDescent="0.2">
      <c r="A128" s="84"/>
      <c r="B128" s="46" t="s">
        <v>169</v>
      </c>
      <c r="C128" s="85">
        <v>10.6431</v>
      </c>
      <c r="D128" s="85">
        <v>10.4819</v>
      </c>
      <c r="E128" s="84"/>
      <c r="F128" s="86"/>
      <c r="G128" s="87"/>
    </row>
    <row r="129" spans="1:7" x14ac:dyDescent="0.2">
      <c r="A129" s="84"/>
      <c r="B129" s="46" t="s">
        <v>170</v>
      </c>
      <c r="C129" s="85">
        <v>10.3752</v>
      </c>
      <c r="D129" s="85">
        <v>10.2067</v>
      </c>
      <c r="E129" s="84"/>
      <c r="F129" s="86"/>
      <c r="G129" s="87"/>
    </row>
    <row r="130" spans="1:7" x14ac:dyDescent="0.2">
      <c r="A130" s="84"/>
      <c r="B130" s="46" t="s">
        <v>171</v>
      </c>
      <c r="C130" s="85">
        <v>10.3752</v>
      </c>
      <c r="D130" s="85">
        <v>10.2067</v>
      </c>
      <c r="E130" s="84"/>
      <c r="F130" s="86"/>
      <c r="G130" s="87"/>
    </row>
    <row r="131" spans="1:7" x14ac:dyDescent="0.2">
      <c r="A131" s="84"/>
      <c r="B131" s="84"/>
      <c r="C131" s="84"/>
      <c r="D131" s="84"/>
      <c r="E131" s="84"/>
      <c r="F131" s="84"/>
      <c r="G131" s="84"/>
    </row>
    <row r="132" spans="1:7" x14ac:dyDescent="0.2">
      <c r="A132" s="80"/>
      <c r="B132" s="77" t="s">
        <v>944</v>
      </c>
      <c r="C132" s="78"/>
      <c r="D132" s="38" t="s">
        <v>164</v>
      </c>
      <c r="E132" s="80"/>
      <c r="F132" s="80"/>
      <c r="G132" s="80"/>
    </row>
    <row r="133" spans="1:7" x14ac:dyDescent="0.2">
      <c r="A133" s="80"/>
      <c r="B133" s="152"/>
      <c r="C133" s="152"/>
      <c r="D133" s="152"/>
      <c r="E133" s="80"/>
      <c r="F133" s="80"/>
      <c r="G133" s="80"/>
    </row>
    <row r="134" spans="1:7" x14ac:dyDescent="0.2">
      <c r="A134" s="80"/>
      <c r="B134" s="77" t="s">
        <v>173</v>
      </c>
      <c r="C134" s="78"/>
      <c r="D134" s="38" t="s">
        <v>164</v>
      </c>
      <c r="E134" s="92"/>
      <c r="F134" s="80"/>
      <c r="G134" s="80"/>
    </row>
    <row r="135" spans="1:7" x14ac:dyDescent="0.2">
      <c r="A135" s="80"/>
      <c r="B135" s="77" t="s">
        <v>174</v>
      </c>
      <c r="C135" s="78"/>
      <c r="D135" s="38" t="s">
        <v>164</v>
      </c>
      <c r="E135" s="92"/>
      <c r="F135" s="80"/>
      <c r="G135" s="80"/>
    </row>
    <row r="136" spans="1:7" ht="12.75" customHeight="1" x14ac:dyDescent="0.2">
      <c r="A136" s="80"/>
      <c r="B136" s="77" t="s">
        <v>175</v>
      </c>
      <c r="C136" s="78"/>
      <c r="D136" s="38" t="s">
        <v>164</v>
      </c>
      <c r="E136" s="92"/>
      <c r="F136" s="80"/>
      <c r="G136" s="80"/>
    </row>
    <row r="137" spans="1:7" x14ac:dyDescent="0.2">
      <c r="A137" s="80"/>
      <c r="B137" s="77" t="s">
        <v>176</v>
      </c>
      <c r="C137" s="78"/>
      <c r="D137" s="93">
        <v>0.33909110849744606</v>
      </c>
      <c r="E137" s="80"/>
      <c r="F137" s="90"/>
      <c r="G137" s="91"/>
    </row>
    <row r="139" spans="1:7" x14ac:dyDescent="0.2">
      <c r="B139" s="94" t="s">
        <v>945</v>
      </c>
      <c r="C139" s="94"/>
    </row>
    <row r="141" spans="1:7" ht="153.75" customHeight="1" x14ac:dyDescent="0.2"/>
    <row r="144" spans="1:7" x14ac:dyDescent="0.2">
      <c r="B144" s="95" t="s">
        <v>946</v>
      </c>
      <c r="C144" s="96"/>
      <c r="D144" s="95"/>
    </row>
    <row r="145" spans="2:4" x14ac:dyDescent="0.2">
      <c r="B145" s="95" t="s">
        <v>1100</v>
      </c>
      <c r="D145" s="95"/>
    </row>
    <row r="146" spans="2:4" ht="165" customHeight="1" x14ac:dyDescent="0.2"/>
    <row r="147" spans="2:4" ht="12.75" customHeight="1" x14ac:dyDescent="0.2"/>
    <row r="148" spans="2:4" ht="12.75" customHeight="1" x14ac:dyDescent="0.2"/>
    <row r="149" spans="2:4" ht="12.75" customHeight="1" x14ac:dyDescent="0.2"/>
    <row r="150" spans="2:4" ht="12.75" customHeight="1" x14ac:dyDescent="0.2"/>
  </sheetData>
  <mergeCells count="18">
    <mergeCell ref="B123:C123"/>
    <mergeCell ref="B124:C124"/>
    <mergeCell ref="B139:C139"/>
    <mergeCell ref="B132:C132"/>
    <mergeCell ref="B136:C136"/>
    <mergeCell ref="B137:C137"/>
    <mergeCell ref="B134:C134"/>
    <mergeCell ref="B135:C135"/>
    <mergeCell ref="B117:H117"/>
    <mergeCell ref="B118:H118"/>
    <mergeCell ref="B119:H119"/>
    <mergeCell ref="B121:D121"/>
    <mergeCell ref="B122:C122"/>
    <mergeCell ref="A1:H1"/>
    <mergeCell ref="A2:H2"/>
    <mergeCell ref="A3:H3"/>
    <mergeCell ref="B115:H115"/>
    <mergeCell ref="B116:H116"/>
  </mergeCells>
  <hyperlinks>
    <hyperlink ref="I1" location="Index!B2" display="Index" xr:uid="{CBB0D805-DE0E-4FFE-9F4D-60545B3C112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F2B2-6EA3-4515-81E1-6B27838E46E2}">
  <sheetPr>
    <outlinePr summaryBelow="0" summaryRight="0"/>
  </sheetPr>
  <dimension ref="A1:Q162"/>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8.28515625" style="33" customWidth="1"/>
    <col min="4" max="4" width="24.71093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868</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1715000</v>
      </c>
      <c r="F7" s="48">
        <v>15224.9125</v>
      </c>
      <c r="G7" s="49">
        <v>7.3954060000000002E-2</v>
      </c>
      <c r="H7" s="39" t="s">
        <v>135</v>
      </c>
    </row>
    <row r="8" spans="1:9" x14ac:dyDescent="0.2">
      <c r="A8" s="45">
        <v>2</v>
      </c>
      <c r="B8" s="46" t="s">
        <v>36</v>
      </c>
      <c r="C8" s="46" t="s">
        <v>37</v>
      </c>
      <c r="D8" s="46" t="s">
        <v>31</v>
      </c>
      <c r="E8" s="47">
        <v>897500</v>
      </c>
      <c r="F8" s="48">
        <v>12375.627500000001</v>
      </c>
      <c r="G8" s="49">
        <v>6.0113840000000002E-2</v>
      </c>
      <c r="H8" s="39" t="s">
        <v>135</v>
      </c>
    </row>
    <row r="9" spans="1:9" x14ac:dyDescent="0.2">
      <c r="A9" s="45">
        <v>3</v>
      </c>
      <c r="B9" s="46" t="s">
        <v>325</v>
      </c>
      <c r="C9" s="46" t="s">
        <v>326</v>
      </c>
      <c r="D9" s="46" t="s">
        <v>31</v>
      </c>
      <c r="E9" s="47">
        <v>665000</v>
      </c>
      <c r="F9" s="48">
        <v>9202.9349999999995</v>
      </c>
      <c r="G9" s="49">
        <v>4.4702680000000002E-2</v>
      </c>
      <c r="H9" s="39" t="s">
        <v>135</v>
      </c>
    </row>
    <row r="10" spans="1:9" x14ac:dyDescent="0.2">
      <c r="A10" s="45">
        <v>4</v>
      </c>
      <c r="B10" s="46" t="s">
        <v>17</v>
      </c>
      <c r="C10" s="46" t="s">
        <v>18</v>
      </c>
      <c r="D10" s="46" t="s">
        <v>19</v>
      </c>
      <c r="E10" s="47">
        <v>635000</v>
      </c>
      <c r="F10" s="48">
        <v>8851.2649999999994</v>
      </c>
      <c r="G10" s="49">
        <v>4.299447E-2</v>
      </c>
      <c r="H10" s="39" t="s">
        <v>135</v>
      </c>
    </row>
    <row r="11" spans="1:9" x14ac:dyDescent="0.2">
      <c r="A11" s="45">
        <v>5</v>
      </c>
      <c r="B11" s="46" t="s">
        <v>29</v>
      </c>
      <c r="C11" s="46" t="s">
        <v>30</v>
      </c>
      <c r="D11" s="46" t="s">
        <v>31</v>
      </c>
      <c r="E11" s="47">
        <v>700000</v>
      </c>
      <c r="F11" s="48">
        <v>8411.9</v>
      </c>
      <c r="G11" s="49">
        <v>4.0860279999999999E-2</v>
      </c>
      <c r="H11" s="39" t="s">
        <v>135</v>
      </c>
    </row>
    <row r="12" spans="1:9" x14ac:dyDescent="0.2">
      <c r="A12" s="45">
        <v>6</v>
      </c>
      <c r="B12" s="46" t="s">
        <v>14</v>
      </c>
      <c r="C12" s="46" t="s">
        <v>15</v>
      </c>
      <c r="D12" s="46" t="s">
        <v>16</v>
      </c>
      <c r="E12" s="47">
        <v>444000</v>
      </c>
      <c r="F12" s="48">
        <v>8344.0920000000006</v>
      </c>
      <c r="G12" s="49">
        <v>4.0530910000000003E-2</v>
      </c>
      <c r="H12" s="39" t="s">
        <v>135</v>
      </c>
    </row>
    <row r="13" spans="1:9" x14ac:dyDescent="0.2">
      <c r="A13" s="45">
        <v>7</v>
      </c>
      <c r="B13" s="46" t="s">
        <v>11</v>
      </c>
      <c r="C13" s="46" t="s">
        <v>12</v>
      </c>
      <c r="D13" s="46" t="s">
        <v>13</v>
      </c>
      <c r="E13" s="47">
        <v>175000</v>
      </c>
      <c r="F13" s="48">
        <v>7487.0249999999996</v>
      </c>
      <c r="G13" s="49">
        <v>3.6367759999999999E-2</v>
      </c>
      <c r="H13" s="39" t="s">
        <v>135</v>
      </c>
    </row>
    <row r="14" spans="1:9" x14ac:dyDescent="0.2">
      <c r="A14" s="45">
        <v>8</v>
      </c>
      <c r="B14" s="46" t="s">
        <v>327</v>
      </c>
      <c r="C14" s="46" t="s">
        <v>328</v>
      </c>
      <c r="D14" s="46" t="s">
        <v>219</v>
      </c>
      <c r="E14" s="47">
        <v>533419</v>
      </c>
      <c r="F14" s="48">
        <v>6934.9804190000004</v>
      </c>
      <c r="G14" s="49">
        <v>3.3686229999999998E-2</v>
      </c>
      <c r="H14" s="39" t="s">
        <v>135</v>
      </c>
    </row>
    <row r="15" spans="1:9" x14ac:dyDescent="0.2">
      <c r="A15" s="45">
        <v>9</v>
      </c>
      <c r="B15" s="46" t="s">
        <v>329</v>
      </c>
      <c r="C15" s="46" t="s">
        <v>330</v>
      </c>
      <c r="D15" s="46" t="s">
        <v>31</v>
      </c>
      <c r="E15" s="47">
        <v>1500000</v>
      </c>
      <c r="F15" s="48">
        <v>6228</v>
      </c>
      <c r="G15" s="49">
        <v>3.025212E-2</v>
      </c>
      <c r="H15" s="39" t="s">
        <v>135</v>
      </c>
    </row>
    <row r="16" spans="1:9" x14ac:dyDescent="0.2">
      <c r="A16" s="45">
        <v>10</v>
      </c>
      <c r="B16" s="46" t="s">
        <v>23</v>
      </c>
      <c r="C16" s="46" t="s">
        <v>24</v>
      </c>
      <c r="D16" s="46" t="s">
        <v>25</v>
      </c>
      <c r="E16" s="47">
        <v>42000</v>
      </c>
      <c r="F16" s="48">
        <v>5324.34</v>
      </c>
      <c r="G16" s="49">
        <v>2.5862650000000001E-2</v>
      </c>
      <c r="H16" s="39" t="s">
        <v>135</v>
      </c>
    </row>
    <row r="17" spans="1:8" x14ac:dyDescent="0.2">
      <c r="A17" s="45">
        <v>11</v>
      </c>
      <c r="B17" s="46" t="s">
        <v>820</v>
      </c>
      <c r="C17" s="46" t="s">
        <v>821</v>
      </c>
      <c r="D17" s="46" t="s">
        <v>226</v>
      </c>
      <c r="E17" s="47">
        <v>21000</v>
      </c>
      <c r="F17" s="48">
        <v>5111.6099999999997</v>
      </c>
      <c r="G17" s="49">
        <v>2.482933E-2</v>
      </c>
      <c r="H17" s="39" t="s">
        <v>135</v>
      </c>
    </row>
    <row r="18" spans="1:8" x14ac:dyDescent="0.2">
      <c r="A18" s="45">
        <v>12</v>
      </c>
      <c r="B18" s="46" t="s">
        <v>333</v>
      </c>
      <c r="C18" s="46" t="s">
        <v>334</v>
      </c>
      <c r="D18" s="46" t="s">
        <v>226</v>
      </c>
      <c r="E18" s="47">
        <v>129976</v>
      </c>
      <c r="F18" s="48">
        <v>4415.8046240000003</v>
      </c>
      <c r="G18" s="49">
        <v>2.14495E-2</v>
      </c>
      <c r="H18" s="39" t="s">
        <v>135</v>
      </c>
    </row>
    <row r="19" spans="1:8" x14ac:dyDescent="0.2">
      <c r="A19" s="45">
        <v>13</v>
      </c>
      <c r="B19" s="46" t="s">
        <v>822</v>
      </c>
      <c r="C19" s="46" t="s">
        <v>823</v>
      </c>
      <c r="D19" s="46" t="s">
        <v>31</v>
      </c>
      <c r="E19" s="47">
        <v>2126148</v>
      </c>
      <c r="F19" s="48">
        <v>4300.5595596000003</v>
      </c>
      <c r="G19" s="49">
        <v>2.0889700000000001E-2</v>
      </c>
      <c r="H19" s="39" t="s">
        <v>135</v>
      </c>
    </row>
    <row r="20" spans="1:8" x14ac:dyDescent="0.2">
      <c r="A20" s="45">
        <v>14</v>
      </c>
      <c r="B20" s="46" t="s">
        <v>58</v>
      </c>
      <c r="C20" s="46" t="s">
        <v>59</v>
      </c>
      <c r="D20" s="46" t="s">
        <v>60</v>
      </c>
      <c r="E20" s="47">
        <v>1500000</v>
      </c>
      <c r="F20" s="48">
        <v>4195.5</v>
      </c>
      <c r="G20" s="49">
        <v>2.0379379999999999E-2</v>
      </c>
      <c r="H20" s="39" t="s">
        <v>135</v>
      </c>
    </row>
    <row r="21" spans="1:8" x14ac:dyDescent="0.2">
      <c r="A21" s="45">
        <v>15</v>
      </c>
      <c r="B21" s="46" t="s">
        <v>56</v>
      </c>
      <c r="C21" s="46" t="s">
        <v>57</v>
      </c>
      <c r="D21" s="46" t="s">
        <v>53</v>
      </c>
      <c r="E21" s="47">
        <v>298419</v>
      </c>
      <c r="F21" s="48">
        <v>4157.5735080000004</v>
      </c>
      <c r="G21" s="49">
        <v>2.0195149999999999E-2</v>
      </c>
      <c r="H21" s="39" t="s">
        <v>135</v>
      </c>
    </row>
    <row r="22" spans="1:8" x14ac:dyDescent="0.2">
      <c r="A22" s="45">
        <v>16</v>
      </c>
      <c r="B22" s="46" t="s">
        <v>437</v>
      </c>
      <c r="C22" s="46" t="s">
        <v>438</v>
      </c>
      <c r="D22" s="46" t="s">
        <v>439</v>
      </c>
      <c r="E22" s="47">
        <v>1315000</v>
      </c>
      <c r="F22" s="48">
        <v>4123.84</v>
      </c>
      <c r="G22" s="49">
        <v>2.0031299999999998E-2</v>
      </c>
      <c r="H22" s="39" t="s">
        <v>135</v>
      </c>
    </row>
    <row r="23" spans="1:8" x14ac:dyDescent="0.2">
      <c r="A23" s="45">
        <v>17</v>
      </c>
      <c r="B23" s="46" t="s">
        <v>20</v>
      </c>
      <c r="C23" s="46" t="s">
        <v>21</v>
      </c>
      <c r="D23" s="46" t="s">
        <v>22</v>
      </c>
      <c r="E23" s="47">
        <v>959000</v>
      </c>
      <c r="F23" s="48">
        <v>3662.4209999999998</v>
      </c>
      <c r="G23" s="49">
        <v>1.778998E-2</v>
      </c>
      <c r="H23" s="39" t="s">
        <v>135</v>
      </c>
    </row>
    <row r="24" spans="1:8" x14ac:dyDescent="0.2">
      <c r="A24" s="45">
        <v>18</v>
      </c>
      <c r="B24" s="46" t="s">
        <v>243</v>
      </c>
      <c r="C24" s="46" t="s">
        <v>244</v>
      </c>
      <c r="D24" s="46" t="s">
        <v>31</v>
      </c>
      <c r="E24" s="47">
        <v>367000</v>
      </c>
      <c r="F24" s="48">
        <v>3511.2725</v>
      </c>
      <c r="G24" s="49">
        <v>1.7055790000000001E-2</v>
      </c>
      <c r="H24" s="39" t="s">
        <v>135</v>
      </c>
    </row>
    <row r="25" spans="1:8" ht="25.5" x14ac:dyDescent="0.2">
      <c r="A25" s="45">
        <v>19</v>
      </c>
      <c r="B25" s="46" t="s">
        <v>448</v>
      </c>
      <c r="C25" s="46" t="s">
        <v>449</v>
      </c>
      <c r="D25" s="46" t="s">
        <v>206</v>
      </c>
      <c r="E25" s="47">
        <v>256000</v>
      </c>
      <c r="F25" s="48">
        <v>3451.3919999999998</v>
      </c>
      <c r="G25" s="49">
        <v>1.6764919999999999E-2</v>
      </c>
      <c r="H25" s="39" t="s">
        <v>135</v>
      </c>
    </row>
    <row r="26" spans="1:8" x14ac:dyDescent="0.2">
      <c r="A26" s="45">
        <v>20</v>
      </c>
      <c r="B26" s="46" t="s">
        <v>51</v>
      </c>
      <c r="C26" s="46" t="s">
        <v>52</v>
      </c>
      <c r="D26" s="46" t="s">
        <v>53</v>
      </c>
      <c r="E26" s="47">
        <v>65000</v>
      </c>
      <c r="F26" s="48">
        <v>3183.895</v>
      </c>
      <c r="G26" s="49">
        <v>1.546557E-2</v>
      </c>
      <c r="H26" s="39" t="s">
        <v>135</v>
      </c>
    </row>
    <row r="27" spans="1:8" ht="25.5" x14ac:dyDescent="0.2">
      <c r="A27" s="45">
        <v>21</v>
      </c>
      <c r="B27" s="46" t="s">
        <v>236</v>
      </c>
      <c r="C27" s="46" t="s">
        <v>237</v>
      </c>
      <c r="D27" s="46" t="s">
        <v>206</v>
      </c>
      <c r="E27" s="47">
        <v>53000</v>
      </c>
      <c r="F27" s="48">
        <v>2988.9349999999999</v>
      </c>
      <c r="G27" s="49">
        <v>1.451857E-2</v>
      </c>
      <c r="H27" s="39" t="s">
        <v>135</v>
      </c>
    </row>
    <row r="28" spans="1:8" x14ac:dyDescent="0.2">
      <c r="A28" s="45">
        <v>22</v>
      </c>
      <c r="B28" s="46" t="s">
        <v>739</v>
      </c>
      <c r="C28" s="46" t="s">
        <v>740</v>
      </c>
      <c r="D28" s="46" t="s">
        <v>102</v>
      </c>
      <c r="E28" s="47">
        <v>149040</v>
      </c>
      <c r="F28" s="48">
        <v>2837.4235199999998</v>
      </c>
      <c r="G28" s="49">
        <v>1.3782610000000001E-2</v>
      </c>
      <c r="H28" s="39" t="s">
        <v>135</v>
      </c>
    </row>
    <row r="29" spans="1:8" x14ac:dyDescent="0.2">
      <c r="A29" s="45">
        <v>23</v>
      </c>
      <c r="B29" s="46" t="s">
        <v>440</v>
      </c>
      <c r="C29" s="46" t="s">
        <v>441</v>
      </c>
      <c r="D29" s="46" t="s">
        <v>219</v>
      </c>
      <c r="E29" s="47">
        <v>201000</v>
      </c>
      <c r="F29" s="48">
        <v>2792.0909999999999</v>
      </c>
      <c r="G29" s="49">
        <v>1.356241E-2</v>
      </c>
      <c r="H29" s="39" t="s">
        <v>135</v>
      </c>
    </row>
    <row r="30" spans="1:8" x14ac:dyDescent="0.2">
      <c r="A30" s="45">
        <v>24</v>
      </c>
      <c r="B30" s="46" t="s">
        <v>514</v>
      </c>
      <c r="C30" s="46" t="s">
        <v>515</v>
      </c>
      <c r="D30" s="46" t="s">
        <v>231</v>
      </c>
      <c r="E30" s="47">
        <v>200000</v>
      </c>
      <c r="F30" s="48">
        <v>2761.6</v>
      </c>
      <c r="G30" s="49">
        <v>1.3414300000000001E-2</v>
      </c>
      <c r="H30" s="39" t="s">
        <v>135</v>
      </c>
    </row>
    <row r="31" spans="1:8" x14ac:dyDescent="0.2">
      <c r="A31" s="45">
        <v>25</v>
      </c>
      <c r="B31" s="46" t="s">
        <v>93</v>
      </c>
      <c r="C31" s="46" t="s">
        <v>94</v>
      </c>
      <c r="D31" s="46" t="s">
        <v>95</v>
      </c>
      <c r="E31" s="47">
        <v>1618000</v>
      </c>
      <c r="F31" s="48">
        <v>2742.9953999999998</v>
      </c>
      <c r="G31" s="49">
        <v>1.3323929999999999E-2</v>
      </c>
      <c r="H31" s="39" t="s">
        <v>135</v>
      </c>
    </row>
    <row r="32" spans="1:8" x14ac:dyDescent="0.2">
      <c r="A32" s="45">
        <v>26</v>
      </c>
      <c r="B32" s="46" t="s">
        <v>348</v>
      </c>
      <c r="C32" s="46" t="s">
        <v>349</v>
      </c>
      <c r="D32" s="46" t="s">
        <v>290</v>
      </c>
      <c r="E32" s="47">
        <v>1112000</v>
      </c>
      <c r="F32" s="48">
        <v>2738.8560000000002</v>
      </c>
      <c r="G32" s="49">
        <v>1.3303819999999999E-2</v>
      </c>
      <c r="H32" s="39" t="s">
        <v>135</v>
      </c>
    </row>
    <row r="33" spans="1:8" x14ac:dyDescent="0.2">
      <c r="A33" s="45">
        <v>27</v>
      </c>
      <c r="B33" s="46" t="s">
        <v>446</v>
      </c>
      <c r="C33" s="46" t="s">
        <v>447</v>
      </c>
      <c r="D33" s="46" t="s">
        <v>219</v>
      </c>
      <c r="E33" s="47">
        <v>102000</v>
      </c>
      <c r="F33" s="48">
        <v>2690.1480000000001</v>
      </c>
      <c r="G33" s="49">
        <v>1.3067230000000001E-2</v>
      </c>
      <c r="H33" s="39" t="s">
        <v>135</v>
      </c>
    </row>
    <row r="34" spans="1:8" x14ac:dyDescent="0.2">
      <c r="A34" s="45">
        <v>28</v>
      </c>
      <c r="B34" s="46" t="s">
        <v>108</v>
      </c>
      <c r="C34" s="46" t="s">
        <v>109</v>
      </c>
      <c r="D34" s="46" t="s">
        <v>25</v>
      </c>
      <c r="E34" s="47">
        <v>515000</v>
      </c>
      <c r="F34" s="48">
        <v>2577.06</v>
      </c>
      <c r="G34" s="49">
        <v>1.251791E-2</v>
      </c>
      <c r="H34" s="39" t="s">
        <v>135</v>
      </c>
    </row>
    <row r="35" spans="1:8" x14ac:dyDescent="0.2">
      <c r="A35" s="45">
        <v>29</v>
      </c>
      <c r="B35" s="46" t="s">
        <v>354</v>
      </c>
      <c r="C35" s="46" t="s">
        <v>355</v>
      </c>
      <c r="D35" s="46" t="s">
        <v>231</v>
      </c>
      <c r="E35" s="47">
        <v>551000</v>
      </c>
      <c r="F35" s="48">
        <v>2487.2139999999999</v>
      </c>
      <c r="G35" s="49">
        <v>1.208149E-2</v>
      </c>
      <c r="H35" s="39" t="s">
        <v>135</v>
      </c>
    </row>
    <row r="36" spans="1:8" x14ac:dyDescent="0.2">
      <c r="A36" s="45">
        <v>30</v>
      </c>
      <c r="B36" s="46" t="s">
        <v>286</v>
      </c>
      <c r="C36" s="46" t="s">
        <v>287</v>
      </c>
      <c r="D36" s="46" t="s">
        <v>216</v>
      </c>
      <c r="E36" s="47">
        <v>1944000</v>
      </c>
      <c r="F36" s="48">
        <v>2477.4335999999998</v>
      </c>
      <c r="G36" s="49">
        <v>1.203398E-2</v>
      </c>
      <c r="H36" s="39" t="s">
        <v>135</v>
      </c>
    </row>
    <row r="37" spans="1:8" x14ac:dyDescent="0.2">
      <c r="A37" s="45">
        <v>31</v>
      </c>
      <c r="B37" s="46" t="s">
        <v>87</v>
      </c>
      <c r="C37" s="46" t="s">
        <v>88</v>
      </c>
      <c r="D37" s="46" t="s">
        <v>78</v>
      </c>
      <c r="E37" s="47">
        <v>566500</v>
      </c>
      <c r="F37" s="48">
        <v>2455.2109999999998</v>
      </c>
      <c r="G37" s="49">
        <v>1.1926030000000001E-2</v>
      </c>
      <c r="H37" s="39" t="s">
        <v>135</v>
      </c>
    </row>
    <row r="38" spans="1:8" x14ac:dyDescent="0.2">
      <c r="A38" s="45">
        <v>32</v>
      </c>
      <c r="B38" s="46" t="s">
        <v>70</v>
      </c>
      <c r="C38" s="46" t="s">
        <v>71</v>
      </c>
      <c r="D38" s="46" t="s">
        <v>22</v>
      </c>
      <c r="E38" s="47">
        <v>154000</v>
      </c>
      <c r="F38" s="48">
        <v>2412.2559999999999</v>
      </c>
      <c r="G38" s="49">
        <v>1.1717379999999999E-2</v>
      </c>
      <c r="H38" s="39" t="s">
        <v>135</v>
      </c>
    </row>
    <row r="39" spans="1:8" x14ac:dyDescent="0.2">
      <c r="A39" s="45">
        <v>33</v>
      </c>
      <c r="B39" s="46" t="s">
        <v>114</v>
      </c>
      <c r="C39" s="46" t="s">
        <v>115</v>
      </c>
      <c r="D39" s="46" t="s">
        <v>40</v>
      </c>
      <c r="E39" s="47">
        <v>572977</v>
      </c>
      <c r="F39" s="48">
        <v>2382.7248545000002</v>
      </c>
      <c r="G39" s="49">
        <v>1.157394E-2</v>
      </c>
      <c r="H39" s="39" t="s">
        <v>135</v>
      </c>
    </row>
    <row r="40" spans="1:8" x14ac:dyDescent="0.2">
      <c r="A40" s="45">
        <v>34</v>
      </c>
      <c r="B40" s="46" t="s">
        <v>301</v>
      </c>
      <c r="C40" s="46" t="s">
        <v>302</v>
      </c>
      <c r="D40" s="46" t="s">
        <v>290</v>
      </c>
      <c r="E40" s="47">
        <v>788000</v>
      </c>
      <c r="F40" s="48">
        <v>2377.79</v>
      </c>
      <c r="G40" s="49">
        <v>1.154997E-2</v>
      </c>
      <c r="H40" s="39" t="s">
        <v>135</v>
      </c>
    </row>
    <row r="41" spans="1:8" ht="25.5" x14ac:dyDescent="0.2">
      <c r="A41" s="45">
        <v>35</v>
      </c>
      <c r="B41" s="46" t="s">
        <v>337</v>
      </c>
      <c r="C41" s="46" t="s">
        <v>338</v>
      </c>
      <c r="D41" s="46" t="s">
        <v>339</v>
      </c>
      <c r="E41" s="47">
        <v>470000</v>
      </c>
      <c r="F41" s="48">
        <v>2374.91</v>
      </c>
      <c r="G41" s="49">
        <v>1.1535979999999999E-2</v>
      </c>
      <c r="H41" s="39" t="s">
        <v>135</v>
      </c>
    </row>
    <row r="42" spans="1:8" x14ac:dyDescent="0.2">
      <c r="A42" s="45">
        <v>36</v>
      </c>
      <c r="B42" s="46" t="s">
        <v>260</v>
      </c>
      <c r="C42" s="46" t="s">
        <v>261</v>
      </c>
      <c r="D42" s="46" t="s">
        <v>240</v>
      </c>
      <c r="E42" s="47">
        <v>512642</v>
      </c>
      <c r="F42" s="48">
        <v>2371.4818919999998</v>
      </c>
      <c r="G42" s="49">
        <v>1.151933E-2</v>
      </c>
      <c r="H42" s="39" t="s">
        <v>135</v>
      </c>
    </row>
    <row r="43" spans="1:8" x14ac:dyDescent="0.2">
      <c r="A43" s="45">
        <v>37</v>
      </c>
      <c r="B43" s="46" t="s">
        <v>824</v>
      </c>
      <c r="C43" s="46" t="s">
        <v>825</v>
      </c>
      <c r="D43" s="46" t="s">
        <v>25</v>
      </c>
      <c r="E43" s="47">
        <v>325000</v>
      </c>
      <c r="F43" s="48">
        <v>2320.6624999999999</v>
      </c>
      <c r="G43" s="49">
        <v>1.127247E-2</v>
      </c>
      <c r="H43" s="39" t="s">
        <v>135</v>
      </c>
    </row>
    <row r="44" spans="1:8" x14ac:dyDescent="0.2">
      <c r="A44" s="45">
        <v>38</v>
      </c>
      <c r="B44" s="46" t="s">
        <v>214</v>
      </c>
      <c r="C44" s="46" t="s">
        <v>215</v>
      </c>
      <c r="D44" s="46" t="s">
        <v>216</v>
      </c>
      <c r="E44" s="47">
        <v>445500</v>
      </c>
      <c r="F44" s="48">
        <v>2316.1545000000001</v>
      </c>
      <c r="G44" s="49">
        <v>1.125058E-2</v>
      </c>
      <c r="H44" s="39" t="s">
        <v>135</v>
      </c>
    </row>
    <row r="45" spans="1:8" x14ac:dyDescent="0.2">
      <c r="A45" s="45">
        <v>39</v>
      </c>
      <c r="B45" s="46" t="s">
        <v>358</v>
      </c>
      <c r="C45" s="46" t="s">
        <v>359</v>
      </c>
      <c r="D45" s="46" t="s">
        <v>219</v>
      </c>
      <c r="E45" s="47">
        <v>168601</v>
      </c>
      <c r="F45" s="48">
        <v>2289.2643779999999</v>
      </c>
      <c r="G45" s="49">
        <v>1.111996E-2</v>
      </c>
      <c r="H45" s="39" t="s">
        <v>135</v>
      </c>
    </row>
    <row r="46" spans="1:8" x14ac:dyDescent="0.2">
      <c r="A46" s="45">
        <v>40</v>
      </c>
      <c r="B46" s="46" t="s">
        <v>733</v>
      </c>
      <c r="C46" s="46" t="s">
        <v>734</v>
      </c>
      <c r="D46" s="46" t="s">
        <v>48</v>
      </c>
      <c r="E46" s="47">
        <v>233000</v>
      </c>
      <c r="F46" s="48">
        <v>2147.9105</v>
      </c>
      <c r="G46" s="49">
        <v>1.0433339999999999E-2</v>
      </c>
      <c r="H46" s="39" t="s">
        <v>135</v>
      </c>
    </row>
    <row r="47" spans="1:8" ht="25.5" x14ac:dyDescent="0.2">
      <c r="A47" s="45">
        <v>41</v>
      </c>
      <c r="B47" s="46" t="s">
        <v>350</v>
      </c>
      <c r="C47" s="46" t="s">
        <v>351</v>
      </c>
      <c r="D47" s="46" t="s">
        <v>206</v>
      </c>
      <c r="E47" s="47">
        <v>121000</v>
      </c>
      <c r="F47" s="48">
        <v>2101.77</v>
      </c>
      <c r="G47" s="49">
        <v>1.020922E-2</v>
      </c>
      <c r="H47" s="39" t="s">
        <v>135</v>
      </c>
    </row>
    <row r="48" spans="1:8" x14ac:dyDescent="0.2">
      <c r="A48" s="45">
        <v>42</v>
      </c>
      <c r="B48" s="46" t="s">
        <v>76</v>
      </c>
      <c r="C48" s="46" t="s">
        <v>77</v>
      </c>
      <c r="D48" s="46" t="s">
        <v>78</v>
      </c>
      <c r="E48" s="47">
        <v>43308</v>
      </c>
      <c r="F48" s="48">
        <v>2090.563776</v>
      </c>
      <c r="G48" s="49">
        <v>1.015478E-2</v>
      </c>
      <c r="H48" s="39" t="s">
        <v>135</v>
      </c>
    </row>
    <row r="49" spans="1:8" ht="25.5" x14ac:dyDescent="0.2">
      <c r="A49" s="45">
        <v>43</v>
      </c>
      <c r="B49" s="46" t="s">
        <v>211</v>
      </c>
      <c r="C49" s="46" t="s">
        <v>212</v>
      </c>
      <c r="D49" s="46" t="s">
        <v>213</v>
      </c>
      <c r="E49" s="47">
        <v>140000</v>
      </c>
      <c r="F49" s="48">
        <v>2074.2399999999998</v>
      </c>
      <c r="G49" s="49">
        <v>1.0075489999999999E-2</v>
      </c>
      <c r="H49" s="39" t="s">
        <v>135</v>
      </c>
    </row>
    <row r="50" spans="1:8" x14ac:dyDescent="0.2">
      <c r="A50" s="45">
        <v>44</v>
      </c>
      <c r="B50" s="46" t="s">
        <v>299</v>
      </c>
      <c r="C50" s="46" t="s">
        <v>300</v>
      </c>
      <c r="D50" s="46" t="s">
        <v>102</v>
      </c>
      <c r="E50" s="47">
        <v>404761</v>
      </c>
      <c r="F50" s="48">
        <v>2008.828843</v>
      </c>
      <c r="G50" s="49">
        <v>9.7577600000000007E-3</v>
      </c>
      <c r="H50" s="39" t="s">
        <v>135</v>
      </c>
    </row>
    <row r="51" spans="1:8" x14ac:dyDescent="0.2">
      <c r="A51" s="45">
        <v>45</v>
      </c>
      <c r="B51" s="46" t="s">
        <v>504</v>
      </c>
      <c r="C51" s="46" t="s">
        <v>505</v>
      </c>
      <c r="D51" s="46" t="s">
        <v>45</v>
      </c>
      <c r="E51" s="47">
        <v>232000</v>
      </c>
      <c r="F51" s="48">
        <v>1960.2840000000001</v>
      </c>
      <c r="G51" s="49">
        <v>9.5219599999999995E-3</v>
      </c>
      <c r="H51" s="39" t="s">
        <v>135</v>
      </c>
    </row>
    <row r="52" spans="1:8" x14ac:dyDescent="0.2">
      <c r="A52" s="45">
        <v>46</v>
      </c>
      <c r="B52" s="46" t="s">
        <v>340</v>
      </c>
      <c r="C52" s="46" t="s">
        <v>341</v>
      </c>
      <c r="D52" s="46" t="s">
        <v>28</v>
      </c>
      <c r="E52" s="47">
        <v>48500</v>
      </c>
      <c r="F52" s="48">
        <v>1897.902</v>
      </c>
      <c r="G52" s="49">
        <v>9.2189400000000001E-3</v>
      </c>
      <c r="H52" s="39" t="s">
        <v>135</v>
      </c>
    </row>
    <row r="53" spans="1:8" x14ac:dyDescent="0.2">
      <c r="A53" s="45">
        <v>47</v>
      </c>
      <c r="B53" s="46" t="s">
        <v>346</v>
      </c>
      <c r="C53" s="46" t="s">
        <v>347</v>
      </c>
      <c r="D53" s="46" t="s">
        <v>264</v>
      </c>
      <c r="E53" s="47">
        <v>121186</v>
      </c>
      <c r="F53" s="48">
        <v>1668.9735920000001</v>
      </c>
      <c r="G53" s="49">
        <v>8.10694E-3</v>
      </c>
      <c r="H53" s="39" t="s">
        <v>135</v>
      </c>
    </row>
    <row r="54" spans="1:8" x14ac:dyDescent="0.2">
      <c r="A54" s="45">
        <v>48</v>
      </c>
      <c r="B54" s="46" t="s">
        <v>277</v>
      </c>
      <c r="C54" s="46" t="s">
        <v>278</v>
      </c>
      <c r="D54" s="46" t="s">
        <v>279</v>
      </c>
      <c r="E54" s="47">
        <v>105000</v>
      </c>
      <c r="F54" s="48">
        <v>1659.7349999999999</v>
      </c>
      <c r="G54" s="49">
        <v>8.0620599999999994E-3</v>
      </c>
      <c r="H54" s="39" t="s">
        <v>135</v>
      </c>
    </row>
    <row r="55" spans="1:8" x14ac:dyDescent="0.2">
      <c r="A55" s="45">
        <v>49</v>
      </c>
      <c r="B55" s="46" t="s">
        <v>695</v>
      </c>
      <c r="C55" s="46" t="s">
        <v>696</v>
      </c>
      <c r="D55" s="46" t="s">
        <v>219</v>
      </c>
      <c r="E55" s="47">
        <v>35900</v>
      </c>
      <c r="F55" s="48">
        <v>1601.8579999999999</v>
      </c>
      <c r="G55" s="49">
        <v>7.7809300000000001E-3</v>
      </c>
      <c r="H55" s="39" t="s">
        <v>135</v>
      </c>
    </row>
    <row r="56" spans="1:8" x14ac:dyDescent="0.2">
      <c r="A56" s="45">
        <v>50</v>
      </c>
      <c r="B56" s="46" t="s">
        <v>46</v>
      </c>
      <c r="C56" s="46" t="s">
        <v>47</v>
      </c>
      <c r="D56" s="46" t="s">
        <v>48</v>
      </c>
      <c r="E56" s="47">
        <v>17600</v>
      </c>
      <c r="F56" s="48">
        <v>1403.424</v>
      </c>
      <c r="G56" s="49">
        <v>6.8170399999999999E-3</v>
      </c>
      <c r="H56" s="39" t="s">
        <v>135</v>
      </c>
    </row>
    <row r="57" spans="1:8" x14ac:dyDescent="0.2">
      <c r="A57" s="45">
        <v>51</v>
      </c>
      <c r="B57" s="46" t="s">
        <v>826</v>
      </c>
      <c r="C57" s="46" t="s">
        <v>827</v>
      </c>
      <c r="D57" s="46" t="s">
        <v>471</v>
      </c>
      <c r="E57" s="47">
        <v>397000</v>
      </c>
      <c r="F57" s="48">
        <v>1262.2615000000001</v>
      </c>
      <c r="G57" s="49">
        <v>6.1313599999999998E-3</v>
      </c>
      <c r="H57" s="39" t="s">
        <v>135</v>
      </c>
    </row>
    <row r="58" spans="1:8" x14ac:dyDescent="0.2">
      <c r="A58" s="45">
        <v>52</v>
      </c>
      <c r="B58" s="46" t="s">
        <v>129</v>
      </c>
      <c r="C58" s="46" t="s">
        <v>130</v>
      </c>
      <c r="D58" s="46" t="s">
        <v>107</v>
      </c>
      <c r="E58" s="47">
        <v>153000</v>
      </c>
      <c r="F58" s="48">
        <v>1061.8965000000001</v>
      </c>
      <c r="G58" s="49">
        <v>5.1580999999999997E-3</v>
      </c>
      <c r="H58" s="39" t="s">
        <v>135</v>
      </c>
    </row>
    <row r="59" spans="1:8" x14ac:dyDescent="0.2">
      <c r="A59" s="45">
        <v>53</v>
      </c>
      <c r="B59" s="46" t="s">
        <v>356</v>
      </c>
      <c r="C59" s="46" t="s">
        <v>357</v>
      </c>
      <c r="D59" s="46" t="s">
        <v>290</v>
      </c>
      <c r="E59" s="47">
        <v>14000</v>
      </c>
      <c r="F59" s="48">
        <v>545.92999999999995</v>
      </c>
      <c r="G59" s="49">
        <v>2.65182E-3</v>
      </c>
      <c r="H59" s="39" t="s">
        <v>135</v>
      </c>
    </row>
    <row r="60" spans="1:8" x14ac:dyDescent="0.2">
      <c r="A60" s="50"/>
      <c r="B60" s="50"/>
      <c r="C60" s="51" t="s">
        <v>134</v>
      </c>
      <c r="D60" s="50"/>
      <c r="E60" s="50" t="s">
        <v>135</v>
      </c>
      <c r="F60" s="52">
        <v>200378.73496609999</v>
      </c>
      <c r="G60" s="53">
        <v>0.97332724999999998</v>
      </c>
      <c r="H60" s="39" t="s">
        <v>135</v>
      </c>
    </row>
    <row r="61" spans="1:8" x14ac:dyDescent="0.2">
      <c r="A61" s="50"/>
      <c r="B61" s="50"/>
      <c r="C61" s="54"/>
      <c r="D61" s="50"/>
      <c r="E61" s="50"/>
      <c r="F61" s="55"/>
      <c r="G61" s="55"/>
      <c r="H61" s="39" t="s">
        <v>135</v>
      </c>
    </row>
    <row r="62" spans="1:8" x14ac:dyDescent="0.2">
      <c r="A62" s="50"/>
      <c r="B62" s="50"/>
      <c r="C62" s="51" t="s">
        <v>136</v>
      </c>
      <c r="D62" s="50"/>
      <c r="E62" s="50"/>
      <c r="F62" s="50"/>
      <c r="G62" s="50"/>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138</v>
      </c>
      <c r="D65" s="50"/>
      <c r="E65" s="50"/>
      <c r="F65" s="50"/>
      <c r="G65" s="50"/>
      <c r="H65" s="39" t="s">
        <v>135</v>
      </c>
    </row>
    <row r="66" spans="1:8" x14ac:dyDescent="0.2">
      <c r="A66" s="50"/>
      <c r="B66" s="50"/>
      <c r="C66" s="51" t="s">
        <v>134</v>
      </c>
      <c r="D66" s="50"/>
      <c r="E66" s="50" t="s">
        <v>135</v>
      </c>
      <c r="F66" s="56" t="s">
        <v>137</v>
      </c>
      <c r="G66" s="53">
        <v>0</v>
      </c>
      <c r="H66" s="39" t="s">
        <v>135</v>
      </c>
    </row>
    <row r="67" spans="1:8" x14ac:dyDescent="0.2">
      <c r="A67" s="50"/>
      <c r="B67" s="50"/>
      <c r="C67" s="54"/>
      <c r="D67" s="50"/>
      <c r="E67" s="50"/>
      <c r="F67" s="55"/>
      <c r="G67" s="55"/>
      <c r="H67" s="39" t="s">
        <v>135</v>
      </c>
    </row>
    <row r="68" spans="1:8" x14ac:dyDescent="0.2">
      <c r="A68" s="50"/>
      <c r="B68" s="50"/>
      <c r="C68" s="51" t="s">
        <v>139</v>
      </c>
      <c r="D68" s="50"/>
      <c r="E68" s="50"/>
      <c r="F68" s="50"/>
      <c r="G68" s="50"/>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140</v>
      </c>
      <c r="D71" s="50"/>
      <c r="E71" s="50"/>
      <c r="F71" s="55"/>
      <c r="G71" s="55"/>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141</v>
      </c>
      <c r="D74" s="50"/>
      <c r="E74" s="50"/>
      <c r="F74" s="55"/>
      <c r="G74" s="55"/>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142</v>
      </c>
      <c r="D77" s="50"/>
      <c r="E77" s="50"/>
      <c r="F77" s="52">
        <v>200378.73496609999</v>
      </c>
      <c r="G77" s="53">
        <v>0.97332724999999998</v>
      </c>
      <c r="H77" s="39" t="s">
        <v>135</v>
      </c>
    </row>
    <row r="78" spans="1:8" x14ac:dyDescent="0.2">
      <c r="A78" s="50"/>
      <c r="B78" s="50"/>
      <c r="C78" s="54"/>
      <c r="D78" s="50"/>
      <c r="E78" s="50"/>
      <c r="F78" s="55"/>
      <c r="G78" s="55"/>
      <c r="H78" s="39" t="s">
        <v>135</v>
      </c>
    </row>
    <row r="79" spans="1:8" x14ac:dyDescent="0.2">
      <c r="A79" s="50"/>
      <c r="B79" s="50"/>
      <c r="C79" s="51" t="s">
        <v>143</v>
      </c>
      <c r="D79" s="50"/>
      <c r="E79" s="50"/>
      <c r="F79" s="55"/>
      <c r="G79" s="55"/>
      <c r="H79" s="39" t="s">
        <v>135</v>
      </c>
    </row>
    <row r="80" spans="1:8" x14ac:dyDescent="0.2">
      <c r="A80" s="50"/>
      <c r="B80" s="50"/>
      <c r="C80" s="51" t="s">
        <v>10</v>
      </c>
      <c r="D80" s="50"/>
      <c r="E80" s="50"/>
      <c r="F80" s="55"/>
      <c r="G80" s="55"/>
      <c r="H80" s="39" t="s">
        <v>135</v>
      </c>
    </row>
    <row r="81" spans="1:8" x14ac:dyDescent="0.2">
      <c r="A81" s="50"/>
      <c r="B81" s="50"/>
      <c r="C81" s="51" t="s">
        <v>134</v>
      </c>
      <c r="D81" s="50"/>
      <c r="E81" s="50" t="s">
        <v>135</v>
      </c>
      <c r="F81" s="56" t="s">
        <v>137</v>
      </c>
      <c r="G81" s="53">
        <v>0</v>
      </c>
      <c r="H81" s="39" t="s">
        <v>135</v>
      </c>
    </row>
    <row r="82" spans="1:8" x14ac:dyDescent="0.2">
      <c r="A82" s="50"/>
      <c r="B82" s="50"/>
      <c r="C82" s="54"/>
      <c r="D82" s="50"/>
      <c r="E82" s="50"/>
      <c r="F82" s="55"/>
      <c r="G82" s="55"/>
      <c r="H82" s="39" t="s">
        <v>135</v>
      </c>
    </row>
    <row r="83" spans="1:8" x14ac:dyDescent="0.2">
      <c r="A83" s="50"/>
      <c r="B83" s="50"/>
      <c r="C83" s="51" t="s">
        <v>144</v>
      </c>
      <c r="D83" s="50"/>
      <c r="E83" s="50"/>
      <c r="F83" s="50"/>
      <c r="G83" s="50"/>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145</v>
      </c>
      <c r="D86" s="50"/>
      <c r="E86" s="50"/>
      <c r="F86" s="50"/>
      <c r="G86" s="50"/>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146</v>
      </c>
      <c r="D89" s="50"/>
      <c r="E89" s="50"/>
      <c r="F89" s="55"/>
      <c r="G89" s="55"/>
      <c r="H89" s="39" t="s">
        <v>135</v>
      </c>
    </row>
    <row r="90" spans="1:8" x14ac:dyDescent="0.2">
      <c r="A90" s="50"/>
      <c r="B90" s="50"/>
      <c r="C90" s="51" t="s">
        <v>134</v>
      </c>
      <c r="D90" s="50"/>
      <c r="E90" s="50" t="s">
        <v>135</v>
      </c>
      <c r="F90" s="56" t="s">
        <v>137</v>
      </c>
      <c r="G90" s="53">
        <v>0</v>
      </c>
      <c r="H90" s="39" t="s">
        <v>135</v>
      </c>
    </row>
    <row r="91" spans="1:8" x14ac:dyDescent="0.2">
      <c r="A91" s="50"/>
      <c r="B91" s="50"/>
      <c r="C91" s="54"/>
      <c r="D91" s="50"/>
      <c r="E91" s="50"/>
      <c r="F91" s="55"/>
      <c r="G91" s="55"/>
      <c r="H91" s="39" t="s">
        <v>135</v>
      </c>
    </row>
    <row r="92" spans="1:8" x14ac:dyDescent="0.2">
      <c r="A92" s="50"/>
      <c r="B92" s="50"/>
      <c r="C92" s="51" t="s">
        <v>147</v>
      </c>
      <c r="D92" s="50"/>
      <c r="E92" s="50"/>
      <c r="F92" s="52">
        <v>0</v>
      </c>
      <c r="G92" s="53">
        <v>0</v>
      </c>
      <c r="H92" s="39" t="s">
        <v>135</v>
      </c>
    </row>
    <row r="93" spans="1:8" x14ac:dyDescent="0.2">
      <c r="A93" s="50"/>
      <c r="B93" s="50"/>
      <c r="C93" s="54"/>
      <c r="D93" s="50"/>
      <c r="E93" s="50"/>
      <c r="F93" s="55"/>
      <c r="G93" s="55"/>
      <c r="H93" s="39" t="s">
        <v>135</v>
      </c>
    </row>
    <row r="94" spans="1:8" x14ac:dyDescent="0.2">
      <c r="A94" s="50"/>
      <c r="B94" s="50"/>
      <c r="C94" s="51" t="s">
        <v>148</v>
      </c>
      <c r="D94" s="50"/>
      <c r="E94" s="50"/>
      <c r="F94" s="55"/>
      <c r="G94" s="55"/>
      <c r="H94" s="39" t="s">
        <v>135</v>
      </c>
    </row>
    <row r="95" spans="1:8" x14ac:dyDescent="0.2">
      <c r="A95" s="50"/>
      <c r="B95" s="50"/>
      <c r="C95" s="51" t="s">
        <v>149</v>
      </c>
      <c r="D95" s="50"/>
      <c r="E95" s="50"/>
      <c r="F95" s="55"/>
      <c r="G95" s="55"/>
      <c r="H95" s="39" t="s">
        <v>135</v>
      </c>
    </row>
    <row r="96" spans="1:8" x14ac:dyDescent="0.2">
      <c r="A96" s="50"/>
      <c r="B96" s="50"/>
      <c r="C96" s="51" t="s">
        <v>134</v>
      </c>
      <c r="D96" s="50"/>
      <c r="E96" s="50" t="s">
        <v>135</v>
      </c>
      <c r="F96" s="56" t="s">
        <v>137</v>
      </c>
      <c r="G96" s="53">
        <v>0</v>
      </c>
      <c r="H96" s="39" t="s">
        <v>135</v>
      </c>
    </row>
    <row r="97" spans="1:8" x14ac:dyDescent="0.2">
      <c r="A97" s="50"/>
      <c r="B97" s="50"/>
      <c r="C97" s="54"/>
      <c r="D97" s="50"/>
      <c r="E97" s="50"/>
      <c r="F97" s="55"/>
      <c r="G97" s="55"/>
      <c r="H97" s="39" t="s">
        <v>135</v>
      </c>
    </row>
    <row r="98" spans="1:8" x14ac:dyDescent="0.2">
      <c r="A98" s="50"/>
      <c r="B98" s="50"/>
      <c r="C98" s="51" t="s">
        <v>150</v>
      </c>
      <c r="D98" s="50"/>
      <c r="E98" s="50"/>
      <c r="F98" s="55"/>
      <c r="G98" s="55"/>
      <c r="H98" s="39" t="s">
        <v>135</v>
      </c>
    </row>
    <row r="99" spans="1:8" x14ac:dyDescent="0.2">
      <c r="A99" s="50"/>
      <c r="B99" s="50"/>
      <c r="C99" s="51" t="s">
        <v>134</v>
      </c>
      <c r="D99" s="50"/>
      <c r="E99" s="50" t="s">
        <v>135</v>
      </c>
      <c r="F99" s="56" t="s">
        <v>137</v>
      </c>
      <c r="G99" s="53">
        <v>0</v>
      </c>
      <c r="H99" s="39" t="s">
        <v>135</v>
      </c>
    </row>
    <row r="100" spans="1:8" x14ac:dyDescent="0.2">
      <c r="A100" s="50"/>
      <c r="B100" s="50"/>
      <c r="C100" s="54"/>
      <c r="D100" s="50"/>
      <c r="E100" s="50"/>
      <c r="F100" s="55"/>
      <c r="G100" s="55"/>
      <c r="H100" s="39" t="s">
        <v>135</v>
      </c>
    </row>
    <row r="101" spans="1:8" x14ac:dyDescent="0.2">
      <c r="A101" s="50"/>
      <c r="B101" s="50"/>
      <c r="C101" s="51" t="s">
        <v>151</v>
      </c>
      <c r="D101" s="50"/>
      <c r="E101" s="50"/>
      <c r="F101" s="55"/>
      <c r="G101" s="55"/>
      <c r="H101" s="39" t="s">
        <v>135</v>
      </c>
    </row>
    <row r="102" spans="1:8" x14ac:dyDescent="0.2">
      <c r="A102" s="50"/>
      <c r="B102" s="50"/>
      <c r="C102" s="51" t="s">
        <v>134</v>
      </c>
      <c r="D102" s="50"/>
      <c r="E102" s="50" t="s">
        <v>135</v>
      </c>
      <c r="F102" s="56" t="s">
        <v>137</v>
      </c>
      <c r="G102" s="53">
        <v>0</v>
      </c>
      <c r="H102" s="39" t="s">
        <v>135</v>
      </c>
    </row>
    <row r="103" spans="1:8" x14ac:dyDescent="0.2">
      <c r="A103" s="50"/>
      <c r="B103" s="50"/>
      <c r="C103" s="54"/>
      <c r="D103" s="50"/>
      <c r="E103" s="50"/>
      <c r="F103" s="55"/>
      <c r="G103" s="55"/>
      <c r="H103" s="39" t="s">
        <v>135</v>
      </c>
    </row>
    <row r="104" spans="1:8" x14ac:dyDescent="0.2">
      <c r="A104" s="50"/>
      <c r="B104" s="50"/>
      <c r="C104" s="51" t="s">
        <v>152</v>
      </c>
      <c r="D104" s="50"/>
      <c r="E104" s="50"/>
      <c r="F104" s="55"/>
      <c r="G104" s="55"/>
      <c r="H104" s="39" t="s">
        <v>135</v>
      </c>
    </row>
    <row r="105" spans="1:8" x14ac:dyDescent="0.2">
      <c r="A105" s="45">
        <v>1</v>
      </c>
      <c r="B105" s="46"/>
      <c r="C105" s="46" t="s">
        <v>153</v>
      </c>
      <c r="D105" s="46"/>
      <c r="E105" s="60"/>
      <c r="F105" s="48">
        <v>4297.9580840790004</v>
      </c>
      <c r="G105" s="49">
        <v>2.0877059999999999E-2</v>
      </c>
      <c r="H105" s="39">
        <v>4.92</v>
      </c>
    </row>
    <row r="106" spans="1:8" x14ac:dyDescent="0.2">
      <c r="A106" s="50"/>
      <c r="B106" s="50"/>
      <c r="C106" s="51" t="s">
        <v>134</v>
      </c>
      <c r="D106" s="50"/>
      <c r="E106" s="50" t="s">
        <v>135</v>
      </c>
      <c r="F106" s="52">
        <v>4297.9580840790004</v>
      </c>
      <c r="G106" s="53">
        <v>2.0877059999999999E-2</v>
      </c>
      <c r="H106" s="39" t="s">
        <v>135</v>
      </c>
    </row>
    <row r="107" spans="1:8" x14ac:dyDescent="0.2">
      <c r="A107" s="50"/>
      <c r="B107" s="50"/>
      <c r="C107" s="54"/>
      <c r="D107" s="50"/>
      <c r="E107" s="50"/>
      <c r="F107" s="55"/>
      <c r="G107" s="55"/>
      <c r="H107" s="39" t="s">
        <v>135</v>
      </c>
    </row>
    <row r="108" spans="1:8" x14ac:dyDescent="0.2">
      <c r="A108" s="50"/>
      <c r="B108" s="50"/>
      <c r="C108" s="51" t="s">
        <v>154</v>
      </c>
      <c r="D108" s="50"/>
      <c r="E108" s="50"/>
      <c r="F108" s="52">
        <v>4297.9580840790004</v>
      </c>
      <c r="G108" s="53">
        <v>2.0877059999999999E-2</v>
      </c>
      <c r="H108" s="39" t="s">
        <v>135</v>
      </c>
    </row>
    <row r="109" spans="1:8" x14ac:dyDescent="0.2">
      <c r="A109" s="50"/>
      <c r="B109" s="50"/>
      <c r="C109" s="55"/>
      <c r="D109" s="50"/>
      <c r="E109" s="50"/>
      <c r="F109" s="50"/>
      <c r="G109" s="50"/>
      <c r="H109" s="39" t="s">
        <v>135</v>
      </c>
    </row>
    <row r="110" spans="1:8" x14ac:dyDescent="0.2">
      <c r="A110" s="50"/>
      <c r="B110" s="50"/>
      <c r="C110" s="51" t="s">
        <v>155</v>
      </c>
      <c r="D110" s="50"/>
      <c r="E110" s="50"/>
      <c r="F110" s="50"/>
      <c r="G110" s="50"/>
      <c r="H110" s="39" t="s">
        <v>135</v>
      </c>
    </row>
    <row r="111" spans="1:8" x14ac:dyDescent="0.2">
      <c r="A111" s="50"/>
      <c r="B111" s="50"/>
      <c r="C111" s="51" t="s">
        <v>156</v>
      </c>
      <c r="D111" s="50"/>
      <c r="E111" s="50"/>
      <c r="F111" s="50"/>
      <c r="G111" s="50"/>
      <c r="H111" s="39" t="s">
        <v>135</v>
      </c>
    </row>
    <row r="112" spans="1:8" x14ac:dyDescent="0.2">
      <c r="A112" s="50"/>
      <c r="B112" s="50"/>
      <c r="C112" s="51" t="s">
        <v>134</v>
      </c>
      <c r="D112" s="50"/>
      <c r="E112" s="50" t="s">
        <v>135</v>
      </c>
      <c r="F112" s="56" t="s">
        <v>137</v>
      </c>
      <c r="G112" s="53">
        <v>0</v>
      </c>
      <c r="H112" s="39" t="s">
        <v>135</v>
      </c>
    </row>
    <row r="113" spans="1:17" x14ac:dyDescent="0.2">
      <c r="A113" s="50"/>
      <c r="B113" s="50"/>
      <c r="C113" s="54"/>
      <c r="D113" s="50"/>
      <c r="E113" s="50"/>
      <c r="F113" s="55"/>
      <c r="G113" s="55"/>
      <c r="H113" s="39" t="s">
        <v>135</v>
      </c>
    </row>
    <row r="114" spans="1:17" x14ac:dyDescent="0.2">
      <c r="A114" s="50"/>
      <c r="B114" s="50"/>
      <c r="C114" s="51" t="s">
        <v>157</v>
      </c>
      <c r="D114" s="50"/>
      <c r="E114" s="50"/>
      <c r="F114" s="50"/>
      <c r="G114" s="50"/>
      <c r="H114" s="39" t="s">
        <v>135</v>
      </c>
    </row>
    <row r="115" spans="1:17" x14ac:dyDescent="0.2">
      <c r="A115" s="50"/>
      <c r="B115" s="50"/>
      <c r="C115" s="51" t="s">
        <v>158</v>
      </c>
      <c r="D115" s="50"/>
      <c r="E115" s="50"/>
      <c r="F115" s="50"/>
      <c r="G115" s="50"/>
      <c r="H115" s="39" t="s">
        <v>135</v>
      </c>
    </row>
    <row r="116" spans="1:17" x14ac:dyDescent="0.2">
      <c r="A116" s="50"/>
      <c r="B116" s="50"/>
      <c r="C116" s="51" t="s">
        <v>134</v>
      </c>
      <c r="D116" s="50"/>
      <c r="E116" s="50" t="s">
        <v>135</v>
      </c>
      <c r="F116" s="56" t="s">
        <v>137</v>
      </c>
      <c r="G116" s="53">
        <v>0</v>
      </c>
      <c r="H116" s="39" t="s">
        <v>135</v>
      </c>
    </row>
    <row r="117" spans="1:17" x14ac:dyDescent="0.2">
      <c r="A117" s="50"/>
      <c r="B117" s="50"/>
      <c r="C117" s="54"/>
      <c r="D117" s="50"/>
      <c r="E117" s="50"/>
      <c r="F117" s="55"/>
      <c r="G117" s="55"/>
      <c r="H117" s="39" t="s">
        <v>135</v>
      </c>
    </row>
    <row r="118" spans="1:17" x14ac:dyDescent="0.2">
      <c r="A118" s="50"/>
      <c r="B118" s="50"/>
      <c r="C118" s="51" t="s">
        <v>159</v>
      </c>
      <c r="D118" s="50"/>
      <c r="E118" s="50"/>
      <c r="F118" s="55"/>
      <c r="G118" s="55"/>
      <c r="H118" s="39" t="s">
        <v>135</v>
      </c>
    </row>
    <row r="119" spans="1:17" x14ac:dyDescent="0.2">
      <c r="A119" s="50"/>
      <c r="B119" s="50"/>
      <c r="C119" s="51" t="s">
        <v>134</v>
      </c>
      <c r="D119" s="50"/>
      <c r="E119" s="50" t="s">
        <v>135</v>
      </c>
      <c r="F119" s="56" t="s">
        <v>137</v>
      </c>
      <c r="G119" s="53">
        <v>0</v>
      </c>
      <c r="H119" s="39" t="s">
        <v>135</v>
      </c>
    </row>
    <row r="120" spans="1:17" x14ac:dyDescent="0.2">
      <c r="A120" s="50"/>
      <c r="B120" s="50"/>
      <c r="C120" s="54"/>
      <c r="D120" s="50"/>
      <c r="E120" s="50"/>
      <c r="F120" s="55"/>
      <c r="G120" s="55"/>
      <c r="H120" s="39" t="s">
        <v>135</v>
      </c>
    </row>
    <row r="121" spans="1:17" x14ac:dyDescent="0.2">
      <c r="A121" s="60"/>
      <c r="B121" s="46"/>
      <c r="C121" s="46" t="s">
        <v>160</v>
      </c>
      <c r="D121" s="46"/>
      <c r="E121" s="60"/>
      <c r="F121" s="48">
        <v>1193.16934683</v>
      </c>
      <c r="G121" s="49">
        <v>5.7957499999999997E-3</v>
      </c>
      <c r="H121" s="39" t="s">
        <v>135</v>
      </c>
    </row>
    <row r="122" spans="1:17" x14ac:dyDescent="0.2">
      <c r="A122" s="54"/>
      <c r="B122" s="54"/>
      <c r="C122" s="51" t="s">
        <v>161</v>
      </c>
      <c r="D122" s="55"/>
      <c r="E122" s="55"/>
      <c r="F122" s="52">
        <v>205869.86239700901</v>
      </c>
      <c r="G122" s="61">
        <v>1.0000000600000001</v>
      </c>
      <c r="H122" s="39" t="s">
        <v>135</v>
      </c>
    </row>
    <row r="123" spans="1:17" x14ac:dyDescent="0.2">
      <c r="A123" s="62"/>
      <c r="B123" s="62"/>
      <c r="C123" s="63"/>
      <c r="D123" s="64"/>
      <c r="E123" s="64"/>
      <c r="F123" s="65"/>
      <c r="G123" s="66"/>
      <c r="H123" s="67"/>
    </row>
    <row r="124" spans="1:17" x14ac:dyDescent="0.2">
      <c r="A124" s="62"/>
      <c r="B124" s="68" t="s">
        <v>937</v>
      </c>
      <c r="C124" s="68"/>
      <c r="D124" s="68"/>
      <c r="E124" s="68"/>
      <c r="F124" s="68"/>
      <c r="G124" s="68"/>
      <c r="H124" s="68"/>
      <c r="J124" s="69"/>
    </row>
    <row r="125" spans="1:17" x14ac:dyDescent="0.2">
      <c r="A125" s="62"/>
      <c r="B125" s="68" t="s">
        <v>938</v>
      </c>
      <c r="C125" s="68"/>
      <c r="D125" s="68"/>
      <c r="E125" s="68"/>
      <c r="F125" s="68"/>
      <c r="G125" s="68"/>
      <c r="H125" s="68"/>
      <c r="J125" s="69"/>
    </row>
    <row r="126" spans="1:17" x14ac:dyDescent="0.2">
      <c r="A126" s="62"/>
      <c r="B126" s="68" t="s">
        <v>939</v>
      </c>
      <c r="C126" s="68"/>
      <c r="D126" s="68"/>
      <c r="E126" s="68"/>
      <c r="F126" s="68"/>
      <c r="G126" s="68"/>
      <c r="H126" s="68"/>
      <c r="J126" s="69"/>
    </row>
    <row r="127" spans="1:17" s="72" customFormat="1" ht="67.5" customHeight="1" x14ac:dyDescent="0.25">
      <c r="A127" s="70"/>
      <c r="B127" s="71" t="s">
        <v>940</v>
      </c>
      <c r="C127" s="71"/>
      <c r="D127" s="71"/>
      <c r="E127" s="71"/>
      <c r="F127" s="71"/>
      <c r="G127" s="71"/>
      <c r="H127" s="71"/>
      <c r="I127" s="33"/>
      <c r="J127" s="69"/>
      <c r="K127" s="33"/>
      <c r="L127" s="33"/>
      <c r="M127" s="33"/>
      <c r="N127" s="33"/>
      <c r="O127" s="33"/>
      <c r="P127" s="33"/>
      <c r="Q127" s="33"/>
    </row>
    <row r="128" spans="1:17" x14ac:dyDescent="0.2">
      <c r="A128" s="62"/>
      <c r="B128" s="68" t="s">
        <v>941</v>
      </c>
      <c r="C128" s="68"/>
      <c r="D128" s="68"/>
      <c r="E128" s="68"/>
      <c r="F128" s="68"/>
      <c r="G128" s="68"/>
      <c r="H128" s="68"/>
      <c r="J128" s="69"/>
    </row>
    <row r="129" spans="1:10" x14ac:dyDescent="0.2">
      <c r="A129" s="62"/>
      <c r="B129" s="62"/>
      <c r="C129" s="62"/>
      <c r="D129" s="64"/>
      <c r="E129" s="64"/>
      <c r="F129" s="64"/>
      <c r="G129" s="64"/>
    </row>
    <row r="130" spans="1:10" x14ac:dyDescent="0.2">
      <c r="A130" s="62"/>
      <c r="B130" s="73" t="s">
        <v>162</v>
      </c>
      <c r="C130" s="74"/>
      <c r="D130" s="75"/>
      <c r="E130" s="76"/>
      <c r="F130" s="64"/>
      <c r="G130" s="64"/>
    </row>
    <row r="131" spans="1:10" x14ac:dyDescent="0.2">
      <c r="A131" s="62"/>
      <c r="B131" s="77" t="s">
        <v>163</v>
      </c>
      <c r="C131" s="78"/>
      <c r="D131" s="38" t="s">
        <v>164</v>
      </c>
      <c r="E131" s="76"/>
      <c r="F131" s="64"/>
      <c r="G131" s="64"/>
    </row>
    <row r="132" spans="1:10" x14ac:dyDescent="0.2">
      <c r="A132" s="62"/>
      <c r="B132" s="77" t="s">
        <v>942</v>
      </c>
      <c r="C132" s="78"/>
      <c r="D132" s="38" t="s">
        <v>164</v>
      </c>
      <c r="E132" s="76"/>
      <c r="F132" s="64"/>
      <c r="G132" s="64"/>
    </row>
    <row r="133" spans="1:10" x14ac:dyDescent="0.2">
      <c r="A133" s="62"/>
      <c r="B133" s="77" t="s">
        <v>165</v>
      </c>
      <c r="C133" s="78"/>
      <c r="D133" s="79" t="s">
        <v>135</v>
      </c>
      <c r="E133" s="76"/>
      <c r="F133" s="64"/>
      <c r="G133" s="64"/>
    </row>
    <row r="134" spans="1:10" x14ac:dyDescent="0.2">
      <c r="A134" s="80"/>
      <c r="B134" s="81" t="s">
        <v>135</v>
      </c>
      <c r="C134" s="81" t="s">
        <v>943</v>
      </c>
      <c r="D134" s="81" t="s">
        <v>166</v>
      </c>
      <c r="E134" s="80"/>
      <c r="F134" s="80"/>
      <c r="G134" s="80"/>
      <c r="H134" s="80"/>
      <c r="J134" s="69"/>
    </row>
    <row r="135" spans="1:10" x14ac:dyDescent="0.2">
      <c r="A135" s="80"/>
      <c r="B135" s="82" t="s">
        <v>167</v>
      </c>
      <c r="C135" s="83">
        <v>46053</v>
      </c>
      <c r="D135" s="83">
        <v>46081</v>
      </c>
      <c r="E135" s="80"/>
      <c r="F135" s="80"/>
      <c r="G135" s="80"/>
      <c r="J135" s="69"/>
    </row>
    <row r="136" spans="1:10" x14ac:dyDescent="0.2">
      <c r="A136" s="84"/>
      <c r="B136" s="46" t="s">
        <v>168</v>
      </c>
      <c r="C136" s="85">
        <v>15.568199999999999</v>
      </c>
      <c r="D136" s="85">
        <v>15.644600000000001</v>
      </c>
      <c r="E136" s="84"/>
      <c r="F136" s="86"/>
      <c r="G136" s="87"/>
    </row>
    <row r="137" spans="1:10" x14ac:dyDescent="0.2">
      <c r="A137" s="84"/>
      <c r="B137" s="46" t="s">
        <v>169</v>
      </c>
      <c r="C137" s="85">
        <v>13.886200000000001</v>
      </c>
      <c r="D137" s="85">
        <v>13.9543</v>
      </c>
      <c r="E137" s="84"/>
      <c r="F137" s="86"/>
      <c r="G137" s="87"/>
    </row>
    <row r="138" spans="1:10" x14ac:dyDescent="0.2">
      <c r="A138" s="84"/>
      <c r="B138" s="46" t="s">
        <v>170</v>
      </c>
      <c r="C138" s="85">
        <v>14.772399999999999</v>
      </c>
      <c r="D138" s="85">
        <v>14.829700000000001</v>
      </c>
      <c r="E138" s="84"/>
      <c r="F138" s="86"/>
      <c r="G138" s="87"/>
    </row>
    <row r="139" spans="1:10" x14ac:dyDescent="0.2">
      <c r="A139" s="84"/>
      <c r="B139" s="46" t="s">
        <v>171</v>
      </c>
      <c r="C139" s="85">
        <v>13.1671</v>
      </c>
      <c r="D139" s="85">
        <v>13.2181</v>
      </c>
      <c r="E139" s="84"/>
      <c r="F139" s="86"/>
      <c r="G139" s="87"/>
    </row>
    <row r="140" spans="1:10" x14ac:dyDescent="0.2">
      <c r="A140" s="84"/>
      <c r="B140" s="84"/>
      <c r="C140" s="84"/>
      <c r="D140" s="84"/>
      <c r="E140" s="84"/>
      <c r="F140" s="84"/>
      <c r="G140" s="84"/>
    </row>
    <row r="141" spans="1:10" x14ac:dyDescent="0.2">
      <c r="A141" s="80"/>
      <c r="B141" s="77" t="s">
        <v>944</v>
      </c>
      <c r="C141" s="78"/>
      <c r="D141" s="38" t="s">
        <v>164</v>
      </c>
      <c r="E141" s="80"/>
      <c r="F141" s="80"/>
      <c r="G141" s="80"/>
    </row>
    <row r="142" spans="1:10" x14ac:dyDescent="0.2">
      <c r="A142" s="80"/>
      <c r="B142" s="152"/>
      <c r="C142" s="152"/>
      <c r="D142" s="152"/>
      <c r="E142" s="80"/>
      <c r="F142" s="80"/>
      <c r="G142" s="80"/>
    </row>
    <row r="143" spans="1:10" x14ac:dyDescent="0.2">
      <c r="A143" s="80"/>
      <c r="B143" s="77" t="s">
        <v>173</v>
      </c>
      <c r="C143" s="78"/>
      <c r="D143" s="38" t="s">
        <v>164</v>
      </c>
      <c r="E143" s="92"/>
      <c r="F143" s="80"/>
      <c r="G143" s="80"/>
    </row>
    <row r="144" spans="1:10" x14ac:dyDescent="0.2">
      <c r="A144" s="80"/>
      <c r="B144" s="77" t="s">
        <v>174</v>
      </c>
      <c r="C144" s="78"/>
      <c r="D144" s="38" t="s">
        <v>164</v>
      </c>
      <c r="E144" s="92"/>
      <c r="F144" s="80"/>
      <c r="G144" s="80"/>
    </row>
    <row r="145" spans="1:7" x14ac:dyDescent="0.2">
      <c r="A145" s="80"/>
      <c r="B145" s="77" t="s">
        <v>175</v>
      </c>
      <c r="C145" s="78"/>
      <c r="D145" s="38" t="s">
        <v>164</v>
      </c>
      <c r="E145" s="92"/>
      <c r="F145" s="80"/>
      <c r="G145" s="80"/>
    </row>
    <row r="146" spans="1:7" x14ac:dyDescent="0.2">
      <c r="A146" s="80"/>
      <c r="B146" s="77" t="s">
        <v>176</v>
      </c>
      <c r="C146" s="78"/>
      <c r="D146" s="93">
        <v>0.47748933234713953</v>
      </c>
      <c r="E146" s="80"/>
      <c r="F146" s="90"/>
      <c r="G146" s="91"/>
    </row>
    <row r="148" spans="1:7" x14ac:dyDescent="0.2">
      <c r="B148" s="94" t="s">
        <v>945</v>
      </c>
      <c r="C148" s="94"/>
    </row>
    <row r="150" spans="1:7" ht="153.75" customHeight="1" x14ac:dyDescent="0.2"/>
    <row r="153" spans="1:7" x14ac:dyDescent="0.2">
      <c r="B153" s="95" t="s">
        <v>946</v>
      </c>
      <c r="C153" s="96"/>
      <c r="D153" s="95"/>
    </row>
    <row r="154" spans="1:7" x14ac:dyDescent="0.2">
      <c r="B154" s="95" t="s">
        <v>1101</v>
      </c>
      <c r="D154" s="95"/>
    </row>
    <row r="155" spans="1:7" ht="165" customHeight="1" x14ac:dyDescent="0.2"/>
    <row r="156" spans="1:7" ht="12.75" customHeight="1" x14ac:dyDescent="0.2"/>
    <row r="157" spans="1:7" ht="12.75" customHeight="1" x14ac:dyDescent="0.2"/>
    <row r="158" spans="1:7" ht="12.75" customHeight="1" x14ac:dyDescent="0.2"/>
    <row r="159" spans="1:7" ht="12.75" customHeight="1" x14ac:dyDescent="0.2"/>
    <row r="160" spans="1:7" ht="12.75" customHeight="1" x14ac:dyDescent="0.2"/>
    <row r="161" s="33" customFormat="1" ht="12.75" customHeight="1" x14ac:dyDescent="0.2"/>
    <row r="162" s="33" customFormat="1" ht="12.75" customHeight="1" x14ac:dyDescent="0.2"/>
  </sheetData>
  <mergeCells count="18">
    <mergeCell ref="B148:C148"/>
    <mergeCell ref="B143:C143"/>
    <mergeCell ref="B145:C145"/>
    <mergeCell ref="B146:C146"/>
    <mergeCell ref="B144:C144"/>
    <mergeCell ref="B141:C141"/>
    <mergeCell ref="A1:H1"/>
    <mergeCell ref="A2:H2"/>
    <mergeCell ref="A3:H3"/>
    <mergeCell ref="B124:H124"/>
    <mergeCell ref="B125:H125"/>
    <mergeCell ref="B126:H126"/>
    <mergeCell ref="B127:H127"/>
    <mergeCell ref="B128:H128"/>
    <mergeCell ref="B130:D130"/>
    <mergeCell ref="B131:C131"/>
    <mergeCell ref="B132:C132"/>
    <mergeCell ref="B133:C133"/>
  </mergeCells>
  <hyperlinks>
    <hyperlink ref="I1" location="Index!B2" display="Index" xr:uid="{38FE3BC0-B543-4B84-A446-24E9C1FEE7A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EF77-20BB-4A89-8C40-902C63C26A78}">
  <sheetPr>
    <outlinePr summaryBelow="0" summaryRight="0"/>
  </sheetPr>
  <dimension ref="A1:Q134"/>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7.28515625" style="33" customWidth="1"/>
    <col min="4" max="4" width="25.85546875" style="33" customWidth="1"/>
    <col min="5" max="5" width="12.4257812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869</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3114256</v>
      </c>
      <c r="F7" s="48">
        <v>27646.807639999999</v>
      </c>
      <c r="G7" s="49">
        <v>0.16412736999999999</v>
      </c>
      <c r="H7" s="39" t="s">
        <v>135</v>
      </c>
    </row>
    <row r="8" spans="1:9" x14ac:dyDescent="0.2">
      <c r="A8" s="45">
        <v>2</v>
      </c>
      <c r="B8" s="46" t="s">
        <v>36</v>
      </c>
      <c r="C8" s="46" t="s">
        <v>37</v>
      </c>
      <c r="D8" s="46" t="s">
        <v>31</v>
      </c>
      <c r="E8" s="47">
        <v>1416021</v>
      </c>
      <c r="F8" s="48">
        <v>19525.513568999999</v>
      </c>
      <c r="G8" s="49">
        <v>0.11591469</v>
      </c>
      <c r="H8" s="39" t="s">
        <v>135</v>
      </c>
    </row>
    <row r="9" spans="1:9" x14ac:dyDescent="0.2">
      <c r="A9" s="45">
        <v>3</v>
      </c>
      <c r="B9" s="46" t="s">
        <v>325</v>
      </c>
      <c r="C9" s="46" t="s">
        <v>326</v>
      </c>
      <c r="D9" s="46" t="s">
        <v>31</v>
      </c>
      <c r="E9" s="47">
        <v>1217541</v>
      </c>
      <c r="F9" s="48">
        <v>16849.549899000001</v>
      </c>
      <c r="G9" s="49">
        <v>0.10002862999999999</v>
      </c>
      <c r="H9" s="39" t="s">
        <v>135</v>
      </c>
    </row>
    <row r="10" spans="1:9" x14ac:dyDescent="0.2">
      <c r="A10" s="45">
        <v>4</v>
      </c>
      <c r="B10" s="46" t="s">
        <v>29</v>
      </c>
      <c r="C10" s="46" t="s">
        <v>30</v>
      </c>
      <c r="D10" s="46" t="s">
        <v>31</v>
      </c>
      <c r="E10" s="47">
        <v>1003469</v>
      </c>
      <c r="F10" s="48">
        <v>12058.686973</v>
      </c>
      <c r="G10" s="49">
        <v>7.1587310000000001E-2</v>
      </c>
      <c r="H10" s="39" t="s">
        <v>135</v>
      </c>
    </row>
    <row r="11" spans="1:9" x14ac:dyDescent="0.2">
      <c r="A11" s="45">
        <v>5</v>
      </c>
      <c r="B11" s="46" t="s">
        <v>669</v>
      </c>
      <c r="C11" s="46" t="s">
        <v>670</v>
      </c>
      <c r="D11" s="46" t="s">
        <v>180</v>
      </c>
      <c r="E11" s="47">
        <v>397562</v>
      </c>
      <c r="F11" s="48">
        <v>7925.000908</v>
      </c>
      <c r="G11" s="49">
        <v>4.7047369999999998E-2</v>
      </c>
      <c r="H11" s="39" t="s">
        <v>135</v>
      </c>
    </row>
    <row r="12" spans="1:9" x14ac:dyDescent="0.2">
      <c r="A12" s="45">
        <v>6</v>
      </c>
      <c r="B12" s="46" t="s">
        <v>461</v>
      </c>
      <c r="C12" s="46" t="s">
        <v>462</v>
      </c>
      <c r="D12" s="46" t="s">
        <v>31</v>
      </c>
      <c r="E12" s="47">
        <v>4033626</v>
      </c>
      <c r="F12" s="48">
        <v>7484.7964056000001</v>
      </c>
      <c r="G12" s="49">
        <v>4.4434059999999997E-2</v>
      </c>
      <c r="H12" s="39" t="s">
        <v>135</v>
      </c>
    </row>
    <row r="13" spans="1:9" x14ac:dyDescent="0.2">
      <c r="A13" s="45">
        <v>7</v>
      </c>
      <c r="B13" s="46" t="s">
        <v>315</v>
      </c>
      <c r="C13" s="46" t="s">
        <v>316</v>
      </c>
      <c r="D13" s="46" t="s">
        <v>180</v>
      </c>
      <c r="E13" s="47">
        <v>672583</v>
      </c>
      <c r="F13" s="48">
        <v>7259.8609020000004</v>
      </c>
      <c r="G13" s="49">
        <v>4.3098709999999998E-2</v>
      </c>
      <c r="H13" s="39" t="s">
        <v>135</v>
      </c>
    </row>
    <row r="14" spans="1:9" x14ac:dyDescent="0.2">
      <c r="A14" s="45">
        <v>8</v>
      </c>
      <c r="B14" s="46" t="s">
        <v>331</v>
      </c>
      <c r="C14" s="46" t="s">
        <v>332</v>
      </c>
      <c r="D14" s="46" t="s">
        <v>31</v>
      </c>
      <c r="E14" s="47">
        <v>2208626</v>
      </c>
      <c r="F14" s="48">
        <v>7110.6714069999998</v>
      </c>
      <c r="G14" s="49">
        <v>4.221304E-2</v>
      </c>
      <c r="H14" s="39" t="s">
        <v>135</v>
      </c>
    </row>
    <row r="15" spans="1:9" x14ac:dyDescent="0.2">
      <c r="A15" s="45">
        <v>9</v>
      </c>
      <c r="B15" s="46" t="s">
        <v>401</v>
      </c>
      <c r="C15" s="46" t="s">
        <v>402</v>
      </c>
      <c r="D15" s="46" t="s">
        <v>180</v>
      </c>
      <c r="E15" s="47">
        <v>665351</v>
      </c>
      <c r="F15" s="48">
        <v>5487.4823724999997</v>
      </c>
      <c r="G15" s="49">
        <v>3.2576859999999999E-2</v>
      </c>
      <c r="H15" s="39" t="s">
        <v>135</v>
      </c>
    </row>
    <row r="16" spans="1:9" x14ac:dyDescent="0.2">
      <c r="A16" s="45">
        <v>10</v>
      </c>
      <c r="B16" s="46" t="s">
        <v>367</v>
      </c>
      <c r="C16" s="46" t="s">
        <v>368</v>
      </c>
      <c r="D16" s="46" t="s">
        <v>31</v>
      </c>
      <c r="E16" s="47">
        <v>1258746</v>
      </c>
      <c r="F16" s="48">
        <v>5002.2566040000002</v>
      </c>
      <c r="G16" s="49">
        <v>2.9696279999999999E-2</v>
      </c>
      <c r="H16" s="39" t="s">
        <v>135</v>
      </c>
    </row>
    <row r="17" spans="1:8" x14ac:dyDescent="0.2">
      <c r="A17" s="45">
        <v>11</v>
      </c>
      <c r="B17" s="46" t="s">
        <v>365</v>
      </c>
      <c r="C17" s="46" t="s">
        <v>366</v>
      </c>
      <c r="D17" s="46" t="s">
        <v>31</v>
      </c>
      <c r="E17" s="47">
        <v>7777463</v>
      </c>
      <c r="F17" s="48">
        <v>4515.5950178000003</v>
      </c>
      <c r="G17" s="49">
        <v>2.6807170000000002E-2</v>
      </c>
      <c r="H17" s="39" t="s">
        <v>135</v>
      </c>
    </row>
    <row r="18" spans="1:8" x14ac:dyDescent="0.2">
      <c r="A18" s="45">
        <v>12</v>
      </c>
      <c r="B18" s="46" t="s">
        <v>395</v>
      </c>
      <c r="C18" s="46" t="s">
        <v>396</v>
      </c>
      <c r="D18" s="46" t="s">
        <v>180</v>
      </c>
      <c r="E18" s="47">
        <v>270054</v>
      </c>
      <c r="F18" s="48">
        <v>4412.9524140000003</v>
      </c>
      <c r="G18" s="49">
        <v>2.6197829999999998E-2</v>
      </c>
      <c r="H18" s="39" t="s">
        <v>135</v>
      </c>
    </row>
    <row r="19" spans="1:8" x14ac:dyDescent="0.2">
      <c r="A19" s="45">
        <v>13</v>
      </c>
      <c r="B19" s="46" t="s">
        <v>417</v>
      </c>
      <c r="C19" s="46" t="s">
        <v>418</v>
      </c>
      <c r="D19" s="46" t="s">
        <v>180</v>
      </c>
      <c r="E19" s="47">
        <v>323248</v>
      </c>
      <c r="F19" s="48">
        <v>4155.6762879999997</v>
      </c>
      <c r="G19" s="49">
        <v>2.467049E-2</v>
      </c>
      <c r="H19" s="39" t="s">
        <v>135</v>
      </c>
    </row>
    <row r="20" spans="1:8" x14ac:dyDescent="0.2">
      <c r="A20" s="45">
        <v>14</v>
      </c>
      <c r="B20" s="46" t="s">
        <v>373</v>
      </c>
      <c r="C20" s="46" t="s">
        <v>374</v>
      </c>
      <c r="D20" s="46" t="s">
        <v>31</v>
      </c>
      <c r="E20" s="47">
        <v>6205396</v>
      </c>
      <c r="F20" s="48">
        <v>3994.4134051999999</v>
      </c>
      <c r="G20" s="49">
        <v>2.3713140000000001E-2</v>
      </c>
      <c r="H20" s="39" t="s">
        <v>135</v>
      </c>
    </row>
    <row r="21" spans="1:8" x14ac:dyDescent="0.2">
      <c r="A21" s="45">
        <v>15</v>
      </c>
      <c r="B21" s="46" t="s">
        <v>648</v>
      </c>
      <c r="C21" s="46" t="s">
        <v>649</v>
      </c>
      <c r="D21" s="46" t="s">
        <v>180</v>
      </c>
      <c r="E21" s="47">
        <v>1131406</v>
      </c>
      <c r="F21" s="48">
        <v>3957.6581879999999</v>
      </c>
      <c r="G21" s="49">
        <v>2.3494939999999999E-2</v>
      </c>
      <c r="H21" s="39" t="s">
        <v>135</v>
      </c>
    </row>
    <row r="22" spans="1:8" x14ac:dyDescent="0.2">
      <c r="A22" s="45">
        <v>16</v>
      </c>
      <c r="B22" s="46" t="s">
        <v>836</v>
      </c>
      <c r="C22" s="46" t="s">
        <v>837</v>
      </c>
      <c r="D22" s="46" t="s">
        <v>31</v>
      </c>
      <c r="E22" s="47">
        <v>1861283</v>
      </c>
      <c r="F22" s="48">
        <v>3387.1628034</v>
      </c>
      <c r="G22" s="49">
        <v>2.0108150000000002E-2</v>
      </c>
      <c r="H22" s="39" t="s">
        <v>135</v>
      </c>
    </row>
    <row r="23" spans="1:8" x14ac:dyDescent="0.2">
      <c r="A23" s="45">
        <v>17</v>
      </c>
      <c r="B23" s="46" t="s">
        <v>329</v>
      </c>
      <c r="C23" s="46" t="s">
        <v>330</v>
      </c>
      <c r="D23" s="46" t="s">
        <v>31</v>
      </c>
      <c r="E23" s="47">
        <v>727950</v>
      </c>
      <c r="F23" s="48">
        <v>3022.4484000000002</v>
      </c>
      <c r="G23" s="49">
        <v>1.7942989999999999E-2</v>
      </c>
      <c r="H23" s="39" t="s">
        <v>135</v>
      </c>
    </row>
    <row r="24" spans="1:8" x14ac:dyDescent="0.2">
      <c r="A24" s="45">
        <v>18</v>
      </c>
      <c r="B24" s="46" t="s">
        <v>502</v>
      </c>
      <c r="C24" s="46" t="s">
        <v>503</v>
      </c>
      <c r="D24" s="46" t="s">
        <v>180</v>
      </c>
      <c r="E24" s="47">
        <v>671725</v>
      </c>
      <c r="F24" s="48">
        <v>2779.5980500000001</v>
      </c>
      <c r="G24" s="49">
        <v>1.6501289999999998E-2</v>
      </c>
      <c r="H24" s="39" t="s">
        <v>135</v>
      </c>
    </row>
    <row r="25" spans="1:8" x14ac:dyDescent="0.2">
      <c r="A25" s="45">
        <v>19</v>
      </c>
      <c r="B25" s="46" t="s">
        <v>832</v>
      </c>
      <c r="C25" s="46" t="s">
        <v>833</v>
      </c>
      <c r="D25" s="46" t="s">
        <v>213</v>
      </c>
      <c r="E25" s="47">
        <v>226867</v>
      </c>
      <c r="F25" s="48">
        <v>2491.680261</v>
      </c>
      <c r="G25" s="49">
        <v>1.4792049999999999E-2</v>
      </c>
      <c r="H25" s="39" t="s">
        <v>135</v>
      </c>
    </row>
    <row r="26" spans="1:8" x14ac:dyDescent="0.2">
      <c r="A26" s="45">
        <v>20</v>
      </c>
      <c r="B26" s="46" t="s">
        <v>211</v>
      </c>
      <c r="C26" s="46" t="s">
        <v>212</v>
      </c>
      <c r="D26" s="46" t="s">
        <v>213</v>
      </c>
      <c r="E26" s="47">
        <v>141794</v>
      </c>
      <c r="F26" s="48">
        <v>2100.819904</v>
      </c>
      <c r="G26" s="49">
        <v>1.2471680000000001E-2</v>
      </c>
      <c r="H26" s="39" t="s">
        <v>135</v>
      </c>
    </row>
    <row r="27" spans="1:8" x14ac:dyDescent="0.2">
      <c r="A27" s="45">
        <v>21</v>
      </c>
      <c r="B27" s="46" t="s">
        <v>834</v>
      </c>
      <c r="C27" s="46" t="s">
        <v>835</v>
      </c>
      <c r="D27" s="46" t="s">
        <v>249</v>
      </c>
      <c r="E27" s="47">
        <v>315840</v>
      </c>
      <c r="F27" s="48">
        <v>2067.1727999999998</v>
      </c>
      <c r="G27" s="49">
        <v>1.227193E-2</v>
      </c>
      <c r="H27" s="39" t="s">
        <v>135</v>
      </c>
    </row>
    <row r="28" spans="1:8" x14ac:dyDescent="0.2">
      <c r="A28" s="45">
        <v>22</v>
      </c>
      <c r="B28" s="46" t="s">
        <v>256</v>
      </c>
      <c r="C28" s="46" t="s">
        <v>257</v>
      </c>
      <c r="D28" s="46" t="s">
        <v>199</v>
      </c>
      <c r="E28" s="47">
        <v>200000</v>
      </c>
      <c r="F28" s="48">
        <v>1450.3</v>
      </c>
      <c r="G28" s="49">
        <v>8.6098200000000007E-3</v>
      </c>
      <c r="H28" s="39" t="s">
        <v>135</v>
      </c>
    </row>
    <row r="29" spans="1:8" x14ac:dyDescent="0.2">
      <c r="A29" s="45">
        <v>23</v>
      </c>
      <c r="B29" s="46" t="s">
        <v>243</v>
      </c>
      <c r="C29" s="46" t="s">
        <v>244</v>
      </c>
      <c r="D29" s="46" t="s">
        <v>31</v>
      </c>
      <c r="E29" s="47">
        <v>135116</v>
      </c>
      <c r="F29" s="48">
        <v>1292.7223300000001</v>
      </c>
      <c r="G29" s="49">
        <v>7.67434E-3</v>
      </c>
      <c r="H29" s="39" t="s">
        <v>135</v>
      </c>
    </row>
    <row r="30" spans="1:8" x14ac:dyDescent="0.2">
      <c r="A30" s="45">
        <v>24</v>
      </c>
      <c r="B30" s="46" t="s">
        <v>381</v>
      </c>
      <c r="C30" s="46" t="s">
        <v>382</v>
      </c>
      <c r="D30" s="46" t="s">
        <v>199</v>
      </c>
      <c r="E30" s="47">
        <v>542280</v>
      </c>
      <c r="F30" s="48">
        <v>1264.5969600000001</v>
      </c>
      <c r="G30" s="49">
        <v>7.5073800000000001E-3</v>
      </c>
      <c r="H30" s="39" t="s">
        <v>135</v>
      </c>
    </row>
    <row r="31" spans="1:8" x14ac:dyDescent="0.2">
      <c r="A31" s="45">
        <v>25</v>
      </c>
      <c r="B31" s="46" t="s">
        <v>870</v>
      </c>
      <c r="C31" s="46" t="s">
        <v>871</v>
      </c>
      <c r="D31" s="46" t="s">
        <v>180</v>
      </c>
      <c r="E31" s="47">
        <v>150011</v>
      </c>
      <c r="F31" s="48">
        <v>1057.9525775</v>
      </c>
      <c r="G31" s="49">
        <v>6.2806199999999998E-3</v>
      </c>
      <c r="H31" s="39" t="s">
        <v>135</v>
      </c>
    </row>
    <row r="32" spans="1:8" x14ac:dyDescent="0.2">
      <c r="A32" s="45">
        <v>26</v>
      </c>
      <c r="B32" s="46" t="s">
        <v>178</v>
      </c>
      <c r="C32" s="46" t="s">
        <v>179</v>
      </c>
      <c r="D32" s="46" t="s">
        <v>180</v>
      </c>
      <c r="E32" s="47">
        <v>268783</v>
      </c>
      <c r="F32" s="48">
        <v>1006.054769</v>
      </c>
      <c r="G32" s="49">
        <v>5.9725200000000003E-3</v>
      </c>
      <c r="H32" s="39" t="s">
        <v>135</v>
      </c>
    </row>
    <row r="33" spans="1:8" x14ac:dyDescent="0.2">
      <c r="A33" s="45">
        <v>27</v>
      </c>
      <c r="B33" s="46" t="s">
        <v>487</v>
      </c>
      <c r="C33" s="46" t="s">
        <v>488</v>
      </c>
      <c r="D33" s="46" t="s">
        <v>199</v>
      </c>
      <c r="E33" s="47">
        <v>78226</v>
      </c>
      <c r="F33" s="48">
        <v>772.32529799999998</v>
      </c>
      <c r="G33" s="49">
        <v>4.5849699999999998E-3</v>
      </c>
      <c r="H33" s="39" t="s">
        <v>135</v>
      </c>
    </row>
    <row r="34" spans="1:8" x14ac:dyDescent="0.2">
      <c r="A34" s="45">
        <v>28</v>
      </c>
      <c r="B34" s="46" t="s">
        <v>483</v>
      </c>
      <c r="C34" s="46" t="s">
        <v>484</v>
      </c>
      <c r="D34" s="46" t="s">
        <v>199</v>
      </c>
      <c r="E34" s="47">
        <v>20372</v>
      </c>
      <c r="F34" s="48">
        <v>478.72162800000001</v>
      </c>
      <c r="G34" s="49">
        <v>2.8419700000000001E-3</v>
      </c>
      <c r="H34" s="39" t="s">
        <v>135</v>
      </c>
    </row>
    <row r="35" spans="1:8" x14ac:dyDescent="0.2">
      <c r="A35" s="50"/>
      <c r="B35" s="50"/>
      <c r="C35" s="51" t="s">
        <v>134</v>
      </c>
      <c r="D35" s="50"/>
      <c r="E35" s="50" t="s">
        <v>135</v>
      </c>
      <c r="F35" s="52">
        <v>160558.477774</v>
      </c>
      <c r="G35" s="53">
        <v>0.9531676</v>
      </c>
      <c r="H35" s="39" t="s">
        <v>135</v>
      </c>
    </row>
    <row r="36" spans="1:8" x14ac:dyDescent="0.2">
      <c r="A36" s="50"/>
      <c r="B36" s="50"/>
      <c r="C36" s="54"/>
      <c r="D36" s="50"/>
      <c r="E36" s="50"/>
      <c r="F36" s="55"/>
      <c r="G36" s="55"/>
      <c r="H36" s="39" t="s">
        <v>135</v>
      </c>
    </row>
    <row r="37" spans="1:8" x14ac:dyDescent="0.2">
      <c r="A37" s="50"/>
      <c r="B37" s="50"/>
      <c r="C37" s="51" t="s">
        <v>136</v>
      </c>
      <c r="D37" s="50"/>
      <c r="E37" s="50"/>
      <c r="F37" s="50"/>
      <c r="G37" s="50"/>
      <c r="H37" s="39" t="s">
        <v>135</v>
      </c>
    </row>
    <row r="38" spans="1:8" x14ac:dyDescent="0.2">
      <c r="A38" s="50"/>
      <c r="B38" s="50"/>
      <c r="C38" s="51" t="s">
        <v>134</v>
      </c>
      <c r="D38" s="50"/>
      <c r="E38" s="50" t="s">
        <v>135</v>
      </c>
      <c r="F38" s="56" t="s">
        <v>137</v>
      </c>
      <c r="G38" s="53">
        <v>0</v>
      </c>
      <c r="H38" s="39" t="s">
        <v>135</v>
      </c>
    </row>
    <row r="39" spans="1:8" x14ac:dyDescent="0.2">
      <c r="A39" s="50"/>
      <c r="B39" s="50"/>
      <c r="C39" s="54"/>
      <c r="D39" s="50"/>
      <c r="E39" s="50"/>
      <c r="F39" s="55"/>
      <c r="G39" s="55"/>
      <c r="H39" s="39" t="s">
        <v>135</v>
      </c>
    </row>
    <row r="40" spans="1:8" x14ac:dyDescent="0.2">
      <c r="A40" s="50"/>
      <c r="B40" s="50"/>
      <c r="C40" s="51" t="s">
        <v>138</v>
      </c>
      <c r="D40" s="50"/>
      <c r="E40" s="50"/>
      <c r="F40" s="50"/>
      <c r="G40" s="50"/>
      <c r="H40" s="39" t="s">
        <v>135</v>
      </c>
    </row>
    <row r="41" spans="1:8" x14ac:dyDescent="0.2">
      <c r="A41" s="50"/>
      <c r="B41" s="50"/>
      <c r="C41" s="51" t="s">
        <v>134</v>
      </c>
      <c r="D41" s="50"/>
      <c r="E41" s="50" t="s">
        <v>135</v>
      </c>
      <c r="F41" s="56" t="s">
        <v>137</v>
      </c>
      <c r="G41" s="53">
        <v>0</v>
      </c>
      <c r="H41" s="39" t="s">
        <v>135</v>
      </c>
    </row>
    <row r="42" spans="1:8" x14ac:dyDescent="0.2">
      <c r="A42" s="50"/>
      <c r="B42" s="50"/>
      <c r="C42" s="54"/>
      <c r="D42" s="50"/>
      <c r="E42" s="50"/>
      <c r="F42" s="55"/>
      <c r="G42" s="55"/>
      <c r="H42" s="39" t="s">
        <v>135</v>
      </c>
    </row>
    <row r="43" spans="1:8" x14ac:dyDescent="0.2">
      <c r="A43" s="50"/>
      <c r="B43" s="50"/>
      <c r="C43" s="51" t="s">
        <v>139</v>
      </c>
      <c r="D43" s="50"/>
      <c r="E43" s="50"/>
      <c r="F43" s="50"/>
      <c r="G43" s="50"/>
      <c r="H43" s="39" t="s">
        <v>135</v>
      </c>
    </row>
    <row r="44" spans="1:8" x14ac:dyDescent="0.2">
      <c r="A44" s="50"/>
      <c r="B44" s="50"/>
      <c r="C44" s="51" t="s">
        <v>134</v>
      </c>
      <c r="D44" s="50"/>
      <c r="E44" s="50" t="s">
        <v>135</v>
      </c>
      <c r="F44" s="56" t="s">
        <v>137</v>
      </c>
      <c r="G44" s="53">
        <v>0</v>
      </c>
      <c r="H44" s="39" t="s">
        <v>135</v>
      </c>
    </row>
    <row r="45" spans="1:8" x14ac:dyDescent="0.2">
      <c r="A45" s="50"/>
      <c r="B45" s="50"/>
      <c r="C45" s="54"/>
      <c r="D45" s="50"/>
      <c r="E45" s="50"/>
      <c r="F45" s="55"/>
      <c r="G45" s="55"/>
      <c r="H45" s="39" t="s">
        <v>135</v>
      </c>
    </row>
    <row r="46" spans="1:8" x14ac:dyDescent="0.2">
      <c r="A46" s="50"/>
      <c r="B46" s="50"/>
      <c r="C46" s="51" t="s">
        <v>140</v>
      </c>
      <c r="D46" s="50"/>
      <c r="E46" s="50"/>
      <c r="F46" s="55"/>
      <c r="G46" s="55"/>
      <c r="H46" s="39" t="s">
        <v>135</v>
      </c>
    </row>
    <row r="47" spans="1:8" x14ac:dyDescent="0.2">
      <c r="A47" s="50"/>
      <c r="B47" s="50"/>
      <c r="C47" s="51" t="s">
        <v>134</v>
      </c>
      <c r="D47" s="50"/>
      <c r="E47" s="50" t="s">
        <v>135</v>
      </c>
      <c r="F47" s="56" t="s">
        <v>137</v>
      </c>
      <c r="G47" s="53">
        <v>0</v>
      </c>
      <c r="H47" s="39" t="s">
        <v>135</v>
      </c>
    </row>
    <row r="48" spans="1:8" x14ac:dyDescent="0.2">
      <c r="A48" s="50"/>
      <c r="B48" s="50"/>
      <c r="C48" s="54"/>
      <c r="D48" s="50"/>
      <c r="E48" s="50"/>
      <c r="F48" s="55"/>
      <c r="G48" s="55"/>
      <c r="H48" s="39" t="s">
        <v>135</v>
      </c>
    </row>
    <row r="49" spans="1:8" x14ac:dyDescent="0.2">
      <c r="A49" s="50"/>
      <c r="B49" s="50"/>
      <c r="C49" s="51" t="s">
        <v>141</v>
      </c>
      <c r="D49" s="50"/>
      <c r="E49" s="50"/>
      <c r="F49" s="55"/>
      <c r="G49" s="55"/>
      <c r="H49" s="39" t="s">
        <v>135</v>
      </c>
    </row>
    <row r="50" spans="1:8" x14ac:dyDescent="0.2">
      <c r="A50" s="50"/>
      <c r="B50" s="50"/>
      <c r="C50" s="51" t="s">
        <v>134</v>
      </c>
      <c r="D50" s="50"/>
      <c r="E50" s="50" t="s">
        <v>135</v>
      </c>
      <c r="F50" s="56" t="s">
        <v>137</v>
      </c>
      <c r="G50" s="53">
        <v>0</v>
      </c>
      <c r="H50" s="39" t="s">
        <v>135</v>
      </c>
    </row>
    <row r="51" spans="1:8" x14ac:dyDescent="0.2">
      <c r="A51" s="50"/>
      <c r="B51" s="50"/>
      <c r="C51" s="54"/>
      <c r="D51" s="50"/>
      <c r="E51" s="50"/>
      <c r="F51" s="55"/>
      <c r="G51" s="55"/>
      <c r="H51" s="39" t="s">
        <v>135</v>
      </c>
    </row>
    <row r="52" spans="1:8" x14ac:dyDescent="0.2">
      <c r="A52" s="50"/>
      <c r="B52" s="50"/>
      <c r="C52" s="51" t="s">
        <v>142</v>
      </c>
      <c r="D52" s="50"/>
      <c r="E52" s="50"/>
      <c r="F52" s="52">
        <v>160558.477774</v>
      </c>
      <c r="G52" s="53">
        <v>0.9531676</v>
      </c>
      <c r="H52" s="39" t="s">
        <v>135</v>
      </c>
    </row>
    <row r="53" spans="1:8" x14ac:dyDescent="0.2">
      <c r="A53" s="50"/>
      <c r="B53" s="50"/>
      <c r="C53" s="54"/>
      <c r="D53" s="50"/>
      <c r="E53" s="50"/>
      <c r="F53" s="55"/>
      <c r="G53" s="55"/>
      <c r="H53" s="39" t="s">
        <v>135</v>
      </c>
    </row>
    <row r="54" spans="1:8" x14ac:dyDescent="0.2">
      <c r="A54" s="50"/>
      <c r="B54" s="50"/>
      <c r="C54" s="51" t="s">
        <v>143</v>
      </c>
      <c r="D54" s="50"/>
      <c r="E54" s="50"/>
      <c r="F54" s="55"/>
      <c r="G54" s="55"/>
      <c r="H54" s="39" t="s">
        <v>135</v>
      </c>
    </row>
    <row r="55" spans="1:8" x14ac:dyDescent="0.2">
      <c r="A55" s="50"/>
      <c r="B55" s="50"/>
      <c r="C55" s="51" t="s">
        <v>10</v>
      </c>
      <c r="D55" s="50"/>
      <c r="E55" s="50"/>
      <c r="F55" s="55"/>
      <c r="G55" s="55"/>
      <c r="H55" s="39" t="s">
        <v>135</v>
      </c>
    </row>
    <row r="56" spans="1:8" x14ac:dyDescent="0.2">
      <c r="A56" s="50"/>
      <c r="B56" s="50"/>
      <c r="C56" s="51" t="s">
        <v>134</v>
      </c>
      <c r="D56" s="50"/>
      <c r="E56" s="50" t="s">
        <v>135</v>
      </c>
      <c r="F56" s="56" t="s">
        <v>137</v>
      </c>
      <c r="G56" s="53">
        <v>0</v>
      </c>
      <c r="H56" s="39" t="s">
        <v>135</v>
      </c>
    </row>
    <row r="57" spans="1:8" x14ac:dyDescent="0.2">
      <c r="A57" s="50"/>
      <c r="B57" s="50"/>
      <c r="C57" s="54"/>
      <c r="D57" s="50"/>
      <c r="E57" s="50"/>
      <c r="F57" s="55"/>
      <c r="G57" s="55"/>
      <c r="H57" s="39" t="s">
        <v>135</v>
      </c>
    </row>
    <row r="58" spans="1:8" x14ac:dyDescent="0.2">
      <c r="A58" s="50"/>
      <c r="B58" s="50"/>
      <c r="C58" s="51" t="s">
        <v>144</v>
      </c>
      <c r="D58" s="50"/>
      <c r="E58" s="50"/>
      <c r="F58" s="50"/>
      <c r="G58" s="50"/>
      <c r="H58" s="39" t="s">
        <v>135</v>
      </c>
    </row>
    <row r="59" spans="1:8" x14ac:dyDescent="0.2">
      <c r="A59" s="50"/>
      <c r="B59" s="50"/>
      <c r="C59" s="51" t="s">
        <v>134</v>
      </c>
      <c r="D59" s="50"/>
      <c r="E59" s="50" t="s">
        <v>135</v>
      </c>
      <c r="F59" s="56" t="s">
        <v>137</v>
      </c>
      <c r="G59" s="53">
        <v>0</v>
      </c>
      <c r="H59" s="39" t="s">
        <v>135</v>
      </c>
    </row>
    <row r="60" spans="1:8" x14ac:dyDescent="0.2">
      <c r="A60" s="50"/>
      <c r="B60" s="50"/>
      <c r="C60" s="54"/>
      <c r="D60" s="50"/>
      <c r="E60" s="50"/>
      <c r="F60" s="55"/>
      <c r="G60" s="55"/>
      <c r="H60" s="39" t="s">
        <v>135</v>
      </c>
    </row>
    <row r="61" spans="1:8" x14ac:dyDescent="0.2">
      <c r="A61" s="50"/>
      <c r="B61" s="50"/>
      <c r="C61" s="51" t="s">
        <v>145</v>
      </c>
      <c r="D61" s="50"/>
      <c r="E61" s="50"/>
      <c r="F61" s="50"/>
      <c r="G61" s="50"/>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146</v>
      </c>
      <c r="D64" s="50"/>
      <c r="E64" s="50"/>
      <c r="F64" s="55"/>
      <c r="G64" s="55"/>
      <c r="H64" s="39" t="s">
        <v>135</v>
      </c>
    </row>
    <row r="65" spans="1:8" x14ac:dyDescent="0.2">
      <c r="A65" s="50"/>
      <c r="B65" s="50"/>
      <c r="C65" s="51" t="s">
        <v>134</v>
      </c>
      <c r="D65" s="50"/>
      <c r="E65" s="50" t="s">
        <v>135</v>
      </c>
      <c r="F65" s="56" t="s">
        <v>137</v>
      </c>
      <c r="G65" s="53">
        <v>0</v>
      </c>
      <c r="H65" s="39" t="s">
        <v>135</v>
      </c>
    </row>
    <row r="66" spans="1:8" x14ac:dyDescent="0.2">
      <c r="A66" s="50"/>
      <c r="B66" s="50"/>
      <c r="C66" s="54"/>
      <c r="D66" s="50"/>
      <c r="E66" s="50"/>
      <c r="F66" s="55"/>
      <c r="G66" s="55"/>
      <c r="H66" s="39" t="s">
        <v>135</v>
      </c>
    </row>
    <row r="67" spans="1:8" x14ac:dyDescent="0.2">
      <c r="A67" s="50"/>
      <c r="B67" s="50"/>
      <c r="C67" s="51" t="s">
        <v>147</v>
      </c>
      <c r="D67" s="50"/>
      <c r="E67" s="50"/>
      <c r="F67" s="52">
        <v>0</v>
      </c>
      <c r="G67" s="53">
        <v>0</v>
      </c>
      <c r="H67" s="39" t="s">
        <v>135</v>
      </c>
    </row>
    <row r="68" spans="1:8" x14ac:dyDescent="0.2">
      <c r="A68" s="50"/>
      <c r="B68" s="50"/>
      <c r="C68" s="54"/>
      <c r="D68" s="50"/>
      <c r="E68" s="50"/>
      <c r="F68" s="55"/>
      <c r="G68" s="55"/>
      <c r="H68" s="39" t="s">
        <v>135</v>
      </c>
    </row>
    <row r="69" spans="1:8" x14ac:dyDescent="0.2">
      <c r="A69" s="50"/>
      <c r="B69" s="50"/>
      <c r="C69" s="51" t="s">
        <v>148</v>
      </c>
      <c r="D69" s="50"/>
      <c r="E69" s="50"/>
      <c r="F69" s="55"/>
      <c r="G69" s="55"/>
      <c r="H69" s="39" t="s">
        <v>135</v>
      </c>
    </row>
    <row r="70" spans="1:8" x14ac:dyDescent="0.2">
      <c r="A70" s="50"/>
      <c r="B70" s="50"/>
      <c r="C70" s="51" t="s">
        <v>149</v>
      </c>
      <c r="D70" s="50"/>
      <c r="E70" s="50"/>
      <c r="F70" s="55"/>
      <c r="G70" s="55"/>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150</v>
      </c>
      <c r="D73" s="50"/>
      <c r="E73" s="50"/>
      <c r="F73" s="55"/>
      <c r="G73" s="55"/>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151</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152</v>
      </c>
      <c r="D79" s="50"/>
      <c r="E79" s="50"/>
      <c r="F79" s="55"/>
      <c r="G79" s="55"/>
      <c r="H79" s="39" t="s">
        <v>135</v>
      </c>
    </row>
    <row r="80" spans="1:8" x14ac:dyDescent="0.2">
      <c r="A80" s="45">
        <v>1</v>
      </c>
      <c r="B80" s="46"/>
      <c r="C80" s="46" t="s">
        <v>153</v>
      </c>
      <c r="D80" s="46"/>
      <c r="E80" s="60"/>
      <c r="F80" s="48">
        <v>6024.703558792</v>
      </c>
      <c r="G80" s="49">
        <v>3.5766109999999997E-2</v>
      </c>
      <c r="H80" s="39">
        <v>4.92</v>
      </c>
    </row>
    <row r="81" spans="1:8" x14ac:dyDescent="0.2">
      <c r="A81" s="50"/>
      <c r="B81" s="50"/>
      <c r="C81" s="51" t="s">
        <v>134</v>
      </c>
      <c r="D81" s="50"/>
      <c r="E81" s="50" t="s">
        <v>135</v>
      </c>
      <c r="F81" s="52">
        <v>6024.703558792</v>
      </c>
      <c r="G81" s="53">
        <v>3.5766109999999997E-2</v>
      </c>
      <c r="H81" s="39" t="s">
        <v>135</v>
      </c>
    </row>
    <row r="82" spans="1:8" x14ac:dyDescent="0.2">
      <c r="A82" s="50"/>
      <c r="B82" s="50"/>
      <c r="C82" s="54"/>
      <c r="D82" s="50"/>
      <c r="E82" s="50"/>
      <c r="F82" s="55"/>
      <c r="G82" s="55"/>
      <c r="H82" s="39" t="s">
        <v>135</v>
      </c>
    </row>
    <row r="83" spans="1:8" x14ac:dyDescent="0.2">
      <c r="A83" s="50"/>
      <c r="B83" s="50"/>
      <c r="C83" s="51" t="s">
        <v>154</v>
      </c>
      <c r="D83" s="50"/>
      <c r="E83" s="50"/>
      <c r="F83" s="52">
        <v>6024.703558792</v>
      </c>
      <c r="G83" s="53">
        <v>3.5766109999999997E-2</v>
      </c>
      <c r="H83" s="39" t="s">
        <v>135</v>
      </c>
    </row>
    <row r="84" spans="1:8" x14ac:dyDescent="0.2">
      <c r="A84" s="50"/>
      <c r="B84" s="50"/>
      <c r="C84" s="55"/>
      <c r="D84" s="50"/>
      <c r="E84" s="50"/>
      <c r="F84" s="50"/>
      <c r="G84" s="50"/>
      <c r="H84" s="39" t="s">
        <v>135</v>
      </c>
    </row>
    <row r="85" spans="1:8" x14ac:dyDescent="0.2">
      <c r="A85" s="50"/>
      <c r="B85" s="50"/>
      <c r="C85" s="51" t="s">
        <v>155</v>
      </c>
      <c r="D85" s="50"/>
      <c r="E85" s="50"/>
      <c r="F85" s="50"/>
      <c r="G85" s="50"/>
      <c r="H85" s="39" t="s">
        <v>135</v>
      </c>
    </row>
    <row r="86" spans="1:8" x14ac:dyDescent="0.2">
      <c r="A86" s="50"/>
      <c r="B86" s="50"/>
      <c r="C86" s="51" t="s">
        <v>156</v>
      </c>
      <c r="D86" s="50"/>
      <c r="E86" s="50"/>
      <c r="F86" s="50"/>
      <c r="G86" s="50"/>
      <c r="H86" s="39" t="s">
        <v>135</v>
      </c>
    </row>
    <row r="87" spans="1:8" x14ac:dyDescent="0.2">
      <c r="A87" s="45">
        <v>1</v>
      </c>
      <c r="B87" s="46" t="s">
        <v>499</v>
      </c>
      <c r="C87" s="46" t="s">
        <v>1159</v>
      </c>
      <c r="D87" s="46"/>
      <c r="E87" s="154">
        <v>9815428.0309999995</v>
      </c>
      <c r="F87" s="48">
        <v>1544.487046962</v>
      </c>
      <c r="G87" s="49">
        <v>9.1689600000000003E-3</v>
      </c>
      <c r="H87" s="39" t="s">
        <v>135</v>
      </c>
    </row>
    <row r="88" spans="1:8" x14ac:dyDescent="0.2">
      <c r="A88" s="50"/>
      <c r="B88" s="50"/>
      <c r="C88" s="51" t="s">
        <v>134</v>
      </c>
      <c r="D88" s="50"/>
      <c r="E88" s="50" t="s">
        <v>135</v>
      </c>
      <c r="F88" s="52">
        <v>1544.487046962</v>
      </c>
      <c r="G88" s="53">
        <v>9.1689600000000003E-3</v>
      </c>
      <c r="H88" s="39" t="s">
        <v>135</v>
      </c>
    </row>
    <row r="89" spans="1:8" x14ac:dyDescent="0.2">
      <c r="A89" s="50"/>
      <c r="B89" s="50"/>
      <c r="C89" s="54"/>
      <c r="D89" s="50"/>
      <c r="E89" s="50"/>
      <c r="F89" s="55"/>
      <c r="G89" s="55"/>
      <c r="H89" s="39" t="s">
        <v>135</v>
      </c>
    </row>
    <row r="90" spans="1:8" x14ac:dyDescent="0.2">
      <c r="A90" s="50"/>
      <c r="B90" s="50"/>
      <c r="C90" s="51" t="s">
        <v>157</v>
      </c>
      <c r="D90" s="50"/>
      <c r="E90" s="50"/>
      <c r="F90" s="50"/>
      <c r="G90" s="50"/>
      <c r="H90" s="39" t="s">
        <v>135</v>
      </c>
    </row>
    <row r="91" spans="1:8" x14ac:dyDescent="0.2">
      <c r="A91" s="50"/>
      <c r="B91" s="50"/>
      <c r="C91" s="51" t="s">
        <v>158</v>
      </c>
      <c r="D91" s="50"/>
      <c r="E91" s="50"/>
      <c r="F91" s="50"/>
      <c r="G91" s="50"/>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159</v>
      </c>
      <c r="D94" s="50"/>
      <c r="E94" s="50"/>
      <c r="F94" s="55"/>
      <c r="G94" s="55"/>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17" x14ac:dyDescent="0.2">
      <c r="A97" s="60"/>
      <c r="B97" s="46"/>
      <c r="C97" s="46" t="s">
        <v>160</v>
      </c>
      <c r="D97" s="46"/>
      <c r="E97" s="60"/>
      <c r="F97" s="48">
        <v>319.60454171999999</v>
      </c>
      <c r="G97" s="49">
        <v>1.8973600000000001E-3</v>
      </c>
      <c r="H97" s="39" t="s">
        <v>135</v>
      </c>
    </row>
    <row r="98" spans="1:17" x14ac:dyDescent="0.2">
      <c r="A98" s="54"/>
      <c r="B98" s="54"/>
      <c r="C98" s="51" t="s">
        <v>161</v>
      </c>
      <c r="D98" s="55"/>
      <c r="E98" s="55"/>
      <c r="F98" s="52">
        <v>168447.27292147401</v>
      </c>
      <c r="G98" s="61">
        <v>1.00000003</v>
      </c>
      <c r="H98" s="39" t="s">
        <v>135</v>
      </c>
    </row>
    <row r="99" spans="1:17" x14ac:dyDescent="0.2">
      <c r="A99" s="62"/>
      <c r="B99" s="62"/>
      <c r="C99" s="63"/>
      <c r="D99" s="64"/>
      <c r="E99" s="64"/>
      <c r="F99" s="65"/>
      <c r="G99" s="66"/>
      <c r="H99" s="67"/>
    </row>
    <row r="100" spans="1:17" x14ac:dyDescent="0.2">
      <c r="A100" s="62"/>
      <c r="B100" s="68" t="s">
        <v>937</v>
      </c>
      <c r="C100" s="68"/>
      <c r="D100" s="68"/>
      <c r="E100" s="68"/>
      <c r="F100" s="68"/>
      <c r="G100" s="68"/>
      <c r="H100" s="68"/>
      <c r="J100" s="69"/>
    </row>
    <row r="101" spans="1:17" x14ac:dyDescent="0.2">
      <c r="A101" s="62"/>
      <c r="B101" s="68" t="s">
        <v>938</v>
      </c>
      <c r="C101" s="68"/>
      <c r="D101" s="68"/>
      <c r="E101" s="68"/>
      <c r="F101" s="68"/>
      <c r="G101" s="68"/>
      <c r="H101" s="68"/>
      <c r="J101" s="69"/>
    </row>
    <row r="102" spans="1:17" x14ac:dyDescent="0.2">
      <c r="A102" s="62"/>
      <c r="B102" s="68" t="s">
        <v>939</v>
      </c>
      <c r="C102" s="68"/>
      <c r="D102" s="68"/>
      <c r="E102" s="68"/>
      <c r="F102" s="68"/>
      <c r="G102" s="68"/>
      <c r="H102" s="68"/>
      <c r="J102" s="69"/>
    </row>
    <row r="103" spans="1:17" s="72" customFormat="1" ht="66" customHeight="1" x14ac:dyDescent="0.25">
      <c r="A103" s="70"/>
      <c r="B103" s="71" t="s">
        <v>940</v>
      </c>
      <c r="C103" s="71"/>
      <c r="D103" s="71"/>
      <c r="E103" s="71"/>
      <c r="F103" s="71"/>
      <c r="G103" s="71"/>
      <c r="H103" s="71"/>
      <c r="I103" s="33"/>
      <c r="J103" s="69"/>
      <c r="K103" s="33"/>
      <c r="L103" s="33"/>
      <c r="M103" s="33"/>
      <c r="N103" s="33"/>
      <c r="O103" s="33"/>
      <c r="P103" s="33"/>
      <c r="Q103" s="33"/>
    </row>
    <row r="104" spans="1:17" x14ac:dyDescent="0.2">
      <c r="A104" s="62"/>
      <c r="B104" s="68" t="s">
        <v>941</v>
      </c>
      <c r="C104" s="68"/>
      <c r="D104" s="68"/>
      <c r="E104" s="68"/>
      <c r="F104" s="68"/>
      <c r="G104" s="68"/>
      <c r="H104" s="68"/>
      <c r="J104" s="69"/>
    </row>
    <row r="105" spans="1:17" x14ac:dyDescent="0.2">
      <c r="A105" s="62"/>
      <c r="B105" s="62"/>
      <c r="C105" s="62"/>
      <c r="D105" s="64"/>
      <c r="E105" s="64"/>
      <c r="F105" s="64"/>
      <c r="G105" s="64"/>
    </row>
    <row r="106" spans="1:17" x14ac:dyDescent="0.2">
      <c r="A106" s="62"/>
      <c r="B106" s="73" t="s">
        <v>162</v>
      </c>
      <c r="C106" s="74"/>
      <c r="D106" s="75"/>
      <c r="E106" s="76"/>
      <c r="F106" s="64"/>
      <c r="G106" s="64"/>
    </row>
    <row r="107" spans="1:17" x14ac:dyDescent="0.2">
      <c r="A107" s="62"/>
      <c r="B107" s="77" t="s">
        <v>163</v>
      </c>
      <c r="C107" s="78"/>
      <c r="D107" s="38" t="s">
        <v>164</v>
      </c>
      <c r="E107" s="76"/>
      <c r="F107" s="64"/>
      <c r="G107" s="64"/>
    </row>
    <row r="108" spans="1:17" x14ac:dyDescent="0.2">
      <c r="A108" s="62"/>
      <c r="B108" s="77" t="s">
        <v>942</v>
      </c>
      <c r="C108" s="78"/>
      <c r="D108" s="38" t="s">
        <v>164</v>
      </c>
      <c r="E108" s="76"/>
      <c r="F108" s="64"/>
      <c r="G108" s="64"/>
    </row>
    <row r="109" spans="1:17" x14ac:dyDescent="0.2">
      <c r="A109" s="62"/>
      <c r="B109" s="77" t="s">
        <v>165</v>
      </c>
      <c r="C109" s="78"/>
      <c r="D109" s="79" t="s">
        <v>135</v>
      </c>
      <c r="E109" s="76"/>
      <c r="F109" s="64"/>
      <c r="G109" s="64"/>
    </row>
    <row r="110" spans="1:17" x14ac:dyDescent="0.2">
      <c r="A110" s="80"/>
      <c r="B110" s="81" t="s">
        <v>135</v>
      </c>
      <c r="C110" s="81" t="s">
        <v>943</v>
      </c>
      <c r="D110" s="81" t="s">
        <v>166</v>
      </c>
      <c r="E110" s="80"/>
      <c r="F110" s="80"/>
      <c r="G110" s="80"/>
      <c r="H110" s="80"/>
      <c r="J110" s="69"/>
    </row>
    <row r="111" spans="1:17" x14ac:dyDescent="0.2">
      <c r="A111" s="80"/>
      <c r="B111" s="82" t="s">
        <v>167</v>
      </c>
      <c r="C111" s="83">
        <v>46053</v>
      </c>
      <c r="D111" s="83">
        <v>46081</v>
      </c>
      <c r="E111" s="80"/>
      <c r="F111" s="80"/>
      <c r="G111" s="80"/>
      <c r="J111" s="69"/>
    </row>
    <row r="112" spans="1:17" x14ac:dyDescent="0.2">
      <c r="A112" s="84"/>
      <c r="B112" s="46" t="s">
        <v>168</v>
      </c>
      <c r="C112" s="85">
        <v>125.7928</v>
      </c>
      <c r="D112" s="85">
        <v>125.4105</v>
      </c>
      <c r="E112" s="84"/>
      <c r="F112" s="86"/>
      <c r="G112" s="87"/>
    </row>
    <row r="113" spans="1:7" x14ac:dyDescent="0.2">
      <c r="A113" s="84"/>
      <c r="B113" s="46" t="s">
        <v>169</v>
      </c>
      <c r="C113" s="85">
        <v>37.011699999999998</v>
      </c>
      <c r="D113" s="85">
        <v>36.8992</v>
      </c>
      <c r="E113" s="84"/>
      <c r="F113" s="86"/>
      <c r="G113" s="87"/>
    </row>
    <row r="114" spans="1:7" x14ac:dyDescent="0.2">
      <c r="A114" s="84"/>
      <c r="B114" s="46" t="s">
        <v>170</v>
      </c>
      <c r="C114" s="85">
        <v>110.6901</v>
      </c>
      <c r="D114" s="85">
        <v>110.24209999999999</v>
      </c>
      <c r="E114" s="84"/>
      <c r="F114" s="86"/>
      <c r="G114" s="87"/>
    </row>
    <row r="115" spans="1:7" x14ac:dyDescent="0.2">
      <c r="A115" s="84"/>
      <c r="B115" s="46" t="s">
        <v>171</v>
      </c>
      <c r="C115" s="85">
        <v>32.0122</v>
      </c>
      <c r="D115" s="85">
        <v>31.8827</v>
      </c>
      <c r="E115" s="84"/>
      <c r="F115" s="86"/>
      <c r="G115" s="87"/>
    </row>
    <row r="116" spans="1:7" x14ac:dyDescent="0.2">
      <c r="A116" s="84"/>
      <c r="B116" s="84"/>
      <c r="C116" s="84"/>
      <c r="D116" s="84"/>
      <c r="E116" s="84"/>
      <c r="F116" s="84"/>
      <c r="G116" s="84"/>
    </row>
    <row r="117" spans="1:7" x14ac:dyDescent="0.2">
      <c r="A117" s="84"/>
      <c r="B117" s="167" t="s">
        <v>944</v>
      </c>
      <c r="C117" s="168"/>
      <c r="D117" s="51" t="s">
        <v>164</v>
      </c>
      <c r="E117" s="84"/>
      <c r="F117" s="84"/>
      <c r="G117" s="84"/>
    </row>
    <row r="118" spans="1:7" x14ac:dyDescent="0.2">
      <c r="A118" s="84"/>
      <c r="B118" s="152"/>
      <c r="C118" s="152"/>
      <c r="D118" s="152"/>
      <c r="E118" s="84"/>
      <c r="F118" s="84"/>
      <c r="G118" s="84"/>
    </row>
    <row r="119" spans="1:7" x14ac:dyDescent="0.2">
      <c r="A119" s="80"/>
      <c r="B119" s="77" t="s">
        <v>173</v>
      </c>
      <c r="C119" s="78"/>
      <c r="D119" s="38" t="s">
        <v>164</v>
      </c>
      <c r="E119" s="92"/>
      <c r="F119" s="80"/>
      <c r="G119" s="80"/>
    </row>
    <row r="120" spans="1:7" x14ac:dyDescent="0.2">
      <c r="A120" s="80"/>
      <c r="B120" s="77" t="s">
        <v>174</v>
      </c>
      <c r="C120" s="78"/>
      <c r="D120" s="38" t="s">
        <v>164</v>
      </c>
      <c r="E120" s="92"/>
      <c r="F120" s="80"/>
      <c r="G120" s="80"/>
    </row>
    <row r="121" spans="1:7" x14ac:dyDescent="0.2">
      <c r="A121" s="80"/>
      <c r="B121" s="77" t="s">
        <v>175</v>
      </c>
      <c r="C121" s="78"/>
      <c r="D121" s="38" t="s">
        <v>164</v>
      </c>
      <c r="E121" s="92"/>
      <c r="F121" s="80"/>
      <c r="G121" s="80"/>
    </row>
    <row r="122" spans="1:7" x14ac:dyDescent="0.2">
      <c r="A122" s="80"/>
      <c r="B122" s="77" t="s">
        <v>176</v>
      </c>
      <c r="C122" s="78"/>
      <c r="D122" s="93">
        <v>0.41250576064767597</v>
      </c>
      <c r="E122" s="80"/>
      <c r="F122" s="90"/>
      <c r="G122" s="91"/>
    </row>
    <row r="124" spans="1:7" x14ac:dyDescent="0.2">
      <c r="B124" s="94" t="s">
        <v>945</v>
      </c>
      <c r="C124" s="94"/>
    </row>
    <row r="126" spans="1:7" ht="153.75" customHeight="1" x14ac:dyDescent="0.2"/>
    <row r="129" spans="2:4" x14ac:dyDescent="0.2">
      <c r="B129" s="95" t="s">
        <v>946</v>
      </c>
      <c r="C129" s="96"/>
      <c r="D129" s="95"/>
    </row>
    <row r="130" spans="2:4" x14ac:dyDescent="0.2">
      <c r="B130" s="95" t="s">
        <v>1102</v>
      </c>
      <c r="D130" s="95"/>
    </row>
    <row r="131" spans="2:4" ht="165" customHeight="1" x14ac:dyDescent="0.2"/>
    <row r="132" spans="2:4" ht="12.75" customHeight="1" x14ac:dyDescent="0.2"/>
    <row r="133" spans="2:4" ht="12.75" customHeight="1" x14ac:dyDescent="0.2"/>
    <row r="134" spans="2:4" ht="12.75" customHeight="1" x14ac:dyDescent="0.2"/>
  </sheetData>
  <mergeCells count="18">
    <mergeCell ref="B108:C108"/>
    <mergeCell ref="B109:C109"/>
    <mergeCell ref="B124:C124"/>
    <mergeCell ref="B117:C117"/>
    <mergeCell ref="B121:C121"/>
    <mergeCell ref="B122:C122"/>
    <mergeCell ref="B119:C119"/>
    <mergeCell ref="B120:C120"/>
    <mergeCell ref="B102:H102"/>
    <mergeCell ref="B103:H103"/>
    <mergeCell ref="B104:H104"/>
    <mergeCell ref="B106:D106"/>
    <mergeCell ref="B107:C107"/>
    <mergeCell ref="A1:H1"/>
    <mergeCell ref="A2:H2"/>
    <mergeCell ref="A3:H3"/>
    <mergeCell ref="B100:H100"/>
    <mergeCell ref="B101:H101"/>
  </mergeCells>
  <hyperlinks>
    <hyperlink ref="I1" location="Index!B2" display="Index" xr:uid="{BCA271FC-E7EB-4A35-825D-95EBA695FFF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9FAD-3D54-405F-8295-28130E3A31D3}">
  <sheetPr>
    <outlinePr summaryBelow="0" summaryRight="0"/>
  </sheetPr>
  <dimension ref="A1:Q117"/>
  <sheetViews>
    <sheetView showGridLines="0" workbookViewId="0">
      <selection sqref="A1:H1"/>
    </sheetView>
  </sheetViews>
  <sheetFormatPr defaultRowHeight="12.75" x14ac:dyDescent="0.2"/>
  <cols>
    <col min="1" max="1" width="6.85546875" style="33" customWidth="1"/>
    <col min="2" max="2" width="20.5703125" style="33" customWidth="1"/>
    <col min="3" max="3" width="47.140625" style="33" customWidth="1"/>
    <col min="4" max="4" width="17.85546875" style="33" customWidth="1"/>
    <col min="5" max="6" width="19.140625" style="33" customWidth="1"/>
    <col min="7" max="7" width="16.42578125" style="33" customWidth="1"/>
    <col min="8" max="256" width="9.140625" style="33"/>
    <col min="257" max="257" width="6.85546875" style="33" customWidth="1"/>
    <col min="258" max="258" width="20.5703125" style="33" customWidth="1"/>
    <col min="259" max="259" width="34.28515625" style="33" customWidth="1"/>
    <col min="260" max="260" width="17.85546875" style="33" customWidth="1"/>
    <col min="261" max="262" width="19.140625" style="33" customWidth="1"/>
    <col min="263" max="263" width="16.42578125" style="33" customWidth="1"/>
    <col min="264" max="512" width="9.140625" style="33"/>
    <col min="513" max="513" width="6.85546875" style="33" customWidth="1"/>
    <col min="514" max="514" width="20.5703125" style="33" customWidth="1"/>
    <col min="515" max="515" width="34.28515625" style="33" customWidth="1"/>
    <col min="516" max="516" width="17.85546875" style="33" customWidth="1"/>
    <col min="517" max="518" width="19.140625" style="33" customWidth="1"/>
    <col min="519" max="519" width="16.42578125" style="33" customWidth="1"/>
    <col min="520" max="768" width="9.140625" style="33"/>
    <col min="769" max="769" width="6.85546875" style="33" customWidth="1"/>
    <col min="770" max="770" width="20.5703125" style="33" customWidth="1"/>
    <col min="771" max="771" width="34.28515625" style="33" customWidth="1"/>
    <col min="772" max="772" width="17.85546875" style="33" customWidth="1"/>
    <col min="773" max="774" width="19.140625" style="33" customWidth="1"/>
    <col min="775" max="775" width="16.42578125" style="33" customWidth="1"/>
    <col min="776" max="1024" width="9.140625" style="33"/>
    <col min="1025" max="1025" width="6.85546875" style="33" customWidth="1"/>
    <col min="1026" max="1026" width="20.5703125" style="33" customWidth="1"/>
    <col min="1027" max="1027" width="34.28515625" style="33" customWidth="1"/>
    <col min="1028" max="1028" width="17.85546875" style="33" customWidth="1"/>
    <col min="1029" max="1030" width="19.140625" style="33" customWidth="1"/>
    <col min="1031" max="1031" width="16.42578125" style="33" customWidth="1"/>
    <col min="1032" max="1280" width="9.140625" style="33"/>
    <col min="1281" max="1281" width="6.85546875" style="33" customWidth="1"/>
    <col min="1282" max="1282" width="20.5703125" style="33" customWidth="1"/>
    <col min="1283" max="1283" width="34.28515625" style="33" customWidth="1"/>
    <col min="1284" max="1284" width="17.85546875" style="33" customWidth="1"/>
    <col min="1285" max="1286" width="19.140625" style="33" customWidth="1"/>
    <col min="1287" max="1287" width="16.42578125" style="33" customWidth="1"/>
    <col min="1288" max="1536" width="9.140625" style="33"/>
    <col min="1537" max="1537" width="6.85546875" style="33" customWidth="1"/>
    <col min="1538" max="1538" width="20.5703125" style="33" customWidth="1"/>
    <col min="1539" max="1539" width="34.28515625" style="33" customWidth="1"/>
    <col min="1540" max="1540" width="17.85546875" style="33" customWidth="1"/>
    <col min="1541" max="1542" width="19.140625" style="33" customWidth="1"/>
    <col min="1543" max="1543" width="16.42578125" style="33" customWidth="1"/>
    <col min="1544" max="1792" width="9.140625" style="33"/>
    <col min="1793" max="1793" width="6.85546875" style="33" customWidth="1"/>
    <col min="1794" max="1794" width="20.5703125" style="33" customWidth="1"/>
    <col min="1795" max="1795" width="34.28515625" style="33" customWidth="1"/>
    <col min="1796" max="1796" width="17.85546875" style="33" customWidth="1"/>
    <col min="1797" max="1798" width="19.140625" style="33" customWidth="1"/>
    <col min="1799" max="1799" width="16.42578125" style="33" customWidth="1"/>
    <col min="1800" max="2048" width="9.140625" style="33"/>
    <col min="2049" max="2049" width="6.85546875" style="33" customWidth="1"/>
    <col min="2050" max="2050" width="20.5703125" style="33" customWidth="1"/>
    <col min="2051" max="2051" width="34.28515625" style="33" customWidth="1"/>
    <col min="2052" max="2052" width="17.85546875" style="33" customWidth="1"/>
    <col min="2053" max="2054" width="19.140625" style="33" customWidth="1"/>
    <col min="2055" max="2055" width="16.42578125" style="33" customWidth="1"/>
    <col min="2056" max="2304" width="9.140625" style="33"/>
    <col min="2305" max="2305" width="6.85546875" style="33" customWidth="1"/>
    <col min="2306" max="2306" width="20.5703125" style="33" customWidth="1"/>
    <col min="2307" max="2307" width="34.28515625" style="33" customWidth="1"/>
    <col min="2308" max="2308" width="17.85546875" style="33" customWidth="1"/>
    <col min="2309" max="2310" width="19.140625" style="33" customWidth="1"/>
    <col min="2311" max="2311" width="16.42578125" style="33" customWidth="1"/>
    <col min="2312" max="2560" width="9.140625" style="33"/>
    <col min="2561" max="2561" width="6.85546875" style="33" customWidth="1"/>
    <col min="2562" max="2562" width="20.5703125" style="33" customWidth="1"/>
    <col min="2563" max="2563" width="34.28515625" style="33" customWidth="1"/>
    <col min="2564" max="2564" width="17.85546875" style="33" customWidth="1"/>
    <col min="2565" max="2566" width="19.140625" style="33" customWidth="1"/>
    <col min="2567" max="2567" width="16.42578125" style="33" customWidth="1"/>
    <col min="2568" max="2816" width="9.140625" style="33"/>
    <col min="2817" max="2817" width="6.85546875" style="33" customWidth="1"/>
    <col min="2818" max="2818" width="20.5703125" style="33" customWidth="1"/>
    <col min="2819" max="2819" width="34.28515625" style="33" customWidth="1"/>
    <col min="2820" max="2820" width="17.85546875" style="33" customWidth="1"/>
    <col min="2821" max="2822" width="19.140625" style="33" customWidth="1"/>
    <col min="2823" max="2823" width="16.42578125" style="33" customWidth="1"/>
    <col min="2824" max="3072" width="9.140625" style="33"/>
    <col min="3073" max="3073" width="6.85546875" style="33" customWidth="1"/>
    <col min="3074" max="3074" width="20.5703125" style="33" customWidth="1"/>
    <col min="3075" max="3075" width="34.28515625" style="33" customWidth="1"/>
    <col min="3076" max="3076" width="17.85546875" style="33" customWidth="1"/>
    <col min="3077" max="3078" width="19.140625" style="33" customWidth="1"/>
    <col min="3079" max="3079" width="16.42578125" style="33" customWidth="1"/>
    <col min="3080" max="3328" width="9.140625" style="33"/>
    <col min="3329" max="3329" width="6.85546875" style="33" customWidth="1"/>
    <col min="3330" max="3330" width="20.5703125" style="33" customWidth="1"/>
    <col min="3331" max="3331" width="34.28515625" style="33" customWidth="1"/>
    <col min="3332" max="3332" width="17.85546875" style="33" customWidth="1"/>
    <col min="3333" max="3334" width="19.140625" style="33" customWidth="1"/>
    <col min="3335" max="3335" width="16.42578125" style="33" customWidth="1"/>
    <col min="3336" max="3584" width="9.140625" style="33"/>
    <col min="3585" max="3585" width="6.85546875" style="33" customWidth="1"/>
    <col min="3586" max="3586" width="20.5703125" style="33" customWidth="1"/>
    <col min="3587" max="3587" width="34.28515625" style="33" customWidth="1"/>
    <col min="3588" max="3588" width="17.85546875" style="33" customWidth="1"/>
    <col min="3589" max="3590" width="19.140625" style="33" customWidth="1"/>
    <col min="3591" max="3591" width="16.42578125" style="33" customWidth="1"/>
    <col min="3592" max="3840" width="9.140625" style="33"/>
    <col min="3841" max="3841" width="6.85546875" style="33" customWidth="1"/>
    <col min="3842" max="3842" width="20.5703125" style="33" customWidth="1"/>
    <col min="3843" max="3843" width="34.28515625" style="33" customWidth="1"/>
    <col min="3844" max="3844" width="17.85546875" style="33" customWidth="1"/>
    <col min="3845" max="3846" width="19.140625" style="33" customWidth="1"/>
    <col min="3847" max="3847" width="16.42578125" style="33" customWidth="1"/>
    <col min="3848" max="4096" width="9.140625" style="33"/>
    <col min="4097" max="4097" width="6.85546875" style="33" customWidth="1"/>
    <col min="4098" max="4098" width="20.5703125" style="33" customWidth="1"/>
    <col min="4099" max="4099" width="34.28515625" style="33" customWidth="1"/>
    <col min="4100" max="4100" width="17.85546875" style="33" customWidth="1"/>
    <col min="4101" max="4102" width="19.140625" style="33" customWidth="1"/>
    <col min="4103" max="4103" width="16.42578125" style="33" customWidth="1"/>
    <col min="4104" max="4352" width="9.140625" style="33"/>
    <col min="4353" max="4353" width="6.85546875" style="33" customWidth="1"/>
    <col min="4354" max="4354" width="20.5703125" style="33" customWidth="1"/>
    <col min="4355" max="4355" width="34.28515625" style="33" customWidth="1"/>
    <col min="4356" max="4356" width="17.85546875" style="33" customWidth="1"/>
    <col min="4357" max="4358" width="19.140625" style="33" customWidth="1"/>
    <col min="4359" max="4359" width="16.42578125" style="33" customWidth="1"/>
    <col min="4360" max="4608" width="9.140625" style="33"/>
    <col min="4609" max="4609" width="6.85546875" style="33" customWidth="1"/>
    <col min="4610" max="4610" width="20.5703125" style="33" customWidth="1"/>
    <col min="4611" max="4611" width="34.28515625" style="33" customWidth="1"/>
    <col min="4612" max="4612" width="17.85546875" style="33" customWidth="1"/>
    <col min="4613" max="4614" width="19.140625" style="33" customWidth="1"/>
    <col min="4615" max="4615" width="16.42578125" style="33" customWidth="1"/>
    <col min="4616" max="4864" width="9.140625" style="33"/>
    <col min="4865" max="4865" width="6.85546875" style="33" customWidth="1"/>
    <col min="4866" max="4866" width="20.5703125" style="33" customWidth="1"/>
    <col min="4867" max="4867" width="34.28515625" style="33" customWidth="1"/>
    <col min="4868" max="4868" width="17.85546875" style="33" customWidth="1"/>
    <col min="4869" max="4870" width="19.140625" style="33" customWidth="1"/>
    <col min="4871" max="4871" width="16.42578125" style="33" customWidth="1"/>
    <col min="4872" max="5120" width="9.140625" style="33"/>
    <col min="5121" max="5121" width="6.85546875" style="33" customWidth="1"/>
    <col min="5122" max="5122" width="20.5703125" style="33" customWidth="1"/>
    <col min="5123" max="5123" width="34.28515625" style="33" customWidth="1"/>
    <col min="5124" max="5124" width="17.85546875" style="33" customWidth="1"/>
    <col min="5125" max="5126" width="19.140625" style="33" customWidth="1"/>
    <col min="5127" max="5127" width="16.42578125" style="33" customWidth="1"/>
    <col min="5128" max="5376" width="9.140625" style="33"/>
    <col min="5377" max="5377" width="6.85546875" style="33" customWidth="1"/>
    <col min="5378" max="5378" width="20.5703125" style="33" customWidth="1"/>
    <col min="5379" max="5379" width="34.28515625" style="33" customWidth="1"/>
    <col min="5380" max="5380" width="17.85546875" style="33" customWidth="1"/>
    <col min="5381" max="5382" width="19.140625" style="33" customWidth="1"/>
    <col min="5383" max="5383" width="16.42578125" style="33" customWidth="1"/>
    <col min="5384" max="5632" width="9.140625" style="33"/>
    <col min="5633" max="5633" width="6.85546875" style="33" customWidth="1"/>
    <col min="5634" max="5634" width="20.5703125" style="33" customWidth="1"/>
    <col min="5635" max="5635" width="34.28515625" style="33" customWidth="1"/>
    <col min="5636" max="5636" width="17.85546875" style="33" customWidth="1"/>
    <col min="5637" max="5638" width="19.140625" style="33" customWidth="1"/>
    <col min="5639" max="5639" width="16.42578125" style="33" customWidth="1"/>
    <col min="5640" max="5888" width="9.140625" style="33"/>
    <col min="5889" max="5889" width="6.85546875" style="33" customWidth="1"/>
    <col min="5890" max="5890" width="20.5703125" style="33" customWidth="1"/>
    <col min="5891" max="5891" width="34.28515625" style="33" customWidth="1"/>
    <col min="5892" max="5892" width="17.85546875" style="33" customWidth="1"/>
    <col min="5893" max="5894" width="19.140625" style="33" customWidth="1"/>
    <col min="5895" max="5895" width="16.42578125" style="33" customWidth="1"/>
    <col min="5896" max="6144" width="9.140625" style="33"/>
    <col min="6145" max="6145" width="6.85546875" style="33" customWidth="1"/>
    <col min="6146" max="6146" width="20.5703125" style="33" customWidth="1"/>
    <col min="6147" max="6147" width="34.28515625" style="33" customWidth="1"/>
    <col min="6148" max="6148" width="17.85546875" style="33" customWidth="1"/>
    <col min="6149" max="6150" width="19.140625" style="33" customWidth="1"/>
    <col min="6151" max="6151" width="16.42578125" style="33" customWidth="1"/>
    <col min="6152" max="6400" width="9.140625" style="33"/>
    <col min="6401" max="6401" width="6.85546875" style="33" customWidth="1"/>
    <col min="6402" max="6402" width="20.5703125" style="33" customWidth="1"/>
    <col min="6403" max="6403" width="34.28515625" style="33" customWidth="1"/>
    <col min="6404" max="6404" width="17.85546875" style="33" customWidth="1"/>
    <col min="6405" max="6406" width="19.140625" style="33" customWidth="1"/>
    <col min="6407" max="6407" width="16.42578125" style="33" customWidth="1"/>
    <col min="6408" max="6656" width="9.140625" style="33"/>
    <col min="6657" max="6657" width="6.85546875" style="33" customWidth="1"/>
    <col min="6658" max="6658" width="20.5703125" style="33" customWidth="1"/>
    <col min="6659" max="6659" width="34.28515625" style="33" customWidth="1"/>
    <col min="6660" max="6660" width="17.85546875" style="33" customWidth="1"/>
    <col min="6661" max="6662" width="19.140625" style="33" customWidth="1"/>
    <col min="6663" max="6663" width="16.42578125" style="33" customWidth="1"/>
    <col min="6664" max="6912" width="9.140625" style="33"/>
    <col min="6913" max="6913" width="6.85546875" style="33" customWidth="1"/>
    <col min="6914" max="6914" width="20.5703125" style="33" customWidth="1"/>
    <col min="6915" max="6915" width="34.28515625" style="33" customWidth="1"/>
    <col min="6916" max="6916" width="17.85546875" style="33" customWidth="1"/>
    <col min="6917" max="6918" width="19.140625" style="33" customWidth="1"/>
    <col min="6919" max="6919" width="16.42578125" style="33" customWidth="1"/>
    <col min="6920" max="7168" width="9.140625" style="33"/>
    <col min="7169" max="7169" width="6.85546875" style="33" customWidth="1"/>
    <col min="7170" max="7170" width="20.5703125" style="33" customWidth="1"/>
    <col min="7171" max="7171" width="34.28515625" style="33" customWidth="1"/>
    <col min="7172" max="7172" width="17.85546875" style="33" customWidth="1"/>
    <col min="7173" max="7174" width="19.140625" style="33" customWidth="1"/>
    <col min="7175" max="7175" width="16.42578125" style="33" customWidth="1"/>
    <col min="7176" max="7424" width="9.140625" style="33"/>
    <col min="7425" max="7425" width="6.85546875" style="33" customWidth="1"/>
    <col min="7426" max="7426" width="20.5703125" style="33" customWidth="1"/>
    <col min="7427" max="7427" width="34.28515625" style="33" customWidth="1"/>
    <col min="7428" max="7428" width="17.85546875" style="33" customWidth="1"/>
    <col min="7429" max="7430" width="19.140625" style="33" customWidth="1"/>
    <col min="7431" max="7431" width="16.42578125" style="33" customWidth="1"/>
    <col min="7432" max="7680" width="9.140625" style="33"/>
    <col min="7681" max="7681" width="6.85546875" style="33" customWidth="1"/>
    <col min="7682" max="7682" width="20.5703125" style="33" customWidth="1"/>
    <col min="7683" max="7683" width="34.28515625" style="33" customWidth="1"/>
    <col min="7684" max="7684" width="17.85546875" style="33" customWidth="1"/>
    <col min="7685" max="7686" width="19.140625" style="33" customWidth="1"/>
    <col min="7687" max="7687" width="16.42578125" style="33" customWidth="1"/>
    <col min="7688" max="7936" width="9.140625" style="33"/>
    <col min="7937" max="7937" width="6.85546875" style="33" customWidth="1"/>
    <col min="7938" max="7938" width="20.5703125" style="33" customWidth="1"/>
    <col min="7939" max="7939" width="34.28515625" style="33" customWidth="1"/>
    <col min="7940" max="7940" width="17.85546875" style="33" customWidth="1"/>
    <col min="7941" max="7942" width="19.140625" style="33" customWidth="1"/>
    <col min="7943" max="7943" width="16.42578125" style="33" customWidth="1"/>
    <col min="7944" max="8192" width="9.140625" style="33"/>
    <col min="8193" max="8193" width="6.85546875" style="33" customWidth="1"/>
    <col min="8194" max="8194" width="20.5703125" style="33" customWidth="1"/>
    <col min="8195" max="8195" width="34.28515625" style="33" customWidth="1"/>
    <col min="8196" max="8196" width="17.85546875" style="33" customWidth="1"/>
    <col min="8197" max="8198" width="19.140625" style="33" customWidth="1"/>
    <col min="8199" max="8199" width="16.42578125" style="33" customWidth="1"/>
    <col min="8200" max="8448" width="9.140625" style="33"/>
    <col min="8449" max="8449" width="6.85546875" style="33" customWidth="1"/>
    <col min="8450" max="8450" width="20.5703125" style="33" customWidth="1"/>
    <col min="8451" max="8451" width="34.28515625" style="33" customWidth="1"/>
    <col min="8452" max="8452" width="17.85546875" style="33" customWidth="1"/>
    <col min="8453" max="8454" width="19.140625" style="33" customWidth="1"/>
    <col min="8455" max="8455" width="16.42578125" style="33" customWidth="1"/>
    <col min="8456" max="8704" width="9.140625" style="33"/>
    <col min="8705" max="8705" width="6.85546875" style="33" customWidth="1"/>
    <col min="8706" max="8706" width="20.5703125" style="33" customWidth="1"/>
    <col min="8707" max="8707" width="34.28515625" style="33" customWidth="1"/>
    <col min="8708" max="8708" width="17.85546875" style="33" customWidth="1"/>
    <col min="8709" max="8710" width="19.140625" style="33" customWidth="1"/>
    <col min="8711" max="8711" width="16.42578125" style="33" customWidth="1"/>
    <col min="8712" max="8960" width="9.140625" style="33"/>
    <col min="8961" max="8961" width="6.85546875" style="33" customWidth="1"/>
    <col min="8962" max="8962" width="20.5703125" style="33" customWidth="1"/>
    <col min="8963" max="8963" width="34.28515625" style="33" customWidth="1"/>
    <col min="8964" max="8964" width="17.85546875" style="33" customWidth="1"/>
    <col min="8965" max="8966" width="19.140625" style="33" customWidth="1"/>
    <col min="8967" max="8967" width="16.42578125" style="33" customWidth="1"/>
    <col min="8968" max="9216" width="9.140625" style="33"/>
    <col min="9217" max="9217" width="6.85546875" style="33" customWidth="1"/>
    <col min="9218" max="9218" width="20.5703125" style="33" customWidth="1"/>
    <col min="9219" max="9219" width="34.28515625" style="33" customWidth="1"/>
    <col min="9220" max="9220" width="17.85546875" style="33" customWidth="1"/>
    <col min="9221" max="9222" width="19.140625" style="33" customWidth="1"/>
    <col min="9223" max="9223" width="16.42578125" style="33" customWidth="1"/>
    <col min="9224" max="9472" width="9.140625" style="33"/>
    <col min="9473" max="9473" width="6.85546875" style="33" customWidth="1"/>
    <col min="9474" max="9474" width="20.5703125" style="33" customWidth="1"/>
    <col min="9475" max="9475" width="34.28515625" style="33" customWidth="1"/>
    <col min="9476" max="9476" width="17.85546875" style="33" customWidth="1"/>
    <col min="9477" max="9478" width="19.140625" style="33" customWidth="1"/>
    <col min="9479" max="9479" width="16.42578125" style="33" customWidth="1"/>
    <col min="9480" max="9728" width="9.140625" style="33"/>
    <col min="9729" max="9729" width="6.85546875" style="33" customWidth="1"/>
    <col min="9730" max="9730" width="20.5703125" style="33" customWidth="1"/>
    <col min="9731" max="9731" width="34.28515625" style="33" customWidth="1"/>
    <col min="9732" max="9732" width="17.85546875" style="33" customWidth="1"/>
    <col min="9733" max="9734" width="19.140625" style="33" customWidth="1"/>
    <col min="9735" max="9735" width="16.42578125" style="33" customWidth="1"/>
    <col min="9736" max="9984" width="9.140625" style="33"/>
    <col min="9985" max="9985" width="6.85546875" style="33" customWidth="1"/>
    <col min="9986" max="9986" width="20.5703125" style="33" customWidth="1"/>
    <col min="9987" max="9987" width="34.28515625" style="33" customWidth="1"/>
    <col min="9988" max="9988" width="17.85546875" style="33" customWidth="1"/>
    <col min="9989" max="9990" width="19.140625" style="33" customWidth="1"/>
    <col min="9991" max="9991" width="16.42578125" style="33" customWidth="1"/>
    <col min="9992" max="10240" width="9.140625" style="33"/>
    <col min="10241" max="10241" width="6.85546875" style="33" customWidth="1"/>
    <col min="10242" max="10242" width="20.5703125" style="33" customWidth="1"/>
    <col min="10243" max="10243" width="34.28515625" style="33" customWidth="1"/>
    <col min="10244" max="10244" width="17.85546875" style="33" customWidth="1"/>
    <col min="10245" max="10246" width="19.140625" style="33" customWidth="1"/>
    <col min="10247" max="10247" width="16.42578125" style="33" customWidth="1"/>
    <col min="10248" max="10496" width="9.140625" style="33"/>
    <col min="10497" max="10497" width="6.85546875" style="33" customWidth="1"/>
    <col min="10498" max="10498" width="20.5703125" style="33" customWidth="1"/>
    <col min="10499" max="10499" width="34.28515625" style="33" customWidth="1"/>
    <col min="10500" max="10500" width="17.85546875" style="33" customWidth="1"/>
    <col min="10501" max="10502" width="19.140625" style="33" customWidth="1"/>
    <col min="10503" max="10503" width="16.42578125" style="33" customWidth="1"/>
    <col min="10504" max="10752" width="9.140625" style="33"/>
    <col min="10753" max="10753" width="6.85546875" style="33" customWidth="1"/>
    <col min="10754" max="10754" width="20.5703125" style="33" customWidth="1"/>
    <col min="10755" max="10755" width="34.28515625" style="33" customWidth="1"/>
    <col min="10756" max="10756" width="17.85546875" style="33" customWidth="1"/>
    <col min="10757" max="10758" width="19.140625" style="33" customWidth="1"/>
    <col min="10759" max="10759" width="16.42578125" style="33" customWidth="1"/>
    <col min="10760" max="11008" width="9.140625" style="33"/>
    <col min="11009" max="11009" width="6.85546875" style="33" customWidth="1"/>
    <col min="11010" max="11010" width="20.5703125" style="33" customWidth="1"/>
    <col min="11011" max="11011" width="34.28515625" style="33" customWidth="1"/>
    <col min="11012" max="11012" width="17.85546875" style="33" customWidth="1"/>
    <col min="11013" max="11014" width="19.140625" style="33" customWidth="1"/>
    <col min="11015" max="11015" width="16.42578125" style="33" customWidth="1"/>
    <col min="11016" max="11264" width="9.140625" style="33"/>
    <col min="11265" max="11265" width="6.85546875" style="33" customWidth="1"/>
    <col min="11266" max="11266" width="20.5703125" style="33" customWidth="1"/>
    <col min="11267" max="11267" width="34.28515625" style="33" customWidth="1"/>
    <col min="11268" max="11268" width="17.85546875" style="33" customWidth="1"/>
    <col min="11269" max="11270" width="19.140625" style="33" customWidth="1"/>
    <col min="11271" max="11271" width="16.42578125" style="33" customWidth="1"/>
    <col min="11272" max="11520" width="9.140625" style="33"/>
    <col min="11521" max="11521" width="6.85546875" style="33" customWidth="1"/>
    <col min="11522" max="11522" width="20.5703125" style="33" customWidth="1"/>
    <col min="11523" max="11523" width="34.28515625" style="33" customWidth="1"/>
    <col min="11524" max="11524" width="17.85546875" style="33" customWidth="1"/>
    <col min="11525" max="11526" width="19.140625" style="33" customWidth="1"/>
    <col min="11527" max="11527" width="16.42578125" style="33" customWidth="1"/>
    <col min="11528" max="11776" width="9.140625" style="33"/>
    <col min="11777" max="11777" width="6.85546875" style="33" customWidth="1"/>
    <col min="11778" max="11778" width="20.5703125" style="33" customWidth="1"/>
    <col min="11779" max="11779" width="34.28515625" style="33" customWidth="1"/>
    <col min="11780" max="11780" width="17.85546875" style="33" customWidth="1"/>
    <col min="11781" max="11782" width="19.140625" style="33" customWidth="1"/>
    <col min="11783" max="11783" width="16.42578125" style="33" customWidth="1"/>
    <col min="11784" max="12032" width="9.140625" style="33"/>
    <col min="12033" max="12033" width="6.85546875" style="33" customWidth="1"/>
    <col min="12034" max="12034" width="20.5703125" style="33" customWidth="1"/>
    <col min="12035" max="12035" width="34.28515625" style="33" customWidth="1"/>
    <col min="12036" max="12036" width="17.85546875" style="33" customWidth="1"/>
    <col min="12037" max="12038" width="19.140625" style="33" customWidth="1"/>
    <col min="12039" max="12039" width="16.42578125" style="33" customWidth="1"/>
    <col min="12040" max="12288" width="9.140625" style="33"/>
    <col min="12289" max="12289" width="6.85546875" style="33" customWidth="1"/>
    <col min="12290" max="12290" width="20.5703125" style="33" customWidth="1"/>
    <col min="12291" max="12291" width="34.28515625" style="33" customWidth="1"/>
    <col min="12292" max="12292" width="17.85546875" style="33" customWidth="1"/>
    <col min="12293" max="12294" width="19.140625" style="33" customWidth="1"/>
    <col min="12295" max="12295" width="16.42578125" style="33" customWidth="1"/>
    <col min="12296" max="12544" width="9.140625" style="33"/>
    <col min="12545" max="12545" width="6.85546875" style="33" customWidth="1"/>
    <col min="12546" max="12546" width="20.5703125" style="33" customWidth="1"/>
    <col min="12547" max="12547" width="34.28515625" style="33" customWidth="1"/>
    <col min="12548" max="12548" width="17.85546875" style="33" customWidth="1"/>
    <col min="12549" max="12550" width="19.140625" style="33" customWidth="1"/>
    <col min="12551" max="12551" width="16.42578125" style="33" customWidth="1"/>
    <col min="12552" max="12800" width="9.140625" style="33"/>
    <col min="12801" max="12801" width="6.85546875" style="33" customWidth="1"/>
    <col min="12802" max="12802" width="20.5703125" style="33" customWidth="1"/>
    <col min="12803" max="12803" width="34.28515625" style="33" customWidth="1"/>
    <col min="12804" max="12804" width="17.85546875" style="33" customWidth="1"/>
    <col min="12805" max="12806" width="19.140625" style="33" customWidth="1"/>
    <col min="12807" max="12807" width="16.42578125" style="33" customWidth="1"/>
    <col min="12808" max="13056" width="9.140625" style="33"/>
    <col min="13057" max="13057" width="6.85546875" style="33" customWidth="1"/>
    <col min="13058" max="13058" width="20.5703125" style="33" customWidth="1"/>
    <col min="13059" max="13059" width="34.28515625" style="33" customWidth="1"/>
    <col min="13060" max="13060" width="17.85546875" style="33" customWidth="1"/>
    <col min="13061" max="13062" width="19.140625" style="33" customWidth="1"/>
    <col min="13063" max="13063" width="16.42578125" style="33" customWidth="1"/>
    <col min="13064" max="13312" width="9.140625" style="33"/>
    <col min="13313" max="13313" width="6.85546875" style="33" customWidth="1"/>
    <col min="13314" max="13314" width="20.5703125" style="33" customWidth="1"/>
    <col min="13315" max="13315" width="34.28515625" style="33" customWidth="1"/>
    <col min="13316" max="13316" width="17.85546875" style="33" customWidth="1"/>
    <col min="13317" max="13318" width="19.140625" style="33" customWidth="1"/>
    <col min="13319" max="13319" width="16.42578125" style="33" customWidth="1"/>
    <col min="13320" max="13568" width="9.140625" style="33"/>
    <col min="13569" max="13569" width="6.85546875" style="33" customWidth="1"/>
    <col min="13570" max="13570" width="20.5703125" style="33" customWidth="1"/>
    <col min="13571" max="13571" width="34.28515625" style="33" customWidth="1"/>
    <col min="13572" max="13572" width="17.85546875" style="33" customWidth="1"/>
    <col min="13573" max="13574" width="19.140625" style="33" customWidth="1"/>
    <col min="13575" max="13575" width="16.42578125" style="33" customWidth="1"/>
    <col min="13576" max="13824" width="9.140625" style="33"/>
    <col min="13825" max="13825" width="6.85546875" style="33" customWidth="1"/>
    <col min="13826" max="13826" width="20.5703125" style="33" customWidth="1"/>
    <col min="13827" max="13827" width="34.28515625" style="33" customWidth="1"/>
    <col min="13828" max="13828" width="17.85546875" style="33" customWidth="1"/>
    <col min="13829" max="13830" width="19.140625" style="33" customWidth="1"/>
    <col min="13831" max="13831" width="16.42578125" style="33" customWidth="1"/>
    <col min="13832" max="14080" width="9.140625" style="33"/>
    <col min="14081" max="14081" width="6.85546875" style="33" customWidth="1"/>
    <col min="14082" max="14082" width="20.5703125" style="33" customWidth="1"/>
    <col min="14083" max="14083" width="34.28515625" style="33" customWidth="1"/>
    <col min="14084" max="14084" width="17.85546875" style="33" customWidth="1"/>
    <col min="14085" max="14086" width="19.140625" style="33" customWidth="1"/>
    <col min="14087" max="14087" width="16.42578125" style="33" customWidth="1"/>
    <col min="14088" max="14336" width="9.140625" style="33"/>
    <col min="14337" max="14337" width="6.85546875" style="33" customWidth="1"/>
    <col min="14338" max="14338" width="20.5703125" style="33" customWidth="1"/>
    <col min="14339" max="14339" width="34.28515625" style="33" customWidth="1"/>
    <col min="14340" max="14340" width="17.85546875" style="33" customWidth="1"/>
    <col min="14341" max="14342" width="19.140625" style="33" customWidth="1"/>
    <col min="14343" max="14343" width="16.42578125" style="33" customWidth="1"/>
    <col min="14344" max="14592" width="9.140625" style="33"/>
    <col min="14593" max="14593" width="6.85546875" style="33" customWidth="1"/>
    <col min="14594" max="14594" width="20.5703125" style="33" customWidth="1"/>
    <col min="14595" max="14595" width="34.28515625" style="33" customWidth="1"/>
    <col min="14596" max="14596" width="17.85546875" style="33" customWidth="1"/>
    <col min="14597" max="14598" width="19.140625" style="33" customWidth="1"/>
    <col min="14599" max="14599" width="16.42578125" style="33" customWidth="1"/>
    <col min="14600" max="14848" width="9.140625" style="33"/>
    <col min="14849" max="14849" width="6.85546875" style="33" customWidth="1"/>
    <col min="14850" max="14850" width="20.5703125" style="33" customWidth="1"/>
    <col min="14851" max="14851" width="34.28515625" style="33" customWidth="1"/>
    <col min="14852" max="14852" width="17.85546875" style="33" customWidth="1"/>
    <col min="14853" max="14854" width="19.140625" style="33" customWidth="1"/>
    <col min="14855" max="14855" width="16.42578125" style="33" customWidth="1"/>
    <col min="14856" max="15104" width="9.140625" style="33"/>
    <col min="15105" max="15105" width="6.85546875" style="33" customWidth="1"/>
    <col min="15106" max="15106" width="20.5703125" style="33" customWidth="1"/>
    <col min="15107" max="15107" width="34.28515625" style="33" customWidth="1"/>
    <col min="15108" max="15108" width="17.85546875" style="33" customWidth="1"/>
    <col min="15109" max="15110" width="19.140625" style="33" customWidth="1"/>
    <col min="15111" max="15111" width="16.42578125" style="33" customWidth="1"/>
    <col min="15112" max="15360" width="9.140625" style="33"/>
    <col min="15361" max="15361" width="6.85546875" style="33" customWidth="1"/>
    <col min="15362" max="15362" width="20.5703125" style="33" customWidth="1"/>
    <col min="15363" max="15363" width="34.28515625" style="33" customWidth="1"/>
    <col min="15364" max="15364" width="17.85546875" style="33" customWidth="1"/>
    <col min="15365" max="15366" width="19.140625" style="33" customWidth="1"/>
    <col min="15367" max="15367" width="16.42578125" style="33" customWidth="1"/>
    <col min="15368" max="15616" width="9.140625" style="33"/>
    <col min="15617" max="15617" width="6.85546875" style="33" customWidth="1"/>
    <col min="15618" max="15618" width="20.5703125" style="33" customWidth="1"/>
    <col min="15619" max="15619" width="34.28515625" style="33" customWidth="1"/>
    <col min="15620" max="15620" width="17.85546875" style="33" customWidth="1"/>
    <col min="15621" max="15622" width="19.140625" style="33" customWidth="1"/>
    <col min="15623" max="15623" width="16.42578125" style="33" customWidth="1"/>
    <col min="15624" max="15872" width="9.140625" style="33"/>
    <col min="15873" max="15873" width="6.85546875" style="33" customWidth="1"/>
    <col min="15874" max="15874" width="20.5703125" style="33" customWidth="1"/>
    <col min="15875" max="15875" width="34.28515625" style="33" customWidth="1"/>
    <col min="15876" max="15876" width="17.85546875" style="33" customWidth="1"/>
    <col min="15877" max="15878" width="19.140625" style="33" customWidth="1"/>
    <col min="15879" max="15879" width="16.42578125" style="33" customWidth="1"/>
    <col min="15880" max="16128" width="9.140625" style="33"/>
    <col min="16129" max="16129" width="6.85546875" style="33" customWidth="1"/>
    <col min="16130" max="16130" width="20.5703125" style="33" customWidth="1"/>
    <col min="16131" max="16131" width="34.28515625" style="33" customWidth="1"/>
    <col min="16132" max="16132" width="17.85546875" style="33" customWidth="1"/>
    <col min="16133" max="16134" width="19.140625" style="33" customWidth="1"/>
    <col min="16135" max="16135" width="16.42578125" style="33" customWidth="1"/>
    <col min="16136" max="16384" width="9.140625" style="33"/>
  </cols>
  <sheetData>
    <row r="1" spans="1:9" ht="15" x14ac:dyDescent="0.2">
      <c r="A1" s="151" t="s">
        <v>0</v>
      </c>
      <c r="B1" s="151"/>
      <c r="C1" s="151"/>
      <c r="D1" s="151"/>
      <c r="E1" s="151"/>
      <c r="F1" s="151"/>
      <c r="G1" s="151"/>
      <c r="H1" s="151"/>
      <c r="I1" s="1"/>
    </row>
    <row r="2" spans="1:9" ht="15" x14ac:dyDescent="0.2">
      <c r="A2" s="151" t="s">
        <v>1108</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row>
    <row r="6" spans="1:9" x14ac:dyDescent="0.2">
      <c r="A6" s="40"/>
      <c r="B6" s="41"/>
      <c r="C6" s="41" t="s">
        <v>10</v>
      </c>
      <c r="D6" s="41"/>
      <c r="E6" s="42"/>
      <c r="F6" s="43"/>
      <c r="G6" s="44"/>
      <c r="H6" s="39"/>
    </row>
    <row r="7" spans="1:9" x14ac:dyDescent="0.2">
      <c r="A7" s="50"/>
      <c r="B7" s="50"/>
      <c r="C7" s="51" t="s">
        <v>134</v>
      </c>
      <c r="D7" s="50"/>
      <c r="E7" s="50" t="s">
        <v>135</v>
      </c>
      <c r="F7" s="56" t="s">
        <v>137</v>
      </c>
      <c r="G7" s="53">
        <v>0</v>
      </c>
      <c r="H7" s="39"/>
    </row>
    <row r="8" spans="1:9" x14ac:dyDescent="0.2">
      <c r="A8" s="50"/>
      <c r="B8" s="50"/>
      <c r="C8" s="54"/>
      <c r="D8" s="50"/>
      <c r="E8" s="50"/>
      <c r="F8" s="55"/>
      <c r="G8" s="55"/>
      <c r="H8" s="39"/>
    </row>
    <row r="9" spans="1:9" x14ac:dyDescent="0.2">
      <c r="A9" s="50"/>
      <c r="B9" s="50"/>
      <c r="C9" s="51" t="s">
        <v>136</v>
      </c>
      <c r="D9" s="50"/>
      <c r="E9" s="50"/>
      <c r="F9" s="50"/>
      <c r="G9" s="50"/>
      <c r="H9" s="39"/>
    </row>
    <row r="10" spans="1:9" x14ac:dyDescent="0.2">
      <c r="A10" s="50"/>
      <c r="B10" s="50"/>
      <c r="C10" s="51" t="s">
        <v>134</v>
      </c>
      <c r="D10" s="50"/>
      <c r="E10" s="50" t="s">
        <v>135</v>
      </c>
      <c r="F10" s="56" t="s">
        <v>137</v>
      </c>
      <c r="G10" s="53">
        <v>0</v>
      </c>
      <c r="H10" s="39"/>
    </row>
    <row r="11" spans="1:9" x14ac:dyDescent="0.2">
      <c r="A11" s="50"/>
      <c r="B11" s="50"/>
      <c r="C11" s="54"/>
      <c r="D11" s="50"/>
      <c r="E11" s="50"/>
      <c r="F11" s="55"/>
      <c r="G11" s="55"/>
      <c r="H11" s="39"/>
    </row>
    <row r="12" spans="1:9" x14ac:dyDescent="0.2">
      <c r="A12" s="50"/>
      <c r="B12" s="50"/>
      <c r="C12" s="51" t="s">
        <v>138</v>
      </c>
      <c r="D12" s="50"/>
      <c r="E12" s="50"/>
      <c r="F12" s="50"/>
      <c r="G12" s="50"/>
      <c r="H12" s="39"/>
    </row>
    <row r="13" spans="1:9" x14ac:dyDescent="0.2">
      <c r="A13" s="50"/>
      <c r="B13" s="50"/>
      <c r="C13" s="51" t="s">
        <v>134</v>
      </c>
      <c r="D13" s="50"/>
      <c r="E13" s="50" t="s">
        <v>135</v>
      </c>
      <c r="F13" s="56" t="s">
        <v>137</v>
      </c>
      <c r="G13" s="53">
        <v>0</v>
      </c>
      <c r="H13" s="39"/>
    </row>
    <row r="14" spans="1:9" x14ac:dyDescent="0.2">
      <c r="A14" s="50"/>
      <c r="B14" s="50"/>
      <c r="C14" s="54"/>
      <c r="D14" s="50"/>
      <c r="E14" s="50"/>
      <c r="F14" s="55"/>
      <c r="G14" s="55"/>
      <c r="H14" s="39"/>
    </row>
    <row r="15" spans="1:9" x14ac:dyDescent="0.2">
      <c r="A15" s="50"/>
      <c r="B15" s="50"/>
      <c r="C15" s="51" t="s">
        <v>139</v>
      </c>
      <c r="D15" s="50"/>
      <c r="E15" s="50"/>
      <c r="F15" s="50"/>
      <c r="G15" s="50"/>
      <c r="H15" s="39"/>
    </row>
    <row r="16" spans="1:9" x14ac:dyDescent="0.2">
      <c r="A16" s="50"/>
      <c r="B16" s="50"/>
      <c r="C16" s="51" t="s">
        <v>134</v>
      </c>
      <c r="D16" s="50"/>
      <c r="E16" s="50" t="s">
        <v>135</v>
      </c>
      <c r="F16" s="56" t="s">
        <v>137</v>
      </c>
      <c r="G16" s="53">
        <v>0</v>
      </c>
      <c r="H16" s="39"/>
    </row>
    <row r="17" spans="1:8" x14ac:dyDescent="0.2">
      <c r="A17" s="50"/>
      <c r="B17" s="50"/>
      <c r="C17" s="54"/>
      <c r="D17" s="50"/>
      <c r="E17" s="50"/>
      <c r="F17" s="55"/>
      <c r="G17" s="55"/>
      <c r="H17" s="39"/>
    </row>
    <row r="18" spans="1:8" x14ac:dyDescent="0.2">
      <c r="A18" s="50"/>
      <c r="B18" s="50"/>
      <c r="C18" s="51" t="s">
        <v>140</v>
      </c>
      <c r="D18" s="50"/>
      <c r="E18" s="50"/>
      <c r="F18" s="55"/>
      <c r="G18" s="55"/>
      <c r="H18" s="39"/>
    </row>
    <row r="19" spans="1:8" x14ac:dyDescent="0.2">
      <c r="A19" s="50"/>
      <c r="B19" s="50"/>
      <c r="C19" s="51" t="s">
        <v>134</v>
      </c>
      <c r="D19" s="50"/>
      <c r="E19" s="50" t="s">
        <v>135</v>
      </c>
      <c r="F19" s="56" t="s">
        <v>137</v>
      </c>
      <c r="G19" s="53">
        <v>0</v>
      </c>
      <c r="H19" s="39"/>
    </row>
    <row r="20" spans="1:8" x14ac:dyDescent="0.2">
      <c r="A20" s="50"/>
      <c r="B20" s="50"/>
      <c r="C20" s="54"/>
      <c r="D20" s="50"/>
      <c r="E20" s="50"/>
      <c r="F20" s="55"/>
      <c r="G20" s="55"/>
      <c r="H20" s="39"/>
    </row>
    <row r="21" spans="1:8" x14ac:dyDescent="0.2">
      <c r="A21" s="50"/>
      <c r="B21" s="50"/>
      <c r="C21" s="51" t="s">
        <v>141</v>
      </c>
      <c r="D21" s="50"/>
      <c r="E21" s="50"/>
      <c r="F21" s="55"/>
      <c r="G21" s="55"/>
      <c r="H21" s="39"/>
    </row>
    <row r="22" spans="1:8" x14ac:dyDescent="0.2">
      <c r="A22" s="50"/>
      <c r="B22" s="50"/>
      <c r="C22" s="51" t="s">
        <v>134</v>
      </c>
      <c r="D22" s="50"/>
      <c r="E22" s="50" t="s">
        <v>135</v>
      </c>
      <c r="F22" s="56" t="s">
        <v>137</v>
      </c>
      <c r="G22" s="53">
        <v>0</v>
      </c>
      <c r="H22" s="39"/>
    </row>
    <row r="23" spans="1:8" x14ac:dyDescent="0.2">
      <c r="A23" s="50"/>
      <c r="B23" s="50"/>
      <c r="C23" s="54"/>
      <c r="D23" s="50"/>
      <c r="E23" s="50"/>
      <c r="F23" s="55"/>
      <c r="G23" s="55"/>
      <c r="H23" s="39"/>
    </row>
    <row r="24" spans="1:8" x14ac:dyDescent="0.2">
      <c r="A24" s="50"/>
      <c r="B24" s="50"/>
      <c r="C24" s="51" t="s">
        <v>142</v>
      </c>
      <c r="D24" s="50"/>
      <c r="E24" s="50"/>
      <c r="F24" s="52">
        <v>0</v>
      </c>
      <c r="G24" s="53">
        <v>0</v>
      </c>
      <c r="H24" s="39"/>
    </row>
    <row r="25" spans="1:8" x14ac:dyDescent="0.2">
      <c r="A25" s="50"/>
      <c r="B25" s="50"/>
      <c r="C25" s="54"/>
      <c r="D25" s="50"/>
      <c r="E25" s="50"/>
      <c r="F25" s="55"/>
      <c r="G25" s="55"/>
      <c r="H25" s="39"/>
    </row>
    <row r="26" spans="1:8" x14ac:dyDescent="0.2">
      <c r="A26" s="50"/>
      <c r="B26" s="50"/>
      <c r="C26" s="51" t="s">
        <v>143</v>
      </c>
      <c r="D26" s="50"/>
      <c r="E26" s="50"/>
      <c r="F26" s="55"/>
      <c r="G26" s="55"/>
      <c r="H26" s="39"/>
    </row>
    <row r="27" spans="1:8" x14ac:dyDescent="0.2">
      <c r="A27" s="50"/>
      <c r="B27" s="50"/>
      <c r="C27" s="51" t="s">
        <v>10</v>
      </c>
      <c r="D27" s="50"/>
      <c r="E27" s="50"/>
      <c r="F27" s="55"/>
      <c r="G27" s="55"/>
      <c r="H27" s="39"/>
    </row>
    <row r="28" spans="1:8" x14ac:dyDescent="0.2">
      <c r="A28" s="50"/>
      <c r="B28" s="50"/>
      <c r="C28" s="51" t="s">
        <v>134</v>
      </c>
      <c r="D28" s="50"/>
      <c r="E28" s="50" t="s">
        <v>135</v>
      </c>
      <c r="F28" s="56" t="s">
        <v>137</v>
      </c>
      <c r="G28" s="53">
        <v>0</v>
      </c>
      <c r="H28" s="39"/>
    </row>
    <row r="29" spans="1:8" x14ac:dyDescent="0.2">
      <c r="A29" s="50"/>
      <c r="B29" s="50"/>
      <c r="C29" s="54"/>
      <c r="D29" s="50"/>
      <c r="E29" s="50"/>
      <c r="F29" s="55"/>
      <c r="G29" s="55"/>
      <c r="H29" s="39"/>
    </row>
    <row r="30" spans="1:8" x14ac:dyDescent="0.2">
      <c r="A30" s="50"/>
      <c r="B30" s="50"/>
      <c r="C30" s="51" t="s">
        <v>144</v>
      </c>
      <c r="D30" s="50"/>
      <c r="E30" s="50"/>
      <c r="F30" s="50"/>
      <c r="G30" s="50"/>
      <c r="H30" s="39"/>
    </row>
    <row r="31" spans="1:8" x14ac:dyDescent="0.2">
      <c r="A31" s="50"/>
      <c r="B31" s="50"/>
      <c r="C31" s="51" t="s">
        <v>134</v>
      </c>
      <c r="D31" s="50"/>
      <c r="E31" s="50" t="s">
        <v>135</v>
      </c>
      <c r="F31" s="56" t="s">
        <v>137</v>
      </c>
      <c r="G31" s="53">
        <v>0</v>
      </c>
      <c r="H31" s="39"/>
    </row>
    <row r="32" spans="1:8" x14ac:dyDescent="0.2">
      <c r="A32" s="50"/>
      <c r="B32" s="50"/>
      <c r="C32" s="54"/>
      <c r="D32" s="50"/>
      <c r="E32" s="50"/>
      <c r="F32" s="55"/>
      <c r="G32" s="55"/>
      <c r="H32" s="39"/>
    </row>
    <row r="33" spans="1:8" x14ac:dyDescent="0.2">
      <c r="A33" s="50"/>
      <c r="B33" s="50"/>
      <c r="C33" s="51" t="s">
        <v>145</v>
      </c>
      <c r="D33" s="50"/>
      <c r="E33" s="50"/>
      <c r="F33" s="50"/>
      <c r="G33" s="50"/>
      <c r="H33" s="39"/>
    </row>
    <row r="34" spans="1:8" x14ac:dyDescent="0.2">
      <c r="A34" s="50"/>
      <c r="B34" s="50"/>
      <c r="C34" s="51" t="s">
        <v>134</v>
      </c>
      <c r="D34" s="50"/>
      <c r="E34" s="50" t="s">
        <v>135</v>
      </c>
      <c r="F34" s="56" t="s">
        <v>137</v>
      </c>
      <c r="G34" s="53">
        <v>0</v>
      </c>
      <c r="H34" s="39"/>
    </row>
    <row r="35" spans="1:8" x14ac:dyDescent="0.2">
      <c r="A35" s="50"/>
      <c r="B35" s="50"/>
      <c r="C35" s="54"/>
      <c r="D35" s="50"/>
      <c r="E35" s="50"/>
      <c r="F35" s="55"/>
      <c r="G35" s="55"/>
      <c r="H35" s="39"/>
    </row>
    <row r="36" spans="1:8" x14ac:dyDescent="0.2">
      <c r="A36" s="50"/>
      <c r="B36" s="50"/>
      <c r="C36" s="51" t="s">
        <v>146</v>
      </c>
      <c r="D36" s="50"/>
      <c r="E36" s="50"/>
      <c r="F36" s="55"/>
      <c r="G36" s="55"/>
      <c r="H36" s="39"/>
    </row>
    <row r="37" spans="1:8" x14ac:dyDescent="0.2">
      <c r="A37" s="50"/>
      <c r="B37" s="50"/>
      <c r="C37" s="51" t="s">
        <v>134</v>
      </c>
      <c r="D37" s="50"/>
      <c r="E37" s="50" t="s">
        <v>135</v>
      </c>
      <c r="F37" s="56" t="s">
        <v>137</v>
      </c>
      <c r="G37" s="53">
        <v>0</v>
      </c>
      <c r="H37" s="39"/>
    </row>
    <row r="38" spans="1:8" x14ac:dyDescent="0.2">
      <c r="A38" s="50"/>
      <c r="B38" s="50"/>
      <c r="C38" s="54"/>
      <c r="D38" s="50"/>
      <c r="E38" s="50"/>
      <c r="F38" s="55"/>
      <c r="G38" s="55"/>
      <c r="H38" s="39"/>
    </row>
    <row r="39" spans="1:8" x14ac:dyDescent="0.2">
      <c r="A39" s="50"/>
      <c r="B39" s="50"/>
      <c r="C39" s="51" t="s">
        <v>147</v>
      </c>
      <c r="D39" s="50"/>
      <c r="E39" s="50"/>
      <c r="F39" s="52">
        <v>0</v>
      </c>
      <c r="G39" s="53">
        <v>0</v>
      </c>
      <c r="H39" s="39"/>
    </row>
    <row r="40" spans="1:8" x14ac:dyDescent="0.2">
      <c r="A40" s="50"/>
      <c r="B40" s="50"/>
      <c r="C40" s="54"/>
      <c r="D40" s="50"/>
      <c r="E40" s="50"/>
      <c r="F40" s="55"/>
      <c r="G40" s="55"/>
      <c r="H40" s="39"/>
    </row>
    <row r="41" spans="1:8" x14ac:dyDescent="0.2">
      <c r="A41" s="50"/>
      <c r="B41" s="50"/>
      <c r="C41" s="51" t="s">
        <v>148</v>
      </c>
      <c r="D41" s="50"/>
      <c r="E41" s="50"/>
      <c r="F41" s="55"/>
      <c r="G41" s="55"/>
      <c r="H41" s="39"/>
    </row>
    <row r="42" spans="1:8" x14ac:dyDescent="0.2">
      <c r="A42" s="50"/>
      <c r="B42" s="50"/>
      <c r="C42" s="51" t="s">
        <v>149</v>
      </c>
      <c r="D42" s="50"/>
      <c r="E42" s="50"/>
      <c r="F42" s="55"/>
      <c r="G42" s="55"/>
      <c r="H42" s="39"/>
    </row>
    <row r="43" spans="1:8" x14ac:dyDescent="0.2">
      <c r="A43" s="50"/>
      <c r="B43" s="50"/>
      <c r="C43" s="51" t="s">
        <v>134</v>
      </c>
      <c r="D43" s="50"/>
      <c r="E43" s="50" t="s">
        <v>135</v>
      </c>
      <c r="F43" s="56" t="s">
        <v>137</v>
      </c>
      <c r="G43" s="53">
        <v>0</v>
      </c>
      <c r="H43" s="39"/>
    </row>
    <row r="44" spans="1:8" x14ac:dyDescent="0.2">
      <c r="A44" s="50"/>
      <c r="B44" s="50"/>
      <c r="C44" s="54"/>
      <c r="D44" s="50"/>
      <c r="E44" s="50"/>
      <c r="F44" s="55"/>
      <c r="G44" s="55"/>
      <c r="H44" s="39"/>
    </row>
    <row r="45" spans="1:8" x14ac:dyDescent="0.2">
      <c r="A45" s="50"/>
      <c r="B45" s="50"/>
      <c r="C45" s="51" t="s">
        <v>150</v>
      </c>
      <c r="D45" s="50"/>
      <c r="E45" s="50"/>
      <c r="F45" s="55"/>
      <c r="G45" s="55"/>
      <c r="H45" s="39"/>
    </row>
    <row r="46" spans="1:8" x14ac:dyDescent="0.2">
      <c r="A46" s="50"/>
      <c r="B46" s="50"/>
      <c r="C46" s="51" t="s">
        <v>134</v>
      </c>
      <c r="D46" s="50"/>
      <c r="E46" s="50" t="s">
        <v>135</v>
      </c>
      <c r="F46" s="56" t="s">
        <v>137</v>
      </c>
      <c r="G46" s="53">
        <v>0</v>
      </c>
      <c r="H46" s="39"/>
    </row>
    <row r="47" spans="1:8" x14ac:dyDescent="0.2">
      <c r="A47" s="50"/>
      <c r="B47" s="50"/>
      <c r="C47" s="54"/>
      <c r="D47" s="50"/>
      <c r="E47" s="50"/>
      <c r="F47" s="55"/>
      <c r="G47" s="55"/>
      <c r="H47" s="39"/>
    </row>
    <row r="48" spans="1:8" x14ac:dyDescent="0.2">
      <c r="A48" s="50"/>
      <c r="B48" s="50"/>
      <c r="C48" s="51" t="s">
        <v>151</v>
      </c>
      <c r="D48" s="50"/>
      <c r="E48" s="50"/>
      <c r="F48" s="55"/>
      <c r="G48" s="55"/>
      <c r="H48" s="39"/>
    </row>
    <row r="49" spans="1:8" x14ac:dyDescent="0.2">
      <c r="A49" s="50"/>
      <c r="B49" s="50"/>
      <c r="C49" s="51" t="s">
        <v>134</v>
      </c>
      <c r="D49" s="50"/>
      <c r="E49" s="50" t="s">
        <v>135</v>
      </c>
      <c r="F49" s="56" t="s">
        <v>137</v>
      </c>
      <c r="G49" s="53">
        <v>0</v>
      </c>
      <c r="H49" s="39"/>
    </row>
    <row r="50" spans="1:8" x14ac:dyDescent="0.2">
      <c r="A50" s="50"/>
      <c r="B50" s="50"/>
      <c r="C50" s="54"/>
      <c r="D50" s="50"/>
      <c r="E50" s="50"/>
      <c r="F50" s="55"/>
      <c r="G50" s="55"/>
      <c r="H50" s="39"/>
    </row>
    <row r="51" spans="1:8" x14ac:dyDescent="0.2">
      <c r="A51" s="50"/>
      <c r="B51" s="50"/>
      <c r="C51" s="51" t="s">
        <v>152</v>
      </c>
      <c r="D51" s="50"/>
      <c r="E51" s="50"/>
      <c r="F51" s="55"/>
      <c r="G51" s="55"/>
      <c r="H51" s="39"/>
    </row>
    <row r="52" spans="1:8" x14ac:dyDescent="0.2">
      <c r="A52" s="45">
        <v>1</v>
      </c>
      <c r="B52" s="46"/>
      <c r="C52" s="46" t="s">
        <v>153</v>
      </c>
      <c r="D52" s="46"/>
      <c r="E52" s="60"/>
      <c r="F52" s="48">
        <v>446.67020609799999</v>
      </c>
      <c r="G52" s="49">
        <v>2.8369510000000001E-2</v>
      </c>
      <c r="H52" s="39">
        <v>4.92</v>
      </c>
    </row>
    <row r="53" spans="1:8" x14ac:dyDescent="0.2">
      <c r="A53" s="50"/>
      <c r="B53" s="50"/>
      <c r="C53" s="51" t="s">
        <v>134</v>
      </c>
      <c r="D53" s="50"/>
      <c r="E53" s="50" t="s">
        <v>135</v>
      </c>
      <c r="F53" s="52">
        <v>446.67020609799999</v>
      </c>
      <c r="G53" s="53">
        <v>2.8369510000000001E-2</v>
      </c>
      <c r="H53" s="39"/>
    </row>
    <row r="54" spans="1:8" x14ac:dyDescent="0.2">
      <c r="A54" s="50"/>
      <c r="B54" s="50"/>
      <c r="C54" s="54"/>
      <c r="D54" s="50"/>
      <c r="E54" s="50"/>
      <c r="F54" s="55"/>
      <c r="G54" s="55"/>
      <c r="H54" s="39"/>
    </row>
    <row r="55" spans="1:8" x14ac:dyDescent="0.2">
      <c r="A55" s="50"/>
      <c r="B55" s="50"/>
      <c r="C55" s="51" t="s">
        <v>154</v>
      </c>
      <c r="D55" s="50"/>
      <c r="E55" s="50"/>
      <c r="F55" s="52">
        <v>446.67020609799999</v>
      </c>
      <c r="G55" s="53">
        <v>2.8369510000000001E-2</v>
      </c>
      <c r="H55" s="39"/>
    </row>
    <row r="56" spans="1:8" x14ac:dyDescent="0.2">
      <c r="A56" s="50"/>
      <c r="B56" s="50"/>
      <c r="C56" s="55"/>
      <c r="D56" s="50"/>
      <c r="E56" s="50"/>
      <c r="F56" s="50"/>
      <c r="G56" s="50"/>
      <c r="H56" s="39"/>
    </row>
    <row r="57" spans="1:8" x14ac:dyDescent="0.2">
      <c r="A57" s="50"/>
      <c r="B57" s="50"/>
      <c r="C57" s="51" t="s">
        <v>155</v>
      </c>
      <c r="D57" s="50"/>
      <c r="E57" s="50"/>
      <c r="F57" s="50"/>
      <c r="G57" s="50"/>
      <c r="H57" s="39"/>
    </row>
    <row r="58" spans="1:8" ht="25.5" x14ac:dyDescent="0.2">
      <c r="A58" s="50"/>
      <c r="B58" s="50"/>
      <c r="C58" s="38" t="s">
        <v>1111</v>
      </c>
      <c r="D58" s="50"/>
      <c r="E58" s="50"/>
      <c r="F58" s="50"/>
      <c r="G58" s="50"/>
      <c r="H58" s="39"/>
    </row>
    <row r="59" spans="1:8" x14ac:dyDescent="0.2">
      <c r="A59" s="45">
        <v>1</v>
      </c>
      <c r="B59" s="46" t="s">
        <v>1109</v>
      </c>
      <c r="C59" s="46" t="s">
        <v>1110</v>
      </c>
      <c r="D59" s="46"/>
      <c r="E59" s="154">
        <v>9147275.5120000001</v>
      </c>
      <c r="F59" s="48">
        <v>15325.129187801</v>
      </c>
      <c r="G59" s="49">
        <v>0.97334993999999997</v>
      </c>
      <c r="H59" s="39"/>
    </row>
    <row r="60" spans="1:8" x14ac:dyDescent="0.2">
      <c r="A60" s="50"/>
      <c r="B60" s="50"/>
      <c r="C60" s="51" t="s">
        <v>134</v>
      </c>
      <c r="D60" s="50"/>
      <c r="E60" s="50" t="s">
        <v>135</v>
      </c>
      <c r="F60" s="52">
        <v>15325.129187801</v>
      </c>
      <c r="G60" s="53">
        <v>0.97334993999999997</v>
      </c>
      <c r="H60" s="39"/>
    </row>
    <row r="61" spans="1:8" x14ac:dyDescent="0.2">
      <c r="A61" s="50"/>
      <c r="B61" s="50"/>
      <c r="C61" s="54"/>
      <c r="D61" s="50"/>
      <c r="E61" s="50"/>
      <c r="F61" s="55"/>
      <c r="G61" s="55"/>
      <c r="H61" s="39"/>
    </row>
    <row r="62" spans="1:8" x14ac:dyDescent="0.2">
      <c r="A62" s="50"/>
      <c r="B62" s="50"/>
      <c r="C62" s="51" t="s">
        <v>157</v>
      </c>
      <c r="D62" s="50"/>
      <c r="E62" s="50"/>
      <c r="F62" s="50"/>
      <c r="G62" s="50"/>
      <c r="H62" s="39"/>
    </row>
    <row r="63" spans="1:8" x14ac:dyDescent="0.2">
      <c r="A63" s="50"/>
      <c r="B63" s="50"/>
      <c r="C63" s="51" t="s">
        <v>158</v>
      </c>
      <c r="D63" s="50"/>
      <c r="E63" s="50"/>
      <c r="F63" s="50"/>
      <c r="G63" s="50"/>
      <c r="H63" s="39"/>
    </row>
    <row r="64" spans="1:8" x14ac:dyDescent="0.2">
      <c r="A64" s="50"/>
      <c r="B64" s="50"/>
      <c r="C64" s="51" t="s">
        <v>134</v>
      </c>
      <c r="D64" s="50"/>
      <c r="E64" s="50" t="s">
        <v>135</v>
      </c>
      <c r="F64" s="56" t="s">
        <v>137</v>
      </c>
      <c r="G64" s="53">
        <v>0</v>
      </c>
      <c r="H64" s="39"/>
    </row>
    <row r="65" spans="1:17" x14ac:dyDescent="0.2">
      <c r="A65" s="50"/>
      <c r="B65" s="50"/>
      <c r="C65" s="54"/>
      <c r="D65" s="50"/>
      <c r="E65" s="50"/>
      <c r="F65" s="55"/>
      <c r="G65" s="55"/>
      <c r="H65" s="39"/>
    </row>
    <row r="66" spans="1:17" x14ac:dyDescent="0.2">
      <c r="A66" s="50"/>
      <c r="B66" s="50"/>
      <c r="C66" s="51" t="s">
        <v>159</v>
      </c>
      <c r="D66" s="50"/>
      <c r="E66" s="50"/>
      <c r="F66" s="55"/>
      <c r="G66" s="55"/>
      <c r="H66" s="39"/>
    </row>
    <row r="67" spans="1:17" x14ac:dyDescent="0.2">
      <c r="A67" s="50"/>
      <c r="B67" s="50"/>
      <c r="C67" s="51" t="s">
        <v>134</v>
      </c>
      <c r="D67" s="50"/>
      <c r="E67" s="50" t="s">
        <v>135</v>
      </c>
      <c r="F67" s="56" t="s">
        <v>137</v>
      </c>
      <c r="G67" s="53">
        <v>0</v>
      </c>
      <c r="H67" s="39"/>
    </row>
    <row r="68" spans="1:17" x14ac:dyDescent="0.2">
      <c r="A68" s="50"/>
      <c r="B68" s="50"/>
      <c r="C68" s="54"/>
      <c r="D68" s="50"/>
      <c r="E68" s="50"/>
      <c r="F68" s="55"/>
      <c r="G68" s="55"/>
      <c r="H68" s="39"/>
    </row>
    <row r="69" spans="1:17" x14ac:dyDescent="0.2">
      <c r="A69" s="60"/>
      <c r="B69" s="46"/>
      <c r="C69" s="46" t="s">
        <v>160</v>
      </c>
      <c r="D69" s="46"/>
      <c r="E69" s="60"/>
      <c r="F69" s="48">
        <v>-27.0723217</v>
      </c>
      <c r="G69" s="49">
        <v>-1.71945E-3</v>
      </c>
      <c r="H69" s="39"/>
    </row>
    <row r="70" spans="1:17" x14ac:dyDescent="0.2">
      <c r="A70" s="54"/>
      <c r="B70" s="54"/>
      <c r="C70" s="51" t="s">
        <v>161</v>
      </c>
      <c r="D70" s="55"/>
      <c r="E70" s="55"/>
      <c r="F70" s="52">
        <v>15744.727072199001</v>
      </c>
      <c r="G70" s="61">
        <v>1</v>
      </c>
      <c r="H70" s="39"/>
    </row>
    <row r="71" spans="1:17" x14ac:dyDescent="0.2">
      <c r="A71" s="62"/>
      <c r="B71" s="62"/>
      <c r="C71" s="63"/>
      <c r="D71" s="64"/>
      <c r="E71" s="64"/>
      <c r="F71" s="65"/>
      <c r="G71" s="66"/>
      <c r="H71" s="67"/>
    </row>
    <row r="72" spans="1:17" x14ac:dyDescent="0.2">
      <c r="A72" s="62"/>
      <c r="B72" s="68" t="s">
        <v>937</v>
      </c>
      <c r="C72" s="68"/>
      <c r="D72" s="68"/>
      <c r="E72" s="68"/>
      <c r="F72" s="68"/>
      <c r="G72" s="68"/>
      <c r="H72" s="68"/>
      <c r="J72" s="69"/>
    </row>
    <row r="73" spans="1:17" x14ac:dyDescent="0.2">
      <c r="A73" s="62"/>
      <c r="B73" s="68" t="s">
        <v>938</v>
      </c>
      <c r="C73" s="68"/>
      <c r="D73" s="68"/>
      <c r="E73" s="68"/>
      <c r="F73" s="68"/>
      <c r="G73" s="68"/>
      <c r="H73" s="68"/>
      <c r="J73" s="69"/>
    </row>
    <row r="74" spans="1:17" x14ac:dyDescent="0.2">
      <c r="A74" s="62"/>
      <c r="B74" s="68" t="s">
        <v>939</v>
      </c>
      <c r="C74" s="68"/>
      <c r="D74" s="68"/>
      <c r="E74" s="68"/>
      <c r="F74" s="68"/>
      <c r="G74" s="68"/>
      <c r="H74" s="68"/>
      <c r="J74" s="69"/>
    </row>
    <row r="75" spans="1:17" s="72" customFormat="1" ht="51" customHeight="1" x14ac:dyDescent="0.25">
      <c r="A75" s="70"/>
      <c r="B75" s="71" t="s">
        <v>940</v>
      </c>
      <c r="C75" s="71"/>
      <c r="D75" s="71"/>
      <c r="E75" s="71"/>
      <c r="F75" s="71"/>
      <c r="G75" s="71"/>
      <c r="H75" s="71"/>
      <c r="I75" s="33"/>
      <c r="J75" s="69"/>
      <c r="K75" s="33"/>
      <c r="L75" s="33"/>
      <c r="M75" s="33"/>
      <c r="N75" s="33"/>
      <c r="O75" s="33"/>
      <c r="P75" s="33"/>
      <c r="Q75" s="33"/>
    </row>
    <row r="76" spans="1:17" x14ac:dyDescent="0.2">
      <c r="A76" s="62"/>
      <c r="B76" s="68" t="s">
        <v>941</v>
      </c>
      <c r="C76" s="68"/>
      <c r="D76" s="68"/>
      <c r="E76" s="68"/>
      <c r="F76" s="68"/>
      <c r="G76" s="68"/>
      <c r="H76" s="68"/>
      <c r="J76" s="69"/>
    </row>
    <row r="77" spans="1:17" x14ac:dyDescent="0.2">
      <c r="A77" s="62"/>
      <c r="B77" s="62"/>
      <c r="C77" s="62"/>
      <c r="D77" s="64"/>
      <c r="E77" s="64"/>
      <c r="F77" s="64"/>
      <c r="G77" s="64"/>
    </row>
    <row r="78" spans="1:17" x14ac:dyDescent="0.2">
      <c r="A78" s="62"/>
      <c r="B78" s="73" t="s">
        <v>162</v>
      </c>
      <c r="C78" s="74"/>
      <c r="D78" s="75"/>
      <c r="E78" s="76"/>
      <c r="F78" s="64"/>
      <c r="G78" s="64"/>
    </row>
    <row r="79" spans="1:17" ht="24.75" customHeight="1" x14ac:dyDescent="0.2">
      <c r="A79" s="62"/>
      <c r="B79" s="77" t="s">
        <v>163</v>
      </c>
      <c r="C79" s="78"/>
      <c r="D79" s="38" t="s">
        <v>164</v>
      </c>
      <c r="E79" s="76"/>
      <c r="F79" s="64"/>
      <c r="G79" s="64"/>
    </row>
    <row r="80" spans="1:17" x14ac:dyDescent="0.2">
      <c r="A80" s="62"/>
      <c r="B80" s="77" t="s">
        <v>942</v>
      </c>
      <c r="C80" s="78"/>
      <c r="D80" s="38" t="s">
        <v>164</v>
      </c>
      <c r="E80" s="76"/>
      <c r="F80" s="64"/>
      <c r="G80" s="64"/>
    </row>
    <row r="81" spans="1:10" x14ac:dyDescent="0.2">
      <c r="A81" s="62"/>
      <c r="B81" s="77" t="s">
        <v>165</v>
      </c>
      <c r="C81" s="78"/>
      <c r="D81" s="79" t="s">
        <v>135</v>
      </c>
      <c r="E81" s="76"/>
      <c r="F81" s="64"/>
      <c r="G81" s="64"/>
    </row>
    <row r="82" spans="1:10" x14ac:dyDescent="0.2">
      <c r="A82" s="80"/>
      <c r="B82" s="81" t="s">
        <v>135</v>
      </c>
      <c r="C82" s="81" t="s">
        <v>943</v>
      </c>
      <c r="D82" s="81" t="s">
        <v>166</v>
      </c>
      <c r="E82" s="80"/>
      <c r="F82" s="80"/>
      <c r="G82" s="80"/>
      <c r="H82" s="80"/>
      <c r="J82" s="69"/>
    </row>
    <row r="83" spans="1:10" x14ac:dyDescent="0.2">
      <c r="A83" s="80"/>
      <c r="B83" s="82" t="s">
        <v>167</v>
      </c>
      <c r="C83" s="83">
        <v>46053</v>
      </c>
      <c r="D83" s="83">
        <v>46081</v>
      </c>
      <c r="E83" s="80"/>
      <c r="F83" s="80"/>
      <c r="G83" s="80"/>
      <c r="J83" s="69"/>
    </row>
    <row r="84" spans="1:10" x14ac:dyDescent="0.2">
      <c r="A84" s="84"/>
      <c r="B84" s="46" t="s">
        <v>168</v>
      </c>
      <c r="C84" s="85">
        <v>44.831299999999999</v>
      </c>
      <c r="D84" s="85">
        <v>44.246699999999997</v>
      </c>
      <c r="E84" s="84"/>
      <c r="F84" s="86"/>
      <c r="G84" s="87"/>
    </row>
    <row r="85" spans="1:10" x14ac:dyDescent="0.2">
      <c r="A85" s="84"/>
      <c r="B85" s="46" t="s">
        <v>1075</v>
      </c>
      <c r="C85" s="85">
        <v>37.624099999999999</v>
      </c>
      <c r="D85" s="85">
        <v>37.133499999999998</v>
      </c>
      <c r="E85" s="84"/>
      <c r="F85" s="86"/>
      <c r="G85" s="87"/>
    </row>
    <row r="86" spans="1:10" x14ac:dyDescent="0.2">
      <c r="A86" s="84"/>
      <c r="B86" s="46" t="s">
        <v>170</v>
      </c>
      <c r="C86" s="85">
        <v>40.744300000000003</v>
      </c>
      <c r="D86" s="85">
        <v>40.185600000000001</v>
      </c>
      <c r="E86" s="84"/>
      <c r="F86" s="86"/>
      <c r="G86" s="87"/>
    </row>
    <row r="87" spans="1:10" x14ac:dyDescent="0.2">
      <c r="A87" s="84"/>
      <c r="B87" s="46" t="s">
        <v>1076</v>
      </c>
      <c r="C87" s="85">
        <v>32.936900000000001</v>
      </c>
      <c r="D87" s="85">
        <v>32.485300000000002</v>
      </c>
      <c r="E87" s="84"/>
      <c r="F87" s="86"/>
      <c r="G87" s="87"/>
    </row>
    <row r="88" spans="1:10" x14ac:dyDescent="0.2">
      <c r="A88" s="84"/>
      <c r="B88" s="84"/>
      <c r="C88" s="84"/>
      <c r="D88" s="84"/>
      <c r="E88" s="84"/>
      <c r="F88" s="84"/>
      <c r="G88" s="84"/>
    </row>
    <row r="89" spans="1:10" x14ac:dyDescent="0.2">
      <c r="A89" s="84"/>
      <c r="B89" s="167" t="s">
        <v>944</v>
      </c>
      <c r="C89" s="168"/>
      <c r="D89" s="38" t="s">
        <v>164</v>
      </c>
      <c r="E89" s="84"/>
      <c r="F89" s="84"/>
      <c r="G89" s="84"/>
    </row>
    <row r="90" spans="1:10" x14ac:dyDescent="0.2">
      <c r="A90" s="80"/>
      <c r="B90" s="152"/>
      <c r="C90" s="152"/>
      <c r="D90" s="152"/>
      <c r="E90" s="80"/>
      <c r="F90" s="80"/>
      <c r="G90" s="80"/>
    </row>
    <row r="91" spans="1:10" x14ac:dyDescent="0.2">
      <c r="A91" s="80"/>
      <c r="B91" s="77" t="s">
        <v>173</v>
      </c>
      <c r="C91" s="78"/>
      <c r="D91" s="38" t="s">
        <v>164</v>
      </c>
      <c r="E91" s="92"/>
      <c r="F91" s="80"/>
      <c r="G91" s="80"/>
      <c r="I91" s="255"/>
    </row>
    <row r="92" spans="1:10" x14ac:dyDescent="0.2">
      <c r="A92" s="80"/>
      <c r="B92" s="77" t="s">
        <v>174</v>
      </c>
      <c r="C92" s="78"/>
      <c r="D92" s="38" t="str">
        <f>"Rs. "&amp;TEXT(F60,"0,000.00")&amp;" Lacs"</f>
        <v>Rs. 15,325.13 Lacs</v>
      </c>
      <c r="E92" s="92"/>
      <c r="F92" s="80"/>
      <c r="G92" s="80"/>
      <c r="I92" s="255"/>
    </row>
    <row r="93" spans="1:10" x14ac:dyDescent="0.2">
      <c r="A93" s="80"/>
      <c r="B93" s="77" t="s">
        <v>175</v>
      </c>
      <c r="C93" s="78"/>
      <c r="D93" s="38" t="s">
        <v>164</v>
      </c>
      <c r="E93" s="92"/>
      <c r="F93" s="80"/>
      <c r="G93" s="80"/>
      <c r="I93" s="255"/>
    </row>
    <row r="94" spans="1:10" x14ac:dyDescent="0.2">
      <c r="A94" s="80"/>
      <c r="B94" s="77" t="s">
        <v>176</v>
      </c>
      <c r="C94" s="78"/>
      <c r="D94" s="93" t="s">
        <v>678</v>
      </c>
      <c r="E94" s="80"/>
      <c r="F94" s="90"/>
      <c r="G94" s="91"/>
      <c r="I94" s="255"/>
    </row>
    <row r="95" spans="1:10" x14ac:dyDescent="0.2">
      <c r="I95" s="255"/>
    </row>
    <row r="96" spans="1:10" x14ac:dyDescent="0.2">
      <c r="B96" s="94" t="s">
        <v>945</v>
      </c>
      <c r="C96" s="94"/>
    </row>
    <row r="98" spans="2:4" ht="153.75" customHeight="1" x14ac:dyDescent="0.2"/>
    <row r="101" spans="2:4" x14ac:dyDescent="0.2">
      <c r="B101" s="95" t="s">
        <v>946</v>
      </c>
      <c r="C101" s="96"/>
      <c r="D101" s="95"/>
    </row>
    <row r="102" spans="2:4" x14ac:dyDescent="0.2">
      <c r="B102" s="95" t="s">
        <v>1112</v>
      </c>
      <c r="D102" s="95"/>
    </row>
    <row r="103" spans="2:4" ht="165" customHeight="1" x14ac:dyDescent="0.2"/>
    <row r="113" s="33" customFormat="1" x14ac:dyDescent="0.2"/>
    <row r="114" s="33" customFormat="1" x14ac:dyDescent="0.2"/>
    <row r="115" s="33" customFormat="1" x14ac:dyDescent="0.2"/>
    <row r="116" s="33" customFormat="1" x14ac:dyDescent="0.2"/>
    <row r="117" s="33" customFormat="1" x14ac:dyDescent="0.2"/>
  </sheetData>
  <mergeCells count="18">
    <mergeCell ref="B80:C80"/>
    <mergeCell ref="B81:C81"/>
    <mergeCell ref="B96:C96"/>
    <mergeCell ref="B94:C94"/>
    <mergeCell ref="A1:H1"/>
    <mergeCell ref="A2:H2"/>
    <mergeCell ref="A3:H3"/>
    <mergeCell ref="B72:H72"/>
    <mergeCell ref="B73:H73"/>
    <mergeCell ref="B74:H74"/>
    <mergeCell ref="B75:H75"/>
    <mergeCell ref="B76:H76"/>
    <mergeCell ref="B89:C89"/>
    <mergeCell ref="B93:C93"/>
    <mergeCell ref="B91:C91"/>
    <mergeCell ref="B92:C92"/>
    <mergeCell ref="B78:D78"/>
    <mergeCell ref="B79:C79"/>
  </mergeCell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9D6E-D29E-455C-8562-C6C79DFE7BE1}">
  <sheetPr>
    <outlinePr summaryBelow="0" summaryRight="0"/>
  </sheetPr>
  <dimension ref="A1:Q116"/>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9.85546875" style="33" bestFit="1" customWidth="1"/>
    <col min="4" max="4" width="14.28515625" style="33" customWidth="1"/>
    <col min="5" max="5" width="12.4257812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1103</v>
      </c>
      <c r="B2" s="32"/>
      <c r="C2" s="32"/>
      <c r="D2" s="32"/>
      <c r="E2" s="32"/>
      <c r="F2" s="32"/>
      <c r="G2" s="32"/>
      <c r="H2" s="32"/>
    </row>
    <row r="3" spans="1:9" ht="15" customHeight="1"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50"/>
      <c r="B7" s="50"/>
      <c r="C7" s="51" t="s">
        <v>134</v>
      </c>
      <c r="D7" s="50"/>
      <c r="E7" s="50" t="s">
        <v>135</v>
      </c>
      <c r="F7" s="56" t="s">
        <v>137</v>
      </c>
      <c r="G7" s="53">
        <v>0</v>
      </c>
      <c r="H7" s="39" t="s">
        <v>135</v>
      </c>
    </row>
    <row r="8" spans="1:9" x14ac:dyDescent="0.2">
      <c r="A8" s="50"/>
      <c r="B8" s="50"/>
      <c r="C8" s="54"/>
      <c r="D8" s="50"/>
      <c r="E8" s="50"/>
      <c r="F8" s="55"/>
      <c r="G8" s="55"/>
      <c r="H8" s="39" t="s">
        <v>135</v>
      </c>
    </row>
    <row r="9" spans="1:9" x14ac:dyDescent="0.2">
      <c r="A9" s="50"/>
      <c r="B9" s="50"/>
      <c r="C9" s="51" t="s">
        <v>136</v>
      </c>
      <c r="D9" s="50"/>
      <c r="E9" s="50"/>
      <c r="F9" s="50"/>
      <c r="G9" s="50"/>
      <c r="H9" s="39" t="s">
        <v>135</v>
      </c>
    </row>
    <row r="10" spans="1:9" x14ac:dyDescent="0.2">
      <c r="A10" s="50"/>
      <c r="B10" s="50"/>
      <c r="C10" s="51" t="s">
        <v>134</v>
      </c>
      <c r="D10" s="50"/>
      <c r="E10" s="50" t="s">
        <v>135</v>
      </c>
      <c r="F10" s="56" t="s">
        <v>137</v>
      </c>
      <c r="G10" s="53">
        <v>0</v>
      </c>
      <c r="H10" s="39" t="s">
        <v>135</v>
      </c>
    </row>
    <row r="11" spans="1:9" x14ac:dyDescent="0.2">
      <c r="A11" s="50"/>
      <c r="B11" s="50"/>
      <c r="C11" s="54"/>
      <c r="D11" s="50"/>
      <c r="E11" s="50"/>
      <c r="F11" s="55"/>
      <c r="G11" s="55"/>
      <c r="H11" s="39" t="s">
        <v>135</v>
      </c>
    </row>
    <row r="12" spans="1:9" x14ac:dyDescent="0.2">
      <c r="A12" s="50"/>
      <c r="B12" s="50"/>
      <c r="C12" s="51" t="s">
        <v>138</v>
      </c>
      <c r="D12" s="50"/>
      <c r="E12" s="50"/>
      <c r="F12" s="50"/>
      <c r="G12" s="50"/>
      <c r="H12" s="39" t="s">
        <v>135</v>
      </c>
    </row>
    <row r="13" spans="1:9" x14ac:dyDescent="0.2">
      <c r="A13" s="50"/>
      <c r="B13" s="50"/>
      <c r="C13" s="51" t="s">
        <v>134</v>
      </c>
      <c r="D13" s="50"/>
      <c r="E13" s="50" t="s">
        <v>135</v>
      </c>
      <c r="F13" s="56" t="s">
        <v>137</v>
      </c>
      <c r="G13" s="53">
        <v>0</v>
      </c>
      <c r="H13" s="39" t="s">
        <v>135</v>
      </c>
    </row>
    <row r="14" spans="1:9" x14ac:dyDescent="0.2">
      <c r="A14" s="50"/>
      <c r="B14" s="50"/>
      <c r="C14" s="54"/>
      <c r="D14" s="50"/>
      <c r="E14" s="50"/>
      <c r="F14" s="55"/>
      <c r="G14" s="55"/>
      <c r="H14" s="39" t="s">
        <v>135</v>
      </c>
    </row>
    <row r="15" spans="1:9" x14ac:dyDescent="0.2">
      <c r="A15" s="50"/>
      <c r="B15" s="50"/>
      <c r="C15" s="51" t="s">
        <v>139</v>
      </c>
      <c r="D15" s="50"/>
      <c r="E15" s="50"/>
      <c r="F15" s="50"/>
      <c r="G15" s="50"/>
      <c r="H15" s="39" t="s">
        <v>135</v>
      </c>
    </row>
    <row r="16" spans="1:9" x14ac:dyDescent="0.2">
      <c r="A16" s="50"/>
      <c r="B16" s="50"/>
      <c r="C16" s="51" t="s">
        <v>134</v>
      </c>
      <c r="D16" s="50"/>
      <c r="E16" s="50" t="s">
        <v>135</v>
      </c>
      <c r="F16" s="56" t="s">
        <v>137</v>
      </c>
      <c r="G16" s="53">
        <v>0</v>
      </c>
      <c r="H16" s="39" t="s">
        <v>135</v>
      </c>
    </row>
    <row r="17" spans="1:8" x14ac:dyDescent="0.2">
      <c r="A17" s="50"/>
      <c r="B17" s="50"/>
      <c r="C17" s="54"/>
      <c r="D17" s="50"/>
      <c r="E17" s="50"/>
      <c r="F17" s="55"/>
      <c r="G17" s="55"/>
      <c r="H17" s="39" t="s">
        <v>135</v>
      </c>
    </row>
    <row r="18" spans="1:8" x14ac:dyDescent="0.2">
      <c r="A18" s="50"/>
      <c r="B18" s="50"/>
      <c r="C18" s="51" t="s">
        <v>140</v>
      </c>
      <c r="D18" s="50"/>
      <c r="E18" s="50"/>
      <c r="F18" s="55"/>
      <c r="G18" s="55"/>
      <c r="H18" s="39" t="s">
        <v>135</v>
      </c>
    </row>
    <row r="19" spans="1:8" x14ac:dyDescent="0.2">
      <c r="A19" s="50"/>
      <c r="B19" s="50"/>
      <c r="C19" s="51" t="s">
        <v>134</v>
      </c>
      <c r="D19" s="50"/>
      <c r="E19" s="50" t="s">
        <v>135</v>
      </c>
      <c r="F19" s="56" t="s">
        <v>137</v>
      </c>
      <c r="G19" s="53">
        <v>0</v>
      </c>
      <c r="H19" s="39" t="s">
        <v>135</v>
      </c>
    </row>
    <row r="20" spans="1:8" x14ac:dyDescent="0.2">
      <c r="A20" s="50"/>
      <c r="B20" s="50"/>
      <c r="C20" s="54"/>
      <c r="D20" s="50"/>
      <c r="E20" s="50"/>
      <c r="F20" s="55"/>
      <c r="G20" s="55"/>
      <c r="H20" s="39" t="s">
        <v>135</v>
      </c>
    </row>
    <row r="21" spans="1:8" x14ac:dyDescent="0.2">
      <c r="A21" s="50"/>
      <c r="B21" s="50"/>
      <c r="C21" s="51" t="s">
        <v>141</v>
      </c>
      <c r="D21" s="50"/>
      <c r="E21" s="50"/>
      <c r="F21" s="55"/>
      <c r="G21" s="55"/>
      <c r="H21" s="39" t="s">
        <v>135</v>
      </c>
    </row>
    <row r="22" spans="1:8" x14ac:dyDescent="0.2">
      <c r="A22" s="50"/>
      <c r="B22" s="50"/>
      <c r="C22" s="51" t="s">
        <v>134</v>
      </c>
      <c r="D22" s="50"/>
      <c r="E22" s="50" t="s">
        <v>135</v>
      </c>
      <c r="F22" s="56" t="s">
        <v>137</v>
      </c>
      <c r="G22" s="53">
        <v>0</v>
      </c>
      <c r="H22" s="39" t="s">
        <v>135</v>
      </c>
    </row>
    <row r="23" spans="1:8" x14ac:dyDescent="0.2">
      <c r="A23" s="50"/>
      <c r="B23" s="50"/>
      <c r="C23" s="54"/>
      <c r="D23" s="50"/>
      <c r="E23" s="50"/>
      <c r="F23" s="55"/>
      <c r="G23" s="55"/>
      <c r="H23" s="39" t="s">
        <v>135</v>
      </c>
    </row>
    <row r="24" spans="1:8" x14ac:dyDescent="0.2">
      <c r="A24" s="50"/>
      <c r="B24" s="50"/>
      <c r="C24" s="51" t="s">
        <v>142</v>
      </c>
      <c r="D24" s="50"/>
      <c r="E24" s="50"/>
      <c r="F24" s="52">
        <v>0</v>
      </c>
      <c r="G24" s="53">
        <v>0</v>
      </c>
      <c r="H24" s="39" t="s">
        <v>135</v>
      </c>
    </row>
    <row r="25" spans="1:8" x14ac:dyDescent="0.2">
      <c r="A25" s="50"/>
      <c r="B25" s="50"/>
      <c r="C25" s="54"/>
      <c r="D25" s="50"/>
      <c r="E25" s="50"/>
      <c r="F25" s="55"/>
      <c r="G25" s="55"/>
      <c r="H25" s="39" t="s">
        <v>135</v>
      </c>
    </row>
    <row r="26" spans="1:8" x14ac:dyDescent="0.2">
      <c r="A26" s="50"/>
      <c r="B26" s="50"/>
      <c r="C26" s="51" t="s">
        <v>143</v>
      </c>
      <c r="D26" s="50"/>
      <c r="E26" s="50"/>
      <c r="F26" s="55"/>
      <c r="G26" s="55"/>
      <c r="H26" s="39" t="s">
        <v>135</v>
      </c>
    </row>
    <row r="27" spans="1:8" x14ac:dyDescent="0.2">
      <c r="A27" s="50"/>
      <c r="B27" s="50"/>
      <c r="C27" s="51" t="s">
        <v>10</v>
      </c>
      <c r="D27" s="50"/>
      <c r="E27" s="50"/>
      <c r="F27" s="55"/>
      <c r="G27" s="55"/>
      <c r="H27" s="39" t="s">
        <v>135</v>
      </c>
    </row>
    <row r="28" spans="1:8" x14ac:dyDescent="0.2">
      <c r="A28" s="50"/>
      <c r="B28" s="50"/>
      <c r="C28" s="51" t="s">
        <v>134</v>
      </c>
      <c r="D28" s="50"/>
      <c r="E28" s="50" t="s">
        <v>135</v>
      </c>
      <c r="F28" s="56" t="s">
        <v>137</v>
      </c>
      <c r="G28" s="53">
        <v>0</v>
      </c>
      <c r="H28" s="39" t="s">
        <v>135</v>
      </c>
    </row>
    <row r="29" spans="1:8" x14ac:dyDescent="0.2">
      <c r="A29" s="50"/>
      <c r="B29" s="50"/>
      <c r="C29" s="54"/>
      <c r="D29" s="50"/>
      <c r="E29" s="50"/>
      <c r="F29" s="55"/>
      <c r="G29" s="55"/>
      <c r="H29" s="39" t="s">
        <v>135</v>
      </c>
    </row>
    <row r="30" spans="1:8" x14ac:dyDescent="0.2">
      <c r="A30" s="50"/>
      <c r="B30" s="50"/>
      <c r="C30" s="51" t="s">
        <v>144</v>
      </c>
      <c r="D30" s="50"/>
      <c r="E30" s="50"/>
      <c r="F30" s="50"/>
      <c r="G30" s="50"/>
      <c r="H30" s="39" t="s">
        <v>135</v>
      </c>
    </row>
    <row r="31" spans="1:8" x14ac:dyDescent="0.2">
      <c r="A31" s="50"/>
      <c r="B31" s="50"/>
      <c r="C31" s="51" t="s">
        <v>134</v>
      </c>
      <c r="D31" s="50"/>
      <c r="E31" s="50" t="s">
        <v>135</v>
      </c>
      <c r="F31" s="56" t="s">
        <v>137</v>
      </c>
      <c r="G31" s="53">
        <v>0</v>
      </c>
      <c r="H31" s="39" t="s">
        <v>135</v>
      </c>
    </row>
    <row r="32" spans="1:8" x14ac:dyDescent="0.2">
      <c r="A32" s="50"/>
      <c r="B32" s="50"/>
      <c r="C32" s="54"/>
      <c r="D32" s="50"/>
      <c r="E32" s="50"/>
      <c r="F32" s="55"/>
      <c r="G32" s="55"/>
      <c r="H32" s="39" t="s">
        <v>135</v>
      </c>
    </row>
    <row r="33" spans="1:8" x14ac:dyDescent="0.2">
      <c r="A33" s="50"/>
      <c r="B33" s="50"/>
      <c r="C33" s="51" t="s">
        <v>145</v>
      </c>
      <c r="D33" s="50"/>
      <c r="E33" s="50"/>
      <c r="F33" s="50"/>
      <c r="G33" s="50"/>
      <c r="H33" s="39" t="s">
        <v>135</v>
      </c>
    </row>
    <row r="34" spans="1:8" x14ac:dyDescent="0.2">
      <c r="A34" s="50"/>
      <c r="B34" s="50"/>
      <c r="C34" s="51" t="s">
        <v>134</v>
      </c>
      <c r="D34" s="50"/>
      <c r="E34" s="50" t="s">
        <v>135</v>
      </c>
      <c r="F34" s="56" t="s">
        <v>137</v>
      </c>
      <c r="G34" s="53">
        <v>0</v>
      </c>
      <c r="H34" s="39" t="s">
        <v>135</v>
      </c>
    </row>
    <row r="35" spans="1:8" x14ac:dyDescent="0.2">
      <c r="A35" s="50"/>
      <c r="B35" s="50"/>
      <c r="C35" s="54"/>
      <c r="D35" s="50"/>
      <c r="E35" s="50"/>
      <c r="F35" s="55"/>
      <c r="G35" s="55"/>
      <c r="H35" s="39" t="s">
        <v>135</v>
      </c>
    </row>
    <row r="36" spans="1:8" x14ac:dyDescent="0.2">
      <c r="A36" s="50"/>
      <c r="B36" s="50"/>
      <c r="C36" s="51" t="s">
        <v>146</v>
      </c>
      <c r="D36" s="50"/>
      <c r="E36" s="50"/>
      <c r="F36" s="55"/>
      <c r="G36" s="55"/>
      <c r="H36" s="39" t="s">
        <v>135</v>
      </c>
    </row>
    <row r="37" spans="1:8" x14ac:dyDescent="0.2">
      <c r="A37" s="50"/>
      <c r="B37" s="50"/>
      <c r="C37" s="51" t="s">
        <v>134</v>
      </c>
      <c r="D37" s="50"/>
      <c r="E37" s="50" t="s">
        <v>135</v>
      </c>
      <c r="F37" s="56" t="s">
        <v>137</v>
      </c>
      <c r="G37" s="53">
        <v>0</v>
      </c>
      <c r="H37" s="39" t="s">
        <v>135</v>
      </c>
    </row>
    <row r="38" spans="1:8" x14ac:dyDescent="0.2">
      <c r="A38" s="50"/>
      <c r="B38" s="50"/>
      <c r="C38" s="54"/>
      <c r="D38" s="50"/>
      <c r="E38" s="50"/>
      <c r="F38" s="55"/>
      <c r="G38" s="55"/>
      <c r="H38" s="39" t="s">
        <v>135</v>
      </c>
    </row>
    <row r="39" spans="1:8" x14ac:dyDescent="0.2">
      <c r="A39" s="50"/>
      <c r="B39" s="50"/>
      <c r="C39" s="51" t="s">
        <v>147</v>
      </c>
      <c r="D39" s="50"/>
      <c r="E39" s="50"/>
      <c r="F39" s="52">
        <v>0</v>
      </c>
      <c r="G39" s="53">
        <v>0</v>
      </c>
      <c r="H39" s="39" t="s">
        <v>135</v>
      </c>
    </row>
    <row r="40" spans="1:8" x14ac:dyDescent="0.2">
      <c r="A40" s="50"/>
      <c r="B40" s="50"/>
      <c r="C40" s="54"/>
      <c r="D40" s="50"/>
      <c r="E40" s="50"/>
      <c r="F40" s="55"/>
      <c r="G40" s="55"/>
      <c r="H40" s="39" t="s">
        <v>135</v>
      </c>
    </row>
    <row r="41" spans="1:8" x14ac:dyDescent="0.2">
      <c r="A41" s="50"/>
      <c r="B41" s="50"/>
      <c r="C41" s="51" t="s">
        <v>148</v>
      </c>
      <c r="D41" s="50"/>
      <c r="E41" s="50"/>
      <c r="F41" s="55"/>
      <c r="G41" s="55"/>
      <c r="H41" s="39" t="s">
        <v>135</v>
      </c>
    </row>
    <row r="42" spans="1:8" x14ac:dyDescent="0.2">
      <c r="A42" s="50"/>
      <c r="B42" s="50"/>
      <c r="C42" s="51" t="s">
        <v>149</v>
      </c>
      <c r="D42" s="50"/>
      <c r="E42" s="50"/>
      <c r="F42" s="55"/>
      <c r="G42" s="55"/>
      <c r="H42" s="39" t="s">
        <v>135</v>
      </c>
    </row>
    <row r="43" spans="1:8" x14ac:dyDescent="0.2">
      <c r="A43" s="50"/>
      <c r="B43" s="50"/>
      <c r="C43" s="51" t="s">
        <v>134</v>
      </c>
      <c r="D43" s="50"/>
      <c r="E43" s="50" t="s">
        <v>135</v>
      </c>
      <c r="F43" s="56" t="s">
        <v>137</v>
      </c>
      <c r="G43" s="53">
        <v>0</v>
      </c>
      <c r="H43" s="39" t="s">
        <v>135</v>
      </c>
    </row>
    <row r="44" spans="1:8" x14ac:dyDescent="0.2">
      <c r="A44" s="50"/>
      <c r="B44" s="50"/>
      <c r="C44" s="54"/>
      <c r="D44" s="50"/>
      <c r="E44" s="50"/>
      <c r="F44" s="55"/>
      <c r="G44" s="55"/>
      <c r="H44" s="39" t="s">
        <v>135</v>
      </c>
    </row>
    <row r="45" spans="1:8" x14ac:dyDescent="0.2">
      <c r="A45" s="50"/>
      <c r="B45" s="50"/>
      <c r="C45" s="51" t="s">
        <v>150</v>
      </c>
      <c r="D45" s="50"/>
      <c r="E45" s="50"/>
      <c r="F45" s="55"/>
      <c r="G45" s="55"/>
      <c r="H45" s="39" t="s">
        <v>135</v>
      </c>
    </row>
    <row r="46" spans="1:8" x14ac:dyDescent="0.2">
      <c r="A46" s="50"/>
      <c r="B46" s="50"/>
      <c r="C46" s="51" t="s">
        <v>134</v>
      </c>
      <c r="D46" s="50"/>
      <c r="E46" s="50" t="s">
        <v>135</v>
      </c>
      <c r="F46" s="56" t="s">
        <v>137</v>
      </c>
      <c r="G46" s="53">
        <v>0</v>
      </c>
      <c r="H46" s="39" t="s">
        <v>135</v>
      </c>
    </row>
    <row r="47" spans="1:8" x14ac:dyDescent="0.2">
      <c r="A47" s="50"/>
      <c r="B47" s="50"/>
      <c r="C47" s="54"/>
      <c r="D47" s="50"/>
      <c r="E47" s="50"/>
      <c r="F47" s="55"/>
      <c r="G47" s="55"/>
      <c r="H47" s="39" t="s">
        <v>135</v>
      </c>
    </row>
    <row r="48" spans="1:8" x14ac:dyDescent="0.2">
      <c r="A48" s="50"/>
      <c r="B48" s="50"/>
      <c r="C48" s="51" t="s">
        <v>151</v>
      </c>
      <c r="D48" s="50"/>
      <c r="E48" s="50"/>
      <c r="F48" s="55"/>
      <c r="G48" s="55"/>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152</v>
      </c>
      <c r="D51" s="50"/>
      <c r="E51" s="50"/>
      <c r="F51" s="55"/>
      <c r="G51" s="55"/>
      <c r="H51" s="39" t="s">
        <v>135</v>
      </c>
    </row>
    <row r="52" spans="1:8" x14ac:dyDescent="0.2">
      <c r="A52" s="45">
        <v>1</v>
      </c>
      <c r="B52" s="46"/>
      <c r="C52" s="46" t="s">
        <v>153</v>
      </c>
      <c r="D52" s="46"/>
      <c r="E52" s="60"/>
      <c r="F52" s="48">
        <v>26.316938499999999</v>
      </c>
      <c r="G52" s="49">
        <v>3.4548600000000001E-3</v>
      </c>
      <c r="H52" s="39">
        <v>4.92</v>
      </c>
    </row>
    <row r="53" spans="1:8" x14ac:dyDescent="0.2">
      <c r="A53" s="50"/>
      <c r="B53" s="50"/>
      <c r="C53" s="51" t="s">
        <v>134</v>
      </c>
      <c r="D53" s="50"/>
      <c r="E53" s="50" t="s">
        <v>135</v>
      </c>
      <c r="F53" s="52">
        <v>26.316938499999999</v>
      </c>
      <c r="G53" s="53">
        <v>3.4548600000000001E-3</v>
      </c>
      <c r="H53" s="39" t="s">
        <v>135</v>
      </c>
    </row>
    <row r="54" spans="1:8" x14ac:dyDescent="0.2">
      <c r="A54" s="50"/>
      <c r="B54" s="50"/>
      <c r="C54" s="54"/>
      <c r="D54" s="50"/>
      <c r="E54" s="50"/>
      <c r="F54" s="55"/>
      <c r="G54" s="55"/>
      <c r="H54" s="39" t="s">
        <v>135</v>
      </c>
    </row>
    <row r="55" spans="1:8" x14ac:dyDescent="0.2">
      <c r="A55" s="50"/>
      <c r="B55" s="50"/>
      <c r="C55" s="51" t="s">
        <v>154</v>
      </c>
      <c r="D55" s="50"/>
      <c r="E55" s="50"/>
      <c r="F55" s="52">
        <v>26.316938499999999</v>
      </c>
      <c r="G55" s="53">
        <v>3.4548600000000001E-3</v>
      </c>
      <c r="H55" s="39" t="s">
        <v>135</v>
      </c>
    </row>
    <row r="56" spans="1:8" x14ac:dyDescent="0.2">
      <c r="A56" s="50"/>
      <c r="B56" s="50"/>
      <c r="C56" s="55"/>
      <c r="D56" s="50"/>
      <c r="E56" s="50"/>
      <c r="F56" s="50"/>
      <c r="G56" s="50"/>
      <c r="H56" s="39" t="s">
        <v>135</v>
      </c>
    </row>
    <row r="57" spans="1:8" x14ac:dyDescent="0.2">
      <c r="A57" s="50"/>
      <c r="B57" s="50"/>
      <c r="C57" s="51" t="s">
        <v>155</v>
      </c>
      <c r="D57" s="50"/>
      <c r="E57" s="50"/>
      <c r="F57" s="50"/>
      <c r="G57" s="50"/>
      <c r="H57" s="39" t="s">
        <v>135</v>
      </c>
    </row>
    <row r="58" spans="1:8" x14ac:dyDescent="0.2">
      <c r="A58" s="50"/>
      <c r="B58" s="50"/>
      <c r="C58" s="51" t="s">
        <v>156</v>
      </c>
      <c r="D58" s="50"/>
      <c r="E58" s="50"/>
      <c r="F58" s="50"/>
      <c r="G58" s="50"/>
      <c r="H58" s="39" t="s">
        <v>135</v>
      </c>
    </row>
    <row r="59" spans="1:8" x14ac:dyDescent="0.2">
      <c r="A59" s="45">
        <v>1</v>
      </c>
      <c r="B59" s="46" t="s">
        <v>872</v>
      </c>
      <c r="C59" s="46" t="s">
        <v>873</v>
      </c>
      <c r="D59" s="46"/>
      <c r="E59" s="154">
        <v>3232850.4410000001</v>
      </c>
      <c r="F59" s="48">
        <v>1611.572711988</v>
      </c>
      <c r="G59" s="49">
        <v>0.21156578000000001</v>
      </c>
      <c r="H59" s="39" t="s">
        <v>135</v>
      </c>
    </row>
    <row r="60" spans="1:8" x14ac:dyDescent="0.2">
      <c r="A60" s="45">
        <v>2</v>
      </c>
      <c r="B60" s="46" t="s">
        <v>874</v>
      </c>
      <c r="C60" s="46" t="s">
        <v>875</v>
      </c>
      <c r="D60" s="46"/>
      <c r="E60" s="154">
        <v>9515600.0439999998</v>
      </c>
      <c r="F60" s="48">
        <v>1512.6663921950001</v>
      </c>
      <c r="G60" s="49">
        <v>0.19858144999999999</v>
      </c>
      <c r="H60" s="39" t="s">
        <v>135</v>
      </c>
    </row>
    <row r="61" spans="1:8" x14ac:dyDescent="0.2">
      <c r="A61" s="45">
        <v>3</v>
      </c>
      <c r="B61" s="46" t="s">
        <v>876</v>
      </c>
      <c r="C61" s="46" t="s">
        <v>877</v>
      </c>
      <c r="D61" s="46"/>
      <c r="E61" s="154">
        <v>4481202.6150000002</v>
      </c>
      <c r="F61" s="48">
        <v>707.08896062099996</v>
      </c>
      <c r="G61" s="49">
        <v>9.2825989999999997E-2</v>
      </c>
      <c r="H61" s="39" t="s">
        <v>135</v>
      </c>
    </row>
    <row r="62" spans="1:8" x14ac:dyDescent="0.2">
      <c r="A62" s="45">
        <v>4</v>
      </c>
      <c r="B62" s="46" t="s">
        <v>878</v>
      </c>
      <c r="C62" s="46" t="s">
        <v>879</v>
      </c>
      <c r="D62" s="46"/>
      <c r="E62" s="154">
        <v>15006.732</v>
      </c>
      <c r="F62" s="48">
        <v>508.05889954600002</v>
      </c>
      <c r="G62" s="49">
        <v>6.6697500000000007E-2</v>
      </c>
      <c r="H62" s="39" t="s">
        <v>135</v>
      </c>
    </row>
    <row r="63" spans="1:8" x14ac:dyDescent="0.2">
      <c r="A63" s="45">
        <v>5</v>
      </c>
      <c r="B63" s="46" t="s">
        <v>880</v>
      </c>
      <c r="C63" s="46" t="s">
        <v>881</v>
      </c>
      <c r="D63" s="46"/>
      <c r="E63" s="154">
        <v>1405280.689</v>
      </c>
      <c r="F63" s="48">
        <v>506.457539193</v>
      </c>
      <c r="G63" s="49">
        <v>6.6487279999999996E-2</v>
      </c>
      <c r="H63" s="39" t="s">
        <v>135</v>
      </c>
    </row>
    <row r="64" spans="1:8" x14ac:dyDescent="0.2">
      <c r="A64" s="45">
        <v>6</v>
      </c>
      <c r="B64" s="46" t="s">
        <v>882</v>
      </c>
      <c r="C64" s="46" t="s">
        <v>883</v>
      </c>
      <c r="D64" s="46"/>
      <c r="E64" s="154">
        <v>1465604.933</v>
      </c>
      <c r="F64" s="48">
        <v>504.27215490200001</v>
      </c>
      <c r="G64" s="49">
        <v>6.6200380000000003E-2</v>
      </c>
      <c r="H64" s="39" t="s">
        <v>135</v>
      </c>
    </row>
    <row r="65" spans="1:8" x14ac:dyDescent="0.2">
      <c r="A65" s="45">
        <v>7</v>
      </c>
      <c r="B65" s="46" t="s">
        <v>884</v>
      </c>
      <c r="C65" s="46" t="s">
        <v>885</v>
      </c>
      <c r="D65" s="46"/>
      <c r="E65" s="154">
        <v>735287.02599999995</v>
      </c>
      <c r="F65" s="48">
        <v>504.126755479</v>
      </c>
      <c r="G65" s="49">
        <v>6.6181290000000004E-2</v>
      </c>
      <c r="H65" s="39" t="s">
        <v>135</v>
      </c>
    </row>
    <row r="66" spans="1:8" x14ac:dyDescent="0.2">
      <c r="A66" s="45">
        <v>8</v>
      </c>
      <c r="B66" s="46" t="s">
        <v>886</v>
      </c>
      <c r="C66" s="46" t="s">
        <v>887</v>
      </c>
      <c r="D66" s="46"/>
      <c r="E66" s="154">
        <v>768216.33400000003</v>
      </c>
      <c r="F66" s="48">
        <v>502.46802579600001</v>
      </c>
      <c r="G66" s="49">
        <v>6.5963540000000001E-2</v>
      </c>
      <c r="H66" s="39" t="s">
        <v>135</v>
      </c>
    </row>
    <row r="67" spans="1:8" x14ac:dyDescent="0.2">
      <c r="A67" s="45">
        <v>9</v>
      </c>
      <c r="B67" s="46" t="s">
        <v>888</v>
      </c>
      <c r="C67" s="46" t="s">
        <v>889</v>
      </c>
      <c r="D67" s="46"/>
      <c r="E67" s="154">
        <v>2665466.0079999999</v>
      </c>
      <c r="F67" s="48">
        <v>501.53141859900001</v>
      </c>
      <c r="G67" s="49">
        <v>6.5840579999999996E-2</v>
      </c>
      <c r="H67" s="39" t="s">
        <v>135</v>
      </c>
    </row>
    <row r="68" spans="1:8" x14ac:dyDescent="0.2">
      <c r="A68" s="45">
        <v>10</v>
      </c>
      <c r="B68" s="46" t="s">
        <v>499</v>
      </c>
      <c r="C68" s="46" t="s">
        <v>500</v>
      </c>
      <c r="D68" s="46"/>
      <c r="E68" s="154">
        <v>1309400.9110000001</v>
      </c>
      <c r="F68" s="48">
        <v>206.03816154899999</v>
      </c>
      <c r="G68" s="49">
        <v>2.70485E-2</v>
      </c>
      <c r="H68" s="39" t="s">
        <v>135</v>
      </c>
    </row>
    <row r="69" spans="1:8" x14ac:dyDescent="0.2">
      <c r="A69" s="45">
        <v>11</v>
      </c>
      <c r="B69" s="46" t="s">
        <v>890</v>
      </c>
      <c r="C69" s="46" t="s">
        <v>891</v>
      </c>
      <c r="D69" s="46"/>
      <c r="E69" s="154">
        <v>174460.59899999999</v>
      </c>
      <c r="F69" s="48">
        <v>75.071093591999997</v>
      </c>
      <c r="G69" s="49">
        <v>9.8552599999999994E-3</v>
      </c>
      <c r="H69" s="39" t="s">
        <v>135</v>
      </c>
    </row>
    <row r="70" spans="1:8" x14ac:dyDescent="0.2">
      <c r="A70" s="50"/>
      <c r="B70" s="50"/>
      <c r="C70" s="51" t="s">
        <v>134</v>
      </c>
      <c r="D70" s="50"/>
      <c r="E70" s="50" t="s">
        <v>135</v>
      </c>
      <c r="F70" s="52">
        <v>7139.3521134599996</v>
      </c>
      <c r="G70" s="53">
        <v>0.93724755000000004</v>
      </c>
      <c r="H70" s="39" t="s">
        <v>135</v>
      </c>
    </row>
    <row r="71" spans="1:8" x14ac:dyDescent="0.2">
      <c r="A71" s="50"/>
      <c r="B71" s="50"/>
      <c r="C71" s="54"/>
      <c r="D71" s="50"/>
      <c r="E71" s="50"/>
      <c r="F71" s="55"/>
      <c r="G71" s="55"/>
      <c r="H71" s="39" t="s">
        <v>135</v>
      </c>
    </row>
    <row r="72" spans="1:8" x14ac:dyDescent="0.2">
      <c r="A72" s="50"/>
      <c r="B72" s="50"/>
      <c r="C72" s="51" t="s">
        <v>157</v>
      </c>
      <c r="D72" s="50"/>
      <c r="E72" s="50"/>
      <c r="F72" s="50"/>
      <c r="G72" s="50"/>
      <c r="H72" s="39" t="s">
        <v>135</v>
      </c>
    </row>
    <row r="73" spans="1:8" x14ac:dyDescent="0.2">
      <c r="A73" s="50"/>
      <c r="B73" s="50"/>
      <c r="C73" s="51" t="s">
        <v>158</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159</v>
      </c>
      <c r="D76" s="50"/>
      <c r="E76" s="50"/>
      <c r="F76" s="55"/>
      <c r="G76" s="55"/>
      <c r="H76" s="39" t="s">
        <v>135</v>
      </c>
    </row>
    <row r="77" spans="1:8" x14ac:dyDescent="0.2">
      <c r="A77" s="50"/>
      <c r="B77" s="50"/>
      <c r="C77" s="51" t="s">
        <v>134</v>
      </c>
      <c r="D77" s="50"/>
      <c r="E77" s="50" t="s">
        <v>135</v>
      </c>
      <c r="F77" s="56" t="s">
        <v>137</v>
      </c>
      <c r="G77" s="53">
        <v>0</v>
      </c>
      <c r="H77" s="39" t="s">
        <v>135</v>
      </c>
    </row>
    <row r="78" spans="1:8" x14ac:dyDescent="0.2">
      <c r="A78" s="50"/>
      <c r="B78" s="46"/>
      <c r="C78" s="46"/>
      <c r="D78" s="51"/>
      <c r="E78" s="50"/>
      <c r="F78" s="46"/>
      <c r="G78" s="60"/>
      <c r="H78" s="39" t="s">
        <v>135</v>
      </c>
    </row>
    <row r="79" spans="1:8" x14ac:dyDescent="0.2">
      <c r="A79" s="60"/>
      <c r="B79" s="46"/>
      <c r="C79" s="46" t="s">
        <v>160</v>
      </c>
      <c r="D79" s="46"/>
      <c r="E79" s="60"/>
      <c r="F79" s="48">
        <v>451.69114669999999</v>
      </c>
      <c r="G79" s="49">
        <v>5.9297599999999999E-2</v>
      </c>
      <c r="H79" s="39" t="s">
        <v>135</v>
      </c>
    </row>
    <row r="80" spans="1:8" x14ac:dyDescent="0.2">
      <c r="A80" s="54"/>
      <c r="B80" s="54"/>
      <c r="C80" s="51" t="s">
        <v>161</v>
      </c>
      <c r="D80" s="55"/>
      <c r="E80" s="55"/>
      <c r="F80" s="52">
        <v>7617.3601986599997</v>
      </c>
      <c r="G80" s="61">
        <v>1.0000000099999999</v>
      </c>
      <c r="H80" s="39" t="s">
        <v>135</v>
      </c>
    </row>
    <row r="81" spans="1:17" ht="12.75" customHeight="1" x14ac:dyDescent="0.2">
      <c r="A81" s="62"/>
      <c r="B81" s="62"/>
      <c r="C81" s="63"/>
      <c r="D81" s="64"/>
      <c r="E81" s="64"/>
      <c r="F81" s="65"/>
      <c r="G81" s="66"/>
      <c r="H81" s="67"/>
    </row>
    <row r="82" spans="1:17" x14ac:dyDescent="0.2">
      <c r="A82" s="62"/>
      <c r="B82" s="68" t="s">
        <v>937</v>
      </c>
      <c r="C82" s="68"/>
      <c r="D82" s="68"/>
      <c r="E82" s="68"/>
      <c r="F82" s="68"/>
      <c r="G82" s="68"/>
      <c r="H82" s="68"/>
      <c r="J82" s="69"/>
    </row>
    <row r="83" spans="1:17" x14ac:dyDescent="0.2">
      <c r="A83" s="62"/>
      <c r="B83" s="68" t="s">
        <v>938</v>
      </c>
      <c r="C83" s="68"/>
      <c r="D83" s="68"/>
      <c r="E83" s="68"/>
      <c r="F83" s="68"/>
      <c r="G83" s="68"/>
      <c r="H83" s="68"/>
      <c r="J83" s="69"/>
    </row>
    <row r="84" spans="1:17" x14ac:dyDescent="0.2">
      <c r="A84" s="62"/>
      <c r="B84" s="68" t="s">
        <v>939</v>
      </c>
      <c r="C84" s="68"/>
      <c r="D84" s="68"/>
      <c r="E84" s="68"/>
      <c r="F84" s="68"/>
      <c r="G84" s="68"/>
      <c r="H84" s="68"/>
      <c r="J84" s="69"/>
    </row>
    <row r="85" spans="1:17" s="72" customFormat="1" ht="66.75" customHeight="1" x14ac:dyDescent="0.25">
      <c r="A85" s="70"/>
      <c r="B85" s="71" t="s">
        <v>940</v>
      </c>
      <c r="C85" s="71"/>
      <c r="D85" s="71"/>
      <c r="E85" s="71"/>
      <c r="F85" s="71"/>
      <c r="G85" s="71"/>
      <c r="H85" s="71"/>
      <c r="I85" s="33"/>
      <c r="J85" s="69"/>
      <c r="K85" s="33"/>
      <c r="L85" s="33"/>
      <c r="M85" s="33"/>
      <c r="N85" s="33"/>
      <c r="O85" s="33"/>
      <c r="P85" s="33"/>
      <c r="Q85" s="33"/>
    </row>
    <row r="86" spans="1:17" x14ac:dyDescent="0.2">
      <c r="A86" s="62"/>
      <c r="B86" s="68" t="s">
        <v>941</v>
      </c>
      <c r="C86" s="68"/>
      <c r="D86" s="68"/>
      <c r="E86" s="68"/>
      <c r="F86" s="68"/>
      <c r="G86" s="68"/>
      <c r="H86" s="68"/>
      <c r="J86" s="69"/>
    </row>
    <row r="87" spans="1:17" x14ac:dyDescent="0.2">
      <c r="A87" s="62"/>
      <c r="B87" s="62"/>
      <c r="C87" s="62"/>
      <c r="D87" s="64"/>
      <c r="E87" s="64"/>
      <c r="F87" s="64"/>
      <c r="G87" s="64"/>
    </row>
    <row r="88" spans="1:17" x14ac:dyDescent="0.2">
      <c r="A88" s="62"/>
      <c r="B88" s="73" t="s">
        <v>162</v>
      </c>
      <c r="C88" s="74"/>
      <c r="D88" s="75"/>
      <c r="E88" s="76"/>
      <c r="F88" s="64"/>
      <c r="G88" s="64"/>
    </row>
    <row r="89" spans="1:17" ht="27.75" customHeight="1" x14ac:dyDescent="0.2">
      <c r="A89" s="62"/>
      <c r="B89" s="77" t="s">
        <v>163</v>
      </c>
      <c r="C89" s="78"/>
      <c r="D89" s="38" t="s">
        <v>164</v>
      </c>
      <c r="E89" s="76"/>
      <c r="F89" s="64"/>
      <c r="G89" s="64"/>
    </row>
    <row r="90" spans="1:17" ht="12.75" customHeight="1" x14ac:dyDescent="0.2">
      <c r="A90" s="62"/>
      <c r="B90" s="77" t="s">
        <v>942</v>
      </c>
      <c r="C90" s="78"/>
      <c r="D90" s="38" t="s">
        <v>164</v>
      </c>
      <c r="E90" s="76"/>
      <c r="F90" s="64"/>
      <c r="G90" s="64"/>
    </row>
    <row r="91" spans="1:17" x14ac:dyDescent="0.2">
      <c r="A91" s="62"/>
      <c r="B91" s="77" t="s">
        <v>165</v>
      </c>
      <c r="C91" s="78"/>
      <c r="D91" s="79" t="s">
        <v>135</v>
      </c>
      <c r="E91" s="76"/>
      <c r="F91" s="64"/>
      <c r="G91" s="64"/>
    </row>
    <row r="92" spans="1:17" x14ac:dyDescent="0.2">
      <c r="A92" s="80"/>
      <c r="B92" s="81" t="s">
        <v>135</v>
      </c>
      <c r="C92" s="81" t="s">
        <v>943</v>
      </c>
      <c r="D92" s="81" t="s">
        <v>166</v>
      </c>
      <c r="E92" s="80"/>
      <c r="F92" s="80"/>
      <c r="G92" s="80"/>
      <c r="H92" s="80"/>
      <c r="J92" s="69"/>
    </row>
    <row r="93" spans="1:17" x14ac:dyDescent="0.2">
      <c r="A93" s="80"/>
      <c r="B93" s="82" t="s">
        <v>167</v>
      </c>
      <c r="C93" s="83">
        <v>46053</v>
      </c>
      <c r="D93" s="83">
        <v>46081</v>
      </c>
      <c r="E93" s="80"/>
      <c r="F93" s="80"/>
      <c r="G93" s="80"/>
      <c r="J93" s="69"/>
    </row>
    <row r="94" spans="1:17" x14ac:dyDescent="0.2">
      <c r="A94" s="84"/>
      <c r="B94" s="46" t="s">
        <v>168</v>
      </c>
      <c r="C94" s="85">
        <v>10.033799999999999</v>
      </c>
      <c r="D94" s="85">
        <v>10.091699999999999</v>
      </c>
      <c r="E94" s="84"/>
      <c r="F94" s="86"/>
      <c r="G94" s="87"/>
    </row>
    <row r="95" spans="1:17" x14ac:dyDescent="0.2">
      <c r="A95" s="84"/>
      <c r="B95" s="46" t="s">
        <v>169</v>
      </c>
      <c r="C95" s="85">
        <v>10.033799999999999</v>
      </c>
      <c r="D95" s="85">
        <v>10.091699999999999</v>
      </c>
      <c r="E95" s="84"/>
      <c r="F95" s="86"/>
      <c r="G95" s="87"/>
    </row>
    <row r="96" spans="1:17" x14ac:dyDescent="0.2">
      <c r="A96" s="84"/>
      <c r="B96" s="46" t="s">
        <v>170</v>
      </c>
      <c r="C96" s="85">
        <v>10.0322</v>
      </c>
      <c r="D96" s="85">
        <v>10.0876</v>
      </c>
      <c r="E96" s="84"/>
      <c r="F96" s="86"/>
      <c r="G96" s="87"/>
    </row>
    <row r="97" spans="1:7" x14ac:dyDescent="0.2">
      <c r="A97" s="84"/>
      <c r="B97" s="46" t="s">
        <v>171</v>
      </c>
      <c r="C97" s="85">
        <v>10.0322</v>
      </c>
      <c r="D97" s="85">
        <v>10.0876</v>
      </c>
      <c r="E97" s="84"/>
      <c r="F97" s="86"/>
      <c r="G97" s="87"/>
    </row>
    <row r="98" spans="1:7" x14ac:dyDescent="0.2">
      <c r="A98" s="84"/>
      <c r="B98" s="84"/>
      <c r="C98" s="84"/>
      <c r="D98" s="84"/>
      <c r="E98" s="84"/>
      <c r="F98" s="84"/>
      <c r="G98" s="84"/>
    </row>
    <row r="99" spans="1:7" x14ac:dyDescent="0.2">
      <c r="A99" s="84"/>
      <c r="B99" s="167" t="s">
        <v>944</v>
      </c>
      <c r="C99" s="168"/>
      <c r="D99" s="51" t="s">
        <v>164</v>
      </c>
      <c r="E99" s="84"/>
      <c r="F99" s="84"/>
      <c r="G99" s="84"/>
    </row>
    <row r="100" spans="1:7" x14ac:dyDescent="0.2">
      <c r="A100" s="84"/>
      <c r="B100" s="152"/>
      <c r="C100" s="152"/>
      <c r="D100" s="152"/>
      <c r="E100" s="84"/>
      <c r="F100" s="84"/>
      <c r="G100" s="84"/>
    </row>
    <row r="101" spans="1:7" x14ac:dyDescent="0.2">
      <c r="A101" s="84"/>
      <c r="B101" s="167" t="s">
        <v>173</v>
      </c>
      <c r="C101" s="168"/>
      <c r="D101" s="51" t="s">
        <v>164</v>
      </c>
      <c r="E101" s="169"/>
      <c r="F101" s="84"/>
      <c r="G101" s="84"/>
    </row>
    <row r="102" spans="1:7" x14ac:dyDescent="0.2">
      <c r="A102" s="84"/>
      <c r="B102" s="167" t="s">
        <v>174</v>
      </c>
      <c r="C102" s="168"/>
      <c r="D102" s="51" t="s">
        <v>164</v>
      </c>
      <c r="E102" s="169"/>
      <c r="F102" s="84"/>
      <c r="G102" s="84"/>
    </row>
    <row r="103" spans="1:7" x14ac:dyDescent="0.2">
      <c r="A103" s="84"/>
      <c r="B103" s="167" t="s">
        <v>175</v>
      </c>
      <c r="C103" s="168"/>
      <c r="D103" s="51" t="s">
        <v>164</v>
      </c>
      <c r="E103" s="169"/>
      <c r="F103" s="84"/>
      <c r="G103" s="84"/>
    </row>
    <row r="104" spans="1:7" x14ac:dyDescent="0.2">
      <c r="A104" s="84"/>
      <c r="B104" s="167" t="s">
        <v>176</v>
      </c>
      <c r="C104" s="168"/>
      <c r="D104" s="170" t="s">
        <v>678</v>
      </c>
      <c r="E104" s="84"/>
      <c r="F104" s="86"/>
      <c r="G104" s="87"/>
    </row>
    <row r="106" spans="1:7" x14ac:dyDescent="0.2">
      <c r="B106" s="94" t="s">
        <v>945</v>
      </c>
      <c r="C106" s="94"/>
    </row>
    <row r="108" spans="1:7" ht="153.75" customHeight="1" x14ac:dyDescent="0.2"/>
    <row r="111" spans="1:7" x14ac:dyDescent="0.2">
      <c r="B111" s="95" t="s">
        <v>946</v>
      </c>
      <c r="C111" s="96"/>
      <c r="D111" s="95"/>
    </row>
    <row r="112" spans="1:7" x14ac:dyDescent="0.2">
      <c r="B112" s="95" t="s">
        <v>1104</v>
      </c>
      <c r="D112" s="95"/>
    </row>
    <row r="113" s="33" customFormat="1" ht="165" customHeight="1" x14ac:dyDescent="0.2"/>
    <row r="115" s="33" customFormat="1" ht="12.75" customHeight="1" x14ac:dyDescent="0.2"/>
    <row r="116" s="33" customFormat="1" ht="12.75" customHeight="1" x14ac:dyDescent="0.2"/>
  </sheetData>
  <mergeCells count="18">
    <mergeCell ref="B90:C90"/>
    <mergeCell ref="B91:C91"/>
    <mergeCell ref="B106:C106"/>
    <mergeCell ref="B99:C99"/>
    <mergeCell ref="B103:C103"/>
    <mergeCell ref="B104:C104"/>
    <mergeCell ref="B101:C101"/>
    <mergeCell ref="B102:C102"/>
    <mergeCell ref="B84:H84"/>
    <mergeCell ref="B85:H85"/>
    <mergeCell ref="B86:H86"/>
    <mergeCell ref="B88:D88"/>
    <mergeCell ref="B89:C89"/>
    <mergeCell ref="A1:H1"/>
    <mergeCell ref="A2:H2"/>
    <mergeCell ref="A3:H3"/>
    <mergeCell ref="B82:H82"/>
    <mergeCell ref="B83:H83"/>
  </mergeCells>
  <hyperlinks>
    <hyperlink ref="I1" location="Index!B2" display="Index" xr:uid="{5E8F6247-787C-4B2B-B37A-AB39892899B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F914-0989-4145-944D-B603E9EEEF1A}">
  <sheetPr>
    <outlinePr summaryBelow="0" summaryRight="0"/>
  </sheetPr>
  <dimension ref="A1:Q20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55.5703125" style="33" customWidth="1"/>
    <col min="4" max="4" width="25.85546875" style="33" customWidth="1"/>
    <col min="5" max="5" width="13.570312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892</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2402562</v>
      </c>
      <c r="F7" s="48">
        <v>21328.744155</v>
      </c>
      <c r="G7" s="49">
        <v>6.3776379999999994E-2</v>
      </c>
      <c r="H7" s="39" t="s">
        <v>135</v>
      </c>
    </row>
    <row r="8" spans="1:9" x14ac:dyDescent="0.2">
      <c r="A8" s="45">
        <v>2</v>
      </c>
      <c r="B8" s="46" t="s">
        <v>36</v>
      </c>
      <c r="C8" s="46" t="s">
        <v>37</v>
      </c>
      <c r="D8" s="46" t="s">
        <v>31</v>
      </c>
      <c r="E8" s="47">
        <v>1078220</v>
      </c>
      <c r="F8" s="48">
        <v>14867.575580000001</v>
      </c>
      <c r="G8" s="49">
        <v>4.445644E-2</v>
      </c>
      <c r="H8" s="39" t="s">
        <v>135</v>
      </c>
    </row>
    <row r="9" spans="1:9" x14ac:dyDescent="0.2">
      <c r="A9" s="45">
        <v>3</v>
      </c>
      <c r="B9" s="46" t="s">
        <v>11</v>
      </c>
      <c r="C9" s="46" t="s">
        <v>12</v>
      </c>
      <c r="D9" s="46" t="s">
        <v>13</v>
      </c>
      <c r="E9" s="47">
        <v>308512</v>
      </c>
      <c r="F9" s="48">
        <v>13199.068896000001</v>
      </c>
      <c r="G9" s="49">
        <v>3.9467339999999997E-2</v>
      </c>
      <c r="H9" s="39" t="s">
        <v>135</v>
      </c>
    </row>
    <row r="10" spans="1:9" x14ac:dyDescent="0.2">
      <c r="A10" s="45">
        <v>4</v>
      </c>
      <c r="B10" s="46" t="s">
        <v>14</v>
      </c>
      <c r="C10" s="46" t="s">
        <v>15</v>
      </c>
      <c r="D10" s="46" t="s">
        <v>16</v>
      </c>
      <c r="E10" s="47">
        <v>656644</v>
      </c>
      <c r="F10" s="48">
        <v>12340.310691999999</v>
      </c>
      <c r="G10" s="49">
        <v>3.6899510000000003E-2</v>
      </c>
      <c r="H10" s="39" t="s">
        <v>135</v>
      </c>
    </row>
    <row r="11" spans="1:9" x14ac:dyDescent="0.2">
      <c r="A11" s="45">
        <v>5</v>
      </c>
      <c r="B11" s="46" t="s">
        <v>333</v>
      </c>
      <c r="C11" s="46" t="s">
        <v>334</v>
      </c>
      <c r="D11" s="46" t="s">
        <v>226</v>
      </c>
      <c r="E11" s="47">
        <v>352866</v>
      </c>
      <c r="F11" s="48">
        <v>11988.269484</v>
      </c>
      <c r="G11" s="49">
        <v>3.584685E-2</v>
      </c>
      <c r="H11" s="39" t="s">
        <v>135</v>
      </c>
    </row>
    <row r="12" spans="1:9" x14ac:dyDescent="0.2">
      <c r="A12" s="45">
        <v>6</v>
      </c>
      <c r="B12" s="46" t="s">
        <v>17</v>
      </c>
      <c r="C12" s="46" t="s">
        <v>18</v>
      </c>
      <c r="D12" s="46" t="s">
        <v>19</v>
      </c>
      <c r="E12" s="47">
        <v>846781</v>
      </c>
      <c r="F12" s="48">
        <v>11803.280359</v>
      </c>
      <c r="G12" s="49">
        <v>3.5293709999999999E-2</v>
      </c>
      <c r="H12" s="39" t="s">
        <v>135</v>
      </c>
    </row>
    <row r="13" spans="1:9" x14ac:dyDescent="0.2">
      <c r="A13" s="45">
        <v>7</v>
      </c>
      <c r="B13" s="46" t="s">
        <v>329</v>
      </c>
      <c r="C13" s="46" t="s">
        <v>330</v>
      </c>
      <c r="D13" s="46" t="s">
        <v>31</v>
      </c>
      <c r="E13" s="47">
        <v>1933426</v>
      </c>
      <c r="F13" s="48">
        <v>8027.5847519999998</v>
      </c>
      <c r="G13" s="49">
        <v>2.4003770000000001E-2</v>
      </c>
      <c r="H13" s="39" t="s">
        <v>135</v>
      </c>
    </row>
    <row r="14" spans="1:9" x14ac:dyDescent="0.2">
      <c r="A14" s="45">
        <v>8</v>
      </c>
      <c r="B14" s="46" t="s">
        <v>335</v>
      </c>
      <c r="C14" s="46" t="s">
        <v>336</v>
      </c>
      <c r="D14" s="46" t="s">
        <v>180</v>
      </c>
      <c r="E14" s="47">
        <v>663023</v>
      </c>
      <c r="F14" s="48">
        <v>6603.0460569999996</v>
      </c>
      <c r="G14" s="49">
        <v>1.9744169999999998E-2</v>
      </c>
      <c r="H14" s="39" t="s">
        <v>135</v>
      </c>
    </row>
    <row r="15" spans="1:9" x14ac:dyDescent="0.2">
      <c r="A15" s="45">
        <v>9</v>
      </c>
      <c r="B15" s="46" t="s">
        <v>327</v>
      </c>
      <c r="C15" s="46" t="s">
        <v>328</v>
      </c>
      <c r="D15" s="46" t="s">
        <v>219</v>
      </c>
      <c r="E15" s="47">
        <v>448697</v>
      </c>
      <c r="F15" s="48">
        <v>5833.5096970000004</v>
      </c>
      <c r="G15" s="49">
        <v>1.7443130000000001E-2</v>
      </c>
      <c r="H15" s="39" t="s">
        <v>135</v>
      </c>
    </row>
    <row r="16" spans="1:9" x14ac:dyDescent="0.2">
      <c r="A16" s="45">
        <v>10</v>
      </c>
      <c r="B16" s="46" t="s">
        <v>29</v>
      </c>
      <c r="C16" s="46" t="s">
        <v>30</v>
      </c>
      <c r="D16" s="46" t="s">
        <v>31</v>
      </c>
      <c r="E16" s="47">
        <v>473500</v>
      </c>
      <c r="F16" s="48">
        <v>5690.0495000000001</v>
      </c>
      <c r="G16" s="49">
        <v>1.701416E-2</v>
      </c>
      <c r="H16" s="39" t="s">
        <v>135</v>
      </c>
    </row>
    <row r="17" spans="1:8" x14ac:dyDescent="0.2">
      <c r="A17" s="45">
        <v>11</v>
      </c>
      <c r="B17" s="46" t="s">
        <v>344</v>
      </c>
      <c r="C17" s="46" t="s">
        <v>345</v>
      </c>
      <c r="D17" s="46" t="s">
        <v>180</v>
      </c>
      <c r="E17" s="47">
        <v>315047</v>
      </c>
      <c r="F17" s="48">
        <v>5452.8334759999998</v>
      </c>
      <c r="G17" s="49">
        <v>1.6304849999999999E-2</v>
      </c>
      <c r="H17" s="39" t="s">
        <v>135</v>
      </c>
    </row>
    <row r="18" spans="1:8" x14ac:dyDescent="0.2">
      <c r="A18" s="45">
        <v>12</v>
      </c>
      <c r="B18" s="46" t="s">
        <v>440</v>
      </c>
      <c r="C18" s="46" t="s">
        <v>441</v>
      </c>
      <c r="D18" s="46" t="s">
        <v>219</v>
      </c>
      <c r="E18" s="47">
        <v>367178</v>
      </c>
      <c r="F18" s="48">
        <v>5100.4695979999997</v>
      </c>
      <c r="G18" s="49">
        <v>1.5251219999999999E-2</v>
      </c>
      <c r="H18" s="39" t="s">
        <v>135</v>
      </c>
    </row>
    <row r="19" spans="1:8" x14ac:dyDescent="0.2">
      <c r="A19" s="45">
        <v>13</v>
      </c>
      <c r="B19" s="46" t="s">
        <v>26</v>
      </c>
      <c r="C19" s="46" t="s">
        <v>27</v>
      </c>
      <c r="D19" s="46" t="s">
        <v>28</v>
      </c>
      <c r="E19" s="47">
        <v>1133155</v>
      </c>
      <c r="F19" s="48">
        <v>5039.1402850000004</v>
      </c>
      <c r="G19" s="49">
        <v>1.5067840000000001E-2</v>
      </c>
      <c r="H19" s="39" t="s">
        <v>135</v>
      </c>
    </row>
    <row r="20" spans="1:8" x14ac:dyDescent="0.2">
      <c r="A20" s="45">
        <v>14</v>
      </c>
      <c r="B20" s="46" t="s">
        <v>450</v>
      </c>
      <c r="C20" s="46" t="s">
        <v>451</v>
      </c>
      <c r="D20" s="46" t="s">
        <v>439</v>
      </c>
      <c r="E20" s="47">
        <v>209570</v>
      </c>
      <c r="F20" s="48">
        <v>4899.9561700000004</v>
      </c>
      <c r="G20" s="49">
        <v>1.465166E-2</v>
      </c>
      <c r="H20" s="39" t="s">
        <v>135</v>
      </c>
    </row>
    <row r="21" spans="1:8" x14ac:dyDescent="0.2">
      <c r="A21" s="45">
        <v>15</v>
      </c>
      <c r="B21" s="46" t="s">
        <v>51</v>
      </c>
      <c r="C21" s="46" t="s">
        <v>52</v>
      </c>
      <c r="D21" s="46" t="s">
        <v>53</v>
      </c>
      <c r="E21" s="47">
        <v>93935</v>
      </c>
      <c r="F21" s="48">
        <v>4601.2181049999999</v>
      </c>
      <c r="G21" s="49">
        <v>1.3758380000000001E-2</v>
      </c>
      <c r="H21" s="39" t="s">
        <v>135</v>
      </c>
    </row>
    <row r="22" spans="1:8" x14ac:dyDescent="0.2">
      <c r="A22" s="45">
        <v>16</v>
      </c>
      <c r="B22" s="46" t="s">
        <v>181</v>
      </c>
      <c r="C22" s="46" t="s">
        <v>182</v>
      </c>
      <c r="D22" s="46" t="s">
        <v>183</v>
      </c>
      <c r="E22" s="47">
        <v>200625</v>
      </c>
      <c r="F22" s="48">
        <v>4453.875</v>
      </c>
      <c r="G22" s="49">
        <v>1.3317799999999999E-2</v>
      </c>
      <c r="H22" s="39" t="s">
        <v>135</v>
      </c>
    </row>
    <row r="23" spans="1:8" x14ac:dyDescent="0.2">
      <c r="A23" s="45">
        <v>17</v>
      </c>
      <c r="B23" s="46" t="s">
        <v>502</v>
      </c>
      <c r="C23" s="46" t="s">
        <v>503</v>
      </c>
      <c r="D23" s="46" t="s">
        <v>180</v>
      </c>
      <c r="E23" s="47">
        <v>1009201</v>
      </c>
      <c r="F23" s="48">
        <v>4176.073738</v>
      </c>
      <c r="G23" s="49">
        <v>1.2487130000000001E-2</v>
      </c>
      <c r="H23" s="39" t="s">
        <v>135</v>
      </c>
    </row>
    <row r="24" spans="1:8" x14ac:dyDescent="0.2">
      <c r="A24" s="45">
        <v>18</v>
      </c>
      <c r="B24" s="46" t="s">
        <v>211</v>
      </c>
      <c r="C24" s="46" t="s">
        <v>212</v>
      </c>
      <c r="D24" s="46" t="s">
        <v>213</v>
      </c>
      <c r="E24" s="47">
        <v>278791</v>
      </c>
      <c r="F24" s="48">
        <v>4130.5674559999998</v>
      </c>
      <c r="G24" s="49">
        <v>1.2351060000000001E-2</v>
      </c>
      <c r="H24" s="39" t="s">
        <v>135</v>
      </c>
    </row>
    <row r="25" spans="1:8" x14ac:dyDescent="0.2">
      <c r="A25" s="45">
        <v>19</v>
      </c>
      <c r="B25" s="46" t="s">
        <v>23</v>
      </c>
      <c r="C25" s="46" t="s">
        <v>24</v>
      </c>
      <c r="D25" s="46" t="s">
        <v>25</v>
      </c>
      <c r="E25" s="47">
        <v>31130</v>
      </c>
      <c r="F25" s="48">
        <v>3946.3501000000001</v>
      </c>
      <c r="G25" s="49">
        <v>1.180022E-2</v>
      </c>
      <c r="H25" s="39" t="s">
        <v>135</v>
      </c>
    </row>
    <row r="26" spans="1:8" x14ac:dyDescent="0.2">
      <c r="A26" s="45">
        <v>20</v>
      </c>
      <c r="B26" s="46" t="s">
        <v>46</v>
      </c>
      <c r="C26" s="46" t="s">
        <v>47</v>
      </c>
      <c r="D26" s="46" t="s">
        <v>48</v>
      </c>
      <c r="E26" s="47">
        <v>47335</v>
      </c>
      <c r="F26" s="48">
        <v>3774.4929000000002</v>
      </c>
      <c r="G26" s="49">
        <v>1.1286340000000001E-2</v>
      </c>
      <c r="H26" s="39" t="s">
        <v>135</v>
      </c>
    </row>
    <row r="27" spans="1:8" x14ac:dyDescent="0.2">
      <c r="A27" s="45">
        <v>21</v>
      </c>
      <c r="B27" s="46" t="s">
        <v>224</v>
      </c>
      <c r="C27" s="46" t="s">
        <v>225</v>
      </c>
      <c r="D27" s="46" t="s">
        <v>226</v>
      </c>
      <c r="E27" s="47">
        <v>97265</v>
      </c>
      <c r="F27" s="48">
        <v>3763.8637050000002</v>
      </c>
      <c r="G27" s="49">
        <v>1.125456E-2</v>
      </c>
      <c r="H27" s="39" t="s">
        <v>135</v>
      </c>
    </row>
    <row r="28" spans="1:8" x14ac:dyDescent="0.2">
      <c r="A28" s="45">
        <v>22</v>
      </c>
      <c r="B28" s="46" t="s">
        <v>34</v>
      </c>
      <c r="C28" s="46" t="s">
        <v>35</v>
      </c>
      <c r="D28" s="46" t="s">
        <v>19</v>
      </c>
      <c r="E28" s="47">
        <v>910561</v>
      </c>
      <c r="F28" s="48">
        <v>3509.3020940000001</v>
      </c>
      <c r="G28" s="49">
        <v>1.049338E-2</v>
      </c>
      <c r="H28" s="39" t="s">
        <v>135</v>
      </c>
    </row>
    <row r="29" spans="1:8" x14ac:dyDescent="0.2">
      <c r="A29" s="45">
        <v>23</v>
      </c>
      <c r="B29" s="46" t="s">
        <v>214</v>
      </c>
      <c r="C29" s="46" t="s">
        <v>215</v>
      </c>
      <c r="D29" s="46" t="s">
        <v>216</v>
      </c>
      <c r="E29" s="47">
        <v>660926</v>
      </c>
      <c r="F29" s="48">
        <v>3436.154274</v>
      </c>
      <c r="G29" s="49">
        <v>1.027465E-2</v>
      </c>
      <c r="H29" s="39" t="s">
        <v>135</v>
      </c>
    </row>
    <row r="30" spans="1:8" x14ac:dyDescent="0.2">
      <c r="A30" s="45">
        <v>24</v>
      </c>
      <c r="B30" s="46" t="s">
        <v>76</v>
      </c>
      <c r="C30" s="46" t="s">
        <v>77</v>
      </c>
      <c r="D30" s="46" t="s">
        <v>78</v>
      </c>
      <c r="E30" s="47">
        <v>70803</v>
      </c>
      <c r="F30" s="48">
        <v>3417.802416</v>
      </c>
      <c r="G30" s="49">
        <v>1.0219779999999999E-2</v>
      </c>
      <c r="H30" s="39" t="s">
        <v>135</v>
      </c>
    </row>
    <row r="31" spans="1:8" x14ac:dyDescent="0.2">
      <c r="A31" s="45">
        <v>25</v>
      </c>
      <c r="B31" s="46" t="s">
        <v>303</v>
      </c>
      <c r="C31" s="46" t="s">
        <v>304</v>
      </c>
      <c r="D31" s="46" t="s">
        <v>219</v>
      </c>
      <c r="E31" s="47">
        <v>424416</v>
      </c>
      <c r="F31" s="48">
        <v>3304.0785599999999</v>
      </c>
      <c r="G31" s="49">
        <v>9.8797299999999998E-3</v>
      </c>
      <c r="H31" s="39" t="s">
        <v>135</v>
      </c>
    </row>
    <row r="32" spans="1:8" ht="25.5" x14ac:dyDescent="0.2">
      <c r="A32" s="45">
        <v>26</v>
      </c>
      <c r="B32" s="46" t="s">
        <v>444</v>
      </c>
      <c r="C32" s="46" t="s">
        <v>445</v>
      </c>
      <c r="D32" s="46" t="s">
        <v>196</v>
      </c>
      <c r="E32" s="47">
        <v>253735</v>
      </c>
      <c r="F32" s="48">
        <v>2895.1163499999998</v>
      </c>
      <c r="G32" s="49">
        <v>8.6568600000000006E-3</v>
      </c>
      <c r="H32" s="39" t="s">
        <v>135</v>
      </c>
    </row>
    <row r="33" spans="1:8" x14ac:dyDescent="0.2">
      <c r="A33" s="45">
        <v>27</v>
      </c>
      <c r="B33" s="46" t="s">
        <v>54</v>
      </c>
      <c r="C33" s="46" t="s">
        <v>55</v>
      </c>
      <c r="D33" s="46" t="s">
        <v>22</v>
      </c>
      <c r="E33" s="47">
        <v>766020</v>
      </c>
      <c r="F33" s="48">
        <v>2892.10851</v>
      </c>
      <c r="G33" s="49">
        <v>8.6478700000000002E-3</v>
      </c>
      <c r="H33" s="39" t="s">
        <v>135</v>
      </c>
    </row>
    <row r="34" spans="1:8" x14ac:dyDescent="0.2">
      <c r="A34" s="45">
        <v>28</v>
      </c>
      <c r="B34" s="46" t="s">
        <v>504</v>
      </c>
      <c r="C34" s="46" t="s">
        <v>505</v>
      </c>
      <c r="D34" s="46" t="s">
        <v>45</v>
      </c>
      <c r="E34" s="47">
        <v>329177</v>
      </c>
      <c r="F34" s="48">
        <v>2781.3810615000002</v>
      </c>
      <c r="G34" s="49">
        <v>8.3167799999999993E-3</v>
      </c>
      <c r="H34" s="39" t="s">
        <v>135</v>
      </c>
    </row>
    <row r="35" spans="1:8" ht="25.5" x14ac:dyDescent="0.2">
      <c r="A35" s="45">
        <v>29</v>
      </c>
      <c r="B35" s="46" t="s">
        <v>271</v>
      </c>
      <c r="C35" s="46" t="s">
        <v>272</v>
      </c>
      <c r="D35" s="46" t="s">
        <v>206</v>
      </c>
      <c r="E35" s="47">
        <v>120389</v>
      </c>
      <c r="F35" s="48">
        <v>2705.8631639999999</v>
      </c>
      <c r="G35" s="49">
        <v>8.0909699999999994E-3</v>
      </c>
      <c r="H35" s="39" t="s">
        <v>135</v>
      </c>
    </row>
    <row r="36" spans="1:8" x14ac:dyDescent="0.2">
      <c r="A36" s="45">
        <v>30</v>
      </c>
      <c r="B36" s="46" t="s">
        <v>506</v>
      </c>
      <c r="C36" s="46" t="s">
        <v>507</v>
      </c>
      <c r="D36" s="46" t="s">
        <v>226</v>
      </c>
      <c r="E36" s="47">
        <v>17810</v>
      </c>
      <c r="F36" s="48">
        <v>2646.0317</v>
      </c>
      <c r="G36" s="49">
        <v>7.9120600000000003E-3</v>
      </c>
      <c r="H36" s="39" t="s">
        <v>135</v>
      </c>
    </row>
    <row r="37" spans="1:8" x14ac:dyDescent="0.2">
      <c r="A37" s="45">
        <v>31</v>
      </c>
      <c r="B37" s="46" t="s">
        <v>217</v>
      </c>
      <c r="C37" s="46" t="s">
        <v>218</v>
      </c>
      <c r="D37" s="46" t="s">
        <v>219</v>
      </c>
      <c r="E37" s="47">
        <v>216720</v>
      </c>
      <c r="F37" s="48">
        <v>2569.8657600000001</v>
      </c>
      <c r="G37" s="49">
        <v>7.6843099999999998E-3</v>
      </c>
      <c r="H37" s="39" t="s">
        <v>135</v>
      </c>
    </row>
    <row r="38" spans="1:8" x14ac:dyDescent="0.2">
      <c r="A38" s="45">
        <v>32</v>
      </c>
      <c r="B38" s="46" t="s">
        <v>508</v>
      </c>
      <c r="C38" s="46" t="s">
        <v>509</v>
      </c>
      <c r="D38" s="46" t="s">
        <v>226</v>
      </c>
      <c r="E38" s="47">
        <v>24060</v>
      </c>
      <c r="F38" s="48">
        <v>2399.3834999999999</v>
      </c>
      <c r="G38" s="49">
        <v>7.1745400000000001E-3</v>
      </c>
      <c r="H38" s="39" t="s">
        <v>135</v>
      </c>
    </row>
    <row r="39" spans="1:8" x14ac:dyDescent="0.2">
      <c r="A39" s="45">
        <v>33</v>
      </c>
      <c r="B39" s="46" t="s">
        <v>83</v>
      </c>
      <c r="C39" s="46" t="s">
        <v>84</v>
      </c>
      <c r="D39" s="46" t="s">
        <v>25</v>
      </c>
      <c r="E39" s="47">
        <v>42314</v>
      </c>
      <c r="F39" s="48">
        <v>2393.2798400000001</v>
      </c>
      <c r="G39" s="49">
        <v>7.15629E-3</v>
      </c>
      <c r="H39" s="39" t="s">
        <v>135</v>
      </c>
    </row>
    <row r="40" spans="1:8" ht="25.5" x14ac:dyDescent="0.2">
      <c r="A40" s="45">
        <v>34</v>
      </c>
      <c r="B40" s="46" t="s">
        <v>350</v>
      </c>
      <c r="C40" s="46" t="s">
        <v>351</v>
      </c>
      <c r="D40" s="46" t="s">
        <v>206</v>
      </c>
      <c r="E40" s="47">
        <v>124896</v>
      </c>
      <c r="F40" s="48">
        <v>2169.4435199999998</v>
      </c>
      <c r="G40" s="49">
        <v>6.4869899999999998E-3</v>
      </c>
      <c r="H40" s="39" t="s">
        <v>135</v>
      </c>
    </row>
    <row r="41" spans="1:8" x14ac:dyDescent="0.2">
      <c r="A41" s="45">
        <v>35</v>
      </c>
      <c r="B41" s="46" t="s">
        <v>267</v>
      </c>
      <c r="C41" s="46" t="s">
        <v>268</v>
      </c>
      <c r="D41" s="46" t="s">
        <v>45</v>
      </c>
      <c r="E41" s="47">
        <v>180589</v>
      </c>
      <c r="F41" s="48">
        <v>2146.3002649999999</v>
      </c>
      <c r="G41" s="49">
        <v>6.4177799999999997E-3</v>
      </c>
      <c r="H41" s="39" t="s">
        <v>135</v>
      </c>
    </row>
    <row r="42" spans="1:8" x14ac:dyDescent="0.2">
      <c r="A42" s="45">
        <v>36</v>
      </c>
      <c r="B42" s="46" t="s">
        <v>510</v>
      </c>
      <c r="C42" s="46" t="s">
        <v>511</v>
      </c>
      <c r="D42" s="46" t="s">
        <v>180</v>
      </c>
      <c r="E42" s="47">
        <v>193935</v>
      </c>
      <c r="F42" s="48">
        <v>2100.5099850000001</v>
      </c>
      <c r="G42" s="49">
        <v>6.2808600000000001E-3</v>
      </c>
      <c r="H42" s="39" t="s">
        <v>135</v>
      </c>
    </row>
    <row r="43" spans="1:8" x14ac:dyDescent="0.2">
      <c r="A43" s="45">
        <v>37</v>
      </c>
      <c r="B43" s="46" t="s">
        <v>309</v>
      </c>
      <c r="C43" s="46" t="s">
        <v>310</v>
      </c>
      <c r="D43" s="46" t="s">
        <v>180</v>
      </c>
      <c r="E43" s="47">
        <v>43442</v>
      </c>
      <c r="F43" s="48">
        <v>1901.195688</v>
      </c>
      <c r="G43" s="49">
        <v>5.6848799999999998E-3</v>
      </c>
      <c r="H43" s="39" t="s">
        <v>135</v>
      </c>
    </row>
    <row r="44" spans="1:8" x14ac:dyDescent="0.2">
      <c r="A44" s="45">
        <v>38</v>
      </c>
      <c r="B44" s="46" t="s">
        <v>307</v>
      </c>
      <c r="C44" s="46" t="s">
        <v>308</v>
      </c>
      <c r="D44" s="46" t="s">
        <v>199</v>
      </c>
      <c r="E44" s="47">
        <v>1101717</v>
      </c>
      <c r="F44" s="48">
        <v>1801.1971232999999</v>
      </c>
      <c r="G44" s="49">
        <v>5.3858700000000001E-3</v>
      </c>
      <c r="H44" s="39" t="s">
        <v>135</v>
      </c>
    </row>
    <row r="45" spans="1:8" x14ac:dyDescent="0.2">
      <c r="A45" s="45">
        <v>39</v>
      </c>
      <c r="B45" s="46" t="s">
        <v>265</v>
      </c>
      <c r="C45" s="46" t="s">
        <v>266</v>
      </c>
      <c r="D45" s="46" t="s">
        <v>107</v>
      </c>
      <c r="E45" s="47">
        <v>119051</v>
      </c>
      <c r="F45" s="48">
        <v>1658.3804299999999</v>
      </c>
      <c r="G45" s="49">
        <v>4.9588200000000001E-3</v>
      </c>
      <c r="H45" s="39" t="s">
        <v>135</v>
      </c>
    </row>
    <row r="46" spans="1:8" x14ac:dyDescent="0.2">
      <c r="A46" s="45">
        <v>40</v>
      </c>
      <c r="B46" s="46" t="s">
        <v>512</v>
      </c>
      <c r="C46" s="46" t="s">
        <v>513</v>
      </c>
      <c r="D46" s="46" t="s">
        <v>95</v>
      </c>
      <c r="E46" s="47">
        <v>964164</v>
      </c>
      <c r="F46" s="48">
        <v>1647.3706104</v>
      </c>
      <c r="G46" s="49">
        <v>4.9259000000000004E-3</v>
      </c>
      <c r="H46" s="39" t="s">
        <v>135</v>
      </c>
    </row>
    <row r="47" spans="1:8" x14ac:dyDescent="0.2">
      <c r="A47" s="45">
        <v>41</v>
      </c>
      <c r="B47" s="46" t="s">
        <v>325</v>
      </c>
      <c r="C47" s="46" t="s">
        <v>326</v>
      </c>
      <c r="D47" s="46" t="s">
        <v>31</v>
      </c>
      <c r="E47" s="47">
        <v>118750</v>
      </c>
      <c r="F47" s="48">
        <v>1643.3812499999999</v>
      </c>
      <c r="G47" s="49">
        <v>4.9139700000000001E-3</v>
      </c>
      <c r="H47" s="39" t="s">
        <v>135</v>
      </c>
    </row>
    <row r="48" spans="1:8" x14ac:dyDescent="0.2">
      <c r="A48" s="45">
        <v>42</v>
      </c>
      <c r="B48" s="46" t="s">
        <v>483</v>
      </c>
      <c r="C48" s="46" t="s">
        <v>484</v>
      </c>
      <c r="D48" s="46" t="s">
        <v>199</v>
      </c>
      <c r="E48" s="47">
        <v>66847</v>
      </c>
      <c r="F48" s="48">
        <v>1570.837653</v>
      </c>
      <c r="G48" s="49">
        <v>4.6970600000000003E-3</v>
      </c>
      <c r="H48" s="39" t="s">
        <v>135</v>
      </c>
    </row>
    <row r="49" spans="1:8" x14ac:dyDescent="0.2">
      <c r="A49" s="45">
        <v>43</v>
      </c>
      <c r="B49" s="46" t="s">
        <v>356</v>
      </c>
      <c r="C49" s="46" t="s">
        <v>357</v>
      </c>
      <c r="D49" s="46" t="s">
        <v>290</v>
      </c>
      <c r="E49" s="47">
        <v>40196</v>
      </c>
      <c r="F49" s="48">
        <v>1567.4430199999999</v>
      </c>
      <c r="G49" s="49">
        <v>4.6869099999999999E-3</v>
      </c>
      <c r="H49" s="39" t="s">
        <v>135</v>
      </c>
    </row>
    <row r="50" spans="1:8" x14ac:dyDescent="0.2">
      <c r="A50" s="45">
        <v>44</v>
      </c>
      <c r="B50" s="46" t="s">
        <v>93</v>
      </c>
      <c r="C50" s="46" t="s">
        <v>94</v>
      </c>
      <c r="D50" s="46" t="s">
        <v>95</v>
      </c>
      <c r="E50" s="47">
        <v>812938</v>
      </c>
      <c r="F50" s="48">
        <v>1378.1737914</v>
      </c>
      <c r="G50" s="49">
        <v>4.1209599999999999E-3</v>
      </c>
      <c r="H50" s="39" t="s">
        <v>135</v>
      </c>
    </row>
    <row r="51" spans="1:8" x14ac:dyDescent="0.2">
      <c r="A51" s="45">
        <v>45</v>
      </c>
      <c r="B51" s="46" t="s">
        <v>299</v>
      </c>
      <c r="C51" s="46" t="s">
        <v>300</v>
      </c>
      <c r="D51" s="46" t="s">
        <v>102</v>
      </c>
      <c r="E51" s="47">
        <v>275830</v>
      </c>
      <c r="F51" s="48">
        <v>1368.9442899999999</v>
      </c>
      <c r="G51" s="49">
        <v>4.0933599999999999E-3</v>
      </c>
      <c r="H51" s="39" t="s">
        <v>135</v>
      </c>
    </row>
    <row r="52" spans="1:8" x14ac:dyDescent="0.2">
      <c r="A52" s="45">
        <v>46</v>
      </c>
      <c r="B52" s="46" t="s">
        <v>340</v>
      </c>
      <c r="C52" s="46" t="s">
        <v>341</v>
      </c>
      <c r="D52" s="46" t="s">
        <v>28</v>
      </c>
      <c r="E52" s="47">
        <v>30332</v>
      </c>
      <c r="F52" s="48">
        <v>1186.951824</v>
      </c>
      <c r="G52" s="49">
        <v>3.5491799999999999E-3</v>
      </c>
      <c r="H52" s="39" t="s">
        <v>135</v>
      </c>
    </row>
    <row r="53" spans="1:8" x14ac:dyDescent="0.2">
      <c r="A53" s="45">
        <v>47</v>
      </c>
      <c r="B53" s="46" t="s">
        <v>514</v>
      </c>
      <c r="C53" s="46" t="s">
        <v>515</v>
      </c>
      <c r="D53" s="46" t="s">
        <v>231</v>
      </c>
      <c r="E53" s="47">
        <v>74465</v>
      </c>
      <c r="F53" s="48">
        <v>1028.21272</v>
      </c>
      <c r="G53" s="49">
        <v>3.0745199999999999E-3</v>
      </c>
      <c r="H53" s="39" t="s">
        <v>135</v>
      </c>
    </row>
    <row r="54" spans="1:8" x14ac:dyDescent="0.2">
      <c r="A54" s="45">
        <v>48</v>
      </c>
      <c r="B54" s="46" t="s">
        <v>358</v>
      </c>
      <c r="C54" s="46" t="s">
        <v>359</v>
      </c>
      <c r="D54" s="46" t="s">
        <v>219</v>
      </c>
      <c r="E54" s="47">
        <v>66786</v>
      </c>
      <c r="F54" s="48">
        <v>906.82030799999995</v>
      </c>
      <c r="G54" s="49">
        <v>2.7115400000000001E-3</v>
      </c>
      <c r="H54" s="39" t="s">
        <v>135</v>
      </c>
    </row>
    <row r="55" spans="1:8" x14ac:dyDescent="0.2">
      <c r="A55" s="45">
        <v>49</v>
      </c>
      <c r="B55" s="46" t="s">
        <v>516</v>
      </c>
      <c r="C55" s="46" t="s">
        <v>517</v>
      </c>
      <c r="D55" s="46" t="s">
        <v>216</v>
      </c>
      <c r="E55" s="47">
        <v>109000</v>
      </c>
      <c r="F55" s="48">
        <v>727.08450000000005</v>
      </c>
      <c r="G55" s="49">
        <v>2.1741E-3</v>
      </c>
      <c r="H55" s="39" t="s">
        <v>135</v>
      </c>
    </row>
    <row r="56" spans="1:8" x14ac:dyDescent="0.2">
      <c r="A56" s="45">
        <v>50</v>
      </c>
      <c r="B56" s="46" t="s">
        <v>786</v>
      </c>
      <c r="C56" s="46" t="s">
        <v>787</v>
      </c>
      <c r="D56" s="46" t="s">
        <v>25</v>
      </c>
      <c r="E56" s="47">
        <v>8000</v>
      </c>
      <c r="F56" s="48">
        <v>223.98400000000001</v>
      </c>
      <c r="G56" s="49">
        <v>6.6974999999999999E-4</v>
      </c>
      <c r="H56" s="39" t="s">
        <v>135</v>
      </c>
    </row>
    <row r="57" spans="1:8" x14ac:dyDescent="0.2">
      <c r="A57" s="45">
        <v>51</v>
      </c>
      <c r="B57" s="46" t="s">
        <v>518</v>
      </c>
      <c r="C57" s="46" t="s">
        <v>519</v>
      </c>
      <c r="D57" s="46" t="s">
        <v>423</v>
      </c>
      <c r="E57" s="47">
        <v>173701</v>
      </c>
      <c r="F57" s="48">
        <v>45.370701199999999</v>
      </c>
      <c r="G57" s="49">
        <v>1.3567000000000001E-4</v>
      </c>
      <c r="H57" s="39" t="s">
        <v>135</v>
      </c>
    </row>
    <row r="58" spans="1:8" x14ac:dyDescent="0.2">
      <c r="A58" s="45">
        <v>52</v>
      </c>
      <c r="B58" s="46" t="s">
        <v>192</v>
      </c>
      <c r="C58" s="46" t="s">
        <v>193</v>
      </c>
      <c r="D58" s="46" t="s">
        <v>19</v>
      </c>
      <c r="E58" s="47">
        <v>4781</v>
      </c>
      <c r="F58" s="48">
        <v>20.976637499999999</v>
      </c>
      <c r="G58" s="49">
        <v>6.2719999999999996E-5</v>
      </c>
      <c r="H58" s="39" t="s">
        <v>135</v>
      </c>
    </row>
    <row r="59" spans="1:8" x14ac:dyDescent="0.2">
      <c r="A59" s="50"/>
      <c r="B59" s="50"/>
      <c r="C59" s="51" t="s">
        <v>134</v>
      </c>
      <c r="D59" s="50"/>
      <c r="E59" s="50" t="s">
        <v>135</v>
      </c>
      <c r="F59" s="52">
        <v>221063.2252513</v>
      </c>
      <c r="G59" s="53">
        <v>0.66101458000000002</v>
      </c>
      <c r="H59" s="39" t="s">
        <v>135</v>
      </c>
    </row>
    <row r="60" spans="1:8" x14ac:dyDescent="0.2">
      <c r="A60" s="50"/>
      <c r="B60" s="50"/>
      <c r="C60" s="54"/>
      <c r="D60" s="50"/>
      <c r="E60" s="50"/>
      <c r="F60" s="55"/>
      <c r="G60" s="55"/>
      <c r="H60" s="39" t="s">
        <v>135</v>
      </c>
    </row>
    <row r="61" spans="1:8" x14ac:dyDescent="0.2">
      <c r="A61" s="50"/>
      <c r="B61" s="50"/>
      <c r="C61" s="51" t="s">
        <v>136</v>
      </c>
      <c r="D61" s="50"/>
      <c r="E61" s="50"/>
      <c r="F61" s="50"/>
      <c r="G61" s="50"/>
      <c r="H61" s="39" t="s">
        <v>135</v>
      </c>
    </row>
    <row r="62" spans="1:8" x14ac:dyDescent="0.2">
      <c r="A62" s="50"/>
      <c r="B62" s="50"/>
      <c r="C62" s="51" t="s">
        <v>134</v>
      </c>
      <c r="D62" s="50"/>
      <c r="E62" s="50" t="s">
        <v>135</v>
      </c>
      <c r="F62" s="56" t="s">
        <v>137</v>
      </c>
      <c r="G62" s="53">
        <v>0</v>
      </c>
      <c r="H62" s="39" t="s">
        <v>135</v>
      </c>
    </row>
    <row r="63" spans="1:8" x14ac:dyDescent="0.2">
      <c r="A63" s="50"/>
      <c r="B63" s="50"/>
      <c r="C63" s="54"/>
      <c r="D63" s="50"/>
      <c r="E63" s="50"/>
      <c r="F63" s="55"/>
      <c r="G63" s="55"/>
      <c r="H63" s="39" t="s">
        <v>135</v>
      </c>
    </row>
    <row r="64" spans="1:8" x14ac:dyDescent="0.2">
      <c r="A64" s="50"/>
      <c r="B64" s="50"/>
      <c r="C64" s="51" t="s">
        <v>138</v>
      </c>
      <c r="D64" s="50"/>
      <c r="E64" s="50"/>
      <c r="F64" s="50"/>
      <c r="G64" s="50"/>
      <c r="H64" s="39" t="s">
        <v>135</v>
      </c>
    </row>
    <row r="65" spans="1:8" x14ac:dyDescent="0.2">
      <c r="A65" s="50"/>
      <c r="B65" s="50"/>
      <c r="C65" s="51" t="s">
        <v>134</v>
      </c>
      <c r="D65" s="50"/>
      <c r="E65" s="50" t="s">
        <v>135</v>
      </c>
      <c r="F65" s="56" t="s">
        <v>137</v>
      </c>
      <c r="G65" s="53">
        <v>0</v>
      </c>
      <c r="H65" s="39" t="s">
        <v>135</v>
      </c>
    </row>
    <row r="66" spans="1:8" x14ac:dyDescent="0.2">
      <c r="A66" s="50"/>
      <c r="B66" s="50"/>
      <c r="C66" s="54"/>
      <c r="D66" s="50"/>
      <c r="E66" s="50"/>
      <c r="F66" s="55"/>
      <c r="G66" s="55"/>
      <c r="H66" s="39" t="s">
        <v>135</v>
      </c>
    </row>
    <row r="67" spans="1:8" x14ac:dyDescent="0.2">
      <c r="A67" s="50"/>
      <c r="B67" s="50"/>
      <c r="C67" s="51" t="s">
        <v>139</v>
      </c>
      <c r="D67" s="50"/>
      <c r="E67" s="50"/>
      <c r="F67" s="50"/>
      <c r="G67" s="50"/>
      <c r="H67" s="39" t="s">
        <v>135</v>
      </c>
    </row>
    <row r="68" spans="1:8" x14ac:dyDescent="0.2">
      <c r="A68" s="50"/>
      <c r="B68" s="50"/>
      <c r="C68" s="51" t="s">
        <v>134</v>
      </c>
      <c r="D68" s="50"/>
      <c r="E68" s="50" t="s">
        <v>135</v>
      </c>
      <c r="F68" s="56" t="s">
        <v>137</v>
      </c>
      <c r="G68" s="53">
        <v>0</v>
      </c>
      <c r="H68" s="39" t="s">
        <v>135</v>
      </c>
    </row>
    <row r="69" spans="1:8" x14ac:dyDescent="0.2">
      <c r="A69" s="50"/>
      <c r="B69" s="50"/>
      <c r="C69" s="54"/>
      <c r="D69" s="50"/>
      <c r="E69" s="50"/>
      <c r="F69" s="55"/>
      <c r="G69" s="55"/>
      <c r="H69" s="39" t="s">
        <v>135</v>
      </c>
    </row>
    <row r="70" spans="1:8" x14ac:dyDescent="0.2">
      <c r="A70" s="50"/>
      <c r="B70" s="50"/>
      <c r="C70" s="51" t="s">
        <v>140</v>
      </c>
      <c r="D70" s="50"/>
      <c r="E70" s="50"/>
      <c r="F70" s="55"/>
      <c r="G70" s="55"/>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141</v>
      </c>
      <c r="D73" s="50"/>
      <c r="E73" s="50"/>
      <c r="F73" s="55"/>
      <c r="G73" s="55"/>
      <c r="H73" s="39" t="s">
        <v>135</v>
      </c>
    </row>
    <row r="74" spans="1:8" x14ac:dyDescent="0.2">
      <c r="A74" s="45">
        <v>1</v>
      </c>
      <c r="B74" s="46"/>
      <c r="C74" s="46" t="s">
        <v>1097</v>
      </c>
      <c r="D74" s="46" t="s">
        <v>319</v>
      </c>
      <c r="E74" s="47">
        <v>-4750</v>
      </c>
      <c r="F74" s="48">
        <v>-604.91250000000002</v>
      </c>
      <c r="G74" s="49">
        <f>F74/$F$144</f>
        <v>-1.8087856435786325E-3</v>
      </c>
      <c r="H74" s="39" t="s">
        <v>135</v>
      </c>
    </row>
    <row r="75" spans="1:8" x14ac:dyDescent="0.2">
      <c r="A75" s="45">
        <v>2</v>
      </c>
      <c r="B75" s="46"/>
      <c r="C75" s="46" t="s">
        <v>1025</v>
      </c>
      <c r="D75" s="46" t="s">
        <v>319</v>
      </c>
      <c r="E75" s="47">
        <v>-85025</v>
      </c>
      <c r="F75" s="48">
        <v>-1606.887475</v>
      </c>
      <c r="G75" s="49">
        <f>F75/$F$144</f>
        <v>-4.804851934166212E-3</v>
      </c>
      <c r="H75" s="39" t="s">
        <v>135</v>
      </c>
    </row>
    <row r="76" spans="1:8" x14ac:dyDescent="0.2">
      <c r="A76" s="45">
        <v>3</v>
      </c>
      <c r="B76" s="46"/>
      <c r="C76" s="46" t="s">
        <v>1049</v>
      </c>
      <c r="D76" s="46" t="s">
        <v>319</v>
      </c>
      <c r="E76" s="47">
        <v>-118750</v>
      </c>
      <c r="F76" s="48">
        <v>-1652.2874999999999</v>
      </c>
      <c r="G76" s="49">
        <f>F76/$F$144</f>
        <v>-4.9406053091388081E-3</v>
      </c>
      <c r="H76" s="39" t="s">
        <v>135</v>
      </c>
    </row>
    <row r="77" spans="1:8" x14ac:dyDescent="0.2">
      <c r="A77" s="45">
        <v>4</v>
      </c>
      <c r="B77" s="46"/>
      <c r="C77" s="46" t="s">
        <v>1044</v>
      </c>
      <c r="D77" s="46" t="s">
        <v>319</v>
      </c>
      <c r="E77" s="47">
        <v>-41475</v>
      </c>
      <c r="F77" s="48">
        <v>-1781.973375</v>
      </c>
      <c r="G77" s="49">
        <f>F77/$F$144</f>
        <v>-5.3283869285877918E-3</v>
      </c>
      <c r="H77" s="39" t="s">
        <v>135</v>
      </c>
    </row>
    <row r="78" spans="1:8" x14ac:dyDescent="0.2">
      <c r="A78" s="45">
        <v>5</v>
      </c>
      <c r="B78" s="46"/>
      <c r="C78" s="46" t="s">
        <v>1035</v>
      </c>
      <c r="D78" s="46" t="s">
        <v>319</v>
      </c>
      <c r="E78" s="47">
        <v>-98200</v>
      </c>
      <c r="F78" s="48">
        <v>-3353.4317999999998</v>
      </c>
      <c r="G78" s="49">
        <f>F78/$F$144</f>
        <v>-1.0027300306341911E-2</v>
      </c>
      <c r="H78" s="39" t="s">
        <v>135</v>
      </c>
    </row>
    <row r="79" spans="1:8" x14ac:dyDescent="0.2">
      <c r="A79" s="50"/>
      <c r="B79" s="50"/>
      <c r="C79" s="51" t="s">
        <v>134</v>
      </c>
      <c r="D79" s="50"/>
      <c r="E79" s="50" t="s">
        <v>135</v>
      </c>
      <c r="F79" s="52">
        <v>-8999.4926500000001</v>
      </c>
      <c r="G79" s="53">
        <v>-2.690994E-2</v>
      </c>
      <c r="H79" s="39" t="s">
        <v>135</v>
      </c>
    </row>
    <row r="80" spans="1:8" x14ac:dyDescent="0.2">
      <c r="A80" s="50"/>
      <c r="B80" s="50"/>
      <c r="C80" s="54"/>
      <c r="D80" s="50"/>
      <c r="E80" s="50"/>
      <c r="F80" s="55"/>
      <c r="G80" s="55"/>
      <c r="H80" s="39" t="s">
        <v>135</v>
      </c>
    </row>
    <row r="81" spans="1:8" x14ac:dyDescent="0.2">
      <c r="A81" s="50"/>
      <c r="B81" s="50"/>
      <c r="C81" s="51" t="s">
        <v>142</v>
      </c>
      <c r="D81" s="50"/>
      <c r="E81" s="50"/>
      <c r="F81" s="52">
        <f>F59</f>
        <v>221063.2252513</v>
      </c>
      <c r="G81" s="53">
        <f>G59</f>
        <v>0.66101458000000002</v>
      </c>
      <c r="H81" s="39" t="s">
        <v>135</v>
      </c>
    </row>
    <row r="82" spans="1:8" x14ac:dyDescent="0.2">
      <c r="A82" s="50"/>
      <c r="B82" s="50"/>
      <c r="C82" s="54"/>
      <c r="D82" s="50"/>
      <c r="E82" s="50"/>
      <c r="F82" s="55"/>
      <c r="G82" s="55"/>
      <c r="H82" s="39" t="s">
        <v>135</v>
      </c>
    </row>
    <row r="83" spans="1:8" x14ac:dyDescent="0.2">
      <c r="A83" s="50"/>
      <c r="B83" s="50"/>
      <c r="C83" s="51" t="s">
        <v>143</v>
      </c>
      <c r="D83" s="50"/>
      <c r="E83" s="50"/>
      <c r="F83" s="55"/>
      <c r="G83" s="55"/>
      <c r="H83" s="39" t="s">
        <v>135</v>
      </c>
    </row>
    <row r="84" spans="1:8" x14ac:dyDescent="0.2">
      <c r="A84" s="50"/>
      <c r="B84" s="50"/>
      <c r="C84" s="51" t="s">
        <v>10</v>
      </c>
      <c r="D84" s="50"/>
      <c r="E84" s="50"/>
      <c r="F84" s="55"/>
      <c r="G84" s="55"/>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144</v>
      </c>
      <c r="D87" s="50"/>
      <c r="E87" s="50"/>
      <c r="F87" s="50"/>
      <c r="G87" s="50"/>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145</v>
      </c>
      <c r="D90" s="50"/>
      <c r="E90" s="50"/>
      <c r="F90" s="50"/>
      <c r="G90" s="50"/>
      <c r="H90" s="39" t="s">
        <v>135</v>
      </c>
    </row>
    <row r="91" spans="1:8" x14ac:dyDescent="0.2">
      <c r="A91" s="45">
        <v>1</v>
      </c>
      <c r="B91" s="46" t="s">
        <v>661</v>
      </c>
      <c r="C91" s="46" t="s">
        <v>1163</v>
      </c>
      <c r="D91" s="46" t="s">
        <v>610</v>
      </c>
      <c r="E91" s="47">
        <v>10500000</v>
      </c>
      <c r="F91" s="48">
        <v>10738.853999999999</v>
      </c>
      <c r="G91" s="49">
        <v>3.2110899999999998E-2</v>
      </c>
      <c r="H91" s="39">
        <v>5.6131000000000002</v>
      </c>
    </row>
    <row r="92" spans="1:8" x14ac:dyDescent="0.2">
      <c r="A92" s="45">
        <v>2</v>
      </c>
      <c r="B92" s="46" t="s">
        <v>718</v>
      </c>
      <c r="C92" s="46" t="s">
        <v>719</v>
      </c>
      <c r="D92" s="46" t="s">
        <v>610</v>
      </c>
      <c r="E92" s="47">
        <v>5500000</v>
      </c>
      <c r="F92" s="48">
        <v>5452.6779999999999</v>
      </c>
      <c r="G92" s="49">
        <v>1.630438E-2</v>
      </c>
      <c r="H92" s="39">
        <v>6.3323</v>
      </c>
    </row>
    <row r="93" spans="1:8" x14ac:dyDescent="0.2">
      <c r="A93" s="45">
        <v>3</v>
      </c>
      <c r="B93" s="46" t="s">
        <v>720</v>
      </c>
      <c r="C93" s="46" t="s">
        <v>1166</v>
      </c>
      <c r="D93" s="46" t="s">
        <v>610</v>
      </c>
      <c r="E93" s="47">
        <v>5000000</v>
      </c>
      <c r="F93" s="48">
        <v>5154.74</v>
      </c>
      <c r="G93" s="49">
        <v>1.54135E-2</v>
      </c>
      <c r="H93" s="39">
        <v>6.0647000000000002</v>
      </c>
    </row>
    <row r="94" spans="1:8" x14ac:dyDescent="0.2">
      <c r="A94" s="45">
        <v>4</v>
      </c>
      <c r="B94" s="46" t="s">
        <v>611</v>
      </c>
      <c r="C94" s="46" t="s">
        <v>612</v>
      </c>
      <c r="D94" s="46" t="s">
        <v>610</v>
      </c>
      <c r="E94" s="47">
        <v>4500000</v>
      </c>
      <c r="F94" s="48">
        <v>4622.7150000000001</v>
      </c>
      <c r="G94" s="49">
        <v>1.3822660000000001E-2</v>
      </c>
      <c r="H94" s="39">
        <v>6.7683999999999997</v>
      </c>
    </row>
    <row r="95" spans="1:8" x14ac:dyDescent="0.2">
      <c r="A95" s="45">
        <v>5</v>
      </c>
      <c r="B95" s="46" t="s">
        <v>675</v>
      </c>
      <c r="C95" s="46" t="s">
        <v>1164</v>
      </c>
      <c r="D95" s="46" t="s">
        <v>610</v>
      </c>
      <c r="E95" s="47">
        <v>3000000</v>
      </c>
      <c r="F95" s="48">
        <v>3121.7910000000002</v>
      </c>
      <c r="G95" s="49">
        <v>9.3346599999999998E-3</v>
      </c>
      <c r="H95" s="39">
        <v>6.4044999999999996</v>
      </c>
    </row>
    <row r="96" spans="1:8" x14ac:dyDescent="0.2">
      <c r="A96" s="45">
        <v>6</v>
      </c>
      <c r="B96" s="46" t="s">
        <v>893</v>
      </c>
      <c r="C96" s="46" t="s">
        <v>894</v>
      </c>
      <c r="D96" s="46" t="s">
        <v>610</v>
      </c>
      <c r="E96" s="47">
        <v>3000000</v>
      </c>
      <c r="F96" s="48">
        <v>3067.9949999999999</v>
      </c>
      <c r="G96" s="49">
        <v>9.1737999999999993E-3</v>
      </c>
      <c r="H96" s="39">
        <v>6.1635999999999997</v>
      </c>
    </row>
    <row r="97" spans="1:8" x14ac:dyDescent="0.2">
      <c r="A97" s="45">
        <v>7</v>
      </c>
      <c r="B97" s="46" t="s">
        <v>608</v>
      </c>
      <c r="C97" s="46" t="s">
        <v>609</v>
      </c>
      <c r="D97" s="46" t="s">
        <v>610</v>
      </c>
      <c r="E97" s="47">
        <v>1000000</v>
      </c>
      <c r="F97" s="48">
        <v>986.99199999999996</v>
      </c>
      <c r="G97" s="49">
        <v>2.9512700000000002E-3</v>
      </c>
      <c r="H97" s="39">
        <v>6.7755000000000001</v>
      </c>
    </row>
    <row r="98" spans="1:8" x14ac:dyDescent="0.2">
      <c r="A98" s="45">
        <v>8</v>
      </c>
      <c r="B98" s="46" t="s">
        <v>716</v>
      </c>
      <c r="C98" s="46" t="s">
        <v>717</v>
      </c>
      <c r="D98" s="46" t="s">
        <v>610</v>
      </c>
      <c r="E98" s="47">
        <v>500000</v>
      </c>
      <c r="F98" s="48">
        <v>520.51900000000001</v>
      </c>
      <c r="G98" s="49">
        <v>1.5564400000000001E-3</v>
      </c>
      <c r="H98" s="39">
        <v>5.7530999999999999</v>
      </c>
    </row>
    <row r="99" spans="1:8" x14ac:dyDescent="0.2">
      <c r="A99" s="50"/>
      <c r="B99" s="50"/>
      <c r="C99" s="51" t="s">
        <v>134</v>
      </c>
      <c r="D99" s="50"/>
      <c r="E99" s="50" t="s">
        <v>135</v>
      </c>
      <c r="F99" s="52">
        <v>33666.284</v>
      </c>
      <c r="G99" s="53">
        <v>0.10066761</v>
      </c>
      <c r="H99" s="39" t="s">
        <v>135</v>
      </c>
    </row>
    <row r="100" spans="1:8" x14ac:dyDescent="0.2">
      <c r="A100" s="50"/>
      <c r="B100" s="50"/>
      <c r="C100" s="54"/>
      <c r="D100" s="50"/>
      <c r="E100" s="50"/>
      <c r="F100" s="55"/>
      <c r="G100" s="55"/>
      <c r="H100" s="39" t="s">
        <v>135</v>
      </c>
    </row>
    <row r="101" spans="1:8" x14ac:dyDescent="0.2">
      <c r="A101" s="50"/>
      <c r="B101" s="50"/>
      <c r="C101" s="51" t="s">
        <v>146</v>
      </c>
      <c r="D101" s="50"/>
      <c r="E101" s="50"/>
      <c r="F101" s="55"/>
      <c r="G101" s="55"/>
      <c r="H101" s="39" t="s">
        <v>135</v>
      </c>
    </row>
    <row r="102" spans="1:8" x14ac:dyDescent="0.2">
      <c r="A102" s="50"/>
      <c r="B102" s="50"/>
      <c r="C102" s="51" t="s">
        <v>134</v>
      </c>
      <c r="D102" s="50"/>
      <c r="E102" s="50" t="s">
        <v>135</v>
      </c>
      <c r="F102" s="56" t="s">
        <v>137</v>
      </c>
      <c r="G102" s="53">
        <v>0</v>
      </c>
      <c r="H102" s="39" t="s">
        <v>135</v>
      </c>
    </row>
    <row r="103" spans="1:8" ht="12.75" customHeight="1" x14ac:dyDescent="0.2">
      <c r="A103" s="37"/>
      <c r="B103" s="37"/>
      <c r="C103" s="153"/>
      <c r="D103" s="37"/>
      <c r="E103" s="37"/>
      <c r="F103" s="79"/>
      <c r="G103" s="79"/>
      <c r="H103" s="39" t="s">
        <v>135</v>
      </c>
    </row>
    <row r="104" spans="1:8" ht="12.75" customHeight="1" x14ac:dyDescent="0.2">
      <c r="A104" s="37"/>
      <c r="B104" s="37"/>
      <c r="C104" s="38" t="s">
        <v>948</v>
      </c>
      <c r="D104" s="37"/>
      <c r="E104" s="37"/>
      <c r="F104" s="37"/>
      <c r="G104" s="37"/>
      <c r="H104" s="39" t="s">
        <v>135</v>
      </c>
    </row>
    <row r="105" spans="1:8" x14ac:dyDescent="0.2">
      <c r="A105" s="40">
        <v>1</v>
      </c>
      <c r="B105" s="41" t="s">
        <v>317</v>
      </c>
      <c r="C105" s="41" t="s">
        <v>1074</v>
      </c>
      <c r="D105" s="41" t="s">
        <v>226</v>
      </c>
      <c r="E105" s="42">
        <v>92400</v>
      </c>
      <c r="F105" s="43">
        <v>9.4916052000000004</v>
      </c>
      <c r="G105" s="44" t="s">
        <v>133</v>
      </c>
      <c r="H105" s="39">
        <v>6.33</v>
      </c>
    </row>
    <row r="106" spans="1:8" ht="12.75" customHeight="1" x14ac:dyDescent="0.2">
      <c r="A106" s="37"/>
      <c r="B106" s="37"/>
      <c r="C106" s="38" t="s">
        <v>134</v>
      </c>
      <c r="D106" s="37"/>
      <c r="E106" s="37" t="s">
        <v>135</v>
      </c>
      <c r="F106" s="59">
        <f>F105</f>
        <v>9.4916052000000004</v>
      </c>
      <c r="G106" s="58">
        <v>0</v>
      </c>
      <c r="H106" s="39" t="s">
        <v>135</v>
      </c>
    </row>
    <row r="107" spans="1:8" x14ac:dyDescent="0.2">
      <c r="A107" s="50"/>
      <c r="B107" s="50"/>
      <c r="C107" s="54"/>
      <c r="D107" s="50"/>
      <c r="E107" s="50"/>
      <c r="F107" s="55"/>
      <c r="G107" s="55"/>
      <c r="H107" s="39" t="s">
        <v>135</v>
      </c>
    </row>
    <row r="108" spans="1:8" x14ac:dyDescent="0.2">
      <c r="A108" s="50"/>
      <c r="B108" s="50"/>
      <c r="C108" s="51" t="s">
        <v>147</v>
      </c>
      <c r="D108" s="50"/>
      <c r="E108" s="50"/>
      <c r="F108" s="52">
        <v>33666.284</v>
      </c>
      <c r="G108" s="53">
        <v>0.10066761</v>
      </c>
      <c r="H108" s="39" t="s">
        <v>135</v>
      </c>
    </row>
    <row r="109" spans="1:8" x14ac:dyDescent="0.2">
      <c r="A109" s="50"/>
      <c r="B109" s="50"/>
      <c r="C109" s="54"/>
      <c r="D109" s="50"/>
      <c r="E109" s="50"/>
      <c r="F109" s="55"/>
      <c r="G109" s="55"/>
      <c r="H109" s="39" t="s">
        <v>135</v>
      </c>
    </row>
    <row r="110" spans="1:8" x14ac:dyDescent="0.2">
      <c r="A110" s="50"/>
      <c r="B110" s="50"/>
      <c r="C110" s="51" t="s">
        <v>148</v>
      </c>
      <c r="D110" s="50"/>
      <c r="E110" s="50"/>
      <c r="F110" s="55"/>
      <c r="G110" s="55"/>
      <c r="H110" s="39" t="s">
        <v>135</v>
      </c>
    </row>
    <row r="111" spans="1:8" x14ac:dyDescent="0.2">
      <c r="A111" s="50"/>
      <c r="B111" s="50"/>
      <c r="C111" s="51" t="s">
        <v>149</v>
      </c>
      <c r="D111" s="50"/>
      <c r="E111" s="50"/>
      <c r="F111" s="55"/>
      <c r="G111" s="55"/>
      <c r="H111" s="39" t="s">
        <v>135</v>
      </c>
    </row>
    <row r="112" spans="1:8" x14ac:dyDescent="0.2">
      <c r="A112" s="50"/>
      <c r="B112" s="50"/>
      <c r="C112" s="51" t="s">
        <v>134</v>
      </c>
      <c r="D112" s="50"/>
      <c r="E112" s="50" t="s">
        <v>135</v>
      </c>
      <c r="F112" s="56" t="s">
        <v>137</v>
      </c>
      <c r="G112" s="53">
        <v>0</v>
      </c>
      <c r="H112" s="39" t="s">
        <v>135</v>
      </c>
    </row>
    <row r="113" spans="1:8" x14ac:dyDescent="0.2">
      <c r="A113" s="50"/>
      <c r="B113" s="50"/>
      <c r="C113" s="54"/>
      <c r="D113" s="50"/>
      <c r="E113" s="50"/>
      <c r="F113" s="55"/>
      <c r="G113" s="55"/>
      <c r="H113" s="39" t="s">
        <v>135</v>
      </c>
    </row>
    <row r="114" spans="1:8" x14ac:dyDescent="0.2">
      <c r="A114" s="50"/>
      <c r="B114" s="50"/>
      <c r="C114" s="51" t="s">
        <v>150</v>
      </c>
      <c r="D114" s="50"/>
      <c r="E114" s="50"/>
      <c r="F114" s="55"/>
      <c r="G114" s="55"/>
      <c r="H114" s="39" t="s">
        <v>135</v>
      </c>
    </row>
    <row r="115" spans="1:8" x14ac:dyDescent="0.2">
      <c r="A115" s="50"/>
      <c r="B115" s="50"/>
      <c r="C115" s="51" t="s">
        <v>134</v>
      </c>
      <c r="D115" s="50"/>
      <c r="E115" s="50" t="s">
        <v>135</v>
      </c>
      <c r="F115" s="56" t="s">
        <v>137</v>
      </c>
      <c r="G115" s="53">
        <v>0</v>
      </c>
      <c r="H115" s="39" t="s">
        <v>135</v>
      </c>
    </row>
    <row r="116" spans="1:8" x14ac:dyDescent="0.2">
      <c r="A116" s="50"/>
      <c r="B116" s="50"/>
      <c r="C116" s="54"/>
      <c r="D116" s="50"/>
      <c r="E116" s="50"/>
      <c r="F116" s="55"/>
      <c r="G116" s="55"/>
      <c r="H116" s="39" t="s">
        <v>135</v>
      </c>
    </row>
    <row r="117" spans="1:8" x14ac:dyDescent="0.2">
      <c r="A117" s="50"/>
      <c r="B117" s="50"/>
      <c r="C117" s="51" t="s">
        <v>151</v>
      </c>
      <c r="D117" s="50"/>
      <c r="E117" s="50"/>
      <c r="F117" s="55"/>
      <c r="G117" s="55"/>
      <c r="H117" s="39" t="s">
        <v>135</v>
      </c>
    </row>
    <row r="118" spans="1:8" x14ac:dyDescent="0.2">
      <c r="A118" s="50"/>
      <c r="B118" s="50"/>
      <c r="C118" s="51" t="s">
        <v>134</v>
      </c>
      <c r="D118" s="50"/>
      <c r="E118" s="50" t="s">
        <v>135</v>
      </c>
      <c r="F118" s="56" t="s">
        <v>137</v>
      </c>
      <c r="G118" s="53">
        <v>0</v>
      </c>
      <c r="H118" s="39" t="s">
        <v>135</v>
      </c>
    </row>
    <row r="119" spans="1:8" x14ac:dyDescent="0.2">
      <c r="A119" s="50"/>
      <c r="B119" s="50"/>
      <c r="C119" s="54"/>
      <c r="D119" s="50"/>
      <c r="E119" s="50"/>
      <c r="F119" s="55"/>
      <c r="G119" s="55"/>
      <c r="H119" s="39" t="s">
        <v>135</v>
      </c>
    </row>
    <row r="120" spans="1:8" x14ac:dyDescent="0.2">
      <c r="A120" s="50"/>
      <c r="B120" s="50"/>
      <c r="C120" s="51" t="s">
        <v>152</v>
      </c>
      <c r="D120" s="50"/>
      <c r="E120" s="50"/>
      <c r="F120" s="55"/>
      <c r="G120" s="55"/>
      <c r="H120" s="39" t="s">
        <v>135</v>
      </c>
    </row>
    <row r="121" spans="1:8" x14ac:dyDescent="0.2">
      <c r="A121" s="45">
        <v>1</v>
      </c>
      <c r="B121" s="46"/>
      <c r="C121" s="46" t="s">
        <v>153</v>
      </c>
      <c r="D121" s="46"/>
      <c r="E121" s="60"/>
      <c r="F121" s="48">
        <v>8200.9264934149996</v>
      </c>
      <c r="G121" s="49">
        <v>2.452209E-2</v>
      </c>
      <c r="H121" s="39">
        <v>4.92</v>
      </c>
    </row>
    <row r="122" spans="1:8" x14ac:dyDescent="0.2">
      <c r="A122" s="50"/>
      <c r="B122" s="50"/>
      <c r="C122" s="51" t="s">
        <v>134</v>
      </c>
      <c r="D122" s="50"/>
      <c r="E122" s="50" t="s">
        <v>135</v>
      </c>
      <c r="F122" s="52">
        <v>8200.9264934149996</v>
      </c>
      <c r="G122" s="53">
        <v>2.452209E-2</v>
      </c>
      <c r="H122" s="39" t="s">
        <v>135</v>
      </c>
    </row>
    <row r="123" spans="1:8" x14ac:dyDescent="0.2">
      <c r="A123" s="50"/>
      <c r="B123" s="50"/>
      <c r="C123" s="54"/>
      <c r="D123" s="50"/>
      <c r="E123" s="50"/>
      <c r="F123" s="55"/>
      <c r="G123" s="55"/>
      <c r="H123" s="39" t="s">
        <v>135</v>
      </c>
    </row>
    <row r="124" spans="1:8" x14ac:dyDescent="0.2">
      <c r="A124" s="50"/>
      <c r="B124" s="50"/>
      <c r="C124" s="51" t="s">
        <v>154</v>
      </c>
      <c r="D124" s="50"/>
      <c r="E124" s="50"/>
      <c r="F124" s="52">
        <v>8200.9264934149996</v>
      </c>
      <c r="G124" s="53">
        <v>2.452209E-2</v>
      </c>
      <c r="H124" s="39" t="s">
        <v>135</v>
      </c>
    </row>
    <row r="125" spans="1:8" x14ac:dyDescent="0.2">
      <c r="A125" s="50"/>
      <c r="B125" s="50"/>
      <c r="C125" s="55"/>
      <c r="D125" s="50"/>
      <c r="E125" s="50"/>
      <c r="F125" s="50"/>
      <c r="G125" s="50"/>
      <c r="H125" s="39" t="s">
        <v>135</v>
      </c>
    </row>
    <row r="126" spans="1:8" x14ac:dyDescent="0.2">
      <c r="A126" s="50"/>
      <c r="B126" s="50"/>
      <c r="C126" s="51" t="s">
        <v>155</v>
      </c>
      <c r="D126" s="50"/>
      <c r="E126" s="50"/>
      <c r="F126" s="50"/>
      <c r="G126" s="50"/>
      <c r="H126" s="39" t="s">
        <v>135</v>
      </c>
    </row>
    <row r="127" spans="1:8" x14ac:dyDescent="0.2">
      <c r="A127" s="50"/>
      <c r="B127" s="50"/>
      <c r="C127" s="51" t="s">
        <v>156</v>
      </c>
      <c r="D127" s="50"/>
      <c r="E127" s="50"/>
      <c r="F127" s="50"/>
      <c r="G127" s="50"/>
      <c r="H127" s="39" t="s">
        <v>135</v>
      </c>
    </row>
    <row r="128" spans="1:8" x14ac:dyDescent="0.2">
      <c r="A128" s="45">
        <v>1</v>
      </c>
      <c r="B128" s="46" t="s">
        <v>895</v>
      </c>
      <c r="C128" s="46" t="s">
        <v>896</v>
      </c>
      <c r="D128" s="46"/>
      <c r="E128" s="154">
        <v>18305094</v>
      </c>
      <c r="F128" s="48">
        <v>24858.317652000002</v>
      </c>
      <c r="G128" s="49">
        <v>7.4330370000000007E-2</v>
      </c>
      <c r="H128" s="39" t="s">
        <v>135</v>
      </c>
    </row>
    <row r="129" spans="1:8" x14ac:dyDescent="0.2">
      <c r="A129" s="45">
        <v>2</v>
      </c>
      <c r="B129" s="46" t="s">
        <v>897</v>
      </c>
      <c r="C129" s="46" t="s">
        <v>898</v>
      </c>
      <c r="D129" s="46"/>
      <c r="E129" s="154">
        <v>11765863</v>
      </c>
      <c r="F129" s="48">
        <v>15483.875708</v>
      </c>
      <c r="G129" s="49">
        <v>4.6299279999999998E-2</v>
      </c>
      <c r="H129" s="39" t="s">
        <v>135</v>
      </c>
    </row>
    <row r="130" spans="1:8" x14ac:dyDescent="0.2">
      <c r="A130" s="45">
        <v>3</v>
      </c>
      <c r="B130" s="46" t="s">
        <v>899</v>
      </c>
      <c r="C130" s="46" t="s">
        <v>900</v>
      </c>
      <c r="D130" s="46"/>
      <c r="E130" s="154">
        <v>9634530</v>
      </c>
      <c r="F130" s="48">
        <v>12793.692386999999</v>
      </c>
      <c r="G130" s="49">
        <v>3.8255200000000003E-2</v>
      </c>
      <c r="H130" s="39" t="s">
        <v>135</v>
      </c>
    </row>
    <row r="131" spans="1:8" x14ac:dyDescent="0.2">
      <c r="A131" s="45">
        <v>4</v>
      </c>
      <c r="B131" s="46" t="s">
        <v>901</v>
      </c>
      <c r="C131" s="46" t="s">
        <v>902</v>
      </c>
      <c r="D131" s="46"/>
      <c r="E131" s="154">
        <v>8075712</v>
      </c>
      <c r="F131" s="48">
        <v>10985.391033600001</v>
      </c>
      <c r="G131" s="49">
        <v>3.2848090000000003E-2</v>
      </c>
      <c r="H131" s="39" t="s">
        <v>135</v>
      </c>
    </row>
    <row r="132" spans="1:8" x14ac:dyDescent="0.2">
      <c r="A132" s="45">
        <v>5</v>
      </c>
      <c r="B132" s="46" t="s">
        <v>903</v>
      </c>
      <c r="C132" s="46" t="s">
        <v>904</v>
      </c>
      <c r="D132" s="46"/>
      <c r="E132" s="154">
        <v>4448000</v>
      </c>
      <c r="F132" s="48">
        <v>6872.6048000000001</v>
      </c>
      <c r="G132" s="49">
        <v>2.0550189999999999E-2</v>
      </c>
      <c r="H132" s="39" t="s">
        <v>135</v>
      </c>
    </row>
    <row r="133" spans="1:8" x14ac:dyDescent="0.2">
      <c r="A133" s="50"/>
      <c r="B133" s="50"/>
      <c r="C133" s="51" t="s">
        <v>134</v>
      </c>
      <c r="D133" s="50"/>
      <c r="E133" s="50" t="s">
        <v>135</v>
      </c>
      <c r="F133" s="52">
        <v>70993.881580600006</v>
      </c>
      <c r="G133" s="53">
        <v>0.21228312999999999</v>
      </c>
      <c r="H133" s="39" t="s">
        <v>135</v>
      </c>
    </row>
    <row r="134" spans="1:8" x14ac:dyDescent="0.2">
      <c r="A134" s="50"/>
      <c r="B134" s="50"/>
      <c r="C134" s="54"/>
      <c r="D134" s="50"/>
      <c r="E134" s="50"/>
      <c r="F134" s="55"/>
      <c r="G134" s="55"/>
      <c r="H134" s="39" t="s">
        <v>135</v>
      </c>
    </row>
    <row r="135" spans="1:8" x14ac:dyDescent="0.2">
      <c r="A135" s="50"/>
      <c r="B135" s="50"/>
      <c r="C135" s="51" t="s">
        <v>157</v>
      </c>
      <c r="D135" s="50"/>
      <c r="E135" s="50"/>
      <c r="F135" s="50"/>
      <c r="G135" s="50"/>
      <c r="H135" s="39" t="s">
        <v>135</v>
      </c>
    </row>
    <row r="136" spans="1:8" x14ac:dyDescent="0.2">
      <c r="A136" s="50"/>
      <c r="B136" s="50"/>
      <c r="C136" s="51" t="s">
        <v>158</v>
      </c>
      <c r="D136" s="50"/>
      <c r="E136" s="50"/>
      <c r="F136" s="50"/>
      <c r="G136" s="50"/>
      <c r="H136" s="39" t="s">
        <v>135</v>
      </c>
    </row>
    <row r="137" spans="1:8" x14ac:dyDescent="0.2">
      <c r="A137" s="50"/>
      <c r="B137" s="50"/>
      <c r="C137" s="51" t="s">
        <v>134</v>
      </c>
      <c r="D137" s="50"/>
      <c r="E137" s="50" t="s">
        <v>135</v>
      </c>
      <c r="F137" s="56" t="s">
        <v>137</v>
      </c>
      <c r="G137" s="53">
        <v>0</v>
      </c>
      <c r="H137" s="39" t="s">
        <v>135</v>
      </c>
    </row>
    <row r="138" spans="1:8" x14ac:dyDescent="0.2">
      <c r="A138" s="50"/>
      <c r="B138" s="50"/>
      <c r="C138" s="54"/>
      <c r="D138" s="50"/>
      <c r="E138" s="50"/>
      <c r="F138" s="55"/>
      <c r="G138" s="55"/>
      <c r="H138" s="39" t="s">
        <v>135</v>
      </c>
    </row>
    <row r="139" spans="1:8" x14ac:dyDescent="0.2">
      <c r="A139" s="50"/>
      <c r="B139" s="50"/>
      <c r="C139" s="51" t="s">
        <v>159</v>
      </c>
      <c r="D139" s="50"/>
      <c r="E139" s="50"/>
      <c r="F139" s="55"/>
      <c r="G139" s="55"/>
      <c r="H139" s="39" t="s">
        <v>135</v>
      </c>
    </row>
    <row r="140" spans="1:8" x14ac:dyDescent="0.2">
      <c r="A140" s="50"/>
      <c r="B140" s="50"/>
      <c r="C140" s="51" t="s">
        <v>134</v>
      </c>
      <c r="D140" s="50"/>
      <c r="E140" s="50" t="s">
        <v>135</v>
      </c>
      <c r="F140" s="56" t="s">
        <v>137</v>
      </c>
      <c r="G140" s="53">
        <v>0</v>
      </c>
      <c r="H140" s="39" t="s">
        <v>135</v>
      </c>
    </row>
    <row r="141" spans="1:8" x14ac:dyDescent="0.2">
      <c r="A141" s="50"/>
      <c r="B141" s="50"/>
      <c r="C141" s="54"/>
      <c r="D141" s="50"/>
      <c r="E141" s="50"/>
      <c r="F141" s="55"/>
      <c r="G141" s="55"/>
      <c r="H141" s="39" t="s">
        <v>135</v>
      </c>
    </row>
    <row r="142" spans="1:8" x14ac:dyDescent="0.2">
      <c r="A142" s="60"/>
      <c r="B142" s="46"/>
      <c r="C142" s="46" t="s">
        <v>321</v>
      </c>
      <c r="D142" s="46"/>
      <c r="E142" s="60"/>
      <c r="F142" s="48">
        <v>-42.212484500000002</v>
      </c>
      <c r="G142" s="49">
        <v>-1.2621999999999999E-4</v>
      </c>
      <c r="H142" s="39" t="s">
        <v>135</v>
      </c>
    </row>
    <row r="143" spans="1:8" x14ac:dyDescent="0.2">
      <c r="A143" s="60"/>
      <c r="B143" s="46"/>
      <c r="C143" s="41" t="s">
        <v>978</v>
      </c>
      <c r="D143" s="46"/>
      <c r="E143" s="60"/>
      <c r="F143" s="48">
        <f>9538.07158021+F79</f>
        <v>538.57893021000018</v>
      </c>
      <c r="G143" s="49">
        <f>F143/F144</f>
        <v>1.6104376036166991E-3</v>
      </c>
      <c r="H143" s="39" t="s">
        <v>135</v>
      </c>
    </row>
    <row r="144" spans="1:8" x14ac:dyDescent="0.2">
      <c r="A144" s="54"/>
      <c r="B144" s="54"/>
      <c r="C144" s="51" t="s">
        <v>161</v>
      </c>
      <c r="D144" s="55"/>
      <c r="E144" s="55"/>
      <c r="F144" s="52">
        <v>334430.17537622497</v>
      </c>
      <c r="G144" s="61">
        <v>1</v>
      </c>
      <c r="H144" s="39" t="s">
        <v>135</v>
      </c>
    </row>
    <row r="145" spans="1:17" x14ac:dyDescent="0.2">
      <c r="A145" s="62"/>
      <c r="B145" s="62"/>
      <c r="C145" s="63"/>
      <c r="D145" s="64"/>
      <c r="E145" s="64"/>
      <c r="F145" s="65"/>
      <c r="G145" s="66"/>
      <c r="H145" s="67"/>
    </row>
    <row r="146" spans="1:17" x14ac:dyDescent="0.2">
      <c r="A146" s="62"/>
      <c r="B146" s="68" t="s">
        <v>937</v>
      </c>
      <c r="C146" s="68"/>
      <c r="D146" s="68"/>
      <c r="E146" s="68"/>
      <c r="F146" s="68"/>
      <c r="G146" s="68"/>
      <c r="H146" s="68"/>
      <c r="J146" s="69"/>
    </row>
    <row r="147" spans="1:17" x14ac:dyDescent="0.2">
      <c r="A147" s="62"/>
      <c r="B147" s="68" t="s">
        <v>938</v>
      </c>
      <c r="C147" s="68"/>
      <c r="D147" s="68"/>
      <c r="E147" s="68"/>
      <c r="F147" s="68"/>
      <c r="G147" s="68"/>
      <c r="H147" s="68"/>
      <c r="J147" s="69"/>
    </row>
    <row r="148" spans="1:17" x14ac:dyDescent="0.2">
      <c r="A148" s="62"/>
      <c r="B148" s="68" t="s">
        <v>939</v>
      </c>
      <c r="C148" s="68"/>
      <c r="D148" s="68"/>
      <c r="E148" s="68"/>
      <c r="F148" s="68"/>
      <c r="G148" s="68"/>
      <c r="H148" s="68"/>
      <c r="J148" s="69"/>
    </row>
    <row r="149" spans="1:17" s="72" customFormat="1" ht="57" customHeight="1" x14ac:dyDescent="0.25">
      <c r="A149" s="70"/>
      <c r="B149" s="71" t="s">
        <v>940</v>
      </c>
      <c r="C149" s="71"/>
      <c r="D149" s="71"/>
      <c r="E149" s="71"/>
      <c r="F149" s="71"/>
      <c r="G149" s="71"/>
      <c r="H149" s="71"/>
      <c r="I149" s="33"/>
      <c r="J149" s="69"/>
      <c r="K149" s="33"/>
      <c r="L149" s="33"/>
      <c r="M149" s="33"/>
      <c r="N149" s="33"/>
      <c r="O149" s="33"/>
      <c r="P149" s="33"/>
      <c r="Q149" s="33"/>
    </row>
    <row r="150" spans="1:17" x14ac:dyDescent="0.2">
      <c r="A150" s="62"/>
      <c r="B150" s="68" t="s">
        <v>941</v>
      </c>
      <c r="C150" s="68"/>
      <c r="D150" s="68"/>
      <c r="E150" s="68"/>
      <c r="F150" s="68"/>
      <c r="G150" s="68"/>
      <c r="H150" s="68"/>
      <c r="J150" s="69"/>
    </row>
    <row r="151" spans="1:17" x14ac:dyDescent="0.2">
      <c r="A151" s="62"/>
      <c r="B151" s="62"/>
      <c r="C151" s="62"/>
      <c r="D151" s="64"/>
      <c r="E151" s="64"/>
      <c r="F151" s="64"/>
      <c r="G151" s="64"/>
    </row>
    <row r="152" spans="1:17" x14ac:dyDescent="0.2">
      <c r="A152" s="62"/>
      <c r="B152" s="73" t="s">
        <v>162</v>
      </c>
      <c r="C152" s="74"/>
      <c r="D152" s="75"/>
      <c r="E152" s="76"/>
      <c r="F152" s="64"/>
      <c r="G152" s="64"/>
    </row>
    <row r="153" spans="1:17" ht="28.5" customHeight="1" x14ac:dyDescent="0.2">
      <c r="A153" s="62"/>
      <c r="B153" s="77" t="s">
        <v>163</v>
      </c>
      <c r="C153" s="78"/>
      <c r="D153" s="38" t="s">
        <v>164</v>
      </c>
      <c r="E153" s="76"/>
      <c r="F153" s="64"/>
      <c r="G153" s="64"/>
    </row>
    <row r="154" spans="1:17" x14ac:dyDescent="0.2">
      <c r="A154" s="62"/>
      <c r="B154" s="77" t="s">
        <v>942</v>
      </c>
      <c r="C154" s="78"/>
      <c r="D154" s="38" t="s">
        <v>164</v>
      </c>
      <c r="E154" s="76"/>
      <c r="F154" s="64"/>
      <c r="G154" s="64"/>
    </row>
    <row r="155" spans="1:17" x14ac:dyDescent="0.2">
      <c r="A155" s="62"/>
      <c r="B155" s="77" t="s">
        <v>165</v>
      </c>
      <c r="C155" s="78"/>
      <c r="D155" s="79" t="s">
        <v>135</v>
      </c>
      <c r="E155" s="76"/>
      <c r="F155" s="64"/>
      <c r="G155" s="64"/>
    </row>
    <row r="156" spans="1:17" x14ac:dyDescent="0.2">
      <c r="A156" s="80"/>
      <c r="B156" s="81" t="s">
        <v>135</v>
      </c>
      <c r="C156" s="81" t="s">
        <v>943</v>
      </c>
      <c r="D156" s="81" t="s">
        <v>166</v>
      </c>
      <c r="E156" s="80"/>
      <c r="F156" s="80"/>
      <c r="G156" s="80"/>
      <c r="H156" s="80"/>
      <c r="J156" s="69"/>
    </row>
    <row r="157" spans="1:17" x14ac:dyDescent="0.2">
      <c r="A157" s="80"/>
      <c r="B157" s="82" t="s">
        <v>167</v>
      </c>
      <c r="C157" s="83">
        <v>46053</v>
      </c>
      <c r="D157" s="83">
        <v>46081</v>
      </c>
      <c r="E157" s="80"/>
      <c r="F157" s="80"/>
      <c r="G157" s="80"/>
      <c r="J157" s="69"/>
    </row>
    <row r="158" spans="1:17" x14ac:dyDescent="0.2">
      <c r="A158" s="84"/>
      <c r="B158" s="46" t="s">
        <v>168</v>
      </c>
      <c r="C158" s="85">
        <v>14.0627</v>
      </c>
      <c r="D158" s="85">
        <v>14.04</v>
      </c>
      <c r="E158" s="84"/>
      <c r="F158" s="86"/>
      <c r="G158" s="87"/>
    </row>
    <row r="159" spans="1:17" x14ac:dyDescent="0.2">
      <c r="A159" s="84"/>
      <c r="B159" s="46" t="s">
        <v>1075</v>
      </c>
      <c r="C159" s="85">
        <v>14.0627</v>
      </c>
      <c r="D159" s="85">
        <v>14.04</v>
      </c>
      <c r="E159" s="84"/>
      <c r="F159" s="86"/>
      <c r="G159" s="87"/>
    </row>
    <row r="160" spans="1:17" x14ac:dyDescent="0.2">
      <c r="A160" s="84"/>
      <c r="B160" s="46" t="s">
        <v>170</v>
      </c>
      <c r="C160" s="85">
        <v>13.630800000000001</v>
      </c>
      <c r="D160" s="85">
        <v>13.594200000000001</v>
      </c>
      <c r="E160" s="84"/>
      <c r="F160" s="86"/>
      <c r="G160" s="87"/>
    </row>
    <row r="161" spans="1:7" x14ac:dyDescent="0.2">
      <c r="A161" s="84"/>
      <c r="B161" s="46" t="s">
        <v>1076</v>
      </c>
      <c r="C161" s="85">
        <v>13.630800000000001</v>
      </c>
      <c r="D161" s="85">
        <v>13.594200000000001</v>
      </c>
      <c r="E161" s="84"/>
      <c r="F161" s="86"/>
      <c r="G161" s="87"/>
    </row>
    <row r="162" spans="1:7" x14ac:dyDescent="0.2">
      <c r="A162" s="84"/>
      <c r="B162" s="84"/>
      <c r="C162" s="84"/>
      <c r="D162" s="84"/>
      <c r="E162" s="84"/>
      <c r="F162" s="84"/>
      <c r="G162" s="84"/>
    </row>
    <row r="163" spans="1:7" x14ac:dyDescent="0.2">
      <c r="A163" s="80"/>
      <c r="B163" s="77" t="s">
        <v>944</v>
      </c>
      <c r="C163" s="78"/>
      <c r="D163" s="38" t="s">
        <v>164</v>
      </c>
      <c r="E163" s="80"/>
      <c r="F163" s="80"/>
      <c r="G163" s="80"/>
    </row>
    <row r="164" spans="1:7" x14ac:dyDescent="0.2">
      <c r="A164" s="80"/>
      <c r="B164" s="152"/>
      <c r="C164" s="152"/>
      <c r="D164" s="152"/>
      <c r="E164" s="80"/>
      <c r="F164" s="80"/>
      <c r="G164" s="80"/>
    </row>
    <row r="165" spans="1:7" x14ac:dyDescent="0.2">
      <c r="A165" s="80"/>
      <c r="B165" s="77" t="s">
        <v>173</v>
      </c>
      <c r="C165" s="78"/>
      <c r="D165" s="38" t="s">
        <v>953</v>
      </c>
      <c r="E165" s="92"/>
      <c r="F165" s="80"/>
      <c r="G165" s="80"/>
    </row>
    <row r="166" spans="1:7" x14ac:dyDescent="0.2">
      <c r="A166" s="80"/>
      <c r="B166" s="77" t="s">
        <v>174</v>
      </c>
      <c r="C166" s="78"/>
      <c r="D166" s="38" t="s">
        <v>164</v>
      </c>
      <c r="E166" s="92"/>
      <c r="F166" s="80"/>
      <c r="G166" s="80"/>
    </row>
    <row r="167" spans="1:7" x14ac:dyDescent="0.2">
      <c r="A167" s="80"/>
      <c r="B167" s="77" t="s">
        <v>175</v>
      </c>
      <c r="C167" s="78"/>
      <c r="D167" s="38" t="s">
        <v>164</v>
      </c>
      <c r="E167" s="92"/>
      <c r="F167" s="80"/>
      <c r="G167" s="80"/>
    </row>
    <row r="168" spans="1:7" x14ac:dyDescent="0.2">
      <c r="A168" s="80"/>
      <c r="B168" s="77" t="s">
        <v>176</v>
      </c>
      <c r="C168" s="78"/>
      <c r="D168" s="93">
        <v>1.3567583136199663</v>
      </c>
      <c r="E168" s="80"/>
      <c r="F168" s="90"/>
      <c r="G168" s="91"/>
    </row>
    <row r="170" spans="1:7" x14ac:dyDescent="0.2">
      <c r="B170" s="155" t="s">
        <v>1010</v>
      </c>
      <c r="C170" s="156"/>
      <c r="D170" s="157"/>
    </row>
    <row r="171" spans="1:7" ht="25.5" x14ac:dyDescent="0.2">
      <c r="B171" s="158" t="s">
        <v>1011</v>
      </c>
      <c r="C171" s="158"/>
      <c r="D171" s="159" t="s">
        <v>892</v>
      </c>
    </row>
    <row r="172" spans="1:7" x14ac:dyDescent="0.2">
      <c r="B172" s="158" t="s">
        <v>1012</v>
      </c>
      <c r="C172" s="158"/>
      <c r="D172" s="160"/>
    </row>
    <row r="173" spans="1:7" x14ac:dyDescent="0.2">
      <c r="B173" s="161"/>
      <c r="C173" s="162"/>
      <c r="D173" s="163"/>
    </row>
    <row r="174" spans="1:7" x14ac:dyDescent="0.2">
      <c r="B174" s="158" t="s">
        <v>1013</v>
      </c>
      <c r="C174" s="158"/>
      <c r="D174" s="164">
        <v>5.8898270753509347</v>
      </c>
    </row>
    <row r="175" spans="1:7" x14ac:dyDescent="0.2">
      <c r="B175" s="161"/>
      <c r="C175" s="162"/>
      <c r="D175" s="163"/>
    </row>
    <row r="176" spans="1:7" x14ac:dyDescent="0.2">
      <c r="B176" s="158" t="s">
        <v>1014</v>
      </c>
      <c r="C176" s="158"/>
      <c r="D176" s="164">
        <v>2.627005821272038</v>
      </c>
    </row>
    <row r="177" spans="2:4" x14ac:dyDescent="0.2">
      <c r="B177" s="158" t="s">
        <v>1015</v>
      </c>
      <c r="C177" s="158"/>
      <c r="D177" s="164">
        <v>3.1153176384372401</v>
      </c>
    </row>
    <row r="178" spans="2:4" x14ac:dyDescent="0.2">
      <c r="B178" s="161"/>
      <c r="C178" s="162"/>
      <c r="D178" s="163"/>
    </row>
    <row r="179" spans="2:4" x14ac:dyDescent="0.2">
      <c r="B179" s="158" t="s">
        <v>1016</v>
      </c>
      <c r="C179" s="158"/>
      <c r="D179" s="165" t="s">
        <v>1157</v>
      </c>
    </row>
    <row r="180" spans="2:4" x14ac:dyDescent="0.2">
      <c r="B180" s="161" t="s">
        <v>1017</v>
      </c>
      <c r="C180" s="166"/>
      <c r="D180" s="162"/>
    </row>
    <row r="182" spans="2:4" x14ac:dyDescent="0.2">
      <c r="B182" s="94" t="s">
        <v>945</v>
      </c>
      <c r="C182" s="94"/>
    </row>
    <row r="184" spans="2:4" ht="153.75" customHeight="1" x14ac:dyDescent="0.2"/>
    <row r="187" spans="2:4" x14ac:dyDescent="0.2">
      <c r="B187" s="95" t="s">
        <v>946</v>
      </c>
      <c r="C187" s="96"/>
      <c r="D187" s="95"/>
    </row>
    <row r="188" spans="2:4" x14ac:dyDescent="0.2">
      <c r="B188" s="95" t="s">
        <v>1105</v>
      </c>
      <c r="D188" s="95"/>
    </row>
    <row r="189" spans="2:4" ht="165" customHeight="1" x14ac:dyDescent="0.2"/>
    <row r="191" spans="2:4" ht="12.75" customHeight="1" x14ac:dyDescent="0.2"/>
    <row r="192" spans="2:4" ht="12.75" customHeigh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sheetData>
  <mergeCells count="29">
    <mergeCell ref="B171:C171"/>
    <mergeCell ref="B165:C165"/>
    <mergeCell ref="B167:C167"/>
    <mergeCell ref="B168:C168"/>
    <mergeCell ref="B166:C166"/>
    <mergeCell ref="B170:D170"/>
    <mergeCell ref="B163:C163"/>
    <mergeCell ref="A1:H1"/>
    <mergeCell ref="A2:H2"/>
    <mergeCell ref="A3:H3"/>
    <mergeCell ref="B146:H146"/>
    <mergeCell ref="B147:H147"/>
    <mergeCell ref="B148:H148"/>
    <mergeCell ref="B149:H149"/>
    <mergeCell ref="B150:H150"/>
    <mergeCell ref="B152:D152"/>
    <mergeCell ref="B153:C153"/>
    <mergeCell ref="B154:C154"/>
    <mergeCell ref="B155:C155"/>
    <mergeCell ref="B172:C172"/>
    <mergeCell ref="B173:C173"/>
    <mergeCell ref="B174:C174"/>
    <mergeCell ref="B175:C175"/>
    <mergeCell ref="B176:C176"/>
    <mergeCell ref="B177:C177"/>
    <mergeCell ref="B178:C178"/>
    <mergeCell ref="B179:C179"/>
    <mergeCell ref="B180:D180"/>
    <mergeCell ref="B182:C182"/>
  </mergeCells>
  <hyperlinks>
    <hyperlink ref="I1" location="Index!B2" display="Index" xr:uid="{121AC224-69D7-43D7-818B-3E6F66D67B5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53D0-8E3C-4E61-A720-3E29A82E6812}">
  <sheetPr>
    <outlinePr summaryBelow="0" summaryRight="0"/>
  </sheetPr>
  <dimension ref="A1:Q17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4.42578125" style="33" customWidth="1"/>
    <col min="4" max="4" width="28.285156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905</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681863</v>
      </c>
      <c r="F7" s="48">
        <v>6053.2387824999996</v>
      </c>
      <c r="G7" s="49">
        <v>5.9667909999999998E-2</v>
      </c>
      <c r="H7" s="39" t="s">
        <v>135</v>
      </c>
    </row>
    <row r="8" spans="1:9" x14ac:dyDescent="0.2">
      <c r="A8" s="45">
        <v>2</v>
      </c>
      <c r="B8" s="46" t="s">
        <v>36</v>
      </c>
      <c r="C8" s="46" t="s">
        <v>37</v>
      </c>
      <c r="D8" s="46" t="s">
        <v>31</v>
      </c>
      <c r="E8" s="47">
        <v>306288</v>
      </c>
      <c r="F8" s="48">
        <v>4223.4052320000001</v>
      </c>
      <c r="G8" s="49">
        <v>4.1630899999999998E-2</v>
      </c>
      <c r="H8" s="39" t="s">
        <v>135</v>
      </c>
    </row>
    <row r="9" spans="1:9" x14ac:dyDescent="0.2">
      <c r="A9" s="45">
        <v>3</v>
      </c>
      <c r="B9" s="46" t="s">
        <v>17</v>
      </c>
      <c r="C9" s="46" t="s">
        <v>18</v>
      </c>
      <c r="D9" s="46" t="s">
        <v>19</v>
      </c>
      <c r="E9" s="47">
        <v>295513</v>
      </c>
      <c r="F9" s="48">
        <v>4119.1557069999999</v>
      </c>
      <c r="G9" s="49">
        <v>4.060329E-2</v>
      </c>
      <c r="H9" s="39" t="s">
        <v>135</v>
      </c>
    </row>
    <row r="10" spans="1:9" x14ac:dyDescent="0.2">
      <c r="A10" s="45">
        <v>4</v>
      </c>
      <c r="B10" s="46" t="s">
        <v>327</v>
      </c>
      <c r="C10" s="46" t="s">
        <v>328</v>
      </c>
      <c r="D10" s="46" t="s">
        <v>219</v>
      </c>
      <c r="E10" s="47">
        <v>274290</v>
      </c>
      <c r="F10" s="48">
        <v>3566.0442899999998</v>
      </c>
      <c r="G10" s="49">
        <v>3.5151170000000002E-2</v>
      </c>
      <c r="H10" s="39" t="s">
        <v>135</v>
      </c>
    </row>
    <row r="11" spans="1:9" x14ac:dyDescent="0.2">
      <c r="A11" s="45">
        <v>5</v>
      </c>
      <c r="B11" s="46" t="s">
        <v>822</v>
      </c>
      <c r="C11" s="46" t="s">
        <v>823</v>
      </c>
      <c r="D11" s="46" t="s">
        <v>31</v>
      </c>
      <c r="E11" s="47">
        <v>1476084</v>
      </c>
      <c r="F11" s="48">
        <v>2985.6751067999999</v>
      </c>
      <c r="G11" s="49">
        <v>2.9430359999999999E-2</v>
      </c>
      <c r="H11" s="39" t="s">
        <v>135</v>
      </c>
    </row>
    <row r="12" spans="1:9" x14ac:dyDescent="0.2">
      <c r="A12" s="45">
        <v>6</v>
      </c>
      <c r="B12" s="46" t="s">
        <v>768</v>
      </c>
      <c r="C12" s="46" t="s">
        <v>769</v>
      </c>
      <c r="D12" s="46" t="s">
        <v>31</v>
      </c>
      <c r="E12" s="47">
        <v>1820021</v>
      </c>
      <c r="F12" s="48">
        <v>2864.1670476999998</v>
      </c>
      <c r="G12" s="49">
        <v>2.8232630000000002E-2</v>
      </c>
      <c r="H12" s="39" t="s">
        <v>135</v>
      </c>
    </row>
    <row r="13" spans="1:9" ht="25.5" x14ac:dyDescent="0.2">
      <c r="A13" s="45">
        <v>7</v>
      </c>
      <c r="B13" s="46" t="s">
        <v>906</v>
      </c>
      <c r="C13" s="46" t="s">
        <v>907</v>
      </c>
      <c r="D13" s="46" t="s">
        <v>339</v>
      </c>
      <c r="E13" s="47">
        <v>1274192</v>
      </c>
      <c r="F13" s="48">
        <v>2689.8193120000001</v>
      </c>
      <c r="G13" s="49">
        <v>2.6514050000000001E-2</v>
      </c>
      <c r="H13" s="39" t="s">
        <v>135</v>
      </c>
    </row>
    <row r="14" spans="1:9" x14ac:dyDescent="0.2">
      <c r="A14" s="45">
        <v>8</v>
      </c>
      <c r="B14" s="46" t="s">
        <v>908</v>
      </c>
      <c r="C14" s="46" t="s">
        <v>909</v>
      </c>
      <c r="D14" s="46" t="s">
        <v>180</v>
      </c>
      <c r="E14" s="47">
        <v>74263</v>
      </c>
      <c r="F14" s="48">
        <v>2490.409705</v>
      </c>
      <c r="G14" s="49">
        <v>2.4548440000000001E-2</v>
      </c>
      <c r="H14" s="39" t="s">
        <v>135</v>
      </c>
    </row>
    <row r="15" spans="1:9" x14ac:dyDescent="0.2">
      <c r="A15" s="45">
        <v>9</v>
      </c>
      <c r="B15" s="46" t="s">
        <v>910</v>
      </c>
      <c r="C15" s="46" t="s">
        <v>911</v>
      </c>
      <c r="D15" s="46" t="s">
        <v>95</v>
      </c>
      <c r="E15" s="47">
        <v>756041</v>
      </c>
      <c r="F15" s="48">
        <v>2445.0365940000002</v>
      </c>
      <c r="G15" s="49">
        <v>2.4101190000000002E-2</v>
      </c>
      <c r="H15" s="39" t="s">
        <v>135</v>
      </c>
    </row>
    <row r="16" spans="1:9" x14ac:dyDescent="0.2">
      <c r="A16" s="45">
        <v>10</v>
      </c>
      <c r="B16" s="46" t="s">
        <v>689</v>
      </c>
      <c r="C16" s="46" t="s">
        <v>690</v>
      </c>
      <c r="D16" s="46" t="s">
        <v>60</v>
      </c>
      <c r="E16" s="47">
        <v>475371</v>
      </c>
      <c r="F16" s="48">
        <v>2300.3202689999998</v>
      </c>
      <c r="G16" s="49">
        <v>2.2674690000000001E-2</v>
      </c>
      <c r="H16" s="39" t="s">
        <v>135</v>
      </c>
    </row>
    <row r="17" spans="1:8" x14ac:dyDescent="0.2">
      <c r="A17" s="45">
        <v>11</v>
      </c>
      <c r="B17" s="46" t="s">
        <v>14</v>
      </c>
      <c r="C17" s="46" t="s">
        <v>15</v>
      </c>
      <c r="D17" s="46" t="s">
        <v>16</v>
      </c>
      <c r="E17" s="47">
        <v>121959</v>
      </c>
      <c r="F17" s="48">
        <v>2291.9754870000002</v>
      </c>
      <c r="G17" s="49">
        <v>2.259243E-2</v>
      </c>
      <c r="H17" s="39" t="s">
        <v>135</v>
      </c>
    </row>
    <row r="18" spans="1:8" x14ac:dyDescent="0.2">
      <c r="A18" s="45">
        <v>12</v>
      </c>
      <c r="B18" s="46" t="s">
        <v>93</v>
      </c>
      <c r="C18" s="46" t="s">
        <v>94</v>
      </c>
      <c r="D18" s="46" t="s">
        <v>95</v>
      </c>
      <c r="E18" s="47">
        <v>1345917</v>
      </c>
      <c r="F18" s="48">
        <v>2281.7330901</v>
      </c>
      <c r="G18" s="49">
        <v>2.249147E-2</v>
      </c>
      <c r="H18" s="39" t="s">
        <v>135</v>
      </c>
    </row>
    <row r="19" spans="1:8" x14ac:dyDescent="0.2">
      <c r="A19" s="45">
        <v>13</v>
      </c>
      <c r="B19" s="46" t="s">
        <v>58</v>
      </c>
      <c r="C19" s="46" t="s">
        <v>59</v>
      </c>
      <c r="D19" s="46" t="s">
        <v>60</v>
      </c>
      <c r="E19" s="47">
        <v>810782</v>
      </c>
      <c r="F19" s="48">
        <v>2267.7572540000001</v>
      </c>
      <c r="G19" s="49">
        <v>2.2353709999999999E-2</v>
      </c>
      <c r="H19" s="39" t="s">
        <v>135</v>
      </c>
    </row>
    <row r="20" spans="1:8" x14ac:dyDescent="0.2">
      <c r="A20" s="45">
        <v>14</v>
      </c>
      <c r="B20" s="46" t="s">
        <v>680</v>
      </c>
      <c r="C20" s="46" t="s">
        <v>681</v>
      </c>
      <c r="D20" s="46" t="s">
        <v>682</v>
      </c>
      <c r="E20" s="47">
        <v>523378</v>
      </c>
      <c r="F20" s="48">
        <v>2253.927357</v>
      </c>
      <c r="G20" s="49">
        <v>2.221739E-2</v>
      </c>
      <c r="H20" s="39" t="s">
        <v>135</v>
      </c>
    </row>
    <row r="21" spans="1:8" x14ac:dyDescent="0.2">
      <c r="A21" s="45">
        <v>15</v>
      </c>
      <c r="B21" s="46" t="s">
        <v>313</v>
      </c>
      <c r="C21" s="46" t="s">
        <v>314</v>
      </c>
      <c r="D21" s="46" t="s">
        <v>206</v>
      </c>
      <c r="E21" s="47">
        <v>241225</v>
      </c>
      <c r="F21" s="48">
        <v>2223.370825</v>
      </c>
      <c r="G21" s="49">
        <v>2.191618E-2</v>
      </c>
      <c r="H21" s="39" t="s">
        <v>135</v>
      </c>
    </row>
    <row r="22" spans="1:8" x14ac:dyDescent="0.2">
      <c r="A22" s="45">
        <v>16</v>
      </c>
      <c r="B22" s="46" t="s">
        <v>648</v>
      </c>
      <c r="C22" s="46" t="s">
        <v>649</v>
      </c>
      <c r="D22" s="46" t="s">
        <v>180</v>
      </c>
      <c r="E22" s="47">
        <v>632504</v>
      </c>
      <c r="F22" s="48">
        <v>2212.4989919999998</v>
      </c>
      <c r="G22" s="49">
        <v>2.1809019999999998E-2</v>
      </c>
      <c r="H22" s="39" t="s">
        <v>135</v>
      </c>
    </row>
    <row r="23" spans="1:8" x14ac:dyDescent="0.2">
      <c r="A23" s="45">
        <v>17</v>
      </c>
      <c r="B23" s="46" t="s">
        <v>395</v>
      </c>
      <c r="C23" s="46" t="s">
        <v>396</v>
      </c>
      <c r="D23" s="46" t="s">
        <v>180</v>
      </c>
      <c r="E23" s="47">
        <v>128576</v>
      </c>
      <c r="F23" s="48">
        <v>2101.0604159999998</v>
      </c>
      <c r="G23" s="49">
        <v>2.0710550000000001E-2</v>
      </c>
      <c r="H23" s="39" t="s">
        <v>135</v>
      </c>
    </row>
    <row r="24" spans="1:8" x14ac:dyDescent="0.2">
      <c r="A24" s="45">
        <v>18</v>
      </c>
      <c r="B24" s="46" t="s">
        <v>454</v>
      </c>
      <c r="C24" s="46" t="s">
        <v>455</v>
      </c>
      <c r="D24" s="46" t="s">
        <v>219</v>
      </c>
      <c r="E24" s="47">
        <v>1033230</v>
      </c>
      <c r="F24" s="48">
        <v>2076.3790079999999</v>
      </c>
      <c r="G24" s="49">
        <v>2.0467260000000001E-2</v>
      </c>
      <c r="H24" s="39" t="s">
        <v>135</v>
      </c>
    </row>
    <row r="25" spans="1:8" x14ac:dyDescent="0.2">
      <c r="A25" s="45">
        <v>19</v>
      </c>
      <c r="B25" s="46" t="s">
        <v>186</v>
      </c>
      <c r="C25" s="46" t="s">
        <v>187</v>
      </c>
      <c r="D25" s="46" t="s">
        <v>31</v>
      </c>
      <c r="E25" s="47">
        <v>173110</v>
      </c>
      <c r="F25" s="48">
        <v>1714.65455</v>
      </c>
      <c r="G25" s="49">
        <v>1.6901670000000001E-2</v>
      </c>
      <c r="H25" s="39" t="s">
        <v>135</v>
      </c>
    </row>
    <row r="26" spans="1:8" x14ac:dyDescent="0.2">
      <c r="A26" s="45">
        <v>20</v>
      </c>
      <c r="B26" s="46" t="s">
        <v>753</v>
      </c>
      <c r="C26" s="46" t="s">
        <v>754</v>
      </c>
      <c r="D26" s="46" t="s">
        <v>755</v>
      </c>
      <c r="E26" s="47">
        <v>225033</v>
      </c>
      <c r="F26" s="48">
        <v>1616.637072</v>
      </c>
      <c r="G26" s="49">
        <v>1.5935499999999998E-2</v>
      </c>
      <c r="H26" s="39" t="s">
        <v>135</v>
      </c>
    </row>
    <row r="27" spans="1:8" x14ac:dyDescent="0.2">
      <c r="A27" s="45">
        <v>21</v>
      </c>
      <c r="B27" s="46" t="s">
        <v>912</v>
      </c>
      <c r="C27" s="46" t="s">
        <v>913</v>
      </c>
      <c r="D27" s="46" t="s">
        <v>122</v>
      </c>
      <c r="E27" s="47">
        <v>959148</v>
      </c>
      <c r="F27" s="48">
        <v>1589.4041508</v>
      </c>
      <c r="G27" s="49">
        <v>1.566706E-2</v>
      </c>
      <c r="H27" s="39" t="s">
        <v>135</v>
      </c>
    </row>
    <row r="28" spans="1:8" x14ac:dyDescent="0.2">
      <c r="A28" s="45">
        <v>22</v>
      </c>
      <c r="B28" s="46" t="s">
        <v>184</v>
      </c>
      <c r="C28" s="46" t="s">
        <v>185</v>
      </c>
      <c r="D28" s="46" t="s">
        <v>31</v>
      </c>
      <c r="E28" s="47">
        <v>529563</v>
      </c>
      <c r="F28" s="48">
        <v>1587.8946555</v>
      </c>
      <c r="G28" s="49">
        <v>1.5652180000000002E-2</v>
      </c>
      <c r="H28" s="39" t="s">
        <v>135</v>
      </c>
    </row>
    <row r="29" spans="1:8" x14ac:dyDescent="0.2">
      <c r="A29" s="45">
        <v>23</v>
      </c>
      <c r="B29" s="46" t="s">
        <v>178</v>
      </c>
      <c r="C29" s="46" t="s">
        <v>179</v>
      </c>
      <c r="D29" s="46" t="s">
        <v>180</v>
      </c>
      <c r="E29" s="47">
        <v>415351</v>
      </c>
      <c r="F29" s="48">
        <v>1554.6587930000001</v>
      </c>
      <c r="G29" s="49">
        <v>1.5324559999999999E-2</v>
      </c>
      <c r="H29" s="39" t="s">
        <v>135</v>
      </c>
    </row>
    <row r="30" spans="1:8" x14ac:dyDescent="0.2">
      <c r="A30" s="45">
        <v>24</v>
      </c>
      <c r="B30" s="46" t="s">
        <v>29</v>
      </c>
      <c r="C30" s="46" t="s">
        <v>30</v>
      </c>
      <c r="D30" s="46" t="s">
        <v>31</v>
      </c>
      <c r="E30" s="47">
        <v>127768</v>
      </c>
      <c r="F30" s="48">
        <v>1535.388056</v>
      </c>
      <c r="G30" s="49">
        <v>1.513461E-2</v>
      </c>
      <c r="H30" s="39" t="s">
        <v>135</v>
      </c>
    </row>
    <row r="31" spans="1:8" x14ac:dyDescent="0.2">
      <c r="A31" s="45">
        <v>25</v>
      </c>
      <c r="B31" s="46" t="s">
        <v>315</v>
      </c>
      <c r="C31" s="46" t="s">
        <v>316</v>
      </c>
      <c r="D31" s="46" t="s">
        <v>180</v>
      </c>
      <c r="E31" s="47">
        <v>141271</v>
      </c>
      <c r="F31" s="48">
        <v>1524.8791739999999</v>
      </c>
      <c r="G31" s="49">
        <v>1.5031020000000001E-2</v>
      </c>
      <c r="H31" s="39" t="s">
        <v>135</v>
      </c>
    </row>
    <row r="32" spans="1:8" x14ac:dyDescent="0.2">
      <c r="A32" s="45">
        <v>26</v>
      </c>
      <c r="B32" s="46" t="s">
        <v>914</v>
      </c>
      <c r="C32" s="46" t="s">
        <v>915</v>
      </c>
      <c r="D32" s="46" t="s">
        <v>180</v>
      </c>
      <c r="E32" s="47">
        <v>442524</v>
      </c>
      <c r="F32" s="48">
        <v>1524.2739180000001</v>
      </c>
      <c r="G32" s="49">
        <v>1.502505E-2</v>
      </c>
      <c r="H32" s="39" t="s">
        <v>135</v>
      </c>
    </row>
    <row r="33" spans="1:8" x14ac:dyDescent="0.2">
      <c r="A33" s="45">
        <v>27</v>
      </c>
      <c r="B33" s="46" t="s">
        <v>762</v>
      </c>
      <c r="C33" s="46" t="s">
        <v>763</v>
      </c>
      <c r="D33" s="46" t="s">
        <v>226</v>
      </c>
      <c r="E33" s="47">
        <v>18904</v>
      </c>
      <c r="F33" s="48">
        <v>1514.30492</v>
      </c>
      <c r="G33" s="49">
        <v>1.4926790000000001E-2</v>
      </c>
      <c r="H33" s="39" t="s">
        <v>135</v>
      </c>
    </row>
    <row r="34" spans="1:8" x14ac:dyDescent="0.2">
      <c r="A34" s="45">
        <v>28</v>
      </c>
      <c r="B34" s="46" t="s">
        <v>506</v>
      </c>
      <c r="C34" s="46" t="s">
        <v>507</v>
      </c>
      <c r="D34" s="46" t="s">
        <v>226</v>
      </c>
      <c r="E34" s="47">
        <v>10140</v>
      </c>
      <c r="F34" s="48">
        <v>1506.4998000000001</v>
      </c>
      <c r="G34" s="49">
        <v>1.484985E-2</v>
      </c>
      <c r="H34" s="39" t="s">
        <v>135</v>
      </c>
    </row>
    <row r="35" spans="1:8" x14ac:dyDescent="0.2">
      <c r="A35" s="45">
        <v>29</v>
      </c>
      <c r="B35" s="46" t="s">
        <v>916</v>
      </c>
      <c r="C35" s="46" t="s">
        <v>917</v>
      </c>
      <c r="D35" s="46" t="s">
        <v>180</v>
      </c>
      <c r="E35" s="47">
        <v>523087</v>
      </c>
      <c r="F35" s="48">
        <v>1485.3055365</v>
      </c>
      <c r="G35" s="49">
        <v>1.464094E-2</v>
      </c>
      <c r="H35" s="39" t="s">
        <v>135</v>
      </c>
    </row>
    <row r="36" spans="1:8" x14ac:dyDescent="0.2">
      <c r="A36" s="45">
        <v>30</v>
      </c>
      <c r="B36" s="46" t="s">
        <v>220</v>
      </c>
      <c r="C36" s="46" t="s">
        <v>221</v>
      </c>
      <c r="D36" s="46" t="s">
        <v>31</v>
      </c>
      <c r="E36" s="47">
        <v>151799</v>
      </c>
      <c r="F36" s="48">
        <v>1454.7657165000001</v>
      </c>
      <c r="G36" s="49">
        <v>1.4339899999999999E-2</v>
      </c>
      <c r="H36" s="39" t="s">
        <v>135</v>
      </c>
    </row>
    <row r="37" spans="1:8" x14ac:dyDescent="0.2">
      <c r="A37" s="45">
        <v>31</v>
      </c>
      <c r="B37" s="46" t="s">
        <v>207</v>
      </c>
      <c r="C37" s="46" t="s">
        <v>208</v>
      </c>
      <c r="D37" s="46" t="s">
        <v>107</v>
      </c>
      <c r="E37" s="47">
        <v>87221</v>
      </c>
      <c r="F37" s="48">
        <v>1446.647506</v>
      </c>
      <c r="G37" s="49">
        <v>1.4259880000000001E-2</v>
      </c>
      <c r="H37" s="39" t="s">
        <v>135</v>
      </c>
    </row>
    <row r="38" spans="1:8" x14ac:dyDescent="0.2">
      <c r="A38" s="45">
        <v>32</v>
      </c>
      <c r="B38" s="46" t="s">
        <v>918</v>
      </c>
      <c r="C38" s="46" t="s">
        <v>919</v>
      </c>
      <c r="D38" s="46" t="s">
        <v>31</v>
      </c>
      <c r="E38" s="47">
        <v>676777</v>
      </c>
      <c r="F38" s="48">
        <v>1191.4659085000001</v>
      </c>
      <c r="G38" s="49">
        <v>1.17445E-2</v>
      </c>
      <c r="H38" s="39" t="s">
        <v>135</v>
      </c>
    </row>
    <row r="39" spans="1:8" x14ac:dyDescent="0.2">
      <c r="A39" s="45">
        <v>33</v>
      </c>
      <c r="B39" s="46" t="s">
        <v>710</v>
      </c>
      <c r="C39" s="46" t="s">
        <v>711</v>
      </c>
      <c r="D39" s="46" t="s">
        <v>206</v>
      </c>
      <c r="E39" s="47">
        <v>93919</v>
      </c>
      <c r="F39" s="48">
        <v>1146.1874760000001</v>
      </c>
      <c r="G39" s="49">
        <v>1.129819E-2</v>
      </c>
      <c r="H39" s="39" t="s">
        <v>135</v>
      </c>
    </row>
    <row r="40" spans="1:8" x14ac:dyDescent="0.2">
      <c r="A40" s="45">
        <v>34</v>
      </c>
      <c r="B40" s="46" t="s">
        <v>801</v>
      </c>
      <c r="C40" s="46" t="s">
        <v>802</v>
      </c>
      <c r="D40" s="46" t="s">
        <v>652</v>
      </c>
      <c r="E40" s="47">
        <v>186568</v>
      </c>
      <c r="F40" s="48">
        <v>1126.497584</v>
      </c>
      <c r="G40" s="49">
        <v>1.11041E-2</v>
      </c>
      <c r="H40" s="39" t="s">
        <v>135</v>
      </c>
    </row>
    <row r="41" spans="1:8" x14ac:dyDescent="0.2">
      <c r="A41" s="45">
        <v>35</v>
      </c>
      <c r="B41" s="46" t="s">
        <v>920</v>
      </c>
      <c r="C41" s="46" t="s">
        <v>921</v>
      </c>
      <c r="D41" s="46" t="s">
        <v>922</v>
      </c>
      <c r="E41" s="47">
        <v>113250</v>
      </c>
      <c r="F41" s="48">
        <v>1124.6291249999999</v>
      </c>
      <c r="G41" s="49">
        <v>1.1085680000000001E-2</v>
      </c>
      <c r="H41" s="39" t="s">
        <v>135</v>
      </c>
    </row>
    <row r="42" spans="1:8" x14ac:dyDescent="0.2">
      <c r="A42" s="45">
        <v>36</v>
      </c>
      <c r="B42" s="46" t="s">
        <v>653</v>
      </c>
      <c r="C42" s="46" t="s">
        <v>654</v>
      </c>
      <c r="D42" s="46" t="s">
        <v>652</v>
      </c>
      <c r="E42" s="47">
        <v>121185</v>
      </c>
      <c r="F42" s="48">
        <v>1120.5976949999999</v>
      </c>
      <c r="G42" s="49">
        <v>1.1045940000000001E-2</v>
      </c>
      <c r="H42" s="39" t="s">
        <v>135</v>
      </c>
    </row>
    <row r="43" spans="1:8" x14ac:dyDescent="0.2">
      <c r="A43" s="45">
        <v>37</v>
      </c>
      <c r="B43" s="46" t="s">
        <v>502</v>
      </c>
      <c r="C43" s="46" t="s">
        <v>503</v>
      </c>
      <c r="D43" s="46" t="s">
        <v>180</v>
      </c>
      <c r="E43" s="47">
        <v>269630</v>
      </c>
      <c r="F43" s="48">
        <v>1115.72894</v>
      </c>
      <c r="G43" s="49">
        <v>1.0997949999999999E-2</v>
      </c>
      <c r="H43" s="39" t="s">
        <v>135</v>
      </c>
    </row>
    <row r="44" spans="1:8" x14ac:dyDescent="0.2">
      <c r="A44" s="45">
        <v>38</v>
      </c>
      <c r="B44" s="46" t="s">
        <v>772</v>
      </c>
      <c r="C44" s="46" t="s">
        <v>773</v>
      </c>
      <c r="D44" s="46" t="s">
        <v>206</v>
      </c>
      <c r="E44" s="47">
        <v>86641</v>
      </c>
      <c r="F44" s="48">
        <v>1114.4631830000001</v>
      </c>
      <c r="G44" s="49">
        <v>1.0985470000000001E-2</v>
      </c>
      <c r="H44" s="39" t="s">
        <v>135</v>
      </c>
    </row>
    <row r="45" spans="1:8" x14ac:dyDescent="0.2">
      <c r="A45" s="45">
        <v>39</v>
      </c>
      <c r="B45" s="46" t="s">
        <v>32</v>
      </c>
      <c r="C45" s="46" t="s">
        <v>33</v>
      </c>
      <c r="D45" s="46" t="s">
        <v>22</v>
      </c>
      <c r="E45" s="47">
        <v>368377</v>
      </c>
      <c r="F45" s="48">
        <v>1100.1579105000001</v>
      </c>
      <c r="G45" s="49">
        <v>1.084446E-2</v>
      </c>
      <c r="H45" s="39" t="s">
        <v>135</v>
      </c>
    </row>
    <row r="46" spans="1:8" x14ac:dyDescent="0.2">
      <c r="A46" s="45">
        <v>40</v>
      </c>
      <c r="B46" s="46" t="s">
        <v>437</v>
      </c>
      <c r="C46" s="46" t="s">
        <v>438</v>
      </c>
      <c r="D46" s="46" t="s">
        <v>439</v>
      </c>
      <c r="E46" s="47">
        <v>345799</v>
      </c>
      <c r="F46" s="48">
        <v>1084.4256640000001</v>
      </c>
      <c r="G46" s="49">
        <v>1.068939E-2</v>
      </c>
      <c r="H46" s="39" t="s">
        <v>135</v>
      </c>
    </row>
    <row r="47" spans="1:8" x14ac:dyDescent="0.2">
      <c r="A47" s="45">
        <v>41</v>
      </c>
      <c r="B47" s="46" t="s">
        <v>446</v>
      </c>
      <c r="C47" s="46" t="s">
        <v>447</v>
      </c>
      <c r="D47" s="46" t="s">
        <v>219</v>
      </c>
      <c r="E47" s="47">
        <v>40920</v>
      </c>
      <c r="F47" s="48">
        <v>1079.22408</v>
      </c>
      <c r="G47" s="49">
        <v>1.0638109999999999E-2</v>
      </c>
      <c r="H47" s="39" t="s">
        <v>135</v>
      </c>
    </row>
    <row r="48" spans="1:8" x14ac:dyDescent="0.2">
      <c r="A48" s="45">
        <v>42</v>
      </c>
      <c r="B48" s="46" t="s">
        <v>669</v>
      </c>
      <c r="C48" s="46" t="s">
        <v>670</v>
      </c>
      <c r="D48" s="46" t="s">
        <v>180</v>
      </c>
      <c r="E48" s="47">
        <v>53852</v>
      </c>
      <c r="F48" s="48">
        <v>1073.485768</v>
      </c>
      <c r="G48" s="49">
        <v>1.058155E-2</v>
      </c>
      <c r="H48" s="39" t="s">
        <v>135</v>
      </c>
    </row>
    <row r="49" spans="1:8" x14ac:dyDescent="0.2">
      <c r="A49" s="45">
        <v>43</v>
      </c>
      <c r="B49" s="46" t="s">
        <v>923</v>
      </c>
      <c r="C49" s="46" t="s">
        <v>924</v>
      </c>
      <c r="D49" s="46" t="s">
        <v>180</v>
      </c>
      <c r="E49" s="47">
        <v>564213</v>
      </c>
      <c r="F49" s="48">
        <v>1053.6677775000001</v>
      </c>
      <c r="G49" s="49">
        <v>1.03862E-2</v>
      </c>
      <c r="H49" s="39" t="s">
        <v>135</v>
      </c>
    </row>
    <row r="50" spans="1:8" x14ac:dyDescent="0.2">
      <c r="A50" s="45">
        <v>44</v>
      </c>
      <c r="B50" s="46" t="s">
        <v>440</v>
      </c>
      <c r="C50" s="46" t="s">
        <v>441</v>
      </c>
      <c r="D50" s="46" t="s">
        <v>219</v>
      </c>
      <c r="E50" s="47">
        <v>75490</v>
      </c>
      <c r="F50" s="48">
        <v>1048.63159</v>
      </c>
      <c r="G50" s="49">
        <v>1.033656E-2</v>
      </c>
      <c r="H50" s="39" t="s">
        <v>135</v>
      </c>
    </row>
    <row r="51" spans="1:8" x14ac:dyDescent="0.2">
      <c r="A51" s="45">
        <v>45</v>
      </c>
      <c r="B51" s="46" t="s">
        <v>340</v>
      </c>
      <c r="C51" s="46" t="s">
        <v>341</v>
      </c>
      <c r="D51" s="46" t="s">
        <v>28</v>
      </c>
      <c r="E51" s="47">
        <v>26266</v>
      </c>
      <c r="F51" s="48">
        <v>1027.8411120000001</v>
      </c>
      <c r="G51" s="49">
        <v>1.0131619999999999E-2</v>
      </c>
      <c r="H51" s="39" t="s">
        <v>135</v>
      </c>
    </row>
    <row r="52" spans="1:8" x14ac:dyDescent="0.2">
      <c r="A52" s="45">
        <v>46</v>
      </c>
      <c r="B52" s="46" t="s">
        <v>925</v>
      </c>
      <c r="C52" s="46" t="s">
        <v>926</v>
      </c>
      <c r="D52" s="46" t="s">
        <v>183</v>
      </c>
      <c r="E52" s="47">
        <v>150772</v>
      </c>
      <c r="F52" s="48">
        <v>961.02072799999996</v>
      </c>
      <c r="G52" s="49">
        <v>9.4729600000000008E-3</v>
      </c>
      <c r="H52" s="39" t="s">
        <v>135</v>
      </c>
    </row>
    <row r="53" spans="1:8" x14ac:dyDescent="0.2">
      <c r="A53" s="45">
        <v>47</v>
      </c>
      <c r="B53" s="46" t="s">
        <v>202</v>
      </c>
      <c r="C53" s="46" t="s">
        <v>203</v>
      </c>
      <c r="D53" s="46" t="s">
        <v>53</v>
      </c>
      <c r="E53" s="47">
        <v>10374</v>
      </c>
      <c r="F53" s="48">
        <v>893.25327000000004</v>
      </c>
      <c r="G53" s="49">
        <v>8.8049700000000005E-3</v>
      </c>
      <c r="H53" s="39" t="s">
        <v>135</v>
      </c>
    </row>
    <row r="54" spans="1:8" x14ac:dyDescent="0.2">
      <c r="A54" s="45">
        <v>48</v>
      </c>
      <c r="B54" s="46" t="s">
        <v>927</v>
      </c>
      <c r="C54" s="46" t="s">
        <v>928</v>
      </c>
      <c r="D54" s="46" t="s">
        <v>45</v>
      </c>
      <c r="E54" s="47">
        <v>45462</v>
      </c>
      <c r="F54" s="48">
        <v>868.86974399999997</v>
      </c>
      <c r="G54" s="49">
        <v>8.5646100000000003E-3</v>
      </c>
      <c r="H54" s="39" t="s">
        <v>135</v>
      </c>
    </row>
    <row r="55" spans="1:8" x14ac:dyDescent="0.2">
      <c r="A55" s="45">
        <v>49</v>
      </c>
      <c r="B55" s="46" t="s">
        <v>100</v>
      </c>
      <c r="C55" s="46" t="s">
        <v>101</v>
      </c>
      <c r="D55" s="46" t="s">
        <v>102</v>
      </c>
      <c r="E55" s="47">
        <v>10570</v>
      </c>
      <c r="F55" s="48">
        <v>826.73254999999995</v>
      </c>
      <c r="G55" s="49">
        <v>8.1492600000000002E-3</v>
      </c>
      <c r="H55" s="39" t="s">
        <v>135</v>
      </c>
    </row>
    <row r="56" spans="1:8" x14ac:dyDescent="0.2">
      <c r="A56" s="45">
        <v>50</v>
      </c>
      <c r="B56" s="46" t="s">
        <v>125</v>
      </c>
      <c r="C56" s="46" t="s">
        <v>126</v>
      </c>
      <c r="D56" s="46" t="s">
        <v>40</v>
      </c>
      <c r="E56" s="47">
        <v>28189</v>
      </c>
      <c r="F56" s="48">
        <v>826.19140100000004</v>
      </c>
      <c r="G56" s="49">
        <v>8.1439200000000007E-3</v>
      </c>
      <c r="H56" s="39" t="s">
        <v>135</v>
      </c>
    </row>
    <row r="57" spans="1:8" x14ac:dyDescent="0.2">
      <c r="A57" s="45">
        <v>51</v>
      </c>
      <c r="B57" s="46" t="s">
        <v>433</v>
      </c>
      <c r="C57" s="46" t="s">
        <v>434</v>
      </c>
      <c r="D57" s="46" t="s">
        <v>48</v>
      </c>
      <c r="E57" s="47">
        <v>19089</v>
      </c>
      <c r="F57" s="48">
        <v>826.07647499999996</v>
      </c>
      <c r="G57" s="49">
        <v>8.1427900000000004E-3</v>
      </c>
      <c r="H57" s="39" t="s">
        <v>135</v>
      </c>
    </row>
    <row r="58" spans="1:8" x14ac:dyDescent="0.2">
      <c r="A58" s="45">
        <v>52</v>
      </c>
      <c r="B58" s="46" t="s">
        <v>258</v>
      </c>
      <c r="C58" s="46" t="s">
        <v>259</v>
      </c>
      <c r="D58" s="46" t="s">
        <v>102</v>
      </c>
      <c r="E58" s="47">
        <v>74797</v>
      </c>
      <c r="F58" s="48">
        <v>816.74584149999998</v>
      </c>
      <c r="G58" s="49">
        <v>8.0508200000000002E-3</v>
      </c>
      <c r="H58" s="39" t="s">
        <v>135</v>
      </c>
    </row>
    <row r="59" spans="1:8" x14ac:dyDescent="0.2">
      <c r="A59" s="45">
        <v>53</v>
      </c>
      <c r="B59" s="46" t="s">
        <v>776</v>
      </c>
      <c r="C59" s="46" t="s">
        <v>777</v>
      </c>
      <c r="D59" s="46" t="s">
        <v>45</v>
      </c>
      <c r="E59" s="47">
        <v>2239</v>
      </c>
      <c r="F59" s="48">
        <v>815.55574999999999</v>
      </c>
      <c r="G59" s="49">
        <v>8.0390900000000005E-3</v>
      </c>
      <c r="H59" s="39" t="s">
        <v>135</v>
      </c>
    </row>
    <row r="60" spans="1:8" x14ac:dyDescent="0.2">
      <c r="A60" s="45">
        <v>54</v>
      </c>
      <c r="B60" s="46" t="s">
        <v>83</v>
      </c>
      <c r="C60" s="46" t="s">
        <v>84</v>
      </c>
      <c r="D60" s="46" t="s">
        <v>25</v>
      </c>
      <c r="E60" s="47">
        <v>14259</v>
      </c>
      <c r="F60" s="48">
        <v>806.48904000000005</v>
      </c>
      <c r="G60" s="49">
        <v>7.9497100000000005E-3</v>
      </c>
      <c r="H60" s="39" t="s">
        <v>135</v>
      </c>
    </row>
    <row r="61" spans="1:8" x14ac:dyDescent="0.2">
      <c r="A61" s="45">
        <v>55</v>
      </c>
      <c r="B61" s="46" t="s">
        <v>224</v>
      </c>
      <c r="C61" s="46" t="s">
        <v>225</v>
      </c>
      <c r="D61" s="46" t="s">
        <v>226</v>
      </c>
      <c r="E61" s="47">
        <v>20660</v>
      </c>
      <c r="F61" s="48">
        <v>799.48001999999997</v>
      </c>
      <c r="G61" s="49">
        <v>7.8806299999999996E-3</v>
      </c>
      <c r="H61" s="39" t="s">
        <v>135</v>
      </c>
    </row>
    <row r="62" spans="1:8" x14ac:dyDescent="0.2">
      <c r="A62" s="45">
        <v>56</v>
      </c>
      <c r="B62" s="46" t="s">
        <v>929</v>
      </c>
      <c r="C62" s="46" t="s">
        <v>930</v>
      </c>
      <c r="D62" s="46" t="s">
        <v>216</v>
      </c>
      <c r="E62" s="47">
        <v>447017</v>
      </c>
      <c r="F62" s="48">
        <v>787.01813019999997</v>
      </c>
      <c r="G62" s="49">
        <v>7.7577899999999997E-3</v>
      </c>
      <c r="H62" s="39" t="s">
        <v>135</v>
      </c>
    </row>
    <row r="63" spans="1:8" x14ac:dyDescent="0.2">
      <c r="A63" s="45">
        <v>57</v>
      </c>
      <c r="B63" s="46" t="s">
        <v>181</v>
      </c>
      <c r="C63" s="46" t="s">
        <v>182</v>
      </c>
      <c r="D63" s="46" t="s">
        <v>183</v>
      </c>
      <c r="E63" s="47">
        <v>35204</v>
      </c>
      <c r="F63" s="48">
        <v>781.52880000000005</v>
      </c>
      <c r="G63" s="49">
        <v>7.7036800000000001E-3</v>
      </c>
      <c r="H63" s="39" t="s">
        <v>135</v>
      </c>
    </row>
    <row r="64" spans="1:8" x14ac:dyDescent="0.2">
      <c r="A64" s="45">
        <v>58</v>
      </c>
      <c r="B64" s="46" t="s">
        <v>931</v>
      </c>
      <c r="C64" s="46" t="s">
        <v>932</v>
      </c>
      <c r="D64" s="46" t="s">
        <v>290</v>
      </c>
      <c r="E64" s="47">
        <v>661039</v>
      </c>
      <c r="F64" s="48">
        <v>778.57173420000004</v>
      </c>
      <c r="G64" s="49">
        <v>7.6745299999999997E-3</v>
      </c>
      <c r="H64" s="39" t="s">
        <v>135</v>
      </c>
    </row>
    <row r="65" spans="1:8" x14ac:dyDescent="0.2">
      <c r="A65" s="45">
        <v>59</v>
      </c>
      <c r="B65" s="46" t="s">
        <v>96</v>
      </c>
      <c r="C65" s="46" t="s">
        <v>97</v>
      </c>
      <c r="D65" s="46" t="s">
        <v>16</v>
      </c>
      <c r="E65" s="47">
        <v>48415</v>
      </c>
      <c r="F65" s="48">
        <v>777.98063500000001</v>
      </c>
      <c r="G65" s="49">
        <v>7.6686999999999996E-3</v>
      </c>
      <c r="H65" s="39" t="s">
        <v>135</v>
      </c>
    </row>
    <row r="66" spans="1:8" x14ac:dyDescent="0.2">
      <c r="A66" s="45">
        <v>60</v>
      </c>
      <c r="B66" s="46" t="s">
        <v>807</v>
      </c>
      <c r="C66" s="46" t="s">
        <v>808</v>
      </c>
      <c r="D66" s="46" t="s">
        <v>107</v>
      </c>
      <c r="E66" s="47">
        <v>73134</v>
      </c>
      <c r="F66" s="48">
        <v>722.74675500000001</v>
      </c>
      <c r="G66" s="49">
        <v>7.1242500000000004E-3</v>
      </c>
      <c r="H66" s="39" t="s">
        <v>135</v>
      </c>
    </row>
    <row r="67" spans="1:8" x14ac:dyDescent="0.2">
      <c r="A67" s="45">
        <v>61</v>
      </c>
      <c r="B67" s="46" t="s">
        <v>217</v>
      </c>
      <c r="C67" s="46" t="s">
        <v>218</v>
      </c>
      <c r="D67" s="46" t="s">
        <v>219</v>
      </c>
      <c r="E67" s="47">
        <v>59039</v>
      </c>
      <c r="F67" s="48">
        <v>700.08446200000003</v>
      </c>
      <c r="G67" s="49">
        <v>6.90086E-3</v>
      </c>
      <c r="H67" s="39" t="s">
        <v>135</v>
      </c>
    </row>
    <row r="68" spans="1:8" x14ac:dyDescent="0.2">
      <c r="A68" s="50"/>
      <c r="B68" s="50"/>
      <c r="C68" s="51" t="s">
        <v>134</v>
      </c>
      <c r="D68" s="50"/>
      <c r="E68" s="50" t="s">
        <v>135</v>
      </c>
      <c r="F68" s="52">
        <v>99896.637472799994</v>
      </c>
      <c r="G68" s="53">
        <v>0.98469994000000005</v>
      </c>
      <c r="H68" s="39" t="s">
        <v>135</v>
      </c>
    </row>
    <row r="69" spans="1:8" x14ac:dyDescent="0.2">
      <c r="A69" s="50"/>
      <c r="B69" s="50"/>
      <c r="C69" s="54"/>
      <c r="D69" s="50"/>
      <c r="E69" s="50"/>
      <c r="F69" s="55"/>
      <c r="G69" s="55"/>
      <c r="H69" s="39" t="s">
        <v>135</v>
      </c>
    </row>
    <row r="70" spans="1:8" x14ac:dyDescent="0.2">
      <c r="A70" s="50"/>
      <c r="B70" s="50"/>
      <c r="C70" s="51" t="s">
        <v>136</v>
      </c>
      <c r="D70" s="50"/>
      <c r="E70" s="50"/>
      <c r="F70" s="50"/>
      <c r="G70" s="50"/>
      <c r="H70" s="39" t="s">
        <v>135</v>
      </c>
    </row>
    <row r="71" spans="1:8" x14ac:dyDescent="0.2">
      <c r="A71" s="50"/>
      <c r="B71" s="50"/>
      <c r="C71" s="51" t="s">
        <v>134</v>
      </c>
      <c r="D71" s="50"/>
      <c r="E71" s="50" t="s">
        <v>135</v>
      </c>
      <c r="F71" s="56" t="s">
        <v>137</v>
      </c>
      <c r="G71" s="53">
        <v>0</v>
      </c>
      <c r="H71" s="39" t="s">
        <v>135</v>
      </c>
    </row>
    <row r="72" spans="1:8" x14ac:dyDescent="0.2">
      <c r="A72" s="50"/>
      <c r="B72" s="50"/>
      <c r="C72" s="54"/>
      <c r="D72" s="50"/>
      <c r="E72" s="50"/>
      <c r="F72" s="55"/>
      <c r="G72" s="55"/>
      <c r="H72" s="39" t="s">
        <v>135</v>
      </c>
    </row>
    <row r="73" spans="1:8" x14ac:dyDescent="0.2">
      <c r="A73" s="50"/>
      <c r="B73" s="50"/>
      <c r="C73" s="51" t="s">
        <v>138</v>
      </c>
      <c r="D73" s="50"/>
      <c r="E73" s="50"/>
      <c r="F73" s="50"/>
      <c r="G73" s="50"/>
      <c r="H73" s="39" t="s">
        <v>135</v>
      </c>
    </row>
    <row r="74" spans="1:8" x14ac:dyDescent="0.2">
      <c r="A74" s="50"/>
      <c r="B74" s="50"/>
      <c r="C74" s="51" t="s">
        <v>134</v>
      </c>
      <c r="D74" s="50"/>
      <c r="E74" s="50" t="s">
        <v>135</v>
      </c>
      <c r="F74" s="56" t="s">
        <v>137</v>
      </c>
      <c r="G74" s="53">
        <v>0</v>
      </c>
      <c r="H74" s="39" t="s">
        <v>135</v>
      </c>
    </row>
    <row r="75" spans="1:8" x14ac:dyDescent="0.2">
      <c r="A75" s="50"/>
      <c r="B75" s="50"/>
      <c r="C75" s="54"/>
      <c r="D75" s="50"/>
      <c r="E75" s="50"/>
      <c r="F75" s="55"/>
      <c r="G75" s="55"/>
      <c r="H75" s="39" t="s">
        <v>135</v>
      </c>
    </row>
    <row r="76" spans="1:8" x14ac:dyDescent="0.2">
      <c r="A76" s="50"/>
      <c r="B76" s="50"/>
      <c r="C76" s="51" t="s">
        <v>139</v>
      </c>
      <c r="D76" s="50"/>
      <c r="E76" s="50"/>
      <c r="F76" s="50"/>
      <c r="G76" s="50"/>
      <c r="H76" s="39" t="s">
        <v>135</v>
      </c>
    </row>
    <row r="77" spans="1:8" x14ac:dyDescent="0.2">
      <c r="A77" s="50"/>
      <c r="B77" s="50"/>
      <c r="C77" s="51" t="s">
        <v>134</v>
      </c>
      <c r="D77" s="50"/>
      <c r="E77" s="50" t="s">
        <v>135</v>
      </c>
      <c r="F77" s="56" t="s">
        <v>137</v>
      </c>
      <c r="G77" s="53">
        <v>0</v>
      </c>
      <c r="H77" s="39" t="s">
        <v>135</v>
      </c>
    </row>
    <row r="78" spans="1:8" x14ac:dyDescent="0.2">
      <c r="A78" s="50"/>
      <c r="B78" s="50"/>
      <c r="C78" s="54"/>
      <c r="D78" s="50"/>
      <c r="E78" s="50"/>
      <c r="F78" s="55"/>
      <c r="G78" s="55"/>
      <c r="H78" s="39" t="s">
        <v>135</v>
      </c>
    </row>
    <row r="79" spans="1:8" x14ac:dyDescent="0.2">
      <c r="A79" s="50"/>
      <c r="B79" s="50"/>
      <c r="C79" s="51" t="s">
        <v>140</v>
      </c>
      <c r="D79" s="50"/>
      <c r="E79" s="50"/>
      <c r="F79" s="55"/>
      <c r="G79" s="55"/>
      <c r="H79" s="39" t="s">
        <v>135</v>
      </c>
    </row>
    <row r="80" spans="1:8" x14ac:dyDescent="0.2">
      <c r="A80" s="50"/>
      <c r="B80" s="50"/>
      <c r="C80" s="51" t="s">
        <v>134</v>
      </c>
      <c r="D80" s="50"/>
      <c r="E80" s="50" t="s">
        <v>135</v>
      </c>
      <c r="F80" s="56" t="s">
        <v>137</v>
      </c>
      <c r="G80" s="53">
        <v>0</v>
      </c>
      <c r="H80" s="39" t="s">
        <v>135</v>
      </c>
    </row>
    <row r="81" spans="1:8" x14ac:dyDescent="0.2">
      <c r="A81" s="50"/>
      <c r="B81" s="50"/>
      <c r="C81" s="54"/>
      <c r="D81" s="50"/>
      <c r="E81" s="50"/>
      <c r="F81" s="55"/>
      <c r="G81" s="55"/>
      <c r="H81" s="39" t="s">
        <v>135</v>
      </c>
    </row>
    <row r="82" spans="1:8" x14ac:dyDescent="0.2">
      <c r="A82" s="50"/>
      <c r="B82" s="50"/>
      <c r="C82" s="51" t="s">
        <v>141</v>
      </c>
      <c r="D82" s="50"/>
      <c r="E82" s="50"/>
      <c r="F82" s="55"/>
      <c r="G82" s="55"/>
      <c r="H82" s="39" t="s">
        <v>135</v>
      </c>
    </row>
    <row r="83" spans="1:8" x14ac:dyDescent="0.2">
      <c r="A83" s="50"/>
      <c r="B83" s="50"/>
      <c r="C83" s="51" t="s">
        <v>134</v>
      </c>
      <c r="D83" s="50"/>
      <c r="E83" s="50" t="s">
        <v>135</v>
      </c>
      <c r="F83" s="56" t="s">
        <v>137</v>
      </c>
      <c r="G83" s="53">
        <v>0</v>
      </c>
      <c r="H83" s="39" t="s">
        <v>135</v>
      </c>
    </row>
    <row r="84" spans="1:8" x14ac:dyDescent="0.2">
      <c r="A84" s="50"/>
      <c r="B84" s="50"/>
      <c r="C84" s="54"/>
      <c r="D84" s="50"/>
      <c r="E84" s="50"/>
      <c r="F84" s="55"/>
      <c r="G84" s="55"/>
      <c r="H84" s="39" t="s">
        <v>135</v>
      </c>
    </row>
    <row r="85" spans="1:8" x14ac:dyDescent="0.2">
      <c r="A85" s="50"/>
      <c r="B85" s="50"/>
      <c r="C85" s="51" t="s">
        <v>142</v>
      </c>
      <c r="D85" s="50"/>
      <c r="E85" s="50"/>
      <c r="F85" s="52">
        <v>99896.637472799994</v>
      </c>
      <c r="G85" s="53">
        <v>0.98469994000000005</v>
      </c>
      <c r="H85" s="39" t="s">
        <v>135</v>
      </c>
    </row>
    <row r="86" spans="1:8" x14ac:dyDescent="0.2">
      <c r="A86" s="50"/>
      <c r="B86" s="50"/>
      <c r="C86" s="54"/>
      <c r="D86" s="50"/>
      <c r="E86" s="50"/>
      <c r="F86" s="55"/>
      <c r="G86" s="55"/>
      <c r="H86" s="39" t="s">
        <v>135</v>
      </c>
    </row>
    <row r="87" spans="1:8" x14ac:dyDescent="0.2">
      <c r="A87" s="50"/>
      <c r="B87" s="50"/>
      <c r="C87" s="51" t="s">
        <v>143</v>
      </c>
      <c r="D87" s="50"/>
      <c r="E87" s="50"/>
      <c r="F87" s="55"/>
      <c r="G87" s="55"/>
      <c r="H87" s="39" t="s">
        <v>135</v>
      </c>
    </row>
    <row r="88" spans="1:8" x14ac:dyDescent="0.2">
      <c r="A88" s="50"/>
      <c r="B88" s="50"/>
      <c r="C88" s="51" t="s">
        <v>10</v>
      </c>
      <c r="D88" s="50"/>
      <c r="E88" s="50"/>
      <c r="F88" s="55"/>
      <c r="G88" s="55"/>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144</v>
      </c>
      <c r="D91" s="50"/>
      <c r="E91" s="50"/>
      <c r="F91" s="50"/>
      <c r="G91" s="50"/>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145</v>
      </c>
      <c r="D94" s="50"/>
      <c r="E94" s="50"/>
      <c r="F94" s="50"/>
      <c r="G94" s="50"/>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8" x14ac:dyDescent="0.2">
      <c r="A97" s="50"/>
      <c r="B97" s="50"/>
      <c r="C97" s="51" t="s">
        <v>146</v>
      </c>
      <c r="D97" s="50"/>
      <c r="E97" s="50"/>
      <c r="F97" s="55"/>
      <c r="G97" s="55"/>
      <c r="H97" s="39" t="s">
        <v>135</v>
      </c>
    </row>
    <row r="98" spans="1:8" x14ac:dyDescent="0.2">
      <c r="A98" s="50"/>
      <c r="B98" s="50"/>
      <c r="C98" s="51" t="s">
        <v>134</v>
      </c>
      <c r="D98" s="50"/>
      <c r="E98" s="50" t="s">
        <v>135</v>
      </c>
      <c r="F98" s="56" t="s">
        <v>137</v>
      </c>
      <c r="G98" s="53">
        <v>0</v>
      </c>
      <c r="H98" s="39" t="s">
        <v>135</v>
      </c>
    </row>
    <row r="99" spans="1:8" x14ac:dyDescent="0.2">
      <c r="A99" s="50"/>
      <c r="B99" s="50"/>
      <c r="C99" s="54"/>
      <c r="D99" s="50"/>
      <c r="E99" s="50"/>
      <c r="F99" s="55"/>
      <c r="G99" s="55"/>
      <c r="H99" s="39" t="s">
        <v>135</v>
      </c>
    </row>
    <row r="100" spans="1:8" x14ac:dyDescent="0.2">
      <c r="A100" s="50"/>
      <c r="B100" s="50"/>
      <c r="C100" s="51" t="s">
        <v>147</v>
      </c>
      <c r="D100" s="50"/>
      <c r="E100" s="50"/>
      <c r="F100" s="52">
        <v>0</v>
      </c>
      <c r="G100" s="53">
        <v>0</v>
      </c>
      <c r="H100" s="39" t="s">
        <v>135</v>
      </c>
    </row>
    <row r="101" spans="1:8" x14ac:dyDescent="0.2">
      <c r="A101" s="50"/>
      <c r="B101" s="50"/>
      <c r="C101" s="54"/>
      <c r="D101" s="50"/>
      <c r="E101" s="50"/>
      <c r="F101" s="55"/>
      <c r="G101" s="55"/>
      <c r="H101" s="39" t="s">
        <v>135</v>
      </c>
    </row>
    <row r="102" spans="1:8" x14ac:dyDescent="0.2">
      <c r="A102" s="50"/>
      <c r="B102" s="50"/>
      <c r="C102" s="51" t="s">
        <v>148</v>
      </c>
      <c r="D102" s="50"/>
      <c r="E102" s="50"/>
      <c r="F102" s="55"/>
      <c r="G102" s="55"/>
      <c r="H102" s="39" t="s">
        <v>135</v>
      </c>
    </row>
    <row r="103" spans="1:8" x14ac:dyDescent="0.2">
      <c r="A103" s="50"/>
      <c r="B103" s="50"/>
      <c r="C103" s="51" t="s">
        <v>149</v>
      </c>
      <c r="D103" s="50"/>
      <c r="E103" s="50"/>
      <c r="F103" s="55"/>
      <c r="G103" s="55"/>
      <c r="H103" s="39" t="s">
        <v>135</v>
      </c>
    </row>
    <row r="104" spans="1:8" x14ac:dyDescent="0.2">
      <c r="A104" s="50"/>
      <c r="B104" s="50"/>
      <c r="C104" s="51" t="s">
        <v>134</v>
      </c>
      <c r="D104" s="50"/>
      <c r="E104" s="50" t="s">
        <v>135</v>
      </c>
      <c r="F104" s="56" t="s">
        <v>137</v>
      </c>
      <c r="G104" s="53">
        <v>0</v>
      </c>
      <c r="H104" s="39" t="s">
        <v>135</v>
      </c>
    </row>
    <row r="105" spans="1:8" x14ac:dyDescent="0.2">
      <c r="A105" s="50"/>
      <c r="B105" s="50"/>
      <c r="C105" s="54"/>
      <c r="D105" s="50"/>
      <c r="E105" s="50"/>
      <c r="F105" s="55"/>
      <c r="G105" s="55"/>
      <c r="H105" s="39" t="s">
        <v>135</v>
      </c>
    </row>
    <row r="106" spans="1:8" x14ac:dyDescent="0.2">
      <c r="A106" s="50"/>
      <c r="B106" s="50"/>
      <c r="C106" s="51" t="s">
        <v>150</v>
      </c>
      <c r="D106" s="50"/>
      <c r="E106" s="50"/>
      <c r="F106" s="55"/>
      <c r="G106" s="55"/>
      <c r="H106" s="39" t="s">
        <v>135</v>
      </c>
    </row>
    <row r="107" spans="1:8" x14ac:dyDescent="0.2">
      <c r="A107" s="50"/>
      <c r="B107" s="50"/>
      <c r="C107" s="51" t="s">
        <v>134</v>
      </c>
      <c r="D107" s="50"/>
      <c r="E107" s="50" t="s">
        <v>135</v>
      </c>
      <c r="F107" s="56" t="s">
        <v>137</v>
      </c>
      <c r="G107" s="53">
        <v>0</v>
      </c>
      <c r="H107" s="39" t="s">
        <v>135</v>
      </c>
    </row>
    <row r="108" spans="1:8" x14ac:dyDescent="0.2">
      <c r="A108" s="50"/>
      <c r="B108" s="50"/>
      <c r="C108" s="54"/>
      <c r="D108" s="50"/>
      <c r="E108" s="50"/>
      <c r="F108" s="55"/>
      <c r="G108" s="55"/>
      <c r="H108" s="39" t="s">
        <v>135</v>
      </c>
    </row>
    <row r="109" spans="1:8" x14ac:dyDescent="0.2">
      <c r="A109" s="50"/>
      <c r="B109" s="50"/>
      <c r="C109" s="51" t="s">
        <v>151</v>
      </c>
      <c r="D109" s="50"/>
      <c r="E109" s="50"/>
      <c r="F109" s="55"/>
      <c r="G109" s="55"/>
      <c r="H109" s="39" t="s">
        <v>135</v>
      </c>
    </row>
    <row r="110" spans="1:8" x14ac:dyDescent="0.2">
      <c r="A110" s="50"/>
      <c r="B110" s="50"/>
      <c r="C110" s="51" t="s">
        <v>134</v>
      </c>
      <c r="D110" s="50"/>
      <c r="E110" s="50" t="s">
        <v>135</v>
      </c>
      <c r="F110" s="56" t="s">
        <v>137</v>
      </c>
      <c r="G110" s="53">
        <v>0</v>
      </c>
      <c r="H110" s="39" t="s">
        <v>135</v>
      </c>
    </row>
    <row r="111" spans="1:8" x14ac:dyDescent="0.2">
      <c r="A111" s="50"/>
      <c r="B111" s="50"/>
      <c r="C111" s="54"/>
      <c r="D111" s="50"/>
      <c r="E111" s="50"/>
      <c r="F111" s="55"/>
      <c r="G111" s="55"/>
      <c r="H111" s="39" t="s">
        <v>135</v>
      </c>
    </row>
    <row r="112" spans="1:8" x14ac:dyDescent="0.2">
      <c r="A112" s="50"/>
      <c r="B112" s="50"/>
      <c r="C112" s="51" t="s">
        <v>152</v>
      </c>
      <c r="D112" s="50"/>
      <c r="E112" s="50"/>
      <c r="F112" s="55"/>
      <c r="G112" s="55"/>
      <c r="H112" s="39" t="s">
        <v>135</v>
      </c>
    </row>
    <row r="113" spans="1:8" x14ac:dyDescent="0.2">
      <c r="A113" s="45">
        <v>1</v>
      </c>
      <c r="B113" s="46"/>
      <c r="C113" s="46" t="s">
        <v>153</v>
      </c>
      <c r="D113" s="46"/>
      <c r="E113" s="60"/>
      <c r="F113" s="48">
        <v>1056.8698080009999</v>
      </c>
      <c r="G113" s="49">
        <v>1.041776E-2</v>
      </c>
      <c r="H113" s="39">
        <v>4.92</v>
      </c>
    </row>
    <row r="114" spans="1:8" x14ac:dyDescent="0.2">
      <c r="A114" s="50"/>
      <c r="B114" s="50"/>
      <c r="C114" s="51" t="s">
        <v>134</v>
      </c>
      <c r="D114" s="50"/>
      <c r="E114" s="50" t="s">
        <v>135</v>
      </c>
      <c r="F114" s="52">
        <v>1056.8698080009999</v>
      </c>
      <c r="G114" s="53">
        <v>1.041776E-2</v>
      </c>
      <c r="H114" s="39" t="s">
        <v>135</v>
      </c>
    </row>
    <row r="115" spans="1:8" x14ac:dyDescent="0.2">
      <c r="A115" s="50"/>
      <c r="B115" s="50"/>
      <c r="C115" s="54"/>
      <c r="D115" s="50"/>
      <c r="E115" s="50"/>
      <c r="F115" s="55"/>
      <c r="G115" s="55"/>
      <c r="H115" s="39" t="s">
        <v>135</v>
      </c>
    </row>
    <row r="116" spans="1:8" x14ac:dyDescent="0.2">
      <c r="A116" s="50"/>
      <c r="B116" s="50"/>
      <c r="C116" s="51" t="s">
        <v>154</v>
      </c>
      <c r="D116" s="50"/>
      <c r="E116" s="50"/>
      <c r="F116" s="52">
        <v>1056.8698080009999</v>
      </c>
      <c r="G116" s="53">
        <v>1.041776E-2</v>
      </c>
      <c r="H116" s="39" t="s">
        <v>135</v>
      </c>
    </row>
    <row r="117" spans="1:8" x14ac:dyDescent="0.2">
      <c r="A117" s="50"/>
      <c r="B117" s="50"/>
      <c r="C117" s="55"/>
      <c r="D117" s="50"/>
      <c r="E117" s="50"/>
      <c r="F117" s="50"/>
      <c r="G117" s="50"/>
      <c r="H117" s="39" t="s">
        <v>135</v>
      </c>
    </row>
    <row r="118" spans="1:8" x14ac:dyDescent="0.2">
      <c r="A118" s="50"/>
      <c r="B118" s="50"/>
      <c r="C118" s="51" t="s">
        <v>155</v>
      </c>
      <c r="D118" s="50"/>
      <c r="E118" s="50"/>
      <c r="F118" s="50"/>
      <c r="G118" s="50"/>
      <c r="H118" s="39" t="s">
        <v>135</v>
      </c>
    </row>
    <row r="119" spans="1:8" x14ac:dyDescent="0.2">
      <c r="A119" s="50"/>
      <c r="B119" s="50"/>
      <c r="C119" s="51" t="s">
        <v>156</v>
      </c>
      <c r="D119" s="50"/>
      <c r="E119" s="50"/>
      <c r="F119" s="50"/>
      <c r="G119" s="50"/>
      <c r="H119" s="39" t="s">
        <v>135</v>
      </c>
    </row>
    <row r="120" spans="1:8" x14ac:dyDescent="0.2">
      <c r="A120" s="50"/>
      <c r="B120" s="50"/>
      <c r="C120" s="51" t="s">
        <v>134</v>
      </c>
      <c r="D120" s="50"/>
      <c r="E120" s="50" t="s">
        <v>135</v>
      </c>
      <c r="F120" s="56" t="s">
        <v>137</v>
      </c>
      <c r="G120" s="53">
        <v>0</v>
      </c>
      <c r="H120" s="39" t="s">
        <v>135</v>
      </c>
    </row>
    <row r="121" spans="1:8" x14ac:dyDescent="0.2">
      <c r="A121" s="50"/>
      <c r="B121" s="50"/>
      <c r="C121" s="54"/>
      <c r="D121" s="50"/>
      <c r="E121" s="50"/>
      <c r="F121" s="55"/>
      <c r="G121" s="55"/>
      <c r="H121" s="39" t="s">
        <v>135</v>
      </c>
    </row>
    <row r="122" spans="1:8" x14ac:dyDescent="0.2">
      <c r="A122" s="50"/>
      <c r="B122" s="50"/>
      <c r="C122" s="51" t="s">
        <v>157</v>
      </c>
      <c r="D122" s="50"/>
      <c r="E122" s="50"/>
      <c r="F122" s="50"/>
      <c r="G122" s="50"/>
      <c r="H122" s="39" t="s">
        <v>135</v>
      </c>
    </row>
    <row r="123" spans="1:8" x14ac:dyDescent="0.2">
      <c r="A123" s="50"/>
      <c r="B123" s="50"/>
      <c r="C123" s="51" t="s">
        <v>158</v>
      </c>
      <c r="D123" s="50"/>
      <c r="E123" s="50"/>
      <c r="F123" s="50"/>
      <c r="G123" s="50"/>
      <c r="H123" s="39" t="s">
        <v>135</v>
      </c>
    </row>
    <row r="124" spans="1:8" x14ac:dyDescent="0.2">
      <c r="A124" s="50"/>
      <c r="B124" s="50"/>
      <c r="C124" s="51" t="s">
        <v>134</v>
      </c>
      <c r="D124" s="50"/>
      <c r="E124" s="50" t="s">
        <v>135</v>
      </c>
      <c r="F124" s="56" t="s">
        <v>137</v>
      </c>
      <c r="G124" s="53">
        <v>0</v>
      </c>
      <c r="H124" s="39" t="s">
        <v>135</v>
      </c>
    </row>
    <row r="125" spans="1:8" x14ac:dyDescent="0.2">
      <c r="A125" s="50"/>
      <c r="B125" s="50"/>
      <c r="C125" s="54"/>
      <c r="D125" s="50"/>
      <c r="E125" s="50"/>
      <c r="F125" s="55"/>
      <c r="G125" s="55"/>
      <c r="H125" s="39" t="s">
        <v>135</v>
      </c>
    </row>
    <row r="126" spans="1:8" x14ac:dyDescent="0.2">
      <c r="A126" s="50"/>
      <c r="B126" s="50"/>
      <c r="C126" s="51" t="s">
        <v>159</v>
      </c>
      <c r="D126" s="50"/>
      <c r="E126" s="50"/>
      <c r="F126" s="55"/>
      <c r="G126" s="55"/>
      <c r="H126" s="39" t="s">
        <v>135</v>
      </c>
    </row>
    <row r="127" spans="1:8" x14ac:dyDescent="0.2">
      <c r="A127" s="50"/>
      <c r="B127" s="50"/>
      <c r="C127" s="51" t="s">
        <v>134</v>
      </c>
      <c r="D127" s="50"/>
      <c r="E127" s="50" t="s">
        <v>135</v>
      </c>
      <c r="F127" s="56" t="s">
        <v>137</v>
      </c>
      <c r="G127" s="53">
        <v>0</v>
      </c>
      <c r="H127" s="39" t="s">
        <v>135</v>
      </c>
    </row>
    <row r="128" spans="1:8" x14ac:dyDescent="0.2">
      <c r="A128" s="50"/>
      <c r="B128" s="46"/>
      <c r="C128" s="46"/>
      <c r="D128" s="51"/>
      <c r="E128" s="50"/>
      <c r="F128" s="46"/>
      <c r="G128" s="60"/>
      <c r="H128" s="39" t="s">
        <v>135</v>
      </c>
    </row>
    <row r="129" spans="1:17" x14ac:dyDescent="0.2">
      <c r="A129" s="60"/>
      <c r="B129" s="46"/>
      <c r="C129" s="46" t="s">
        <v>160</v>
      </c>
      <c r="D129" s="46"/>
      <c r="E129" s="60"/>
      <c r="F129" s="48">
        <v>495.30642110000002</v>
      </c>
      <c r="G129" s="49">
        <v>4.8823299999999998E-3</v>
      </c>
      <c r="H129" s="39" t="s">
        <v>135</v>
      </c>
    </row>
    <row r="130" spans="1:17" x14ac:dyDescent="0.2">
      <c r="A130" s="54"/>
      <c r="B130" s="54"/>
      <c r="C130" s="51" t="s">
        <v>161</v>
      </c>
      <c r="D130" s="55"/>
      <c r="E130" s="55"/>
      <c r="F130" s="52">
        <v>101448.813701901</v>
      </c>
      <c r="G130" s="61">
        <v>1.00000003</v>
      </c>
      <c r="H130" s="39" t="s">
        <v>135</v>
      </c>
    </row>
    <row r="131" spans="1:17" x14ac:dyDescent="0.2">
      <c r="A131" s="62"/>
      <c r="B131" s="62"/>
      <c r="C131" s="63"/>
      <c r="D131" s="64"/>
      <c r="E131" s="64"/>
      <c r="F131" s="65"/>
      <c r="G131" s="66"/>
      <c r="H131" s="67"/>
    </row>
    <row r="132" spans="1:17" x14ac:dyDescent="0.2">
      <c r="A132" s="62"/>
      <c r="B132" s="68" t="s">
        <v>937</v>
      </c>
      <c r="C132" s="68"/>
      <c r="D132" s="68"/>
      <c r="E132" s="68"/>
      <c r="F132" s="68"/>
      <c r="G132" s="68"/>
      <c r="H132" s="68"/>
      <c r="J132" s="69"/>
    </row>
    <row r="133" spans="1:17" x14ac:dyDescent="0.2">
      <c r="A133" s="62"/>
      <c r="B133" s="68" t="s">
        <v>938</v>
      </c>
      <c r="C133" s="68"/>
      <c r="D133" s="68"/>
      <c r="E133" s="68"/>
      <c r="F133" s="68"/>
      <c r="G133" s="68"/>
      <c r="H133" s="68"/>
      <c r="J133" s="69"/>
    </row>
    <row r="134" spans="1:17" x14ac:dyDescent="0.2">
      <c r="A134" s="62"/>
      <c r="B134" s="68" t="s">
        <v>939</v>
      </c>
      <c r="C134" s="68"/>
      <c r="D134" s="68"/>
      <c r="E134" s="68"/>
      <c r="F134" s="68"/>
      <c r="G134" s="68"/>
      <c r="H134" s="68"/>
      <c r="J134" s="69"/>
    </row>
    <row r="135" spans="1:17" s="72" customFormat="1" ht="66.75" customHeight="1" x14ac:dyDescent="0.25">
      <c r="A135" s="70"/>
      <c r="B135" s="71" t="s">
        <v>940</v>
      </c>
      <c r="C135" s="71"/>
      <c r="D135" s="71"/>
      <c r="E135" s="71"/>
      <c r="F135" s="71"/>
      <c r="G135" s="71"/>
      <c r="H135" s="71"/>
      <c r="I135" s="33"/>
      <c r="J135" s="69"/>
      <c r="K135" s="33"/>
      <c r="L135" s="33"/>
      <c r="M135" s="33"/>
      <c r="N135" s="33"/>
      <c r="O135" s="33"/>
      <c r="P135" s="33"/>
      <c r="Q135" s="33"/>
    </row>
    <row r="136" spans="1:17" x14ac:dyDescent="0.2">
      <c r="A136" s="62"/>
      <c r="B136" s="68" t="s">
        <v>941</v>
      </c>
      <c r="C136" s="68"/>
      <c r="D136" s="68"/>
      <c r="E136" s="68"/>
      <c r="F136" s="68"/>
      <c r="G136" s="68"/>
      <c r="H136" s="68"/>
      <c r="J136" s="69"/>
    </row>
    <row r="137" spans="1:17" x14ac:dyDescent="0.2">
      <c r="A137" s="62"/>
      <c r="B137" s="62"/>
      <c r="C137" s="62"/>
      <c r="D137" s="64"/>
      <c r="E137" s="64"/>
      <c r="F137" s="64"/>
      <c r="G137" s="64"/>
    </row>
    <row r="138" spans="1:17" x14ac:dyDescent="0.2">
      <c r="A138" s="62"/>
      <c r="B138" s="73" t="s">
        <v>162</v>
      </c>
      <c r="C138" s="74"/>
      <c r="D138" s="75"/>
      <c r="E138" s="76"/>
      <c r="F138" s="64"/>
      <c r="G138" s="64"/>
    </row>
    <row r="139" spans="1:17" x14ac:dyDescent="0.2">
      <c r="A139" s="62"/>
      <c r="B139" s="77" t="s">
        <v>163</v>
      </c>
      <c r="C139" s="78"/>
      <c r="D139" s="38" t="s">
        <v>164</v>
      </c>
      <c r="E139" s="76"/>
      <c r="F139" s="64"/>
      <c r="G139" s="64"/>
    </row>
    <row r="140" spans="1:17" x14ac:dyDescent="0.2">
      <c r="A140" s="62"/>
      <c r="B140" s="77" t="s">
        <v>942</v>
      </c>
      <c r="C140" s="78"/>
      <c r="D140" s="38" t="s">
        <v>164</v>
      </c>
      <c r="E140" s="76"/>
      <c r="F140" s="64"/>
      <c r="G140" s="64"/>
    </row>
    <row r="141" spans="1:17" x14ac:dyDescent="0.2">
      <c r="A141" s="62"/>
      <c r="B141" s="77" t="s">
        <v>165</v>
      </c>
      <c r="C141" s="78"/>
      <c r="D141" s="79" t="s">
        <v>135</v>
      </c>
      <c r="E141" s="76"/>
      <c r="F141" s="64"/>
      <c r="G141" s="64"/>
    </row>
    <row r="142" spans="1:17" x14ac:dyDescent="0.2">
      <c r="A142" s="80"/>
      <c r="B142" s="81" t="s">
        <v>135</v>
      </c>
      <c r="C142" s="81" t="s">
        <v>943</v>
      </c>
      <c r="D142" s="81" t="s">
        <v>166</v>
      </c>
      <c r="E142" s="80"/>
      <c r="F142" s="80"/>
      <c r="G142" s="80"/>
      <c r="H142" s="80"/>
      <c r="J142" s="69"/>
    </row>
    <row r="143" spans="1:17" x14ac:dyDescent="0.2">
      <c r="A143" s="80"/>
      <c r="B143" s="82" t="s">
        <v>167</v>
      </c>
      <c r="C143" s="83">
        <v>46053</v>
      </c>
      <c r="D143" s="83">
        <v>46081</v>
      </c>
      <c r="E143" s="80"/>
      <c r="F143" s="80"/>
      <c r="G143" s="80"/>
      <c r="J143" s="69"/>
    </row>
    <row r="144" spans="1:17" x14ac:dyDescent="0.2">
      <c r="A144" s="84"/>
      <c r="B144" s="46" t="s">
        <v>168</v>
      </c>
      <c r="C144" s="85">
        <v>10.3499</v>
      </c>
      <c r="D144" s="85">
        <v>10.391299999999999</v>
      </c>
      <c r="E144" s="84"/>
      <c r="F144" s="86"/>
      <c r="G144" s="87"/>
    </row>
    <row r="145" spans="1:7" x14ac:dyDescent="0.2">
      <c r="A145" s="84"/>
      <c r="B145" s="46" t="s">
        <v>169</v>
      </c>
      <c r="C145" s="85">
        <v>10.3499</v>
      </c>
      <c r="D145" s="85">
        <v>10.391299999999999</v>
      </c>
      <c r="E145" s="84"/>
      <c r="F145" s="86"/>
      <c r="G145" s="87"/>
    </row>
    <row r="146" spans="1:7" x14ac:dyDescent="0.2">
      <c r="A146" s="84"/>
      <c r="B146" s="46" t="s">
        <v>170</v>
      </c>
      <c r="C146" s="85">
        <v>10.2583</v>
      </c>
      <c r="D146" s="85">
        <v>10.286799999999999</v>
      </c>
      <c r="E146" s="84"/>
      <c r="F146" s="86"/>
      <c r="G146" s="87"/>
    </row>
    <row r="147" spans="1:7" x14ac:dyDescent="0.2">
      <c r="A147" s="84"/>
      <c r="B147" s="46" t="s">
        <v>171</v>
      </c>
      <c r="C147" s="85">
        <v>10.2583</v>
      </c>
      <c r="D147" s="85">
        <v>10.286799999999999</v>
      </c>
      <c r="E147" s="84"/>
      <c r="F147" s="86"/>
      <c r="G147" s="87"/>
    </row>
    <row r="148" spans="1:7" x14ac:dyDescent="0.2">
      <c r="A148" s="84"/>
      <c r="B148" s="84"/>
      <c r="C148" s="84"/>
      <c r="D148" s="84"/>
      <c r="E148" s="84"/>
      <c r="F148" s="84"/>
      <c r="G148" s="84"/>
    </row>
    <row r="149" spans="1:7" x14ac:dyDescent="0.2">
      <c r="A149" s="80"/>
      <c r="B149" s="77" t="s">
        <v>944</v>
      </c>
      <c r="C149" s="78"/>
      <c r="D149" s="38" t="s">
        <v>164</v>
      </c>
      <c r="E149" s="80"/>
      <c r="F149" s="80"/>
      <c r="G149" s="80"/>
    </row>
    <row r="150" spans="1:7" x14ac:dyDescent="0.2">
      <c r="A150" s="80"/>
      <c r="B150" s="152"/>
      <c r="C150" s="152"/>
      <c r="D150" s="152"/>
      <c r="E150" s="80"/>
      <c r="F150" s="80"/>
      <c r="G150" s="80"/>
    </row>
    <row r="151" spans="1:7" x14ac:dyDescent="0.2">
      <c r="A151" s="80"/>
      <c r="B151" s="77" t="s">
        <v>173</v>
      </c>
      <c r="C151" s="78"/>
      <c r="D151" s="38" t="s">
        <v>164</v>
      </c>
      <c r="E151" s="92"/>
      <c r="F151" s="80"/>
      <c r="G151" s="80"/>
    </row>
    <row r="152" spans="1:7" x14ac:dyDescent="0.2">
      <c r="A152" s="80"/>
      <c r="B152" s="77" t="s">
        <v>174</v>
      </c>
      <c r="C152" s="78"/>
      <c r="D152" s="38" t="s">
        <v>164</v>
      </c>
      <c r="E152" s="92"/>
      <c r="F152" s="80"/>
      <c r="G152" s="80"/>
    </row>
    <row r="153" spans="1:7" x14ac:dyDescent="0.2">
      <c r="A153" s="80"/>
      <c r="B153" s="77" t="s">
        <v>175</v>
      </c>
      <c r="C153" s="78"/>
      <c r="D153" s="38" t="s">
        <v>164</v>
      </c>
      <c r="E153" s="92"/>
      <c r="F153" s="80"/>
      <c r="G153" s="80"/>
    </row>
    <row r="154" spans="1:7" x14ac:dyDescent="0.2">
      <c r="A154" s="80"/>
      <c r="B154" s="77" t="s">
        <v>176</v>
      </c>
      <c r="C154" s="78"/>
      <c r="D154" s="93">
        <v>1.0254291653484204</v>
      </c>
      <c r="E154" s="80"/>
      <c r="F154" s="90"/>
      <c r="G154" s="91"/>
    </row>
    <row r="157" spans="1:7" x14ac:dyDescent="0.2">
      <c r="B157" s="94" t="s">
        <v>945</v>
      </c>
      <c r="C157" s="94"/>
    </row>
    <row r="159" spans="1:7" ht="153.75" customHeight="1" x14ac:dyDescent="0.2"/>
    <row r="162" spans="2:4" x14ac:dyDescent="0.2">
      <c r="B162" s="95" t="s">
        <v>946</v>
      </c>
      <c r="C162" s="96"/>
      <c r="D162" s="95"/>
    </row>
    <row r="163" spans="2:4" x14ac:dyDescent="0.2">
      <c r="B163" s="95" t="s">
        <v>1106</v>
      </c>
      <c r="D163" s="95"/>
    </row>
    <row r="164" spans="2:4" ht="165" customHeight="1" x14ac:dyDescent="0.2"/>
    <row r="165" spans="2:4" ht="12.75" customHeight="1" x14ac:dyDescent="0.2"/>
    <row r="166" spans="2:4" ht="12.75" customHeight="1" x14ac:dyDescent="0.2"/>
    <row r="167" spans="2:4" ht="12.75" customHeight="1" x14ac:dyDescent="0.2"/>
    <row r="168" spans="2:4" ht="12.75" customHeight="1" x14ac:dyDescent="0.2"/>
    <row r="169" spans="2:4" ht="12.75" customHeight="1" x14ac:dyDescent="0.2"/>
    <row r="170" spans="2:4" ht="12.75" customHeight="1" x14ac:dyDescent="0.2"/>
  </sheetData>
  <mergeCells count="18">
    <mergeCell ref="B140:C140"/>
    <mergeCell ref="B141:C141"/>
    <mergeCell ref="B157:C157"/>
    <mergeCell ref="B149:C149"/>
    <mergeCell ref="B153:C153"/>
    <mergeCell ref="B154:C154"/>
    <mergeCell ref="B151:C151"/>
    <mergeCell ref="B152:C152"/>
    <mergeCell ref="B134:H134"/>
    <mergeCell ref="B135:H135"/>
    <mergeCell ref="B136:H136"/>
    <mergeCell ref="B138:D138"/>
    <mergeCell ref="B139:C139"/>
    <mergeCell ref="A1:H1"/>
    <mergeCell ref="A2:H2"/>
    <mergeCell ref="A3:H3"/>
    <mergeCell ref="B132:H132"/>
    <mergeCell ref="B133:H133"/>
  </mergeCells>
  <hyperlinks>
    <hyperlink ref="I1" location="Index!B2" display="Index" xr:uid="{28EAC707-A0F1-42E4-84F6-5DBA1DEA33C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8C3B-5E23-4BE8-8F31-748495A1BA1B}">
  <sheetPr>
    <pageSetUpPr fitToPage="1"/>
  </sheetPr>
  <dimension ref="A1:K196"/>
  <sheetViews>
    <sheetView zoomScaleNormal="100" workbookViewId="0"/>
  </sheetViews>
  <sheetFormatPr defaultColWidth="9.140625" defaultRowHeight="13.5" x14ac:dyDescent="0.25"/>
  <cols>
    <col min="1" max="1" width="42" style="97" customWidth="1"/>
    <col min="2" max="2" width="52" style="97" customWidth="1"/>
    <col min="3" max="3" width="31" style="97" bestFit="1" customWidth="1"/>
    <col min="4" max="4" width="20.140625" style="97" bestFit="1" customWidth="1"/>
    <col min="5" max="5" width="16.5703125" style="97" customWidth="1"/>
    <col min="6" max="6" width="18.7109375" style="97" bestFit="1" customWidth="1"/>
    <col min="7" max="7" width="17.5703125" style="97" customWidth="1"/>
    <col min="8" max="8" width="15.5703125" style="97" bestFit="1" customWidth="1"/>
    <col min="9" max="9" width="13.5703125" style="97" customWidth="1"/>
    <col min="10" max="10" width="20.5703125" style="97" customWidth="1"/>
    <col min="11" max="11" width="12.42578125" style="97" bestFit="1" customWidth="1"/>
    <col min="12" max="16384" width="9.140625" style="97"/>
  </cols>
  <sheetData>
    <row r="1" spans="1:10" x14ac:dyDescent="0.25">
      <c r="F1" s="98" t="s">
        <v>953</v>
      </c>
    </row>
    <row r="2" spans="1:10" x14ac:dyDescent="0.25">
      <c r="A2" s="99" t="s">
        <v>1167</v>
      </c>
      <c r="B2" s="99"/>
      <c r="C2" s="99"/>
      <c r="D2" s="99"/>
      <c r="E2" s="99"/>
      <c r="F2" s="99"/>
    </row>
    <row r="3" spans="1:10" x14ac:dyDescent="0.25">
      <c r="A3" s="99" t="s">
        <v>1168</v>
      </c>
      <c r="B3" s="99"/>
      <c r="C3" s="99"/>
      <c r="D3" s="99"/>
      <c r="E3" s="99"/>
      <c r="F3" s="99"/>
    </row>
    <row r="4" spans="1:10" x14ac:dyDescent="0.25">
      <c r="A4" s="98"/>
      <c r="B4" s="98"/>
      <c r="C4" s="98"/>
      <c r="D4" s="98"/>
      <c r="E4" s="98"/>
      <c r="F4" s="98"/>
    </row>
    <row r="5" spans="1:10" x14ac:dyDescent="0.25">
      <c r="A5" s="99" t="s">
        <v>1169</v>
      </c>
      <c r="B5" s="99"/>
      <c r="C5" s="99"/>
      <c r="D5" s="99"/>
      <c r="E5" s="99"/>
      <c r="F5" s="99"/>
    </row>
    <row r="6" spans="1:10" x14ac:dyDescent="0.25">
      <c r="A6" s="98" t="s">
        <v>1170</v>
      </c>
    </row>
    <row r="8" spans="1:10" s="98" customFormat="1" ht="27" x14ac:dyDescent="0.25">
      <c r="A8" s="100" t="s">
        <v>1171</v>
      </c>
      <c r="B8" s="100" t="s">
        <v>1172</v>
      </c>
      <c r="C8" s="100" t="s">
        <v>1173</v>
      </c>
      <c r="D8" s="101" t="s">
        <v>1174</v>
      </c>
      <c r="E8" s="101" t="s">
        <v>1175</v>
      </c>
      <c r="F8" s="101" t="s">
        <v>1176</v>
      </c>
    </row>
    <row r="9" spans="1:10" x14ac:dyDescent="0.25">
      <c r="A9" s="102" t="s">
        <v>647</v>
      </c>
      <c r="B9" s="102" t="s">
        <v>1049</v>
      </c>
      <c r="C9" s="103" t="s">
        <v>1177</v>
      </c>
      <c r="D9" s="104">
        <v>1363.9</v>
      </c>
      <c r="E9" s="105">
        <v>1391.4</v>
      </c>
      <c r="F9" s="106">
        <v>269.34965119999998</v>
      </c>
      <c r="J9" s="107"/>
    </row>
    <row r="10" spans="1:10" x14ac:dyDescent="0.25">
      <c r="A10" s="102" t="s">
        <v>647</v>
      </c>
      <c r="B10" s="102" t="s">
        <v>1047</v>
      </c>
      <c r="C10" s="103" t="s">
        <v>1177</v>
      </c>
      <c r="D10" s="104">
        <v>955.1</v>
      </c>
      <c r="E10" s="105">
        <v>1001.25</v>
      </c>
      <c r="F10" s="106">
        <v>227.1869002</v>
      </c>
    </row>
    <row r="11" spans="1:10" x14ac:dyDescent="0.25">
      <c r="A11" s="102" t="s">
        <v>647</v>
      </c>
      <c r="B11" s="102" t="s">
        <v>1027</v>
      </c>
      <c r="C11" s="103" t="s">
        <v>1177</v>
      </c>
      <c r="D11" s="104">
        <v>309.83999999999997</v>
      </c>
      <c r="E11" s="105">
        <v>322.8</v>
      </c>
      <c r="F11" s="106">
        <v>59.931861500000004</v>
      </c>
    </row>
    <row r="12" spans="1:10" x14ac:dyDescent="0.25">
      <c r="A12" s="102" t="s">
        <v>647</v>
      </c>
      <c r="B12" s="102" t="s">
        <v>1025</v>
      </c>
      <c r="C12" s="103" t="s">
        <v>1177</v>
      </c>
      <c r="D12" s="104">
        <v>2037.28</v>
      </c>
      <c r="E12" s="105">
        <v>1889.9</v>
      </c>
      <c r="F12" s="106">
        <v>80.733140000000006</v>
      </c>
    </row>
    <row r="13" spans="1:10" x14ac:dyDescent="0.25">
      <c r="A13" s="102" t="s">
        <v>647</v>
      </c>
      <c r="B13" s="102" t="s">
        <v>1030</v>
      </c>
      <c r="C13" s="103" t="s">
        <v>1177</v>
      </c>
      <c r="D13" s="104">
        <v>6188.52</v>
      </c>
      <c r="E13" s="105">
        <v>6037</v>
      </c>
      <c r="F13" s="106">
        <v>34.170234999999998</v>
      </c>
    </row>
    <row r="14" spans="1:10" x14ac:dyDescent="0.25">
      <c r="A14" s="102" t="s">
        <v>647</v>
      </c>
      <c r="B14" s="102" t="s">
        <v>1019</v>
      </c>
      <c r="C14" s="103" t="s">
        <v>1177</v>
      </c>
      <c r="D14" s="104">
        <v>1358.08</v>
      </c>
      <c r="E14" s="105">
        <v>1351.2</v>
      </c>
      <c r="F14" s="106">
        <v>37.650295200000002</v>
      </c>
    </row>
    <row r="15" spans="1:10" x14ac:dyDescent="0.25">
      <c r="A15" s="102" t="s">
        <v>647</v>
      </c>
      <c r="B15" s="102" t="s">
        <v>1024</v>
      </c>
      <c r="C15" s="103" t="s">
        <v>1177</v>
      </c>
      <c r="D15" s="104">
        <v>282.61</v>
      </c>
      <c r="E15" s="105">
        <v>247.15</v>
      </c>
      <c r="F15" s="106">
        <v>93.318731999999997</v>
      </c>
    </row>
    <row r="16" spans="1:10" x14ac:dyDescent="0.25">
      <c r="A16" s="102" t="s">
        <v>647</v>
      </c>
      <c r="B16" s="102" t="s">
        <v>1038</v>
      </c>
      <c r="C16" s="103" t="s">
        <v>1177</v>
      </c>
      <c r="D16" s="104">
        <v>166.52</v>
      </c>
      <c r="E16" s="105">
        <v>170.17</v>
      </c>
      <c r="F16" s="106">
        <v>78.022095999999991</v>
      </c>
    </row>
    <row r="17" spans="1:6" x14ac:dyDescent="0.25">
      <c r="A17" s="102" t="s">
        <v>647</v>
      </c>
      <c r="B17" s="102" t="s">
        <v>1040</v>
      </c>
      <c r="C17" s="103" t="s">
        <v>1177</v>
      </c>
      <c r="D17" s="104">
        <v>526.63</v>
      </c>
      <c r="E17" s="105">
        <v>501.95</v>
      </c>
      <c r="F17" s="106">
        <v>105.950746</v>
      </c>
    </row>
    <row r="18" spans="1:6" x14ac:dyDescent="0.25">
      <c r="A18" s="102" t="s">
        <v>647</v>
      </c>
      <c r="B18" s="102" t="s">
        <v>1034</v>
      </c>
      <c r="C18" s="103" t="s">
        <v>1177</v>
      </c>
      <c r="D18" s="104">
        <v>1411.06</v>
      </c>
      <c r="E18" s="105">
        <v>1404.9</v>
      </c>
      <c r="F18" s="106">
        <v>37.752450000000003</v>
      </c>
    </row>
    <row r="19" spans="1:6" x14ac:dyDescent="0.25">
      <c r="A19" s="102" t="s">
        <v>647</v>
      </c>
      <c r="B19" s="102" t="s">
        <v>1051</v>
      </c>
      <c r="C19" s="103" t="s">
        <v>1177</v>
      </c>
      <c r="D19" s="104">
        <v>932.6</v>
      </c>
      <c r="E19" s="105">
        <v>894</v>
      </c>
      <c r="F19" s="106">
        <v>381.44078800000005</v>
      </c>
    </row>
    <row r="20" spans="1:6" x14ac:dyDescent="0.25">
      <c r="A20" s="102" t="s">
        <v>647</v>
      </c>
      <c r="B20" s="102" t="s">
        <v>1042</v>
      </c>
      <c r="C20" s="103" t="s">
        <v>1177</v>
      </c>
      <c r="D20" s="104">
        <v>955.4</v>
      </c>
      <c r="E20" s="105">
        <v>929.85</v>
      </c>
      <c r="F20" s="106">
        <v>146.004908</v>
      </c>
    </row>
    <row r="21" spans="1:6" x14ac:dyDescent="0.25">
      <c r="A21" s="102" t="s">
        <v>647</v>
      </c>
      <c r="B21" s="102" t="s">
        <v>1028</v>
      </c>
      <c r="C21" s="103" t="s">
        <v>1177</v>
      </c>
      <c r="D21" s="104">
        <v>1411.88</v>
      </c>
      <c r="E21" s="105">
        <v>1386.9</v>
      </c>
      <c r="F21" s="106">
        <v>435.28187500000001</v>
      </c>
    </row>
    <row r="22" spans="1:6" x14ac:dyDescent="0.25">
      <c r="A22" s="102" t="s">
        <v>647</v>
      </c>
      <c r="B22" s="102" t="s">
        <v>1037</v>
      </c>
      <c r="C22" s="103" t="s">
        <v>1177</v>
      </c>
      <c r="D22" s="104">
        <v>685.12</v>
      </c>
      <c r="E22" s="105">
        <v>670.85</v>
      </c>
      <c r="F22" s="106">
        <v>70.802485000000004</v>
      </c>
    </row>
    <row r="23" spans="1:6" x14ac:dyDescent="0.25">
      <c r="A23" s="102" t="s">
        <v>647</v>
      </c>
      <c r="B23" s="102" t="s">
        <v>1032</v>
      </c>
      <c r="C23" s="103" t="s">
        <v>1177</v>
      </c>
      <c r="D23" s="104">
        <v>4885.7</v>
      </c>
      <c r="E23" s="105">
        <v>4840.6000000000004</v>
      </c>
      <c r="F23" s="106">
        <v>38.345999999999997</v>
      </c>
    </row>
    <row r="24" spans="1:6" x14ac:dyDescent="0.25">
      <c r="A24" s="102" t="s">
        <v>647</v>
      </c>
      <c r="B24" s="102" t="s">
        <v>1046</v>
      </c>
      <c r="C24" s="103" t="s">
        <v>1177</v>
      </c>
      <c r="D24" s="104">
        <v>330.39</v>
      </c>
      <c r="E24" s="105">
        <v>315.05</v>
      </c>
      <c r="F24" s="106">
        <v>191.74751600000002</v>
      </c>
    </row>
    <row r="25" spans="1:6" x14ac:dyDescent="0.25">
      <c r="A25" s="102" t="s">
        <v>647</v>
      </c>
      <c r="B25" s="102" t="s">
        <v>1026</v>
      </c>
      <c r="C25" s="103" t="s">
        <v>1177</v>
      </c>
      <c r="D25" s="104">
        <v>425.73</v>
      </c>
      <c r="E25" s="105">
        <v>417.6</v>
      </c>
      <c r="F25" s="106">
        <v>161.50152</v>
      </c>
    </row>
    <row r="26" spans="1:6" x14ac:dyDescent="0.25">
      <c r="A26" s="102" t="s">
        <v>647</v>
      </c>
      <c r="B26" s="102" t="s">
        <v>1044</v>
      </c>
      <c r="C26" s="103" t="s">
        <v>1177</v>
      </c>
      <c r="D26" s="104">
        <v>3862.9</v>
      </c>
      <c r="E26" s="105">
        <v>4296.5</v>
      </c>
      <c r="F26" s="106">
        <v>150.92161350000001</v>
      </c>
    </row>
    <row r="27" spans="1:6" x14ac:dyDescent="0.25">
      <c r="A27" s="102" t="s">
        <v>647</v>
      </c>
      <c r="B27" s="102" t="s">
        <v>1035</v>
      </c>
      <c r="C27" s="103" t="s">
        <v>1177</v>
      </c>
      <c r="D27" s="104">
        <v>3699.9</v>
      </c>
      <c r="E27" s="105">
        <v>3414.9</v>
      </c>
      <c r="F27" s="106">
        <v>42.153777999999996</v>
      </c>
    </row>
    <row r="28" spans="1:6" x14ac:dyDescent="0.25">
      <c r="A28" s="102" t="s">
        <v>647</v>
      </c>
      <c r="B28" s="102" t="s">
        <v>1043</v>
      </c>
      <c r="C28" s="103" t="s">
        <v>1177</v>
      </c>
      <c r="D28" s="104">
        <v>790.79</v>
      </c>
      <c r="E28" s="105">
        <v>792.65</v>
      </c>
      <c r="F28" s="106">
        <v>149.52220200000002</v>
      </c>
    </row>
    <row r="29" spans="1:6" x14ac:dyDescent="0.25">
      <c r="A29" s="102" t="s">
        <v>647</v>
      </c>
      <c r="B29" s="102" t="s">
        <v>1033</v>
      </c>
      <c r="C29" s="103" t="s">
        <v>1177</v>
      </c>
      <c r="D29" s="104">
        <v>15308</v>
      </c>
      <c r="E29" s="105">
        <v>14939</v>
      </c>
      <c r="F29" s="106">
        <v>37.483879999999999</v>
      </c>
    </row>
    <row r="30" spans="1:6" x14ac:dyDescent="0.25">
      <c r="A30" s="102" t="s">
        <v>647</v>
      </c>
      <c r="B30" s="102" t="s">
        <v>1039</v>
      </c>
      <c r="C30" s="103" t="s">
        <v>1177</v>
      </c>
      <c r="D30" s="104">
        <v>1850.44</v>
      </c>
      <c r="E30" s="105">
        <v>1817.3</v>
      </c>
      <c r="F30" s="106">
        <v>100.14687200000002</v>
      </c>
    </row>
    <row r="31" spans="1:6" x14ac:dyDescent="0.25">
      <c r="A31" s="102" t="s">
        <v>647</v>
      </c>
      <c r="B31" s="102" t="s">
        <v>1045</v>
      </c>
      <c r="C31" s="103" t="s">
        <v>1177</v>
      </c>
      <c r="D31" s="104">
        <v>345.82</v>
      </c>
      <c r="E31" s="105">
        <v>356.65</v>
      </c>
      <c r="F31" s="106">
        <v>227.23800320000001</v>
      </c>
    </row>
    <row r="32" spans="1:6" x14ac:dyDescent="0.25">
      <c r="A32" s="102" t="s">
        <v>647</v>
      </c>
      <c r="B32" s="102" t="s">
        <v>1048</v>
      </c>
      <c r="C32" s="103" t="s">
        <v>1177</v>
      </c>
      <c r="D32" s="104">
        <v>76.040000000000006</v>
      </c>
      <c r="E32" s="105">
        <v>75.52</v>
      </c>
      <c r="F32" s="106">
        <v>286.97132799999997</v>
      </c>
    </row>
    <row r="33" spans="1:6" x14ac:dyDescent="0.25">
      <c r="A33" s="102" t="s">
        <v>647</v>
      </c>
      <c r="B33" s="102" t="s">
        <v>1041</v>
      </c>
      <c r="C33" s="103" t="s">
        <v>1177</v>
      </c>
      <c r="D33" s="104">
        <v>298.87</v>
      </c>
      <c r="E33" s="105">
        <v>300.35000000000002</v>
      </c>
      <c r="F33" s="106">
        <v>117.12743800000001</v>
      </c>
    </row>
    <row r="34" spans="1:6" x14ac:dyDescent="0.25">
      <c r="A34" s="102" t="s">
        <v>647</v>
      </c>
      <c r="B34" s="102" t="s">
        <v>1050</v>
      </c>
      <c r="C34" s="103" t="s">
        <v>1177</v>
      </c>
      <c r="D34" s="104">
        <v>356.11</v>
      </c>
      <c r="E34" s="105">
        <v>350.45</v>
      </c>
      <c r="F34" s="106">
        <v>341.79896100000002</v>
      </c>
    </row>
    <row r="35" spans="1:6" x14ac:dyDescent="0.25">
      <c r="A35" s="102" t="s">
        <v>647</v>
      </c>
      <c r="B35" s="102" t="s">
        <v>1022</v>
      </c>
      <c r="C35" s="103" t="s">
        <v>1177</v>
      </c>
      <c r="D35" s="104">
        <v>1436.56</v>
      </c>
      <c r="E35" s="105">
        <v>1401.4</v>
      </c>
      <c r="F35" s="106">
        <v>463.16715499999998</v>
      </c>
    </row>
    <row r="36" spans="1:6" x14ac:dyDescent="0.25">
      <c r="A36" s="102" t="s">
        <v>647</v>
      </c>
      <c r="B36" s="102" t="s">
        <v>1031</v>
      </c>
      <c r="C36" s="103" t="s">
        <v>1177</v>
      </c>
      <c r="D36" s="104">
        <v>1159.25</v>
      </c>
      <c r="E36" s="105">
        <v>1147.5</v>
      </c>
      <c r="F36" s="106">
        <v>35.509353000000004</v>
      </c>
    </row>
    <row r="37" spans="1:6" x14ac:dyDescent="0.25">
      <c r="A37" s="102" t="s">
        <v>647</v>
      </c>
      <c r="B37" s="102" t="s">
        <v>1036</v>
      </c>
      <c r="C37" s="103" t="s">
        <v>1177</v>
      </c>
      <c r="D37" s="104">
        <v>4197.8900000000003</v>
      </c>
      <c r="E37" s="105">
        <v>3917.9</v>
      </c>
      <c r="F37" s="106">
        <v>52.406039999999997</v>
      </c>
    </row>
    <row r="38" spans="1:6" x14ac:dyDescent="0.25">
      <c r="A38" s="102" t="s">
        <v>647</v>
      </c>
      <c r="B38" s="102" t="s">
        <v>1029</v>
      </c>
      <c r="C38" s="103" t="s">
        <v>1177</v>
      </c>
      <c r="D38" s="104">
        <v>1570.51</v>
      </c>
      <c r="E38" s="105">
        <v>1565.2</v>
      </c>
      <c r="F38" s="106">
        <v>22.696200000000001</v>
      </c>
    </row>
    <row r="39" spans="1:6" x14ac:dyDescent="0.25">
      <c r="A39" s="102"/>
      <c r="B39" s="102"/>
      <c r="C39" s="103"/>
      <c r="D39" s="104"/>
      <c r="E39" s="105"/>
      <c r="F39" s="106"/>
    </row>
    <row r="40" spans="1:6" x14ac:dyDescent="0.25">
      <c r="A40" s="102" t="s">
        <v>668</v>
      </c>
      <c r="B40" s="102" t="s">
        <v>1023</v>
      </c>
      <c r="C40" s="103" t="s">
        <v>1177</v>
      </c>
      <c r="D40" s="104">
        <v>2075.58</v>
      </c>
      <c r="E40" s="105">
        <v>2002.5</v>
      </c>
      <c r="F40" s="106">
        <v>351.33430499999997</v>
      </c>
    </row>
    <row r="41" spans="1:6" x14ac:dyDescent="0.25">
      <c r="A41" s="102" t="s">
        <v>668</v>
      </c>
      <c r="B41" s="102" t="s">
        <v>1027</v>
      </c>
      <c r="C41" s="103" t="s">
        <v>1177</v>
      </c>
      <c r="D41" s="104">
        <v>305.82</v>
      </c>
      <c r="E41" s="105">
        <v>322.8</v>
      </c>
      <c r="F41" s="106">
        <v>547.9484480000001</v>
      </c>
    </row>
    <row r="42" spans="1:6" x14ac:dyDescent="0.25">
      <c r="A42" s="102" t="s">
        <v>668</v>
      </c>
      <c r="B42" s="102" t="s">
        <v>1025</v>
      </c>
      <c r="C42" s="103" t="s">
        <v>1177</v>
      </c>
      <c r="D42" s="104">
        <v>2031.73</v>
      </c>
      <c r="E42" s="105">
        <v>1889.9</v>
      </c>
      <c r="F42" s="106">
        <v>413.35367680000002</v>
      </c>
    </row>
    <row r="43" spans="1:6" x14ac:dyDescent="0.25">
      <c r="A43" s="102" t="s">
        <v>668</v>
      </c>
      <c r="B43" s="102" t="s">
        <v>1019</v>
      </c>
      <c r="C43" s="103" t="s">
        <v>1177</v>
      </c>
      <c r="D43" s="104">
        <v>1348.75</v>
      </c>
      <c r="E43" s="105">
        <v>1351.2</v>
      </c>
      <c r="F43" s="106">
        <v>65.439798800000005</v>
      </c>
    </row>
    <row r="44" spans="1:6" x14ac:dyDescent="0.25">
      <c r="A44" s="102" t="s">
        <v>668</v>
      </c>
      <c r="B44" s="102" t="s">
        <v>1024</v>
      </c>
      <c r="C44" s="103" t="s">
        <v>1177</v>
      </c>
      <c r="D44" s="104">
        <v>280.24</v>
      </c>
      <c r="E44" s="105">
        <v>247.15</v>
      </c>
      <c r="F44" s="106">
        <v>528.32759039999996</v>
      </c>
    </row>
    <row r="45" spans="1:6" x14ac:dyDescent="0.25">
      <c r="A45" s="102" t="s">
        <v>668</v>
      </c>
      <c r="B45" s="102" t="s">
        <v>1020</v>
      </c>
      <c r="C45" s="103" t="s">
        <v>1177</v>
      </c>
      <c r="D45" s="104">
        <v>4234.07</v>
      </c>
      <c r="E45" s="105">
        <v>3934.6</v>
      </c>
      <c r="F45" s="106">
        <v>263.43350099999998</v>
      </c>
    </row>
    <row r="46" spans="1:6" x14ac:dyDescent="0.25">
      <c r="A46" s="102" t="s">
        <v>668</v>
      </c>
      <c r="B46" s="102" t="s">
        <v>1028</v>
      </c>
      <c r="C46" s="103" t="s">
        <v>1177</v>
      </c>
      <c r="D46" s="104">
        <v>1407.97</v>
      </c>
      <c r="E46" s="105">
        <v>1386.9</v>
      </c>
      <c r="F46" s="106">
        <v>896.68066250000004</v>
      </c>
    </row>
    <row r="47" spans="1:6" x14ac:dyDescent="0.25">
      <c r="A47" s="102" t="s">
        <v>668</v>
      </c>
      <c r="B47" s="102" t="s">
        <v>1026</v>
      </c>
      <c r="C47" s="103" t="s">
        <v>1177</v>
      </c>
      <c r="D47" s="104">
        <v>425.3</v>
      </c>
      <c r="E47" s="105">
        <v>417.6</v>
      </c>
      <c r="F47" s="106">
        <v>418.09271999999999</v>
      </c>
    </row>
    <row r="48" spans="1:6" x14ac:dyDescent="0.25">
      <c r="A48" s="102" t="s">
        <v>668</v>
      </c>
      <c r="B48" s="102" t="s">
        <v>1021</v>
      </c>
      <c r="C48" s="103" t="s">
        <v>1177</v>
      </c>
      <c r="D48" s="104">
        <v>2429.96</v>
      </c>
      <c r="E48" s="105">
        <v>2450</v>
      </c>
      <c r="F48" s="106">
        <v>373.64530000000002</v>
      </c>
    </row>
    <row r="49" spans="1:6" x14ac:dyDescent="0.25">
      <c r="A49" s="102" t="s">
        <v>668</v>
      </c>
      <c r="B49" s="102" t="s">
        <v>1022</v>
      </c>
      <c r="C49" s="103" t="s">
        <v>1177</v>
      </c>
      <c r="D49" s="104">
        <v>1429.84</v>
      </c>
      <c r="E49" s="105">
        <v>1401.4</v>
      </c>
      <c r="F49" s="106">
        <v>334.02671500000002</v>
      </c>
    </row>
    <row r="50" spans="1:6" x14ac:dyDescent="0.25">
      <c r="A50" s="102"/>
      <c r="B50" s="102"/>
      <c r="C50" s="103"/>
      <c r="D50" s="104"/>
      <c r="E50" s="105"/>
      <c r="F50" s="106"/>
    </row>
    <row r="51" spans="1:6" x14ac:dyDescent="0.25">
      <c r="A51" s="102" t="s">
        <v>707</v>
      </c>
      <c r="B51" s="102" t="s">
        <v>1071</v>
      </c>
      <c r="C51" s="103" t="s">
        <v>1177</v>
      </c>
      <c r="D51" s="104">
        <v>1166.78</v>
      </c>
      <c r="E51" s="105">
        <v>1227.4000000000001</v>
      </c>
      <c r="F51" s="106">
        <v>214.70674500000001</v>
      </c>
    </row>
    <row r="52" spans="1:6" x14ac:dyDescent="0.25">
      <c r="A52" s="102" t="s">
        <v>707</v>
      </c>
      <c r="B52" s="102" t="s">
        <v>1049</v>
      </c>
      <c r="C52" s="103" t="s">
        <v>1177</v>
      </c>
      <c r="D52" s="104">
        <v>1364.12</v>
      </c>
      <c r="E52" s="105">
        <v>1391.4</v>
      </c>
      <c r="F52" s="106">
        <v>932.60370560000001</v>
      </c>
    </row>
    <row r="53" spans="1:6" x14ac:dyDescent="0.25">
      <c r="A53" s="102" t="s">
        <v>707</v>
      </c>
      <c r="B53" s="102" t="s">
        <v>1047</v>
      </c>
      <c r="C53" s="103" t="s">
        <v>1177</v>
      </c>
      <c r="D53" s="104">
        <v>1025.77</v>
      </c>
      <c r="E53" s="105">
        <v>1001.25</v>
      </c>
      <c r="F53" s="106">
        <v>227.1869002</v>
      </c>
    </row>
    <row r="54" spans="1:6" x14ac:dyDescent="0.25">
      <c r="A54" s="102" t="s">
        <v>707</v>
      </c>
      <c r="B54" s="102" t="s">
        <v>1023</v>
      </c>
      <c r="C54" s="103" t="s">
        <v>1177</v>
      </c>
      <c r="D54" s="104">
        <v>2075.31</v>
      </c>
      <c r="E54" s="105">
        <v>2002.5</v>
      </c>
      <c r="F54" s="106">
        <v>60.072704999999999</v>
      </c>
    </row>
    <row r="55" spans="1:6" x14ac:dyDescent="0.25">
      <c r="A55" s="102" t="s">
        <v>707</v>
      </c>
      <c r="B55" s="102" t="s">
        <v>1027</v>
      </c>
      <c r="C55" s="103" t="s">
        <v>1177</v>
      </c>
      <c r="D55" s="104">
        <v>307.7</v>
      </c>
      <c r="E55" s="105">
        <v>322.8</v>
      </c>
      <c r="F55" s="106">
        <v>238.01510710000002</v>
      </c>
    </row>
    <row r="56" spans="1:6" x14ac:dyDescent="0.25">
      <c r="A56" s="102" t="s">
        <v>707</v>
      </c>
      <c r="B56" s="102" t="s">
        <v>1025</v>
      </c>
      <c r="C56" s="103" t="s">
        <v>1177</v>
      </c>
      <c r="D56" s="104">
        <v>2029.49</v>
      </c>
      <c r="E56" s="105">
        <v>1889.9</v>
      </c>
      <c r="F56" s="106">
        <v>1495.1777528</v>
      </c>
    </row>
    <row r="57" spans="1:6" x14ac:dyDescent="0.25">
      <c r="A57" s="102" t="s">
        <v>707</v>
      </c>
      <c r="B57" s="102" t="s">
        <v>1024</v>
      </c>
      <c r="C57" s="103" t="s">
        <v>1177</v>
      </c>
      <c r="D57" s="104">
        <v>276.58999999999997</v>
      </c>
      <c r="E57" s="105">
        <v>247.15</v>
      </c>
      <c r="F57" s="106">
        <v>109.11113279999999</v>
      </c>
    </row>
    <row r="58" spans="1:6" x14ac:dyDescent="0.25">
      <c r="A58" s="102" t="s">
        <v>707</v>
      </c>
      <c r="B58" s="102" t="s">
        <v>1040</v>
      </c>
      <c r="C58" s="103" t="s">
        <v>1177</v>
      </c>
      <c r="D58" s="104">
        <v>525.86</v>
      </c>
      <c r="E58" s="105">
        <v>501.95</v>
      </c>
      <c r="F58" s="106">
        <v>96.318860000000001</v>
      </c>
    </row>
    <row r="59" spans="1:6" x14ac:dyDescent="0.25">
      <c r="A59" s="102" t="s">
        <v>707</v>
      </c>
      <c r="B59" s="102" t="s">
        <v>1051</v>
      </c>
      <c r="C59" s="103" t="s">
        <v>1177</v>
      </c>
      <c r="D59" s="104">
        <v>933.14</v>
      </c>
      <c r="E59" s="105">
        <v>894</v>
      </c>
      <c r="F59" s="106">
        <v>901.26474559999997</v>
      </c>
    </row>
    <row r="60" spans="1:6" x14ac:dyDescent="0.25">
      <c r="A60" s="102" t="s">
        <v>707</v>
      </c>
      <c r="B60" s="102" t="s">
        <v>1042</v>
      </c>
      <c r="C60" s="103" t="s">
        <v>1177</v>
      </c>
      <c r="D60" s="104">
        <v>955.15</v>
      </c>
      <c r="E60" s="105">
        <v>929.85</v>
      </c>
      <c r="F60" s="106">
        <v>269.353882</v>
      </c>
    </row>
    <row r="61" spans="1:6" x14ac:dyDescent="0.25">
      <c r="A61" s="102" t="s">
        <v>707</v>
      </c>
      <c r="B61" s="102" t="s">
        <v>1020</v>
      </c>
      <c r="C61" s="103" t="s">
        <v>1177</v>
      </c>
      <c r="D61" s="104">
        <v>4270.97</v>
      </c>
      <c r="E61" s="105">
        <v>3934.6</v>
      </c>
      <c r="F61" s="106">
        <v>61.838850000000001</v>
      </c>
    </row>
    <row r="62" spans="1:6" x14ac:dyDescent="0.25">
      <c r="A62" s="102" t="s">
        <v>707</v>
      </c>
      <c r="B62" s="102" t="s">
        <v>1028</v>
      </c>
      <c r="C62" s="103" t="s">
        <v>1177</v>
      </c>
      <c r="D62" s="104">
        <v>1410.85</v>
      </c>
      <c r="E62" s="105">
        <v>1386.9</v>
      </c>
      <c r="F62" s="106">
        <v>969.80801750000001</v>
      </c>
    </row>
    <row r="63" spans="1:6" x14ac:dyDescent="0.25">
      <c r="A63" s="102" t="s">
        <v>707</v>
      </c>
      <c r="B63" s="102" t="s">
        <v>1073</v>
      </c>
      <c r="C63" s="103" t="s">
        <v>1177</v>
      </c>
      <c r="D63" s="104">
        <v>1264.72</v>
      </c>
      <c r="E63" s="105">
        <v>1271.7</v>
      </c>
      <c r="F63" s="106">
        <v>201.80615400000002</v>
      </c>
    </row>
    <row r="64" spans="1:6" x14ac:dyDescent="0.25">
      <c r="A64" s="102" t="s">
        <v>707</v>
      </c>
      <c r="B64" s="102" t="s">
        <v>1026</v>
      </c>
      <c r="C64" s="103" t="s">
        <v>1177</v>
      </c>
      <c r="D64" s="104">
        <v>425.1</v>
      </c>
      <c r="E64" s="105">
        <v>417.6</v>
      </c>
      <c r="F64" s="106">
        <v>208.29168000000001</v>
      </c>
    </row>
    <row r="65" spans="1:6" x14ac:dyDescent="0.25">
      <c r="A65" s="102" t="s">
        <v>707</v>
      </c>
      <c r="B65" s="102" t="s">
        <v>1044</v>
      </c>
      <c r="C65" s="103" t="s">
        <v>1177</v>
      </c>
      <c r="D65" s="104">
        <v>3862.9</v>
      </c>
      <c r="E65" s="105">
        <v>4296.5</v>
      </c>
      <c r="F65" s="106">
        <v>240.40611000000004</v>
      </c>
    </row>
    <row r="66" spans="1:6" x14ac:dyDescent="0.25">
      <c r="A66" s="102" t="s">
        <v>707</v>
      </c>
      <c r="B66" s="102" t="s">
        <v>1035</v>
      </c>
      <c r="C66" s="103" t="s">
        <v>1177</v>
      </c>
      <c r="D66" s="104">
        <v>3699.3</v>
      </c>
      <c r="E66" s="105">
        <v>3414.9</v>
      </c>
      <c r="F66" s="106">
        <v>241.76431500000001</v>
      </c>
    </row>
    <row r="67" spans="1:6" x14ac:dyDescent="0.25">
      <c r="A67" s="102" t="s">
        <v>707</v>
      </c>
      <c r="B67" s="102" t="s">
        <v>1072</v>
      </c>
      <c r="C67" s="103" t="s">
        <v>1177</v>
      </c>
      <c r="D67" s="104">
        <v>372.62</v>
      </c>
      <c r="E67" s="105">
        <v>383.2</v>
      </c>
      <c r="F67" s="106">
        <v>122.02126720000001</v>
      </c>
    </row>
    <row r="68" spans="1:6" x14ac:dyDescent="0.25">
      <c r="A68" s="102" t="s">
        <v>707</v>
      </c>
      <c r="B68" s="102" t="s">
        <v>1022</v>
      </c>
      <c r="C68" s="103" t="s">
        <v>1177</v>
      </c>
      <c r="D68" s="104">
        <v>1434.16</v>
      </c>
      <c r="E68" s="105">
        <v>1401.4</v>
      </c>
      <c r="F68" s="106">
        <v>1246.7019399999999</v>
      </c>
    </row>
    <row r="69" spans="1:6" x14ac:dyDescent="0.25">
      <c r="A69" s="102"/>
      <c r="B69" s="102"/>
      <c r="C69" s="103"/>
      <c r="D69" s="104"/>
      <c r="E69" s="105"/>
      <c r="F69" s="106"/>
    </row>
    <row r="70" spans="1:6" x14ac:dyDescent="0.25">
      <c r="A70" s="102" t="s">
        <v>892</v>
      </c>
      <c r="B70" s="102" t="s">
        <v>1049</v>
      </c>
      <c r="C70" s="103" t="s">
        <v>1177</v>
      </c>
      <c r="D70" s="104">
        <v>1364.3</v>
      </c>
      <c r="E70" s="105">
        <v>1391.4</v>
      </c>
      <c r="F70" s="106">
        <v>295.81753600000002</v>
      </c>
    </row>
    <row r="71" spans="1:6" x14ac:dyDescent="0.25">
      <c r="A71" s="102" t="s">
        <v>892</v>
      </c>
      <c r="B71" s="102" t="s">
        <v>1025</v>
      </c>
      <c r="C71" s="103" t="s">
        <v>1177</v>
      </c>
      <c r="D71" s="104">
        <v>2036.03</v>
      </c>
      <c r="E71" s="105">
        <v>1889.9</v>
      </c>
      <c r="F71" s="106">
        <v>289.02464120000002</v>
      </c>
    </row>
    <row r="72" spans="1:6" x14ac:dyDescent="0.25">
      <c r="A72" s="102" t="s">
        <v>892</v>
      </c>
      <c r="B72" s="102" t="s">
        <v>1044</v>
      </c>
      <c r="C72" s="103" t="s">
        <v>1177</v>
      </c>
      <c r="D72" s="104">
        <v>3862.9</v>
      </c>
      <c r="E72" s="105">
        <v>4296.5</v>
      </c>
      <c r="F72" s="106">
        <v>316.53471150000001</v>
      </c>
    </row>
    <row r="73" spans="1:6" x14ac:dyDescent="0.25">
      <c r="A73" s="102" t="s">
        <v>892</v>
      </c>
      <c r="B73" s="102" t="s">
        <v>1035</v>
      </c>
      <c r="C73" s="103" t="s">
        <v>1177</v>
      </c>
      <c r="D73" s="104">
        <v>3696.3</v>
      </c>
      <c r="E73" s="105">
        <v>3414.9</v>
      </c>
      <c r="F73" s="106">
        <v>608.75014699999997</v>
      </c>
    </row>
    <row r="74" spans="1:6" x14ac:dyDescent="0.25">
      <c r="A74" s="102" t="s">
        <v>892</v>
      </c>
      <c r="B74" s="102" t="s">
        <v>1097</v>
      </c>
      <c r="C74" s="103" t="s">
        <v>1177</v>
      </c>
      <c r="D74" s="104">
        <v>13097.75</v>
      </c>
      <c r="E74" s="105">
        <v>12735</v>
      </c>
      <c r="F74" s="106">
        <v>110.0211625</v>
      </c>
    </row>
    <row r="75" spans="1:6" x14ac:dyDescent="0.25">
      <c r="F75" s="107"/>
    </row>
    <row r="76" spans="1:6" x14ac:dyDescent="0.25">
      <c r="A76" s="98" t="s">
        <v>1178</v>
      </c>
      <c r="D76" s="108"/>
      <c r="E76" s="108"/>
      <c r="F76" s="108"/>
    </row>
    <row r="78" spans="1:6" x14ac:dyDescent="0.25">
      <c r="A78" s="109" t="s">
        <v>1171</v>
      </c>
      <c r="B78" s="109" t="s">
        <v>1179</v>
      </c>
    </row>
    <row r="79" spans="1:6" x14ac:dyDescent="0.25">
      <c r="A79" s="102" t="s">
        <v>647</v>
      </c>
      <c r="B79" s="110">
        <v>70.974581999999998</v>
      </c>
    </row>
    <row r="80" spans="1:6" x14ac:dyDescent="0.25">
      <c r="A80" s="102" t="s">
        <v>668</v>
      </c>
      <c r="B80" s="110">
        <v>12.818345000000001</v>
      </c>
    </row>
    <row r="81" spans="1:11" x14ac:dyDescent="0.25">
      <c r="A81" s="102" t="s">
        <v>707</v>
      </c>
      <c r="B81" s="110">
        <v>36.237895999999992</v>
      </c>
    </row>
    <row r="82" spans="1:11" x14ac:dyDescent="0.25">
      <c r="A82" s="111" t="s">
        <v>892</v>
      </c>
      <c r="B82" s="110">
        <v>2.6909939999999999</v>
      </c>
    </row>
    <row r="84" spans="1:11" x14ac:dyDescent="0.25">
      <c r="A84" s="98" t="s">
        <v>1180</v>
      </c>
    </row>
    <row r="85" spans="1:11" x14ac:dyDescent="0.25">
      <c r="A85" s="98"/>
    </row>
    <row r="86" spans="1:11" ht="67.5" x14ac:dyDescent="0.25">
      <c r="A86" s="100" t="s">
        <v>1171</v>
      </c>
      <c r="B86" s="101" t="s">
        <v>1181</v>
      </c>
      <c r="C86" s="101" t="s">
        <v>1182</v>
      </c>
      <c r="D86" s="101" t="s">
        <v>1183</v>
      </c>
      <c r="E86" s="101" t="s">
        <v>1184</v>
      </c>
      <c r="F86" s="101" t="s">
        <v>1185</v>
      </c>
    </row>
    <row r="87" spans="1:11" x14ac:dyDescent="0.25">
      <c r="A87" s="102" t="s">
        <v>177</v>
      </c>
      <c r="B87" s="18">
        <v>1100</v>
      </c>
      <c r="C87" s="18">
        <v>1100</v>
      </c>
      <c r="D87" s="19">
        <v>5527.46</v>
      </c>
      <c r="E87" s="19">
        <v>5542.56</v>
      </c>
      <c r="F87" s="19">
        <v>15.100000000000364</v>
      </c>
      <c r="G87" s="20"/>
      <c r="H87" s="112"/>
      <c r="I87" s="113"/>
      <c r="J87" s="113"/>
      <c r="K87" s="113"/>
    </row>
    <row r="88" spans="1:11" x14ac:dyDescent="0.25">
      <c r="A88" s="114" t="s">
        <v>1120</v>
      </c>
      <c r="B88" s="21">
        <v>2630</v>
      </c>
      <c r="C88" s="21">
        <v>2630</v>
      </c>
      <c r="D88" s="22">
        <v>18547.509999999998</v>
      </c>
      <c r="E88" s="22">
        <v>17726.02</v>
      </c>
      <c r="F88" s="22">
        <v>-821.48999999999796</v>
      </c>
      <c r="G88" s="20"/>
      <c r="H88" s="112"/>
      <c r="I88" s="113"/>
      <c r="J88" s="113"/>
      <c r="K88" s="113"/>
    </row>
    <row r="89" spans="1:11" x14ac:dyDescent="0.25">
      <c r="A89" s="114" t="s">
        <v>460</v>
      </c>
      <c r="B89" s="21">
        <v>64</v>
      </c>
      <c r="C89" s="21">
        <v>64</v>
      </c>
      <c r="D89" s="22">
        <v>535.47</v>
      </c>
      <c r="E89" s="22">
        <v>509.6</v>
      </c>
      <c r="F89" s="22">
        <v>-25.870000000000005</v>
      </c>
      <c r="G89" s="20"/>
      <c r="H89" s="112"/>
      <c r="I89" s="113"/>
      <c r="J89" s="113"/>
      <c r="K89" s="113"/>
    </row>
    <row r="90" spans="1:11" x14ac:dyDescent="0.25">
      <c r="A90" s="114" t="s">
        <v>501</v>
      </c>
      <c r="B90" s="21">
        <v>26826</v>
      </c>
      <c r="C90" s="21">
        <v>26825.5</v>
      </c>
      <c r="D90" s="22">
        <v>220157.35</v>
      </c>
      <c r="E90" s="22">
        <v>218951.39</v>
      </c>
      <c r="F90" s="22">
        <v>-1205.9599999999919</v>
      </c>
      <c r="G90" s="20"/>
      <c r="H90" s="112"/>
      <c r="I90" s="113"/>
      <c r="J90" s="113"/>
      <c r="K90" s="113"/>
    </row>
    <row r="91" spans="1:11" x14ac:dyDescent="0.25">
      <c r="A91" s="114" t="s">
        <v>647</v>
      </c>
      <c r="B91" s="21">
        <v>34085.720388349517</v>
      </c>
      <c r="C91" s="21">
        <v>34085.720388349509</v>
      </c>
      <c r="D91" s="22">
        <v>240748.83</v>
      </c>
      <c r="E91" s="22">
        <v>239087.15</v>
      </c>
      <c r="F91" s="22">
        <v>-1726.6808249999931</v>
      </c>
      <c r="G91" s="20"/>
      <c r="H91" s="112"/>
      <c r="I91" s="113"/>
      <c r="J91" s="113"/>
      <c r="K91" s="113"/>
    </row>
    <row r="92" spans="1:11" x14ac:dyDescent="0.25">
      <c r="A92" s="114" t="s">
        <v>668</v>
      </c>
      <c r="B92" s="21">
        <v>35988.199999999997</v>
      </c>
      <c r="C92" s="21">
        <v>35987.866666666669</v>
      </c>
      <c r="D92" s="22">
        <v>277627.98</v>
      </c>
      <c r="E92" s="22">
        <v>276771.61</v>
      </c>
      <c r="F92" s="22">
        <v>-1010.7175249999954</v>
      </c>
      <c r="G92" s="20"/>
      <c r="H92" s="112"/>
      <c r="I92" s="113"/>
      <c r="J92" s="113"/>
      <c r="K92" s="113"/>
    </row>
    <row r="93" spans="1:11" x14ac:dyDescent="0.25">
      <c r="A93" s="114" t="s">
        <v>707</v>
      </c>
      <c r="B93" s="21">
        <v>60191.799999999996</v>
      </c>
      <c r="C93" s="21">
        <v>60191.799999999996</v>
      </c>
      <c r="D93" s="22">
        <v>454529.76</v>
      </c>
      <c r="E93" s="22">
        <v>451358.91</v>
      </c>
      <c r="F93" s="22">
        <v>-3204.7990125000351</v>
      </c>
      <c r="G93" s="20"/>
      <c r="H93" s="112"/>
      <c r="I93" s="113"/>
      <c r="J93" s="113"/>
      <c r="K93" s="113"/>
    </row>
    <row r="94" spans="1:11" x14ac:dyDescent="0.25">
      <c r="A94" s="114" t="s">
        <v>831</v>
      </c>
      <c r="B94" s="21">
        <v>291</v>
      </c>
      <c r="C94" s="21">
        <v>291</v>
      </c>
      <c r="D94" s="22">
        <v>2378.9299999999998</v>
      </c>
      <c r="E94" s="22">
        <v>2395.9899999999998</v>
      </c>
      <c r="F94" s="22">
        <v>17.059999999999945</v>
      </c>
      <c r="G94" s="20"/>
      <c r="H94" s="112"/>
      <c r="I94" s="113"/>
      <c r="J94" s="113"/>
      <c r="K94" s="113"/>
    </row>
    <row r="95" spans="1:11" x14ac:dyDescent="0.25">
      <c r="A95" s="114" t="s">
        <v>869</v>
      </c>
      <c r="B95" s="21">
        <v>204</v>
      </c>
      <c r="C95" s="21">
        <v>204</v>
      </c>
      <c r="D95" s="22">
        <v>1668.07</v>
      </c>
      <c r="E95" s="22">
        <v>1678.68</v>
      </c>
      <c r="F95" s="22">
        <v>10.610000000000127</v>
      </c>
      <c r="G95" s="20"/>
      <c r="H95" s="112"/>
      <c r="I95" s="113"/>
      <c r="J95" s="113"/>
      <c r="K95" s="113"/>
    </row>
    <row r="96" spans="1:11" x14ac:dyDescent="0.25">
      <c r="A96" s="114" t="s">
        <v>892</v>
      </c>
      <c r="B96" s="21">
        <v>28002</v>
      </c>
      <c r="C96" s="21">
        <v>28002</v>
      </c>
      <c r="D96" s="22">
        <v>194690.68</v>
      </c>
      <c r="E96" s="22">
        <v>191938.87</v>
      </c>
      <c r="F96" s="22">
        <v>-2778.9023749999978</v>
      </c>
      <c r="G96" s="20"/>
      <c r="H96" s="112"/>
      <c r="I96" s="113"/>
      <c r="J96" s="113"/>
      <c r="K96" s="113"/>
    </row>
    <row r="97" spans="1:11" x14ac:dyDescent="0.25">
      <c r="A97" s="114" t="s">
        <v>1186</v>
      </c>
      <c r="B97" s="21">
        <v>1732</v>
      </c>
      <c r="C97" s="21">
        <v>1732</v>
      </c>
      <c r="D97" s="22">
        <v>14918.9</v>
      </c>
      <c r="E97" s="22">
        <v>15250.73</v>
      </c>
      <c r="F97" s="22">
        <v>331.82999999999993</v>
      </c>
      <c r="G97" s="20"/>
      <c r="H97" s="112"/>
      <c r="I97" s="113"/>
      <c r="J97" s="113"/>
      <c r="K97" s="113"/>
    </row>
    <row r="98" spans="1:11" x14ac:dyDescent="0.25">
      <c r="A98" s="115"/>
      <c r="B98" s="116"/>
      <c r="C98" s="116"/>
      <c r="F98" s="117"/>
    </row>
    <row r="99" spans="1:11" x14ac:dyDescent="0.25">
      <c r="A99" s="98" t="s">
        <v>1187</v>
      </c>
      <c r="B99" s="116"/>
    </row>
    <row r="100" spans="1:11" x14ac:dyDescent="0.25">
      <c r="A100" s="115"/>
      <c r="B100" s="116"/>
    </row>
    <row r="101" spans="1:11" ht="27" x14ac:dyDescent="0.25">
      <c r="A101" s="118" t="s">
        <v>1171</v>
      </c>
      <c r="B101" s="118" t="s">
        <v>1172</v>
      </c>
      <c r="C101" s="118" t="s">
        <v>1173</v>
      </c>
      <c r="D101" s="119" t="s">
        <v>1174</v>
      </c>
      <c r="E101" s="119" t="s">
        <v>1175</v>
      </c>
      <c r="F101" s="119" t="s">
        <v>1176</v>
      </c>
    </row>
    <row r="102" spans="1:11" x14ac:dyDescent="0.25">
      <c r="A102" s="114" t="s">
        <v>177</v>
      </c>
      <c r="B102" s="114" t="s">
        <v>949</v>
      </c>
      <c r="C102" s="120" t="s">
        <v>1188</v>
      </c>
      <c r="D102" s="121">
        <v>507.74</v>
      </c>
      <c r="E102" s="122">
        <v>509.5</v>
      </c>
      <c r="F102" s="123">
        <v>212.54265280000001</v>
      </c>
    </row>
    <row r="103" spans="1:11" x14ac:dyDescent="0.25">
      <c r="A103" s="114"/>
      <c r="B103" s="114"/>
      <c r="C103" s="120"/>
      <c r="D103" s="121"/>
      <c r="E103" s="122"/>
      <c r="F103" s="123"/>
    </row>
    <row r="104" spans="1:11" x14ac:dyDescent="0.25">
      <c r="A104" s="114" t="s">
        <v>831</v>
      </c>
      <c r="B104" s="114" t="s">
        <v>1094</v>
      </c>
      <c r="C104" s="120" t="s">
        <v>1188</v>
      </c>
      <c r="D104" s="121">
        <v>301.16000000000003</v>
      </c>
      <c r="E104" s="122">
        <v>298.10000000000002</v>
      </c>
      <c r="F104" s="123">
        <v>189.47566</v>
      </c>
    </row>
    <row r="105" spans="1:11" x14ac:dyDescent="0.25">
      <c r="A105" s="115"/>
      <c r="B105" s="116"/>
    </row>
    <row r="106" spans="1:11" x14ac:dyDescent="0.25">
      <c r="A106" s="98" t="s">
        <v>1189</v>
      </c>
    </row>
    <row r="108" spans="1:11" x14ac:dyDescent="0.25">
      <c r="A108" s="124" t="s">
        <v>1171</v>
      </c>
      <c r="B108" s="124" t="s">
        <v>1179</v>
      </c>
    </row>
    <row r="109" spans="1:11" x14ac:dyDescent="0.25">
      <c r="A109" s="125" t="s">
        <v>177</v>
      </c>
      <c r="B109" s="126">
        <v>8.7100999999999998E-2</v>
      </c>
    </row>
    <row r="110" spans="1:11" x14ac:dyDescent="0.25">
      <c r="A110" s="125" t="s">
        <v>831</v>
      </c>
      <c r="B110" s="126">
        <v>0.16800000000000001</v>
      </c>
    </row>
    <row r="111" spans="1:11" x14ac:dyDescent="0.25">
      <c r="A111" s="115"/>
      <c r="B111" s="116"/>
    </row>
    <row r="112" spans="1:11" x14ac:dyDescent="0.25">
      <c r="A112" s="115"/>
      <c r="B112" s="116"/>
    </row>
    <row r="113" spans="1:8" x14ac:dyDescent="0.25">
      <c r="A113" s="98" t="s">
        <v>1190</v>
      </c>
    </row>
    <row r="114" spans="1:8" x14ac:dyDescent="0.25">
      <c r="A114" s="98"/>
    </row>
    <row r="115" spans="1:8" ht="54" x14ac:dyDescent="0.25">
      <c r="A115" s="118" t="s">
        <v>1171</v>
      </c>
      <c r="B115" s="119" t="s">
        <v>1181</v>
      </c>
      <c r="C115" s="119" t="s">
        <v>1182</v>
      </c>
      <c r="D115" s="119" t="s">
        <v>1183</v>
      </c>
      <c r="E115" s="119" t="s">
        <v>1191</v>
      </c>
      <c r="F115" s="119" t="s">
        <v>1192</v>
      </c>
      <c r="G115" s="20"/>
      <c r="H115" s="112">
        <v>0</v>
      </c>
    </row>
    <row r="116" spans="1:8" x14ac:dyDescent="0.25">
      <c r="A116" s="23" t="s">
        <v>1</v>
      </c>
      <c r="B116" s="127">
        <v>215</v>
      </c>
      <c r="C116" s="127">
        <v>215</v>
      </c>
      <c r="D116" s="127">
        <v>1485.14</v>
      </c>
      <c r="E116" s="127">
        <v>1568.8</v>
      </c>
      <c r="F116" s="127">
        <v>83.659999999999854</v>
      </c>
      <c r="G116" s="20"/>
      <c r="H116" s="112"/>
    </row>
    <row r="117" spans="1:8" x14ac:dyDescent="0.25">
      <c r="A117" s="23" t="s">
        <v>177</v>
      </c>
      <c r="B117" s="127">
        <v>9841</v>
      </c>
      <c r="C117" s="127">
        <v>9841</v>
      </c>
      <c r="D117" s="127">
        <v>58588.4</v>
      </c>
      <c r="E117" s="127">
        <v>60506.720000000001</v>
      </c>
      <c r="F117" s="127">
        <v>1918.3199999999997</v>
      </c>
      <c r="G117" s="20"/>
      <c r="H117" s="112"/>
    </row>
    <row r="118" spans="1:8" x14ac:dyDescent="0.25">
      <c r="A118" s="23" t="s">
        <v>1120</v>
      </c>
      <c r="B118" s="127">
        <v>7489</v>
      </c>
      <c r="C118" s="127">
        <v>7489</v>
      </c>
      <c r="D118" s="127">
        <v>54360.66</v>
      </c>
      <c r="E118" s="127">
        <v>54036.75</v>
      </c>
      <c r="F118" s="127">
        <v>-323.91000000000349</v>
      </c>
      <c r="G118" s="20"/>
      <c r="H118" s="112"/>
    </row>
    <row r="119" spans="1:8" x14ac:dyDescent="0.25">
      <c r="A119" s="23" t="s">
        <v>460</v>
      </c>
      <c r="B119" s="127">
        <v>7172</v>
      </c>
      <c r="C119" s="127">
        <v>7172</v>
      </c>
      <c r="D119" s="127">
        <v>40987.75</v>
      </c>
      <c r="E119" s="127">
        <v>41761.69</v>
      </c>
      <c r="F119" s="127">
        <v>773.94000000000233</v>
      </c>
      <c r="G119" s="20"/>
      <c r="H119" s="112"/>
    </row>
    <row r="120" spans="1:8" x14ac:dyDescent="0.25">
      <c r="A120" s="23" t="s">
        <v>501</v>
      </c>
      <c r="B120" s="127">
        <v>33643</v>
      </c>
      <c r="C120" s="127">
        <v>33643</v>
      </c>
      <c r="D120" s="127">
        <v>260162.55</v>
      </c>
      <c r="E120" s="127">
        <v>261136.9</v>
      </c>
      <c r="F120" s="127">
        <v>974.35000000000582</v>
      </c>
      <c r="G120" s="20"/>
      <c r="H120" s="112"/>
    </row>
    <row r="121" spans="1:8" x14ac:dyDescent="0.25">
      <c r="A121" s="23" t="s">
        <v>668</v>
      </c>
      <c r="B121" s="127">
        <v>5768</v>
      </c>
      <c r="C121" s="127">
        <v>5768</v>
      </c>
      <c r="D121" s="127">
        <v>43580.62</v>
      </c>
      <c r="E121" s="127">
        <v>43573.19</v>
      </c>
      <c r="F121" s="127">
        <v>-7.430000000000291</v>
      </c>
      <c r="G121" s="20"/>
      <c r="H121" s="112"/>
    </row>
    <row r="122" spans="1:8" x14ac:dyDescent="0.25">
      <c r="A122" s="23" t="s">
        <v>707</v>
      </c>
      <c r="B122" s="127">
        <v>992</v>
      </c>
      <c r="C122" s="127">
        <v>992</v>
      </c>
      <c r="D122" s="127">
        <v>5752.99</v>
      </c>
      <c r="E122" s="127">
        <v>5841.33</v>
      </c>
      <c r="F122" s="127">
        <v>88.340000000000146</v>
      </c>
      <c r="G122" s="20"/>
      <c r="H122" s="112"/>
    </row>
    <row r="123" spans="1:8" x14ac:dyDescent="0.25">
      <c r="A123" s="23" t="s">
        <v>831</v>
      </c>
      <c r="B123" s="127">
        <v>6389</v>
      </c>
      <c r="C123" s="127">
        <v>6389</v>
      </c>
      <c r="D123" s="127">
        <v>33259.160000000003</v>
      </c>
      <c r="E123" s="127">
        <v>34542.99</v>
      </c>
      <c r="F123" s="127">
        <v>1283.8299999999945</v>
      </c>
      <c r="G123" s="20"/>
      <c r="H123" s="112"/>
    </row>
    <row r="124" spans="1:8" x14ac:dyDescent="0.25">
      <c r="A124" s="23" t="s">
        <v>853</v>
      </c>
      <c r="B124" s="127">
        <v>159</v>
      </c>
      <c r="C124" s="127">
        <v>159</v>
      </c>
      <c r="D124" s="127">
        <v>932.47</v>
      </c>
      <c r="E124" s="127">
        <v>954.77</v>
      </c>
      <c r="F124" s="127">
        <v>22.299999999999955</v>
      </c>
      <c r="G124" s="20"/>
      <c r="H124" s="112"/>
    </row>
    <row r="125" spans="1:8" x14ac:dyDescent="0.25">
      <c r="A125" s="23" t="s">
        <v>869</v>
      </c>
      <c r="B125" s="127">
        <v>2606</v>
      </c>
      <c r="C125" s="127">
        <v>2606</v>
      </c>
      <c r="D125" s="127">
        <v>12120.23</v>
      </c>
      <c r="E125" s="127">
        <v>12017.31</v>
      </c>
      <c r="F125" s="127">
        <v>-102.92000000000007</v>
      </c>
      <c r="G125" s="20"/>
      <c r="H125" s="112"/>
    </row>
    <row r="126" spans="1:8" x14ac:dyDescent="0.25">
      <c r="A126" s="23" t="s">
        <v>892</v>
      </c>
      <c r="B126" s="127">
        <v>551</v>
      </c>
      <c r="C126" s="127">
        <v>551</v>
      </c>
      <c r="D126" s="127">
        <v>4067.26</v>
      </c>
      <c r="E126" s="127">
        <v>4151.33</v>
      </c>
      <c r="F126" s="127">
        <v>84.069999999999709</v>
      </c>
      <c r="G126" s="20"/>
      <c r="H126" s="112"/>
    </row>
    <row r="127" spans="1:8" x14ac:dyDescent="0.25">
      <c r="A127" s="23" t="s">
        <v>735</v>
      </c>
      <c r="B127" s="127">
        <v>1119</v>
      </c>
      <c r="C127" s="127">
        <v>1119</v>
      </c>
      <c r="D127" s="127">
        <v>7246.4</v>
      </c>
      <c r="E127" s="127">
        <v>7580.48</v>
      </c>
      <c r="F127" s="127">
        <v>334.07999999999993</v>
      </c>
      <c r="G127" s="20"/>
      <c r="H127" s="112"/>
    </row>
    <row r="128" spans="1:8" x14ac:dyDescent="0.25">
      <c r="A128" s="23" t="s">
        <v>1186</v>
      </c>
      <c r="B128" s="127">
        <v>477</v>
      </c>
      <c r="C128" s="127">
        <v>477</v>
      </c>
      <c r="D128" s="127">
        <v>4218.2</v>
      </c>
      <c r="E128" s="127">
        <v>4388.1400000000003</v>
      </c>
      <c r="F128" s="127">
        <v>169.94000000000051</v>
      </c>
      <c r="G128" s="20"/>
      <c r="H128" s="112"/>
    </row>
    <row r="129" spans="1:8" x14ac:dyDescent="0.25">
      <c r="A129" s="23" t="s">
        <v>828</v>
      </c>
      <c r="B129" s="127">
        <v>249</v>
      </c>
      <c r="C129" s="127">
        <v>249</v>
      </c>
      <c r="D129" s="127">
        <v>1956.56</v>
      </c>
      <c r="E129" s="127">
        <v>1967.44</v>
      </c>
      <c r="F129" s="127">
        <v>10.880000000000109</v>
      </c>
      <c r="G129" s="20"/>
      <c r="H129" s="112"/>
    </row>
    <row r="130" spans="1:8" x14ac:dyDescent="0.25">
      <c r="A130" s="23" t="s">
        <v>679</v>
      </c>
      <c r="B130" s="127">
        <v>129</v>
      </c>
      <c r="C130" s="127">
        <v>129</v>
      </c>
      <c r="D130" s="127">
        <v>791.9</v>
      </c>
      <c r="E130" s="127">
        <v>752.65</v>
      </c>
      <c r="F130" s="127">
        <v>-39.25</v>
      </c>
      <c r="G130" s="20"/>
      <c r="H130" s="112"/>
    </row>
    <row r="131" spans="1:8" x14ac:dyDescent="0.25">
      <c r="A131" s="23" t="s">
        <v>852</v>
      </c>
      <c r="B131" s="127">
        <v>680</v>
      </c>
      <c r="C131" s="127">
        <v>680</v>
      </c>
      <c r="D131" s="127">
        <v>7530.51</v>
      </c>
      <c r="E131" s="127">
        <v>7506.55</v>
      </c>
      <c r="F131" s="127">
        <v>-23.960000000000036</v>
      </c>
      <c r="G131" s="20"/>
      <c r="H131" s="112"/>
    </row>
    <row r="132" spans="1:8" x14ac:dyDescent="0.25">
      <c r="A132" s="23" t="s">
        <v>868</v>
      </c>
      <c r="B132" s="127">
        <v>240</v>
      </c>
      <c r="C132" s="127">
        <v>240</v>
      </c>
      <c r="D132" s="127">
        <v>2241.2199999999998</v>
      </c>
      <c r="E132" s="127">
        <v>2297.7199999999998</v>
      </c>
      <c r="F132" s="127">
        <v>56.5</v>
      </c>
      <c r="G132" s="20"/>
      <c r="H132" s="112"/>
    </row>
    <row r="133" spans="1:8" x14ac:dyDescent="0.25">
      <c r="B133" s="128"/>
      <c r="C133" s="128"/>
      <c r="D133" s="117"/>
      <c r="E133" s="117"/>
      <c r="F133" s="117"/>
      <c r="G133" s="20"/>
      <c r="H133" s="112"/>
    </row>
    <row r="134" spans="1:8" hidden="1" x14ac:dyDescent="0.25">
      <c r="A134" s="129"/>
      <c r="B134" s="130"/>
      <c r="C134" s="130"/>
      <c r="D134" s="131"/>
      <c r="E134" s="131"/>
      <c r="F134" s="131"/>
      <c r="G134" s="112"/>
    </row>
    <row r="135" spans="1:8" hidden="1" x14ac:dyDescent="0.25">
      <c r="A135" s="98" t="s">
        <v>1193</v>
      </c>
      <c r="C135" s="132"/>
    </row>
    <row r="136" spans="1:8" hidden="1" x14ac:dyDescent="0.25"/>
    <row r="137" spans="1:8" ht="27" hidden="1" x14ac:dyDescent="0.25">
      <c r="A137" s="133" t="s">
        <v>1171</v>
      </c>
      <c r="B137" s="133" t="s">
        <v>1172</v>
      </c>
      <c r="C137" s="133" t="s">
        <v>1194</v>
      </c>
      <c r="D137" s="133" t="s">
        <v>1195</v>
      </c>
      <c r="E137" s="133" t="s">
        <v>1196</v>
      </c>
      <c r="F137" s="133" t="s">
        <v>1197</v>
      </c>
    </row>
    <row r="138" spans="1:8" hidden="1" x14ac:dyDescent="0.25">
      <c r="A138" s="127" t="s">
        <v>678</v>
      </c>
      <c r="B138" s="127" t="s">
        <v>678</v>
      </c>
      <c r="C138" s="127" t="s">
        <v>678</v>
      </c>
      <c r="D138" s="127" t="s">
        <v>678</v>
      </c>
      <c r="E138" s="127" t="s">
        <v>678</v>
      </c>
      <c r="F138" s="127" t="s">
        <v>678</v>
      </c>
    </row>
    <row r="139" spans="1:8" hidden="1" x14ac:dyDescent="0.25">
      <c r="C139" s="132"/>
      <c r="D139" s="132"/>
      <c r="E139" s="134"/>
      <c r="F139" s="134"/>
    </row>
    <row r="140" spans="1:8" hidden="1" x14ac:dyDescent="0.25">
      <c r="C140" s="132"/>
      <c r="D140" s="132"/>
      <c r="E140" s="134"/>
      <c r="F140" s="134"/>
    </row>
    <row r="141" spans="1:8" hidden="1" x14ac:dyDescent="0.25">
      <c r="A141" s="98" t="s">
        <v>1198</v>
      </c>
      <c r="F141" s="97" t="s">
        <v>1199</v>
      </c>
    </row>
    <row r="142" spans="1:8" hidden="1" x14ac:dyDescent="0.25">
      <c r="A142" s="98"/>
    </row>
    <row r="143" spans="1:8" hidden="1" x14ac:dyDescent="0.25">
      <c r="A143" s="124" t="s">
        <v>1171</v>
      </c>
      <c r="B143" s="124" t="s">
        <v>1179</v>
      </c>
    </row>
    <row r="144" spans="1:8" hidden="1" x14ac:dyDescent="0.25">
      <c r="A144" s="127" t="s">
        <v>678</v>
      </c>
      <c r="B144" s="127" t="s">
        <v>678</v>
      </c>
    </row>
    <row r="145" spans="1:6" hidden="1" x14ac:dyDescent="0.25">
      <c r="B145" s="135"/>
      <c r="C145" s="136"/>
    </row>
    <row r="146" spans="1:6" hidden="1" x14ac:dyDescent="0.25">
      <c r="A146" s="98" t="s">
        <v>1200</v>
      </c>
    </row>
    <row r="147" spans="1:6" hidden="1" x14ac:dyDescent="0.25"/>
    <row r="148" spans="1:6" ht="40.5" hidden="1" x14ac:dyDescent="0.25">
      <c r="A148" s="137" t="s">
        <v>1171</v>
      </c>
      <c r="B148" s="133" t="s">
        <v>1201</v>
      </c>
      <c r="C148" s="133" t="s">
        <v>1202</v>
      </c>
      <c r="D148" s="133" t="s">
        <v>1203</v>
      </c>
      <c r="E148" s="133" t="s">
        <v>1204</v>
      </c>
    </row>
    <row r="149" spans="1:6" hidden="1" x14ac:dyDescent="0.25">
      <c r="A149" s="138"/>
      <c r="B149" s="127"/>
      <c r="C149" s="123"/>
      <c r="D149" s="24"/>
      <c r="E149" s="24">
        <v>0</v>
      </c>
    </row>
    <row r="150" spans="1:6" hidden="1" x14ac:dyDescent="0.25">
      <c r="A150" s="139"/>
      <c r="B150" s="140"/>
      <c r="C150" s="141"/>
      <c r="D150" s="141"/>
      <c r="E150" s="25"/>
    </row>
    <row r="151" spans="1:6" hidden="1" x14ac:dyDescent="0.25">
      <c r="A151" s="139"/>
      <c r="B151" s="140"/>
      <c r="C151" s="141"/>
      <c r="D151" s="141"/>
      <c r="E151" s="25"/>
    </row>
    <row r="152" spans="1:6" hidden="1" x14ac:dyDescent="0.25"/>
    <row r="153" spans="1:6" hidden="1" x14ac:dyDescent="0.25">
      <c r="A153" s="98" t="s">
        <v>1205</v>
      </c>
    </row>
    <row r="154" spans="1:6" hidden="1" x14ac:dyDescent="0.25"/>
    <row r="155" spans="1:6" ht="27" hidden="1" x14ac:dyDescent="0.25">
      <c r="A155" s="133" t="s">
        <v>1171</v>
      </c>
      <c r="B155" s="133" t="s">
        <v>1172</v>
      </c>
      <c r="C155" s="133" t="s">
        <v>1194</v>
      </c>
      <c r="D155" s="133" t="s">
        <v>1195</v>
      </c>
      <c r="E155" s="133" t="s">
        <v>1196</v>
      </c>
      <c r="F155" s="133" t="s">
        <v>1197</v>
      </c>
    </row>
    <row r="156" spans="1:6" hidden="1" x14ac:dyDescent="0.25">
      <c r="A156" s="114" t="s">
        <v>678</v>
      </c>
      <c r="B156" s="114" t="s">
        <v>678</v>
      </c>
      <c r="C156" s="114" t="s">
        <v>678</v>
      </c>
      <c r="D156" s="114" t="s">
        <v>678</v>
      </c>
      <c r="E156" s="114" t="s">
        <v>678</v>
      </c>
      <c r="F156" s="114" t="s">
        <v>678</v>
      </c>
    </row>
    <row r="157" spans="1:6" hidden="1" x14ac:dyDescent="0.25">
      <c r="B157" s="142"/>
      <c r="C157" s="143"/>
      <c r="D157" s="26"/>
      <c r="E157" s="134"/>
      <c r="F157" s="134"/>
    </row>
    <row r="158" spans="1:6" hidden="1" x14ac:dyDescent="0.25">
      <c r="A158" s="98" t="s">
        <v>1206</v>
      </c>
    </row>
    <row r="159" spans="1:6" hidden="1" x14ac:dyDescent="0.25">
      <c r="A159" s="98"/>
    </row>
    <row r="160" spans="1:6" hidden="1" x14ac:dyDescent="0.25">
      <c r="A160" s="124" t="s">
        <v>1171</v>
      </c>
      <c r="B160" s="124" t="s">
        <v>1179</v>
      </c>
    </row>
    <row r="161" spans="1:7" hidden="1" x14ac:dyDescent="0.25">
      <c r="A161" s="114" t="s">
        <v>678</v>
      </c>
      <c r="B161" s="114" t="s">
        <v>678</v>
      </c>
    </row>
    <row r="162" spans="1:7" hidden="1" x14ac:dyDescent="0.25">
      <c r="A162" s="115"/>
      <c r="B162" s="136"/>
    </row>
    <row r="163" spans="1:7" hidden="1" x14ac:dyDescent="0.25">
      <c r="A163" s="98" t="s">
        <v>1207</v>
      </c>
    </row>
    <row r="164" spans="1:7" hidden="1" x14ac:dyDescent="0.25"/>
    <row r="165" spans="1:7" ht="40.5" hidden="1" x14ac:dyDescent="0.25">
      <c r="A165" s="137" t="s">
        <v>1171</v>
      </c>
      <c r="B165" s="133" t="s">
        <v>1201</v>
      </c>
      <c r="C165" s="133" t="s">
        <v>1208</v>
      </c>
      <c r="D165" s="133" t="s">
        <v>1209</v>
      </c>
      <c r="E165" s="133" t="s">
        <v>1204</v>
      </c>
    </row>
    <row r="166" spans="1:7" hidden="1" x14ac:dyDescent="0.25">
      <c r="A166" s="114"/>
      <c r="B166" s="127"/>
      <c r="C166" s="123"/>
      <c r="D166" s="127"/>
      <c r="E166" s="127"/>
    </row>
    <row r="167" spans="1:7" hidden="1" x14ac:dyDescent="0.25">
      <c r="F167" s="107"/>
    </row>
    <row r="168" spans="1:7" x14ac:dyDescent="0.25">
      <c r="E168" s="27"/>
      <c r="F168" s="113"/>
    </row>
    <row r="169" spans="1:7" x14ac:dyDescent="0.25">
      <c r="A169" s="98" t="s">
        <v>1210</v>
      </c>
    </row>
    <row r="170" spans="1:7" ht="27" x14ac:dyDescent="0.25">
      <c r="A170" s="144" t="s">
        <v>1211</v>
      </c>
      <c r="B170" s="145" t="s">
        <v>1212</v>
      </c>
      <c r="C170" s="145" t="s">
        <v>1213</v>
      </c>
      <c r="D170" s="146" t="s">
        <v>1214</v>
      </c>
      <c r="E170" s="146" t="s">
        <v>1215</v>
      </c>
      <c r="F170" s="145" t="s">
        <v>1216</v>
      </c>
      <c r="G170" s="145" t="s">
        <v>1217</v>
      </c>
    </row>
    <row r="171" spans="1:7" x14ac:dyDescent="0.25">
      <c r="A171" s="28" t="s">
        <v>1218</v>
      </c>
      <c r="B171" s="28" t="s">
        <v>1219</v>
      </c>
      <c r="C171" s="28" t="s">
        <v>1220</v>
      </c>
      <c r="D171" s="28" t="s">
        <v>1221</v>
      </c>
      <c r="E171" s="28" t="s">
        <v>1222</v>
      </c>
      <c r="F171" s="22">
        <v>2500</v>
      </c>
      <c r="G171" s="29">
        <v>46101</v>
      </c>
    </row>
    <row r="172" spans="1:7" x14ac:dyDescent="0.25">
      <c r="A172" s="28" t="s">
        <v>1218</v>
      </c>
      <c r="B172" s="28" t="s">
        <v>1219</v>
      </c>
      <c r="C172" s="28" t="s">
        <v>1220</v>
      </c>
      <c r="D172" s="28" t="s">
        <v>1221</v>
      </c>
      <c r="E172" s="28" t="s">
        <v>1222</v>
      </c>
      <c r="F172" s="22">
        <v>2500</v>
      </c>
      <c r="G172" s="29">
        <v>46168</v>
      </c>
    </row>
    <row r="173" spans="1:7" x14ac:dyDescent="0.25">
      <c r="A173" s="28" t="s">
        <v>1218</v>
      </c>
      <c r="B173" s="28" t="s">
        <v>1219</v>
      </c>
      <c r="C173" s="28" t="s">
        <v>1223</v>
      </c>
      <c r="D173" s="28" t="s">
        <v>1221</v>
      </c>
      <c r="E173" s="28" t="s">
        <v>1222</v>
      </c>
      <c r="F173" s="22">
        <v>2500</v>
      </c>
      <c r="G173" s="29">
        <v>46087</v>
      </c>
    </row>
    <row r="174" spans="1:7" x14ac:dyDescent="0.25">
      <c r="A174" s="28" t="s">
        <v>1218</v>
      </c>
      <c r="B174" s="28" t="s">
        <v>1219</v>
      </c>
      <c r="C174" s="28" t="s">
        <v>1224</v>
      </c>
      <c r="D174" s="28" t="s">
        <v>1221</v>
      </c>
      <c r="E174" s="28" t="s">
        <v>1222</v>
      </c>
      <c r="F174" s="22">
        <v>5000</v>
      </c>
      <c r="G174" s="29">
        <v>46444</v>
      </c>
    </row>
    <row r="175" spans="1:7" x14ac:dyDescent="0.25">
      <c r="D175" s="113"/>
    </row>
    <row r="176" spans="1:7" x14ac:dyDescent="0.25">
      <c r="A176" s="98" t="s">
        <v>1225</v>
      </c>
      <c r="D176" s="113"/>
    </row>
    <row r="177" spans="1:9" x14ac:dyDescent="0.25">
      <c r="D177" s="113"/>
    </row>
    <row r="178" spans="1:9" ht="27" x14ac:dyDescent="0.25">
      <c r="A178" s="137" t="s">
        <v>1171</v>
      </c>
      <c r="B178" s="133" t="s">
        <v>1172</v>
      </c>
      <c r="C178" s="133" t="s">
        <v>1173</v>
      </c>
      <c r="D178" s="133" t="s">
        <v>1226</v>
      </c>
      <c r="E178" s="133" t="s">
        <v>1227</v>
      </c>
      <c r="F178" s="133" t="s">
        <v>1228</v>
      </c>
    </row>
    <row r="179" spans="1:9" x14ac:dyDescent="0.25">
      <c r="A179" s="30" t="s">
        <v>678</v>
      </c>
      <c r="B179" s="30" t="s">
        <v>678</v>
      </c>
      <c r="C179" s="30" t="s">
        <v>678</v>
      </c>
      <c r="D179" s="30" t="s">
        <v>678</v>
      </c>
      <c r="E179" s="30" t="s">
        <v>678</v>
      </c>
      <c r="F179" s="30" t="s">
        <v>678</v>
      </c>
    </row>
    <row r="180" spans="1:9" x14ac:dyDescent="0.25">
      <c r="D180" s="113"/>
    </row>
    <row r="181" spans="1:9" x14ac:dyDescent="0.25">
      <c r="A181" s="98" t="s">
        <v>1229</v>
      </c>
      <c r="D181" s="113"/>
    </row>
    <row r="182" spans="1:9" x14ac:dyDescent="0.25">
      <c r="A182" s="98"/>
      <c r="D182" s="113"/>
    </row>
    <row r="183" spans="1:9" x14ac:dyDescent="0.25">
      <c r="A183" s="124" t="s">
        <v>1171</v>
      </c>
      <c r="B183" s="124" t="s">
        <v>1179</v>
      </c>
      <c r="D183" s="113"/>
    </row>
    <row r="184" spans="1:9" x14ac:dyDescent="0.25">
      <c r="A184" s="30" t="s">
        <v>678</v>
      </c>
      <c r="B184" s="30" t="s">
        <v>678</v>
      </c>
      <c r="D184" s="113"/>
    </row>
    <row r="185" spans="1:9" x14ac:dyDescent="0.25">
      <c r="D185" s="113"/>
    </row>
    <row r="186" spans="1:9" hidden="1" x14ac:dyDescent="0.25">
      <c r="A186" s="98" t="s">
        <v>1230</v>
      </c>
      <c r="D186" s="113"/>
    </row>
    <row r="187" spans="1:9" hidden="1" x14ac:dyDescent="0.25">
      <c r="D187" s="113"/>
    </row>
    <row r="188" spans="1:9" ht="67.5" hidden="1" x14ac:dyDescent="0.25">
      <c r="A188" s="137" t="s">
        <v>1171</v>
      </c>
      <c r="B188" s="133" t="s">
        <v>1181</v>
      </c>
      <c r="C188" s="133" t="s">
        <v>1182</v>
      </c>
      <c r="D188" s="133" t="s">
        <v>1183</v>
      </c>
      <c r="E188" s="133" t="s">
        <v>1184</v>
      </c>
      <c r="F188" s="133" t="s">
        <v>1185</v>
      </c>
    </row>
    <row r="189" spans="1:9" hidden="1" x14ac:dyDescent="0.25">
      <c r="A189" s="147"/>
      <c r="B189" s="147"/>
      <c r="C189" s="21"/>
      <c r="D189" s="148"/>
      <c r="E189" s="31"/>
      <c r="F189" s="149"/>
      <c r="H189" s="112"/>
      <c r="I189" s="113"/>
    </row>
    <row r="190" spans="1:9" hidden="1" x14ac:dyDescent="0.25">
      <c r="D190" s="113"/>
    </row>
    <row r="191" spans="1:9" hidden="1" x14ac:dyDescent="0.25">
      <c r="D191" s="113"/>
    </row>
    <row r="192" spans="1:9" hidden="1" x14ac:dyDescent="0.25">
      <c r="A192" s="98" t="s">
        <v>1231</v>
      </c>
      <c r="D192" s="113"/>
    </row>
    <row r="193" spans="1:6" hidden="1" x14ac:dyDescent="0.25">
      <c r="D193" s="113"/>
    </row>
    <row r="194" spans="1:6" ht="67.5" hidden="1" x14ac:dyDescent="0.25">
      <c r="A194" s="137" t="s">
        <v>1171</v>
      </c>
      <c r="B194" s="133" t="s">
        <v>1181</v>
      </c>
      <c r="C194" s="133" t="s">
        <v>1182</v>
      </c>
      <c r="D194" s="133" t="s">
        <v>1183</v>
      </c>
      <c r="E194" s="133" t="s">
        <v>1184</v>
      </c>
      <c r="F194" s="133" t="s">
        <v>1185</v>
      </c>
    </row>
    <row r="195" spans="1:6" hidden="1" x14ac:dyDescent="0.25">
      <c r="A195" s="120"/>
      <c r="B195" s="127"/>
      <c r="C195" s="127"/>
      <c r="D195" s="150"/>
      <c r="E195" s="150"/>
      <c r="F195" s="150"/>
    </row>
    <row r="196" spans="1:6" x14ac:dyDescent="0.25">
      <c r="A196" s="97" t="s">
        <v>1232</v>
      </c>
    </row>
  </sheetData>
  <mergeCells count="3">
    <mergeCell ref="A2:F2"/>
    <mergeCell ref="A3:F3"/>
    <mergeCell ref="A5:F5"/>
  </mergeCells>
  <printOptions horizontalCentered="1"/>
  <pageMargins left="0.17" right="0.15748031496062992" top="0.43307086614173229" bottom="0.47244094488188981" header="0.31496062992125984" footer="0.31496062992125984"/>
  <pageSetup paperSize="9" scale="42" fitToHeight="3" orientation="portrait" r:id="rId1"/>
  <headerFooter>
    <oddHeader>&amp;L&amp;"Calibri"&amp;10&amp;KFF0000 "Sensitivity: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FFC8-4F7A-4618-9EFC-CC6095DA00B8}">
  <sheetPr>
    <outlinePr summaryBelow="0" summaryRight="0"/>
  </sheetPr>
  <dimension ref="A1:Q210"/>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1.28515625" style="33" customWidth="1"/>
    <col min="4" max="4" width="29.28515625" style="33" bestFit="1" customWidth="1"/>
    <col min="5" max="5" width="11.42578125" style="33" bestFit="1" customWidth="1"/>
    <col min="6" max="6" width="10.425781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177</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51</v>
      </c>
      <c r="C7" s="46" t="s">
        <v>52</v>
      </c>
      <c r="D7" s="46" t="s">
        <v>53</v>
      </c>
      <c r="E7" s="47">
        <v>1087767</v>
      </c>
      <c r="F7" s="48">
        <v>53282.090961000002</v>
      </c>
      <c r="G7" s="49">
        <v>4.0256960000000001E-2</v>
      </c>
      <c r="H7" s="39" t="s">
        <v>135</v>
      </c>
    </row>
    <row r="8" spans="1:9" x14ac:dyDescent="0.2">
      <c r="A8" s="45">
        <v>2</v>
      </c>
      <c r="B8" s="46" t="s">
        <v>38</v>
      </c>
      <c r="C8" s="46" t="s">
        <v>39</v>
      </c>
      <c r="D8" s="46" t="s">
        <v>40</v>
      </c>
      <c r="E8" s="47">
        <v>1161757</v>
      </c>
      <c r="F8" s="48">
        <v>44729.968013999998</v>
      </c>
      <c r="G8" s="49">
        <v>3.3795449999999998E-2</v>
      </c>
      <c r="H8" s="39" t="s">
        <v>135</v>
      </c>
    </row>
    <row r="9" spans="1:9" x14ac:dyDescent="0.2">
      <c r="A9" s="45">
        <v>3</v>
      </c>
      <c r="B9" s="46" t="s">
        <v>178</v>
      </c>
      <c r="C9" s="46" t="s">
        <v>179</v>
      </c>
      <c r="D9" s="46" t="s">
        <v>180</v>
      </c>
      <c r="E9" s="47">
        <v>11498475</v>
      </c>
      <c r="F9" s="48">
        <v>43038.791924999998</v>
      </c>
      <c r="G9" s="49">
        <v>3.2517690000000002E-2</v>
      </c>
      <c r="H9" s="39" t="s">
        <v>135</v>
      </c>
    </row>
    <row r="10" spans="1:9" x14ac:dyDescent="0.2">
      <c r="A10" s="45">
        <v>4</v>
      </c>
      <c r="B10" s="46" t="s">
        <v>181</v>
      </c>
      <c r="C10" s="46" t="s">
        <v>182</v>
      </c>
      <c r="D10" s="46" t="s">
        <v>183</v>
      </c>
      <c r="E10" s="47">
        <v>1601739</v>
      </c>
      <c r="F10" s="48">
        <v>35558.605799999998</v>
      </c>
      <c r="G10" s="49">
        <v>2.6866089999999999E-2</v>
      </c>
      <c r="H10" s="39" t="s">
        <v>135</v>
      </c>
    </row>
    <row r="11" spans="1:9" x14ac:dyDescent="0.2">
      <c r="A11" s="45">
        <v>5</v>
      </c>
      <c r="B11" s="46" t="s">
        <v>184</v>
      </c>
      <c r="C11" s="46" t="s">
        <v>185</v>
      </c>
      <c r="D11" s="46" t="s">
        <v>31</v>
      </c>
      <c r="E11" s="47">
        <v>10399688</v>
      </c>
      <c r="F11" s="48">
        <v>31183.464467999998</v>
      </c>
      <c r="G11" s="49">
        <v>2.356047E-2</v>
      </c>
      <c r="H11" s="39" t="s">
        <v>135</v>
      </c>
    </row>
    <row r="12" spans="1:9" x14ac:dyDescent="0.2">
      <c r="A12" s="45">
        <v>6</v>
      </c>
      <c r="B12" s="46" t="s">
        <v>186</v>
      </c>
      <c r="C12" s="46" t="s">
        <v>187</v>
      </c>
      <c r="D12" s="46" t="s">
        <v>31</v>
      </c>
      <c r="E12" s="47">
        <v>2859289</v>
      </c>
      <c r="F12" s="48">
        <v>28321.257545</v>
      </c>
      <c r="G12" s="49">
        <v>2.1397949999999999E-2</v>
      </c>
      <c r="H12" s="39" t="s">
        <v>135</v>
      </c>
    </row>
    <row r="13" spans="1:9" x14ac:dyDescent="0.2">
      <c r="A13" s="45">
        <v>7</v>
      </c>
      <c r="B13" s="46" t="s">
        <v>188</v>
      </c>
      <c r="C13" s="46" t="s">
        <v>189</v>
      </c>
      <c r="D13" s="46" t="s">
        <v>31</v>
      </c>
      <c r="E13" s="47">
        <v>38278844</v>
      </c>
      <c r="F13" s="48">
        <v>28127.2945712</v>
      </c>
      <c r="G13" s="49">
        <v>2.12514E-2</v>
      </c>
      <c r="H13" s="39" t="s">
        <v>135</v>
      </c>
    </row>
    <row r="14" spans="1:9" x14ac:dyDescent="0.2">
      <c r="A14" s="45">
        <v>8</v>
      </c>
      <c r="B14" s="46" t="s">
        <v>190</v>
      </c>
      <c r="C14" s="46" t="s">
        <v>191</v>
      </c>
      <c r="D14" s="46" t="s">
        <v>48</v>
      </c>
      <c r="E14" s="47">
        <v>6735835</v>
      </c>
      <c r="F14" s="48">
        <v>27623.659335</v>
      </c>
      <c r="G14" s="49">
        <v>2.087089E-2</v>
      </c>
      <c r="H14" s="39" t="s">
        <v>135</v>
      </c>
    </row>
    <row r="15" spans="1:9" x14ac:dyDescent="0.2">
      <c r="A15" s="45">
        <v>9</v>
      </c>
      <c r="B15" s="46" t="s">
        <v>120</v>
      </c>
      <c r="C15" s="46" t="s">
        <v>121</v>
      </c>
      <c r="D15" s="46" t="s">
        <v>122</v>
      </c>
      <c r="E15" s="47">
        <v>2219329</v>
      </c>
      <c r="F15" s="48">
        <v>27612.891417999999</v>
      </c>
      <c r="G15" s="49">
        <v>2.0862749999999999E-2</v>
      </c>
      <c r="H15" s="39" t="s">
        <v>135</v>
      </c>
    </row>
    <row r="16" spans="1:9" x14ac:dyDescent="0.2">
      <c r="A16" s="45">
        <v>10</v>
      </c>
      <c r="B16" s="46" t="s">
        <v>192</v>
      </c>
      <c r="C16" s="46" t="s">
        <v>193</v>
      </c>
      <c r="D16" s="46" t="s">
        <v>19</v>
      </c>
      <c r="E16" s="47">
        <v>6264200</v>
      </c>
      <c r="F16" s="48">
        <v>27484.177500000002</v>
      </c>
      <c r="G16" s="49">
        <v>2.0765499999999999E-2</v>
      </c>
      <c r="H16" s="39" t="s">
        <v>135</v>
      </c>
    </row>
    <row r="17" spans="1:8" x14ac:dyDescent="0.2">
      <c r="A17" s="45">
        <v>11</v>
      </c>
      <c r="B17" s="46" t="s">
        <v>194</v>
      </c>
      <c r="C17" s="46" t="s">
        <v>195</v>
      </c>
      <c r="D17" s="46" t="s">
        <v>196</v>
      </c>
      <c r="E17" s="47">
        <v>3395879</v>
      </c>
      <c r="F17" s="48">
        <v>26781.599733499999</v>
      </c>
      <c r="G17" s="49">
        <v>2.023467E-2</v>
      </c>
      <c r="H17" s="39" t="s">
        <v>135</v>
      </c>
    </row>
    <row r="18" spans="1:8" x14ac:dyDescent="0.2">
      <c r="A18" s="45">
        <v>12</v>
      </c>
      <c r="B18" s="46" t="s">
        <v>197</v>
      </c>
      <c r="C18" s="46" t="s">
        <v>198</v>
      </c>
      <c r="D18" s="46" t="s">
        <v>199</v>
      </c>
      <c r="E18" s="47">
        <v>945165</v>
      </c>
      <c r="F18" s="48">
        <v>25586.561715</v>
      </c>
      <c r="G18" s="49">
        <v>1.9331770000000002E-2</v>
      </c>
      <c r="H18" s="39" t="s">
        <v>135</v>
      </c>
    </row>
    <row r="19" spans="1:8" x14ac:dyDescent="0.2">
      <c r="A19" s="45">
        <v>13</v>
      </c>
      <c r="B19" s="46" t="s">
        <v>200</v>
      </c>
      <c r="C19" s="46" t="s">
        <v>201</v>
      </c>
      <c r="D19" s="46" t="s">
        <v>102</v>
      </c>
      <c r="E19" s="47">
        <v>2703039</v>
      </c>
      <c r="F19" s="48">
        <v>25480.197133500002</v>
      </c>
      <c r="G19" s="49">
        <v>1.925141E-2</v>
      </c>
      <c r="H19" s="39" t="s">
        <v>135</v>
      </c>
    </row>
    <row r="20" spans="1:8" x14ac:dyDescent="0.2">
      <c r="A20" s="45">
        <v>14</v>
      </c>
      <c r="B20" s="46" t="s">
        <v>202</v>
      </c>
      <c r="C20" s="46" t="s">
        <v>203</v>
      </c>
      <c r="D20" s="46" t="s">
        <v>53</v>
      </c>
      <c r="E20" s="47">
        <v>281233</v>
      </c>
      <c r="F20" s="48">
        <v>24215.567465</v>
      </c>
      <c r="G20" s="49">
        <v>1.829592E-2</v>
      </c>
      <c r="H20" s="39" t="s">
        <v>135</v>
      </c>
    </row>
    <row r="21" spans="1:8" x14ac:dyDescent="0.2">
      <c r="A21" s="45">
        <v>15</v>
      </c>
      <c r="B21" s="46" t="s">
        <v>204</v>
      </c>
      <c r="C21" s="46" t="s">
        <v>205</v>
      </c>
      <c r="D21" s="46" t="s">
        <v>206</v>
      </c>
      <c r="E21" s="47">
        <v>1050069</v>
      </c>
      <c r="F21" s="48">
        <v>24171.538311</v>
      </c>
      <c r="G21" s="49">
        <v>1.826266E-2</v>
      </c>
      <c r="H21" s="39" t="s">
        <v>135</v>
      </c>
    </row>
    <row r="22" spans="1:8" x14ac:dyDescent="0.2">
      <c r="A22" s="45">
        <v>16</v>
      </c>
      <c r="B22" s="46" t="s">
        <v>207</v>
      </c>
      <c r="C22" s="46" t="s">
        <v>208</v>
      </c>
      <c r="D22" s="46" t="s">
        <v>107</v>
      </c>
      <c r="E22" s="47">
        <v>1413445</v>
      </c>
      <c r="F22" s="48">
        <v>23443.39877</v>
      </c>
      <c r="G22" s="49">
        <v>1.7712519999999999E-2</v>
      </c>
      <c r="H22" s="39" t="s">
        <v>135</v>
      </c>
    </row>
    <row r="23" spans="1:8" x14ac:dyDescent="0.2">
      <c r="A23" s="45">
        <v>17</v>
      </c>
      <c r="B23" s="46" t="s">
        <v>209</v>
      </c>
      <c r="C23" s="46" t="s">
        <v>210</v>
      </c>
      <c r="D23" s="46" t="s">
        <v>180</v>
      </c>
      <c r="E23" s="47">
        <v>149775</v>
      </c>
      <c r="F23" s="48">
        <v>22629.50475</v>
      </c>
      <c r="G23" s="49">
        <v>1.7097580000000001E-2</v>
      </c>
      <c r="H23" s="39" t="s">
        <v>135</v>
      </c>
    </row>
    <row r="24" spans="1:8" x14ac:dyDescent="0.2">
      <c r="A24" s="45">
        <v>18</v>
      </c>
      <c r="B24" s="46" t="s">
        <v>26</v>
      </c>
      <c r="C24" s="46" t="s">
        <v>27</v>
      </c>
      <c r="D24" s="46" t="s">
        <v>28</v>
      </c>
      <c r="E24" s="47">
        <v>5030754</v>
      </c>
      <c r="F24" s="48">
        <v>22371.763038000001</v>
      </c>
      <c r="G24" s="49">
        <v>1.6902850000000001E-2</v>
      </c>
      <c r="H24" s="39" t="s">
        <v>135</v>
      </c>
    </row>
    <row r="25" spans="1:8" x14ac:dyDescent="0.2">
      <c r="A25" s="45">
        <v>19</v>
      </c>
      <c r="B25" s="46" t="s">
        <v>211</v>
      </c>
      <c r="C25" s="46" t="s">
        <v>212</v>
      </c>
      <c r="D25" s="46" t="s">
        <v>213</v>
      </c>
      <c r="E25" s="47">
        <v>1484674</v>
      </c>
      <c r="F25" s="48">
        <v>21996.929983999999</v>
      </c>
      <c r="G25" s="49">
        <v>1.661965E-2</v>
      </c>
      <c r="H25" s="39" t="s">
        <v>135</v>
      </c>
    </row>
    <row r="26" spans="1:8" x14ac:dyDescent="0.2">
      <c r="A26" s="45">
        <v>20</v>
      </c>
      <c r="B26" s="46" t="s">
        <v>214</v>
      </c>
      <c r="C26" s="46" t="s">
        <v>215</v>
      </c>
      <c r="D26" s="46" t="s">
        <v>216</v>
      </c>
      <c r="E26" s="47">
        <v>4205794</v>
      </c>
      <c r="F26" s="48">
        <v>21865.923006000001</v>
      </c>
      <c r="G26" s="49">
        <v>1.652066E-2</v>
      </c>
      <c r="H26" s="39" t="s">
        <v>135</v>
      </c>
    </row>
    <row r="27" spans="1:8" x14ac:dyDescent="0.2">
      <c r="A27" s="45">
        <v>21</v>
      </c>
      <c r="B27" s="46" t="s">
        <v>217</v>
      </c>
      <c r="C27" s="46" t="s">
        <v>218</v>
      </c>
      <c r="D27" s="46" t="s">
        <v>219</v>
      </c>
      <c r="E27" s="47">
        <v>1831515</v>
      </c>
      <c r="F27" s="48">
        <v>21718.104869999999</v>
      </c>
      <c r="G27" s="49">
        <v>1.640898E-2</v>
      </c>
      <c r="H27" s="39" t="s">
        <v>135</v>
      </c>
    </row>
    <row r="28" spans="1:8" x14ac:dyDescent="0.2">
      <c r="A28" s="45">
        <v>22</v>
      </c>
      <c r="B28" s="46" t="s">
        <v>87</v>
      </c>
      <c r="C28" s="46" t="s">
        <v>88</v>
      </c>
      <c r="D28" s="46" t="s">
        <v>78</v>
      </c>
      <c r="E28" s="47">
        <v>5002614</v>
      </c>
      <c r="F28" s="48">
        <v>21681.329076000002</v>
      </c>
      <c r="G28" s="49">
        <v>1.6381199999999999E-2</v>
      </c>
      <c r="H28" s="39" t="s">
        <v>135</v>
      </c>
    </row>
    <row r="29" spans="1:8" x14ac:dyDescent="0.2">
      <c r="A29" s="45">
        <v>23</v>
      </c>
      <c r="B29" s="46" t="s">
        <v>127</v>
      </c>
      <c r="C29" s="46" t="s">
        <v>128</v>
      </c>
      <c r="D29" s="46" t="s">
        <v>48</v>
      </c>
      <c r="E29" s="47">
        <v>188672</v>
      </c>
      <c r="F29" s="48">
        <v>19863.388159999999</v>
      </c>
      <c r="G29" s="49">
        <v>1.5007660000000001E-2</v>
      </c>
      <c r="H29" s="39" t="s">
        <v>135</v>
      </c>
    </row>
    <row r="30" spans="1:8" x14ac:dyDescent="0.2">
      <c r="A30" s="45">
        <v>24</v>
      </c>
      <c r="B30" s="46" t="s">
        <v>220</v>
      </c>
      <c r="C30" s="46" t="s">
        <v>221</v>
      </c>
      <c r="D30" s="46" t="s">
        <v>31</v>
      </c>
      <c r="E30" s="47">
        <v>2065000</v>
      </c>
      <c r="F30" s="48">
        <v>19789.927500000002</v>
      </c>
      <c r="G30" s="49">
        <v>1.4952160000000001E-2</v>
      </c>
      <c r="H30" s="39" t="s">
        <v>135</v>
      </c>
    </row>
    <row r="31" spans="1:8" x14ac:dyDescent="0.2">
      <c r="A31" s="45">
        <v>25</v>
      </c>
      <c r="B31" s="46" t="s">
        <v>68</v>
      </c>
      <c r="C31" s="46" t="s">
        <v>69</v>
      </c>
      <c r="D31" s="46" t="s">
        <v>45</v>
      </c>
      <c r="E31" s="47">
        <v>129597</v>
      </c>
      <c r="F31" s="48">
        <v>19652.089080000002</v>
      </c>
      <c r="G31" s="49">
        <v>1.484802E-2</v>
      </c>
      <c r="H31" s="39" t="s">
        <v>135</v>
      </c>
    </row>
    <row r="32" spans="1:8" x14ac:dyDescent="0.2">
      <c r="A32" s="45">
        <v>26</v>
      </c>
      <c r="B32" s="46" t="s">
        <v>222</v>
      </c>
      <c r="C32" s="46" t="s">
        <v>223</v>
      </c>
      <c r="D32" s="46" t="s">
        <v>219</v>
      </c>
      <c r="E32" s="47">
        <v>400239</v>
      </c>
      <c r="F32" s="48">
        <v>18943.311870000001</v>
      </c>
      <c r="G32" s="49">
        <v>1.4312500000000001E-2</v>
      </c>
      <c r="H32" s="39" t="s">
        <v>135</v>
      </c>
    </row>
    <row r="33" spans="1:8" x14ac:dyDescent="0.2">
      <c r="A33" s="45">
        <v>27</v>
      </c>
      <c r="B33" s="46" t="s">
        <v>83</v>
      </c>
      <c r="C33" s="46" t="s">
        <v>84</v>
      </c>
      <c r="D33" s="46" t="s">
        <v>25</v>
      </c>
      <c r="E33" s="47">
        <v>332412</v>
      </c>
      <c r="F33" s="48">
        <v>18801.222720000002</v>
      </c>
      <c r="G33" s="49">
        <v>1.420515E-2</v>
      </c>
      <c r="H33" s="39" t="s">
        <v>135</v>
      </c>
    </row>
    <row r="34" spans="1:8" x14ac:dyDescent="0.2">
      <c r="A34" s="45">
        <v>28</v>
      </c>
      <c r="B34" s="46" t="s">
        <v>224</v>
      </c>
      <c r="C34" s="46" t="s">
        <v>225</v>
      </c>
      <c r="D34" s="46" t="s">
        <v>226</v>
      </c>
      <c r="E34" s="47">
        <v>465740</v>
      </c>
      <c r="F34" s="48">
        <v>18022.74078</v>
      </c>
      <c r="G34" s="49">
        <v>1.3616970000000001E-2</v>
      </c>
      <c r="H34" s="39" t="s">
        <v>135</v>
      </c>
    </row>
    <row r="35" spans="1:8" x14ac:dyDescent="0.2">
      <c r="A35" s="45">
        <v>29</v>
      </c>
      <c r="B35" s="46" t="s">
        <v>64</v>
      </c>
      <c r="C35" s="46" t="s">
        <v>65</v>
      </c>
      <c r="D35" s="46" t="s">
        <v>16</v>
      </c>
      <c r="E35" s="47">
        <v>3918843</v>
      </c>
      <c r="F35" s="48">
        <v>17828.776228499999</v>
      </c>
      <c r="G35" s="49">
        <v>1.347042E-2</v>
      </c>
      <c r="H35" s="39" t="s">
        <v>135</v>
      </c>
    </row>
    <row r="36" spans="1:8" x14ac:dyDescent="0.2">
      <c r="A36" s="45">
        <v>30</v>
      </c>
      <c r="B36" s="46" t="s">
        <v>227</v>
      </c>
      <c r="C36" s="46" t="s">
        <v>228</v>
      </c>
      <c r="D36" s="46" t="s">
        <v>45</v>
      </c>
      <c r="E36" s="47">
        <v>3129017</v>
      </c>
      <c r="F36" s="48">
        <v>16724.595864999999</v>
      </c>
      <c r="G36" s="49">
        <v>1.263617E-2</v>
      </c>
      <c r="H36" s="39" t="s">
        <v>135</v>
      </c>
    </row>
    <row r="37" spans="1:8" x14ac:dyDescent="0.2">
      <c r="A37" s="45">
        <v>31</v>
      </c>
      <c r="B37" s="46" t="s">
        <v>229</v>
      </c>
      <c r="C37" s="46" t="s">
        <v>230</v>
      </c>
      <c r="D37" s="46" t="s">
        <v>231</v>
      </c>
      <c r="E37" s="47">
        <v>1018291</v>
      </c>
      <c r="F37" s="48">
        <v>16343.57055</v>
      </c>
      <c r="G37" s="49">
        <v>1.234828E-2</v>
      </c>
      <c r="H37" s="39" t="s">
        <v>135</v>
      </c>
    </row>
    <row r="38" spans="1:8" x14ac:dyDescent="0.2">
      <c r="A38" s="45">
        <v>32</v>
      </c>
      <c r="B38" s="46" t="s">
        <v>70</v>
      </c>
      <c r="C38" s="46" t="s">
        <v>71</v>
      </c>
      <c r="D38" s="46" t="s">
        <v>22</v>
      </c>
      <c r="E38" s="47">
        <v>1037368</v>
      </c>
      <c r="F38" s="48">
        <v>16249.332351999999</v>
      </c>
      <c r="G38" s="49">
        <v>1.2277079999999999E-2</v>
      </c>
      <c r="H38" s="39" t="s">
        <v>135</v>
      </c>
    </row>
    <row r="39" spans="1:8" x14ac:dyDescent="0.2">
      <c r="A39" s="45">
        <v>33</v>
      </c>
      <c r="B39" s="46" t="s">
        <v>232</v>
      </c>
      <c r="C39" s="46" t="s">
        <v>233</v>
      </c>
      <c r="D39" s="46" t="s">
        <v>206</v>
      </c>
      <c r="E39" s="47">
        <v>873994</v>
      </c>
      <c r="F39" s="48">
        <v>15925.918668</v>
      </c>
      <c r="G39" s="49">
        <v>1.203273E-2</v>
      </c>
      <c r="H39" s="39" t="s">
        <v>135</v>
      </c>
    </row>
    <row r="40" spans="1:8" ht="25.5" x14ac:dyDescent="0.2">
      <c r="A40" s="45">
        <v>34</v>
      </c>
      <c r="B40" s="46" t="s">
        <v>234</v>
      </c>
      <c r="C40" s="46" t="s">
        <v>235</v>
      </c>
      <c r="D40" s="46" t="s">
        <v>199</v>
      </c>
      <c r="E40" s="47">
        <v>1419323</v>
      </c>
      <c r="F40" s="48">
        <v>15663.648628000001</v>
      </c>
      <c r="G40" s="49">
        <v>1.1834570000000001E-2</v>
      </c>
      <c r="H40" s="39" t="s">
        <v>135</v>
      </c>
    </row>
    <row r="41" spans="1:8" x14ac:dyDescent="0.2">
      <c r="A41" s="45">
        <v>35</v>
      </c>
      <c r="B41" s="46" t="s">
        <v>236</v>
      </c>
      <c r="C41" s="46" t="s">
        <v>237</v>
      </c>
      <c r="D41" s="46" t="s">
        <v>206</v>
      </c>
      <c r="E41" s="47">
        <v>275425</v>
      </c>
      <c r="F41" s="48">
        <v>15532.592875</v>
      </c>
      <c r="G41" s="49">
        <v>1.1735560000000001E-2</v>
      </c>
      <c r="H41" s="39" t="s">
        <v>135</v>
      </c>
    </row>
    <row r="42" spans="1:8" x14ac:dyDescent="0.2">
      <c r="A42" s="45">
        <v>36</v>
      </c>
      <c r="B42" s="46" t="s">
        <v>238</v>
      </c>
      <c r="C42" s="46" t="s">
        <v>239</v>
      </c>
      <c r="D42" s="46" t="s">
        <v>240</v>
      </c>
      <c r="E42" s="47">
        <v>675628</v>
      </c>
      <c r="F42" s="48">
        <v>15232.03326</v>
      </c>
      <c r="G42" s="49">
        <v>1.150847E-2</v>
      </c>
      <c r="H42" s="39" t="s">
        <v>135</v>
      </c>
    </row>
    <row r="43" spans="1:8" x14ac:dyDescent="0.2">
      <c r="A43" s="45">
        <v>37</v>
      </c>
      <c r="B43" s="46" t="s">
        <v>241</v>
      </c>
      <c r="C43" s="46" t="s">
        <v>242</v>
      </c>
      <c r="D43" s="46" t="s">
        <v>102</v>
      </c>
      <c r="E43" s="47">
        <v>1054917</v>
      </c>
      <c r="F43" s="48">
        <v>14767.783083</v>
      </c>
      <c r="G43" s="49">
        <v>1.115771E-2</v>
      </c>
      <c r="H43" s="39" t="s">
        <v>135</v>
      </c>
    </row>
    <row r="44" spans="1:8" x14ac:dyDescent="0.2">
      <c r="A44" s="45">
        <v>38</v>
      </c>
      <c r="B44" s="46" t="s">
        <v>243</v>
      </c>
      <c r="C44" s="46" t="s">
        <v>244</v>
      </c>
      <c r="D44" s="46" t="s">
        <v>31</v>
      </c>
      <c r="E44" s="47">
        <v>1520389</v>
      </c>
      <c r="F44" s="48">
        <v>14546.3217575</v>
      </c>
      <c r="G44" s="49">
        <v>1.0990379999999999E-2</v>
      </c>
      <c r="H44" s="39" t="s">
        <v>135</v>
      </c>
    </row>
    <row r="45" spans="1:8" x14ac:dyDescent="0.2">
      <c r="A45" s="45">
        <v>39</v>
      </c>
      <c r="B45" s="46" t="s">
        <v>245</v>
      </c>
      <c r="C45" s="46" t="s">
        <v>246</v>
      </c>
      <c r="D45" s="46" t="s">
        <v>180</v>
      </c>
      <c r="E45" s="47">
        <v>2651690</v>
      </c>
      <c r="F45" s="48">
        <v>14259.462975</v>
      </c>
      <c r="G45" s="49">
        <v>1.0773649999999999E-2</v>
      </c>
      <c r="H45" s="39" t="s">
        <v>135</v>
      </c>
    </row>
    <row r="46" spans="1:8" x14ac:dyDescent="0.2">
      <c r="A46" s="45">
        <v>40</v>
      </c>
      <c r="B46" s="46" t="s">
        <v>247</v>
      </c>
      <c r="C46" s="46" t="s">
        <v>248</v>
      </c>
      <c r="D46" s="46" t="s">
        <v>249</v>
      </c>
      <c r="E46" s="47">
        <v>782298</v>
      </c>
      <c r="F46" s="48">
        <v>14186.191932</v>
      </c>
      <c r="G46" s="49">
        <v>1.071829E-2</v>
      </c>
      <c r="H46" s="39" t="s">
        <v>135</v>
      </c>
    </row>
    <row r="47" spans="1:8" x14ac:dyDescent="0.2">
      <c r="A47" s="45">
        <v>41</v>
      </c>
      <c r="B47" s="46" t="s">
        <v>250</v>
      </c>
      <c r="C47" s="46" t="s">
        <v>251</v>
      </c>
      <c r="D47" s="46" t="s">
        <v>45</v>
      </c>
      <c r="E47" s="47">
        <v>514615</v>
      </c>
      <c r="F47" s="48">
        <v>14169.40941</v>
      </c>
      <c r="G47" s="49">
        <v>1.0705610000000001E-2</v>
      </c>
      <c r="H47" s="39" t="s">
        <v>135</v>
      </c>
    </row>
    <row r="48" spans="1:8" x14ac:dyDescent="0.2">
      <c r="A48" s="45">
        <v>42</v>
      </c>
      <c r="B48" s="46" t="s">
        <v>252</v>
      </c>
      <c r="C48" s="46" t="s">
        <v>253</v>
      </c>
      <c r="D48" s="46" t="s">
        <v>53</v>
      </c>
      <c r="E48" s="47">
        <v>631409</v>
      </c>
      <c r="F48" s="48">
        <v>14109.465514</v>
      </c>
      <c r="G48" s="49">
        <v>1.0660319999999999E-2</v>
      </c>
      <c r="H48" s="39" t="s">
        <v>135</v>
      </c>
    </row>
    <row r="49" spans="1:8" x14ac:dyDescent="0.2">
      <c r="A49" s="45">
        <v>43</v>
      </c>
      <c r="B49" s="46" t="s">
        <v>91</v>
      </c>
      <c r="C49" s="46" t="s">
        <v>92</v>
      </c>
      <c r="D49" s="46" t="s">
        <v>40</v>
      </c>
      <c r="E49" s="47">
        <v>32272475</v>
      </c>
      <c r="F49" s="48">
        <v>13770.6650825</v>
      </c>
      <c r="G49" s="49">
        <v>1.040434E-2</v>
      </c>
      <c r="H49" s="39" t="s">
        <v>135</v>
      </c>
    </row>
    <row r="50" spans="1:8" x14ac:dyDescent="0.2">
      <c r="A50" s="45">
        <v>44</v>
      </c>
      <c r="B50" s="46" t="s">
        <v>254</v>
      </c>
      <c r="C50" s="46" t="s">
        <v>255</v>
      </c>
      <c r="D50" s="46" t="s">
        <v>45</v>
      </c>
      <c r="E50" s="47">
        <v>3029923</v>
      </c>
      <c r="F50" s="48">
        <v>13757.3653815</v>
      </c>
      <c r="G50" s="49">
        <v>1.039429E-2</v>
      </c>
      <c r="H50" s="39" t="s">
        <v>135</v>
      </c>
    </row>
    <row r="51" spans="1:8" x14ac:dyDescent="0.2">
      <c r="A51" s="45">
        <v>45</v>
      </c>
      <c r="B51" s="46" t="s">
        <v>256</v>
      </c>
      <c r="C51" s="46" t="s">
        <v>257</v>
      </c>
      <c r="D51" s="46" t="s">
        <v>199</v>
      </c>
      <c r="E51" s="47">
        <v>1817907</v>
      </c>
      <c r="F51" s="48">
        <v>13182.552610500001</v>
      </c>
      <c r="G51" s="49">
        <v>9.9600000000000001E-3</v>
      </c>
      <c r="H51" s="39" t="s">
        <v>135</v>
      </c>
    </row>
    <row r="52" spans="1:8" x14ac:dyDescent="0.2">
      <c r="A52" s="45">
        <v>46</v>
      </c>
      <c r="B52" s="46" t="s">
        <v>258</v>
      </c>
      <c r="C52" s="46" t="s">
        <v>259</v>
      </c>
      <c r="D52" s="46" t="s">
        <v>102</v>
      </c>
      <c r="E52" s="47">
        <v>1203815</v>
      </c>
      <c r="F52" s="48">
        <v>13145.057892500001</v>
      </c>
      <c r="G52" s="49">
        <v>9.9316700000000001E-3</v>
      </c>
      <c r="H52" s="39" t="s">
        <v>135</v>
      </c>
    </row>
    <row r="53" spans="1:8" x14ac:dyDescent="0.2">
      <c r="A53" s="45">
        <v>47</v>
      </c>
      <c r="B53" s="46" t="s">
        <v>260</v>
      </c>
      <c r="C53" s="46" t="s">
        <v>261</v>
      </c>
      <c r="D53" s="46" t="s">
        <v>240</v>
      </c>
      <c r="E53" s="47">
        <v>2787428</v>
      </c>
      <c r="F53" s="48">
        <v>12894.641927999999</v>
      </c>
      <c r="G53" s="49">
        <v>9.7424699999999996E-3</v>
      </c>
      <c r="H53" s="39" t="s">
        <v>135</v>
      </c>
    </row>
    <row r="54" spans="1:8" x14ac:dyDescent="0.2">
      <c r="A54" s="45">
        <v>48</v>
      </c>
      <c r="B54" s="46" t="s">
        <v>262</v>
      </c>
      <c r="C54" s="46" t="s">
        <v>263</v>
      </c>
      <c r="D54" s="46" t="s">
        <v>264</v>
      </c>
      <c r="E54" s="47">
        <v>365274</v>
      </c>
      <c r="F54" s="48">
        <v>12829.883975999999</v>
      </c>
      <c r="G54" s="49">
        <v>9.6935400000000005E-3</v>
      </c>
      <c r="H54" s="39" t="s">
        <v>135</v>
      </c>
    </row>
    <row r="55" spans="1:8" x14ac:dyDescent="0.2">
      <c r="A55" s="45">
        <v>49</v>
      </c>
      <c r="B55" s="46" t="s">
        <v>265</v>
      </c>
      <c r="C55" s="46" t="s">
        <v>266</v>
      </c>
      <c r="D55" s="46" t="s">
        <v>107</v>
      </c>
      <c r="E55" s="47">
        <v>919500</v>
      </c>
      <c r="F55" s="48">
        <v>12808.635</v>
      </c>
      <c r="G55" s="49">
        <v>9.6774900000000004E-3</v>
      </c>
      <c r="H55" s="39" t="s">
        <v>135</v>
      </c>
    </row>
    <row r="56" spans="1:8" x14ac:dyDescent="0.2">
      <c r="A56" s="45">
        <v>50</v>
      </c>
      <c r="B56" s="46" t="s">
        <v>267</v>
      </c>
      <c r="C56" s="46" t="s">
        <v>268</v>
      </c>
      <c r="D56" s="46" t="s">
        <v>45</v>
      </c>
      <c r="E56" s="47">
        <v>1024721</v>
      </c>
      <c r="F56" s="48">
        <v>12178.809085000001</v>
      </c>
      <c r="G56" s="49">
        <v>9.2016200000000006E-3</v>
      </c>
      <c r="H56" s="39" t="s">
        <v>135</v>
      </c>
    </row>
    <row r="57" spans="1:8" x14ac:dyDescent="0.2">
      <c r="A57" s="45">
        <v>51</v>
      </c>
      <c r="B57" s="46" t="s">
        <v>269</v>
      </c>
      <c r="C57" s="46" t="s">
        <v>270</v>
      </c>
      <c r="D57" s="46" t="s">
        <v>53</v>
      </c>
      <c r="E57" s="47">
        <v>305155</v>
      </c>
      <c r="F57" s="48">
        <v>12130.521559999999</v>
      </c>
      <c r="G57" s="49">
        <v>9.1651400000000004E-3</v>
      </c>
      <c r="H57" s="39" t="s">
        <v>135</v>
      </c>
    </row>
    <row r="58" spans="1:8" x14ac:dyDescent="0.2">
      <c r="A58" s="45">
        <v>52</v>
      </c>
      <c r="B58" s="46" t="s">
        <v>271</v>
      </c>
      <c r="C58" s="46" t="s">
        <v>272</v>
      </c>
      <c r="D58" s="46" t="s">
        <v>206</v>
      </c>
      <c r="E58" s="47">
        <v>515555</v>
      </c>
      <c r="F58" s="48">
        <v>11587.61418</v>
      </c>
      <c r="G58" s="49">
        <v>8.7549499999999992E-3</v>
      </c>
      <c r="H58" s="39" t="s">
        <v>135</v>
      </c>
    </row>
    <row r="59" spans="1:8" x14ac:dyDescent="0.2">
      <c r="A59" s="45">
        <v>53</v>
      </c>
      <c r="B59" s="46" t="s">
        <v>46</v>
      </c>
      <c r="C59" s="46" t="s">
        <v>47</v>
      </c>
      <c r="D59" s="46" t="s">
        <v>48</v>
      </c>
      <c r="E59" s="47">
        <v>144264</v>
      </c>
      <c r="F59" s="48">
        <v>11503.611360000001</v>
      </c>
      <c r="G59" s="49">
        <v>8.6914799999999997E-3</v>
      </c>
      <c r="H59" s="39" t="s">
        <v>135</v>
      </c>
    </row>
    <row r="60" spans="1:8" x14ac:dyDescent="0.2">
      <c r="A60" s="45">
        <v>54</v>
      </c>
      <c r="B60" s="46" t="s">
        <v>273</v>
      </c>
      <c r="C60" s="46" t="s">
        <v>274</v>
      </c>
      <c r="D60" s="46" t="s">
        <v>240</v>
      </c>
      <c r="E60" s="47">
        <v>100951</v>
      </c>
      <c r="F60" s="48">
        <v>11458.94801</v>
      </c>
      <c r="G60" s="49">
        <v>8.6577400000000006E-3</v>
      </c>
      <c r="H60" s="39" t="s">
        <v>135</v>
      </c>
    </row>
    <row r="61" spans="1:8" x14ac:dyDescent="0.2">
      <c r="A61" s="45">
        <v>55</v>
      </c>
      <c r="B61" s="46" t="s">
        <v>275</v>
      </c>
      <c r="C61" s="46" t="s">
        <v>276</v>
      </c>
      <c r="D61" s="46" t="s">
        <v>216</v>
      </c>
      <c r="E61" s="47">
        <v>1372462</v>
      </c>
      <c r="F61" s="48">
        <v>11090.865422000001</v>
      </c>
      <c r="G61" s="49">
        <v>8.3796400000000007E-3</v>
      </c>
      <c r="H61" s="39" t="s">
        <v>135</v>
      </c>
    </row>
    <row r="62" spans="1:8" x14ac:dyDescent="0.2">
      <c r="A62" s="45">
        <v>56</v>
      </c>
      <c r="B62" s="46" t="s">
        <v>89</v>
      </c>
      <c r="C62" s="46" t="s">
        <v>90</v>
      </c>
      <c r="D62" s="46" t="s">
        <v>45</v>
      </c>
      <c r="E62" s="47">
        <v>251355</v>
      </c>
      <c r="F62" s="48">
        <v>10952.040059999999</v>
      </c>
      <c r="G62" s="49">
        <v>8.2747500000000009E-3</v>
      </c>
      <c r="H62" s="39" t="s">
        <v>135</v>
      </c>
    </row>
    <row r="63" spans="1:8" x14ac:dyDescent="0.2">
      <c r="A63" s="45">
        <v>57</v>
      </c>
      <c r="B63" s="46" t="s">
        <v>277</v>
      </c>
      <c r="C63" s="46" t="s">
        <v>278</v>
      </c>
      <c r="D63" s="46" t="s">
        <v>279</v>
      </c>
      <c r="E63" s="47">
        <v>687834</v>
      </c>
      <c r="F63" s="48">
        <v>10872.592038000001</v>
      </c>
      <c r="G63" s="49">
        <v>8.21472E-3</v>
      </c>
      <c r="H63" s="39" t="s">
        <v>135</v>
      </c>
    </row>
    <row r="64" spans="1:8" x14ac:dyDescent="0.2">
      <c r="A64" s="45">
        <v>58</v>
      </c>
      <c r="B64" s="46" t="s">
        <v>280</v>
      </c>
      <c r="C64" s="46" t="s">
        <v>281</v>
      </c>
      <c r="D64" s="46" t="s">
        <v>107</v>
      </c>
      <c r="E64" s="47">
        <v>686694</v>
      </c>
      <c r="F64" s="48">
        <v>10456.976232000001</v>
      </c>
      <c r="G64" s="49">
        <v>7.9007000000000001E-3</v>
      </c>
      <c r="H64" s="39" t="s">
        <v>135</v>
      </c>
    </row>
    <row r="65" spans="1:8" x14ac:dyDescent="0.2">
      <c r="A65" s="45">
        <v>59</v>
      </c>
      <c r="B65" s="46" t="s">
        <v>282</v>
      </c>
      <c r="C65" s="46" t="s">
        <v>283</v>
      </c>
      <c r="D65" s="46" t="s">
        <v>22</v>
      </c>
      <c r="E65" s="47">
        <v>13548970</v>
      </c>
      <c r="F65" s="48">
        <v>10206.439101</v>
      </c>
      <c r="G65" s="49">
        <v>7.7114100000000001E-3</v>
      </c>
      <c r="H65" s="39" t="s">
        <v>135</v>
      </c>
    </row>
    <row r="66" spans="1:8" x14ac:dyDescent="0.2">
      <c r="A66" s="45">
        <v>60</v>
      </c>
      <c r="B66" s="46" t="s">
        <v>284</v>
      </c>
      <c r="C66" s="46" t="s">
        <v>285</v>
      </c>
      <c r="D66" s="46" t="s">
        <v>95</v>
      </c>
      <c r="E66" s="47">
        <v>3194794</v>
      </c>
      <c r="F66" s="48">
        <v>9736.1347150000001</v>
      </c>
      <c r="G66" s="49">
        <v>7.3560800000000001E-3</v>
      </c>
      <c r="H66" s="39" t="s">
        <v>135</v>
      </c>
    </row>
    <row r="67" spans="1:8" x14ac:dyDescent="0.2">
      <c r="A67" s="45">
        <v>61</v>
      </c>
      <c r="B67" s="46" t="s">
        <v>96</v>
      </c>
      <c r="C67" s="46" t="s">
        <v>97</v>
      </c>
      <c r="D67" s="46" t="s">
        <v>16</v>
      </c>
      <c r="E67" s="47">
        <v>583736</v>
      </c>
      <c r="F67" s="48">
        <v>9380.0537839999997</v>
      </c>
      <c r="G67" s="49">
        <v>7.0870400000000002E-3</v>
      </c>
      <c r="H67" s="39" t="s">
        <v>135</v>
      </c>
    </row>
    <row r="68" spans="1:8" x14ac:dyDescent="0.2">
      <c r="A68" s="45">
        <v>62</v>
      </c>
      <c r="B68" s="46" t="s">
        <v>286</v>
      </c>
      <c r="C68" s="46" t="s">
        <v>287</v>
      </c>
      <c r="D68" s="46" t="s">
        <v>216</v>
      </c>
      <c r="E68" s="47">
        <v>6919293</v>
      </c>
      <c r="F68" s="48">
        <v>8817.9469991999995</v>
      </c>
      <c r="G68" s="49">
        <v>6.66235E-3</v>
      </c>
      <c r="H68" s="39" t="s">
        <v>135</v>
      </c>
    </row>
    <row r="69" spans="1:8" x14ac:dyDescent="0.2">
      <c r="A69" s="45">
        <v>63</v>
      </c>
      <c r="B69" s="46" t="s">
        <v>288</v>
      </c>
      <c r="C69" s="46" t="s">
        <v>289</v>
      </c>
      <c r="D69" s="46" t="s">
        <v>290</v>
      </c>
      <c r="E69" s="47">
        <v>836725</v>
      </c>
      <c r="F69" s="48">
        <v>8614.9205999999995</v>
      </c>
      <c r="G69" s="49">
        <v>6.5089500000000003E-3</v>
      </c>
      <c r="H69" s="39" t="s">
        <v>135</v>
      </c>
    </row>
    <row r="70" spans="1:8" x14ac:dyDescent="0.2">
      <c r="A70" s="45">
        <v>64</v>
      </c>
      <c r="B70" s="46" t="s">
        <v>291</v>
      </c>
      <c r="C70" s="46" t="s">
        <v>292</v>
      </c>
      <c r="D70" s="46" t="s">
        <v>53</v>
      </c>
      <c r="E70" s="47">
        <v>510448</v>
      </c>
      <c r="F70" s="48">
        <v>8485.6875519999994</v>
      </c>
      <c r="G70" s="49">
        <v>6.4113099999999999E-3</v>
      </c>
      <c r="H70" s="39" t="s">
        <v>135</v>
      </c>
    </row>
    <row r="71" spans="1:8" x14ac:dyDescent="0.2">
      <c r="A71" s="45">
        <v>65</v>
      </c>
      <c r="B71" s="46" t="s">
        <v>293</v>
      </c>
      <c r="C71" s="46" t="s">
        <v>294</v>
      </c>
      <c r="D71" s="46" t="s">
        <v>40</v>
      </c>
      <c r="E71" s="47">
        <v>1096442</v>
      </c>
      <c r="F71" s="48">
        <v>8014.9910200000004</v>
      </c>
      <c r="G71" s="49">
        <v>6.0556799999999999E-3</v>
      </c>
      <c r="H71" s="39" t="s">
        <v>135</v>
      </c>
    </row>
    <row r="72" spans="1:8" x14ac:dyDescent="0.2">
      <c r="A72" s="45">
        <v>66</v>
      </c>
      <c r="B72" s="46" t="s">
        <v>295</v>
      </c>
      <c r="C72" s="46" t="s">
        <v>296</v>
      </c>
      <c r="D72" s="46" t="s">
        <v>183</v>
      </c>
      <c r="E72" s="47">
        <v>255227</v>
      </c>
      <c r="F72" s="48">
        <v>7956.1912709999997</v>
      </c>
      <c r="G72" s="49">
        <v>6.0112500000000001E-3</v>
      </c>
      <c r="H72" s="39" t="s">
        <v>135</v>
      </c>
    </row>
    <row r="73" spans="1:8" x14ac:dyDescent="0.2">
      <c r="A73" s="45">
        <v>67</v>
      </c>
      <c r="B73" s="46" t="s">
        <v>297</v>
      </c>
      <c r="C73" s="46" t="s">
        <v>298</v>
      </c>
      <c r="D73" s="46" t="s">
        <v>25</v>
      </c>
      <c r="E73" s="47">
        <v>392082</v>
      </c>
      <c r="F73" s="48">
        <v>7814.1942600000002</v>
      </c>
      <c r="G73" s="49">
        <v>5.9039699999999997E-3</v>
      </c>
      <c r="H73" s="39" t="s">
        <v>135</v>
      </c>
    </row>
    <row r="74" spans="1:8" x14ac:dyDescent="0.2">
      <c r="A74" s="45">
        <v>68</v>
      </c>
      <c r="B74" s="46" t="s">
        <v>299</v>
      </c>
      <c r="C74" s="46" t="s">
        <v>300</v>
      </c>
      <c r="D74" s="46" t="s">
        <v>102</v>
      </c>
      <c r="E74" s="47">
        <v>1567077</v>
      </c>
      <c r="F74" s="48">
        <v>7777.4031510000004</v>
      </c>
      <c r="G74" s="49">
        <v>5.87617E-3</v>
      </c>
      <c r="H74" s="39" t="s">
        <v>135</v>
      </c>
    </row>
    <row r="75" spans="1:8" x14ac:dyDescent="0.2">
      <c r="A75" s="45">
        <v>69</v>
      </c>
      <c r="B75" s="46" t="s">
        <v>301</v>
      </c>
      <c r="C75" s="46" t="s">
        <v>302</v>
      </c>
      <c r="D75" s="46" t="s">
        <v>290</v>
      </c>
      <c r="E75" s="47">
        <v>2395451</v>
      </c>
      <c r="F75" s="48">
        <v>7228.2733925000002</v>
      </c>
      <c r="G75" s="49">
        <v>5.4612799999999998E-3</v>
      </c>
      <c r="H75" s="39" t="s">
        <v>135</v>
      </c>
    </row>
    <row r="76" spans="1:8" x14ac:dyDescent="0.2">
      <c r="A76" s="45">
        <v>70</v>
      </c>
      <c r="B76" s="46" t="s">
        <v>303</v>
      </c>
      <c r="C76" s="46" t="s">
        <v>304</v>
      </c>
      <c r="D76" s="46" t="s">
        <v>219</v>
      </c>
      <c r="E76" s="47">
        <v>909285</v>
      </c>
      <c r="F76" s="48">
        <v>7078.7837250000002</v>
      </c>
      <c r="G76" s="49">
        <v>5.3483300000000001E-3</v>
      </c>
      <c r="H76" s="39" t="s">
        <v>135</v>
      </c>
    </row>
    <row r="77" spans="1:8" x14ac:dyDescent="0.2">
      <c r="A77" s="45">
        <v>71</v>
      </c>
      <c r="B77" s="46" t="s">
        <v>305</v>
      </c>
      <c r="C77" s="46" t="s">
        <v>306</v>
      </c>
      <c r="D77" s="46" t="s">
        <v>48</v>
      </c>
      <c r="E77" s="47">
        <v>1140689</v>
      </c>
      <c r="F77" s="48">
        <v>5202.6825289999997</v>
      </c>
      <c r="G77" s="49">
        <v>3.9308600000000004E-3</v>
      </c>
      <c r="H77" s="39" t="s">
        <v>135</v>
      </c>
    </row>
    <row r="78" spans="1:8" x14ac:dyDescent="0.2">
      <c r="A78" s="45">
        <v>72</v>
      </c>
      <c r="B78" s="46" t="s">
        <v>307</v>
      </c>
      <c r="C78" s="46" t="s">
        <v>308</v>
      </c>
      <c r="D78" s="46" t="s">
        <v>199</v>
      </c>
      <c r="E78" s="47">
        <v>3148615</v>
      </c>
      <c r="F78" s="48">
        <v>5147.6706635</v>
      </c>
      <c r="G78" s="49">
        <v>3.8892900000000001E-3</v>
      </c>
      <c r="H78" s="39" t="s">
        <v>135</v>
      </c>
    </row>
    <row r="79" spans="1:8" x14ac:dyDescent="0.2">
      <c r="A79" s="45">
        <v>73</v>
      </c>
      <c r="B79" s="46" t="s">
        <v>309</v>
      </c>
      <c r="C79" s="46" t="s">
        <v>310</v>
      </c>
      <c r="D79" s="46" t="s">
        <v>180</v>
      </c>
      <c r="E79" s="47">
        <v>108014</v>
      </c>
      <c r="F79" s="48">
        <v>4727.1246959999999</v>
      </c>
      <c r="G79" s="49">
        <v>3.5715500000000002E-3</v>
      </c>
      <c r="H79" s="39" t="s">
        <v>135</v>
      </c>
    </row>
    <row r="80" spans="1:8" x14ac:dyDescent="0.2">
      <c r="A80" s="45">
        <v>74</v>
      </c>
      <c r="B80" s="46" t="s">
        <v>311</v>
      </c>
      <c r="C80" s="46" t="s">
        <v>312</v>
      </c>
      <c r="D80" s="46" t="s">
        <v>290</v>
      </c>
      <c r="E80" s="47">
        <v>1752674</v>
      </c>
      <c r="F80" s="48">
        <v>4652.9989352000002</v>
      </c>
      <c r="G80" s="49">
        <v>3.5155500000000001E-3</v>
      </c>
      <c r="H80" s="39" t="s">
        <v>135</v>
      </c>
    </row>
    <row r="81" spans="1:8" x14ac:dyDescent="0.2">
      <c r="A81" s="45">
        <v>75</v>
      </c>
      <c r="B81" s="46" t="s">
        <v>313</v>
      </c>
      <c r="C81" s="46" t="s">
        <v>314</v>
      </c>
      <c r="D81" s="46" t="s">
        <v>206</v>
      </c>
      <c r="E81" s="47">
        <v>299492</v>
      </c>
      <c r="F81" s="48">
        <v>2760.4177639999998</v>
      </c>
      <c r="G81" s="49">
        <v>2.0856199999999998E-3</v>
      </c>
      <c r="H81" s="39" t="s">
        <v>135</v>
      </c>
    </row>
    <row r="82" spans="1:8" x14ac:dyDescent="0.2">
      <c r="A82" s="45">
        <v>76</v>
      </c>
      <c r="B82" s="46" t="s">
        <v>315</v>
      </c>
      <c r="C82" s="46" t="s">
        <v>316</v>
      </c>
      <c r="D82" s="46" t="s">
        <v>180</v>
      </c>
      <c r="E82" s="47">
        <v>103727</v>
      </c>
      <c r="F82" s="48">
        <v>1119.629238</v>
      </c>
      <c r="G82" s="49">
        <v>8.4592999999999995E-4</v>
      </c>
      <c r="H82" s="39" t="s">
        <v>135</v>
      </c>
    </row>
    <row r="83" spans="1:8" x14ac:dyDescent="0.2">
      <c r="A83" s="50"/>
      <c r="B83" s="50"/>
      <c r="C83" s="51" t="s">
        <v>134</v>
      </c>
      <c r="D83" s="50"/>
      <c r="E83" s="50" t="s">
        <v>135</v>
      </c>
      <c r="F83" s="52">
        <v>1278858.7258116</v>
      </c>
      <c r="G83" s="53">
        <v>0.96623387999999999</v>
      </c>
      <c r="H83" s="39" t="s">
        <v>135</v>
      </c>
    </row>
    <row r="84" spans="1:8" x14ac:dyDescent="0.2">
      <c r="A84" s="50"/>
      <c r="B84" s="50"/>
      <c r="C84" s="54"/>
      <c r="D84" s="50"/>
      <c r="E84" s="50"/>
      <c r="F84" s="55"/>
      <c r="G84" s="55"/>
      <c r="H84" s="39" t="s">
        <v>135</v>
      </c>
    </row>
    <row r="85" spans="1:8" x14ac:dyDescent="0.2">
      <c r="A85" s="50"/>
      <c r="B85" s="50"/>
      <c r="C85" s="51" t="s">
        <v>136</v>
      </c>
      <c r="D85" s="50"/>
      <c r="E85" s="50"/>
      <c r="F85" s="50"/>
      <c r="G85" s="50"/>
      <c r="H85" s="39" t="s">
        <v>135</v>
      </c>
    </row>
    <row r="86" spans="1:8" x14ac:dyDescent="0.2">
      <c r="A86" s="50"/>
      <c r="B86" s="50"/>
      <c r="C86" s="51" t="s">
        <v>134</v>
      </c>
      <c r="D86" s="50"/>
      <c r="E86" s="50" t="s">
        <v>135</v>
      </c>
      <c r="F86" s="56" t="s">
        <v>137</v>
      </c>
      <c r="G86" s="53">
        <v>0</v>
      </c>
      <c r="H86" s="39" t="s">
        <v>135</v>
      </c>
    </row>
    <row r="87" spans="1:8" x14ac:dyDescent="0.2">
      <c r="A87" s="50"/>
      <c r="B87" s="50"/>
      <c r="C87" s="54"/>
      <c r="D87" s="50"/>
      <c r="E87" s="50"/>
      <c r="F87" s="55"/>
      <c r="G87" s="55"/>
      <c r="H87" s="39" t="s">
        <v>135</v>
      </c>
    </row>
    <row r="88" spans="1:8" x14ac:dyDescent="0.2">
      <c r="A88" s="50"/>
      <c r="B88" s="50"/>
      <c r="C88" s="51" t="s">
        <v>138</v>
      </c>
      <c r="D88" s="50"/>
      <c r="E88" s="50"/>
      <c r="F88" s="50"/>
      <c r="G88" s="50"/>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139</v>
      </c>
      <c r="D91" s="50"/>
      <c r="E91" s="50"/>
      <c r="F91" s="50"/>
      <c r="G91" s="50"/>
      <c r="H91" s="39" t="s">
        <v>135</v>
      </c>
    </row>
    <row r="92" spans="1:8" x14ac:dyDescent="0.2">
      <c r="A92" s="50"/>
      <c r="B92" s="50"/>
      <c r="C92" s="51" t="s">
        <v>134</v>
      </c>
      <c r="D92" s="50"/>
      <c r="E92" s="50" t="s">
        <v>135</v>
      </c>
      <c r="F92" s="56" t="s">
        <v>137</v>
      </c>
      <c r="G92" s="53">
        <v>0</v>
      </c>
      <c r="H92" s="39" t="s">
        <v>135</v>
      </c>
    </row>
    <row r="93" spans="1:8" x14ac:dyDescent="0.2">
      <c r="A93" s="50"/>
      <c r="B93" s="50"/>
      <c r="C93" s="54"/>
      <c r="D93" s="50"/>
      <c r="E93" s="50"/>
      <c r="F93" s="55"/>
      <c r="G93" s="55"/>
      <c r="H93" s="39" t="s">
        <v>135</v>
      </c>
    </row>
    <row r="94" spans="1:8" x14ac:dyDescent="0.2">
      <c r="A94" s="50"/>
      <c r="B94" s="50"/>
      <c r="C94" s="51" t="s">
        <v>140</v>
      </c>
      <c r="D94" s="50"/>
      <c r="E94" s="50"/>
      <c r="F94" s="55"/>
      <c r="G94" s="55"/>
      <c r="H94" s="39" t="s">
        <v>135</v>
      </c>
    </row>
    <row r="95" spans="1:8" x14ac:dyDescent="0.2">
      <c r="A95" s="50"/>
      <c r="B95" s="50"/>
      <c r="C95" s="51" t="s">
        <v>134</v>
      </c>
      <c r="D95" s="50"/>
      <c r="E95" s="50" t="s">
        <v>135</v>
      </c>
      <c r="F95" s="56" t="s">
        <v>137</v>
      </c>
      <c r="G95" s="53">
        <v>0</v>
      </c>
      <c r="H95" s="39" t="s">
        <v>135</v>
      </c>
    </row>
    <row r="96" spans="1:8" x14ac:dyDescent="0.2">
      <c r="A96" s="50"/>
      <c r="B96" s="50"/>
      <c r="C96" s="54"/>
      <c r="D96" s="50"/>
      <c r="E96" s="50"/>
      <c r="F96" s="55"/>
      <c r="G96" s="55"/>
      <c r="H96" s="39" t="s">
        <v>135</v>
      </c>
    </row>
    <row r="97" spans="1:8" x14ac:dyDescent="0.2">
      <c r="A97" s="50"/>
      <c r="B97" s="50"/>
      <c r="C97" s="51" t="s">
        <v>141</v>
      </c>
      <c r="D97" s="50"/>
      <c r="E97" s="50"/>
      <c r="F97" s="55"/>
      <c r="G97" s="55"/>
      <c r="H97" s="39" t="s">
        <v>135</v>
      </c>
    </row>
    <row r="98" spans="1:8" x14ac:dyDescent="0.2">
      <c r="A98" s="45">
        <v>1</v>
      </c>
      <c r="B98" s="46"/>
      <c r="C98" s="46" t="s">
        <v>949</v>
      </c>
      <c r="D98" s="46" t="s">
        <v>319</v>
      </c>
      <c r="E98" s="47">
        <v>226250</v>
      </c>
      <c r="F98" s="48">
        <v>1152.7437500000001</v>
      </c>
      <c r="G98" s="49">
        <v>8.7095E-4</v>
      </c>
      <c r="H98" s="39" t="s">
        <v>135</v>
      </c>
    </row>
    <row r="99" spans="1:8" x14ac:dyDescent="0.2">
      <c r="A99" s="50"/>
      <c r="B99" s="50"/>
      <c r="C99" s="51" t="s">
        <v>134</v>
      </c>
      <c r="D99" s="50"/>
      <c r="E99" s="50" t="s">
        <v>135</v>
      </c>
      <c r="F99" s="52">
        <v>1152.7437500000001</v>
      </c>
      <c r="G99" s="53">
        <v>8.7095E-4</v>
      </c>
      <c r="H99" s="39" t="s">
        <v>135</v>
      </c>
    </row>
    <row r="100" spans="1:8" x14ac:dyDescent="0.2">
      <c r="A100" s="50"/>
      <c r="B100" s="50"/>
      <c r="C100" s="54"/>
      <c r="D100" s="50"/>
      <c r="E100" s="50"/>
      <c r="F100" s="55"/>
      <c r="G100" s="55"/>
      <c r="H100" s="39" t="s">
        <v>135</v>
      </c>
    </row>
    <row r="101" spans="1:8" x14ac:dyDescent="0.2">
      <c r="A101" s="50"/>
      <c r="B101" s="50"/>
      <c r="C101" s="51" t="s">
        <v>142</v>
      </c>
      <c r="D101" s="50"/>
      <c r="E101" s="50"/>
      <c r="F101" s="52">
        <f>F99+F83</f>
        <v>1280011.4695615999</v>
      </c>
      <c r="G101" s="53">
        <f>G99+G83</f>
        <v>0.96710483000000003</v>
      </c>
      <c r="H101" s="39" t="s">
        <v>135</v>
      </c>
    </row>
    <row r="102" spans="1:8" x14ac:dyDescent="0.2">
      <c r="A102" s="50"/>
      <c r="B102" s="50"/>
      <c r="C102" s="54"/>
      <c r="D102" s="50"/>
      <c r="E102" s="50"/>
      <c r="F102" s="55"/>
      <c r="G102" s="55"/>
      <c r="H102" s="39" t="s">
        <v>135</v>
      </c>
    </row>
    <row r="103" spans="1:8" x14ac:dyDescent="0.2">
      <c r="A103" s="50"/>
      <c r="B103" s="50"/>
      <c r="C103" s="51" t="s">
        <v>143</v>
      </c>
      <c r="D103" s="50"/>
      <c r="E103" s="50"/>
      <c r="F103" s="55"/>
      <c r="G103" s="55"/>
      <c r="H103" s="39" t="s">
        <v>135</v>
      </c>
    </row>
    <row r="104" spans="1:8" x14ac:dyDescent="0.2">
      <c r="A104" s="50"/>
      <c r="B104" s="50"/>
      <c r="C104" s="51" t="s">
        <v>10</v>
      </c>
      <c r="D104" s="50"/>
      <c r="E104" s="50"/>
      <c r="F104" s="55"/>
      <c r="G104" s="55"/>
      <c r="H104" s="39" t="s">
        <v>135</v>
      </c>
    </row>
    <row r="105" spans="1:8" x14ac:dyDescent="0.2">
      <c r="A105" s="50"/>
      <c r="B105" s="50"/>
      <c r="C105" s="51" t="s">
        <v>134</v>
      </c>
      <c r="D105" s="50"/>
      <c r="E105" s="50" t="s">
        <v>135</v>
      </c>
      <c r="F105" s="56" t="s">
        <v>137</v>
      </c>
      <c r="G105" s="53">
        <v>0</v>
      </c>
      <c r="H105" s="39" t="s">
        <v>135</v>
      </c>
    </row>
    <row r="106" spans="1:8" x14ac:dyDescent="0.2">
      <c r="A106" s="50"/>
      <c r="B106" s="50"/>
      <c r="C106" s="54"/>
      <c r="D106" s="50"/>
      <c r="E106" s="50"/>
      <c r="F106" s="55"/>
      <c r="G106" s="55"/>
      <c r="H106" s="39" t="s">
        <v>135</v>
      </c>
    </row>
    <row r="107" spans="1:8" x14ac:dyDescent="0.2">
      <c r="A107" s="50"/>
      <c r="B107" s="50"/>
      <c r="C107" s="51" t="s">
        <v>144</v>
      </c>
      <c r="D107" s="50"/>
      <c r="E107" s="50"/>
      <c r="F107" s="50"/>
      <c r="G107" s="50"/>
      <c r="H107" s="39" t="s">
        <v>135</v>
      </c>
    </row>
    <row r="108" spans="1:8" x14ac:dyDescent="0.2">
      <c r="A108" s="50"/>
      <c r="B108" s="50"/>
      <c r="C108" s="51" t="s">
        <v>134</v>
      </c>
      <c r="D108" s="50"/>
      <c r="E108" s="50" t="s">
        <v>135</v>
      </c>
      <c r="F108" s="56" t="s">
        <v>137</v>
      </c>
      <c r="G108" s="53">
        <v>0</v>
      </c>
      <c r="H108" s="39" t="s">
        <v>135</v>
      </c>
    </row>
    <row r="109" spans="1:8" x14ac:dyDescent="0.2">
      <c r="A109" s="50"/>
      <c r="B109" s="50"/>
      <c r="C109" s="54"/>
      <c r="D109" s="50"/>
      <c r="E109" s="50"/>
      <c r="F109" s="55"/>
      <c r="G109" s="55"/>
      <c r="H109" s="39" t="s">
        <v>135</v>
      </c>
    </row>
    <row r="110" spans="1:8" x14ac:dyDescent="0.2">
      <c r="A110" s="50"/>
      <c r="B110" s="50"/>
      <c r="C110" s="51" t="s">
        <v>145</v>
      </c>
      <c r="D110" s="50"/>
      <c r="E110" s="50"/>
      <c r="F110" s="50"/>
      <c r="G110" s="50"/>
      <c r="H110" s="39" t="s">
        <v>135</v>
      </c>
    </row>
    <row r="111" spans="1:8" x14ac:dyDescent="0.2">
      <c r="A111" s="50"/>
      <c r="B111" s="50"/>
      <c r="C111" s="51" t="s">
        <v>134</v>
      </c>
      <c r="D111" s="50"/>
      <c r="E111" s="50" t="s">
        <v>135</v>
      </c>
      <c r="F111" s="56" t="s">
        <v>137</v>
      </c>
      <c r="G111" s="53">
        <v>0</v>
      </c>
      <c r="H111" s="39" t="s">
        <v>135</v>
      </c>
    </row>
    <row r="112" spans="1:8" x14ac:dyDescent="0.2">
      <c r="A112" s="50"/>
      <c r="B112" s="50"/>
      <c r="C112" s="54"/>
      <c r="D112" s="50"/>
      <c r="E112" s="50"/>
      <c r="F112" s="55"/>
      <c r="G112" s="55"/>
      <c r="H112" s="39" t="s">
        <v>135</v>
      </c>
    </row>
    <row r="113" spans="1:8" x14ac:dyDescent="0.2">
      <c r="A113" s="50"/>
      <c r="B113" s="50"/>
      <c r="C113" s="51" t="s">
        <v>146</v>
      </c>
      <c r="D113" s="50"/>
      <c r="E113" s="50"/>
      <c r="F113" s="55"/>
      <c r="G113" s="55"/>
      <c r="H113" s="39" t="s">
        <v>135</v>
      </c>
    </row>
    <row r="114" spans="1:8" x14ac:dyDescent="0.2">
      <c r="A114" s="50"/>
      <c r="B114" s="50"/>
      <c r="C114" s="51" t="s">
        <v>134</v>
      </c>
      <c r="D114" s="50"/>
      <c r="E114" s="50" t="s">
        <v>135</v>
      </c>
      <c r="F114" s="56" t="s">
        <v>137</v>
      </c>
      <c r="G114" s="53">
        <v>0</v>
      </c>
      <c r="H114" s="39" t="s">
        <v>135</v>
      </c>
    </row>
    <row r="115" spans="1:8" ht="12.75" customHeight="1" x14ac:dyDescent="0.2">
      <c r="A115" s="37"/>
      <c r="B115" s="37"/>
      <c r="C115" s="38"/>
      <c r="D115" s="37"/>
      <c r="E115" s="37"/>
      <c r="F115" s="57"/>
      <c r="G115" s="58"/>
      <c r="H115" s="39" t="s">
        <v>135</v>
      </c>
    </row>
    <row r="116" spans="1:8" ht="12.75" customHeight="1" x14ac:dyDescent="0.2">
      <c r="A116" s="37"/>
      <c r="B116" s="37"/>
      <c r="C116" s="38" t="s">
        <v>948</v>
      </c>
      <c r="D116" s="37"/>
      <c r="E116" s="37"/>
      <c r="F116" s="37"/>
      <c r="G116" s="37"/>
      <c r="H116" s="39" t="s">
        <v>135</v>
      </c>
    </row>
    <row r="117" spans="1:8" ht="38.25" x14ac:dyDescent="0.2">
      <c r="A117" s="40">
        <v>1</v>
      </c>
      <c r="B117" s="41" t="s">
        <v>317</v>
      </c>
      <c r="C117" s="41" t="s">
        <v>318</v>
      </c>
      <c r="D117" s="41" t="s">
        <v>226</v>
      </c>
      <c r="E117" s="42">
        <v>1862960</v>
      </c>
      <c r="F117" s="43">
        <v>191.36884008000001</v>
      </c>
      <c r="G117" s="44">
        <v>1.4459E-4</v>
      </c>
      <c r="H117" s="39">
        <v>6.33</v>
      </c>
    </row>
    <row r="118" spans="1:8" ht="12.75" customHeight="1" x14ac:dyDescent="0.2">
      <c r="A118" s="37"/>
      <c r="B118" s="37"/>
      <c r="C118" s="38" t="s">
        <v>134</v>
      </c>
      <c r="D118" s="37"/>
      <c r="E118" s="37" t="s">
        <v>135</v>
      </c>
      <c r="F118" s="59">
        <f>F117</f>
        <v>191.36884008000001</v>
      </c>
      <c r="G118" s="58">
        <f>G117</f>
        <v>1.4459E-4</v>
      </c>
      <c r="H118" s="39" t="s">
        <v>135</v>
      </c>
    </row>
    <row r="119" spans="1:8" x14ac:dyDescent="0.2">
      <c r="A119" s="50"/>
      <c r="B119" s="50"/>
      <c r="C119" s="54"/>
      <c r="D119" s="50"/>
      <c r="E119" s="50"/>
      <c r="F119" s="55"/>
      <c r="G119" s="55"/>
      <c r="H119" s="39" t="s">
        <v>135</v>
      </c>
    </row>
    <row r="120" spans="1:8" x14ac:dyDescent="0.2">
      <c r="A120" s="50"/>
      <c r="B120" s="50"/>
      <c r="C120" s="51" t="s">
        <v>147</v>
      </c>
      <c r="D120" s="50"/>
      <c r="E120" s="50"/>
      <c r="F120" s="52">
        <f>F118</f>
        <v>191.36884008000001</v>
      </c>
      <c r="G120" s="53">
        <f>G118</f>
        <v>1.4459E-4</v>
      </c>
      <c r="H120" s="39" t="s">
        <v>135</v>
      </c>
    </row>
    <row r="121" spans="1:8" x14ac:dyDescent="0.2">
      <c r="A121" s="50"/>
      <c r="B121" s="50"/>
      <c r="C121" s="54"/>
      <c r="D121" s="50"/>
      <c r="E121" s="50"/>
      <c r="F121" s="55"/>
      <c r="G121" s="55"/>
      <c r="H121" s="39" t="s">
        <v>135</v>
      </c>
    </row>
    <row r="122" spans="1:8" x14ac:dyDescent="0.2">
      <c r="A122" s="50"/>
      <c r="B122" s="50"/>
      <c r="C122" s="51" t="s">
        <v>148</v>
      </c>
      <c r="D122" s="50"/>
      <c r="E122" s="50"/>
      <c r="F122" s="55"/>
      <c r="G122" s="55"/>
      <c r="H122" s="39" t="s">
        <v>135</v>
      </c>
    </row>
    <row r="123" spans="1:8" x14ac:dyDescent="0.2">
      <c r="A123" s="50"/>
      <c r="B123" s="50"/>
      <c r="C123" s="51" t="s">
        <v>149</v>
      </c>
      <c r="D123" s="50"/>
      <c r="E123" s="50"/>
      <c r="F123" s="55"/>
      <c r="G123" s="55"/>
      <c r="H123" s="39" t="s">
        <v>135</v>
      </c>
    </row>
    <row r="124" spans="1:8" x14ac:dyDescent="0.2">
      <c r="A124" s="50"/>
      <c r="B124" s="50"/>
      <c r="C124" s="51" t="s">
        <v>134</v>
      </c>
      <c r="D124" s="50"/>
      <c r="E124" s="50" t="s">
        <v>135</v>
      </c>
      <c r="F124" s="56" t="s">
        <v>137</v>
      </c>
      <c r="G124" s="53">
        <v>0</v>
      </c>
      <c r="H124" s="39" t="s">
        <v>135</v>
      </c>
    </row>
    <row r="125" spans="1:8" x14ac:dyDescent="0.2">
      <c r="A125" s="50"/>
      <c r="B125" s="50"/>
      <c r="C125" s="54"/>
      <c r="D125" s="50"/>
      <c r="E125" s="50"/>
      <c r="F125" s="55"/>
      <c r="G125" s="55"/>
      <c r="H125" s="39" t="s">
        <v>135</v>
      </c>
    </row>
    <row r="126" spans="1:8" x14ac:dyDescent="0.2">
      <c r="A126" s="50"/>
      <c r="B126" s="50"/>
      <c r="C126" s="51" t="s">
        <v>150</v>
      </c>
      <c r="D126" s="50"/>
      <c r="E126" s="50"/>
      <c r="F126" s="55"/>
      <c r="G126" s="55"/>
      <c r="H126" s="39" t="s">
        <v>135</v>
      </c>
    </row>
    <row r="127" spans="1:8" x14ac:dyDescent="0.2">
      <c r="A127" s="50"/>
      <c r="B127" s="50"/>
      <c r="C127" s="51" t="s">
        <v>134</v>
      </c>
      <c r="D127" s="50"/>
      <c r="E127" s="50" t="s">
        <v>135</v>
      </c>
      <c r="F127" s="56" t="s">
        <v>137</v>
      </c>
      <c r="G127" s="53">
        <v>0</v>
      </c>
      <c r="H127" s="39" t="s">
        <v>135</v>
      </c>
    </row>
    <row r="128" spans="1:8" x14ac:dyDescent="0.2">
      <c r="A128" s="50"/>
      <c r="B128" s="50"/>
      <c r="C128" s="54"/>
      <c r="D128" s="50"/>
      <c r="E128" s="50"/>
      <c r="F128" s="55"/>
      <c r="G128" s="55"/>
      <c r="H128" s="39" t="s">
        <v>135</v>
      </c>
    </row>
    <row r="129" spans="1:8" x14ac:dyDescent="0.2">
      <c r="A129" s="50"/>
      <c r="B129" s="50"/>
      <c r="C129" s="51" t="s">
        <v>151</v>
      </c>
      <c r="D129" s="50"/>
      <c r="E129" s="50"/>
      <c r="F129" s="55"/>
      <c r="G129" s="55"/>
      <c r="H129" s="39" t="s">
        <v>135</v>
      </c>
    </row>
    <row r="130" spans="1:8" x14ac:dyDescent="0.2">
      <c r="A130" s="50"/>
      <c r="B130" s="50"/>
      <c r="C130" s="51" t="s">
        <v>134</v>
      </c>
      <c r="D130" s="50"/>
      <c r="E130" s="50" t="s">
        <v>135</v>
      </c>
      <c r="F130" s="56" t="s">
        <v>137</v>
      </c>
      <c r="G130" s="53">
        <v>0</v>
      </c>
      <c r="H130" s="39" t="s">
        <v>135</v>
      </c>
    </row>
    <row r="131" spans="1:8" x14ac:dyDescent="0.2">
      <c r="A131" s="50"/>
      <c r="B131" s="50"/>
      <c r="C131" s="54"/>
      <c r="D131" s="50"/>
      <c r="E131" s="50"/>
      <c r="F131" s="55"/>
      <c r="G131" s="55"/>
      <c r="H131" s="39" t="s">
        <v>135</v>
      </c>
    </row>
    <row r="132" spans="1:8" x14ac:dyDescent="0.2">
      <c r="A132" s="50"/>
      <c r="B132" s="50"/>
      <c r="C132" s="51" t="s">
        <v>152</v>
      </c>
      <c r="D132" s="50"/>
      <c r="E132" s="50"/>
      <c r="F132" s="55"/>
      <c r="G132" s="55"/>
      <c r="H132" s="39" t="s">
        <v>135</v>
      </c>
    </row>
    <row r="133" spans="1:8" x14ac:dyDescent="0.2">
      <c r="A133" s="45">
        <v>1</v>
      </c>
      <c r="B133" s="46"/>
      <c r="C133" s="46" t="s">
        <v>153</v>
      </c>
      <c r="D133" s="46"/>
      <c r="E133" s="60"/>
      <c r="F133" s="48">
        <v>31303.910220405</v>
      </c>
      <c r="G133" s="49">
        <v>2.3651479999999999E-2</v>
      </c>
      <c r="H133" s="39">
        <v>4.92</v>
      </c>
    </row>
    <row r="134" spans="1:8" x14ac:dyDescent="0.2">
      <c r="A134" s="50"/>
      <c r="B134" s="50"/>
      <c r="C134" s="51" t="s">
        <v>134</v>
      </c>
      <c r="D134" s="50"/>
      <c r="E134" s="50" t="s">
        <v>135</v>
      </c>
      <c r="F134" s="52">
        <v>31303.910220405</v>
      </c>
      <c r="G134" s="53">
        <v>2.3651479999999999E-2</v>
      </c>
      <c r="H134" s="39" t="s">
        <v>135</v>
      </c>
    </row>
    <row r="135" spans="1:8" x14ac:dyDescent="0.2">
      <c r="A135" s="50"/>
      <c r="B135" s="50"/>
      <c r="C135" s="54"/>
      <c r="D135" s="50"/>
      <c r="E135" s="50"/>
      <c r="F135" s="55"/>
      <c r="G135" s="55"/>
      <c r="H135" s="39" t="s">
        <v>135</v>
      </c>
    </row>
    <row r="136" spans="1:8" x14ac:dyDescent="0.2">
      <c r="A136" s="50"/>
      <c r="B136" s="50"/>
      <c r="C136" s="51" t="s">
        <v>154</v>
      </c>
      <c r="D136" s="50"/>
      <c r="E136" s="50"/>
      <c r="F136" s="52">
        <v>31303.910220405</v>
      </c>
      <c r="G136" s="53">
        <v>2.3651479999999999E-2</v>
      </c>
      <c r="H136" s="39" t="s">
        <v>135</v>
      </c>
    </row>
    <row r="137" spans="1:8" x14ac:dyDescent="0.2">
      <c r="A137" s="50"/>
      <c r="B137" s="50"/>
      <c r="C137" s="55"/>
      <c r="D137" s="50"/>
      <c r="E137" s="50"/>
      <c r="F137" s="50"/>
      <c r="G137" s="50"/>
      <c r="H137" s="39" t="s">
        <v>135</v>
      </c>
    </row>
    <row r="138" spans="1:8" x14ac:dyDescent="0.2">
      <c r="A138" s="50"/>
      <c r="B138" s="50"/>
      <c r="C138" s="51" t="s">
        <v>155</v>
      </c>
      <c r="D138" s="50"/>
      <c r="E138" s="50"/>
      <c r="F138" s="50"/>
      <c r="G138" s="50"/>
      <c r="H138" s="39" t="s">
        <v>135</v>
      </c>
    </row>
    <row r="139" spans="1:8" x14ac:dyDescent="0.2">
      <c r="A139" s="50"/>
      <c r="B139" s="50"/>
      <c r="C139" s="51" t="s">
        <v>156</v>
      </c>
      <c r="D139" s="50"/>
      <c r="E139" s="50"/>
      <c r="F139" s="50"/>
      <c r="G139" s="50"/>
      <c r="H139" s="39" t="s">
        <v>135</v>
      </c>
    </row>
    <row r="140" spans="1:8" x14ac:dyDescent="0.2">
      <c r="A140" s="45">
        <v>1</v>
      </c>
      <c r="B140" s="46" t="s">
        <v>320</v>
      </c>
      <c r="C140" s="46" t="s">
        <v>1158</v>
      </c>
      <c r="D140" s="46"/>
      <c r="E140" s="154">
        <v>231364.02650000001</v>
      </c>
      <c r="F140" s="48">
        <v>5603.1922715350001</v>
      </c>
      <c r="G140" s="49">
        <v>4.2334599999999997E-3</v>
      </c>
      <c r="H140" s="39" t="s">
        <v>135</v>
      </c>
    </row>
    <row r="141" spans="1:8" x14ac:dyDescent="0.2">
      <c r="A141" s="50"/>
      <c r="B141" s="50"/>
      <c r="C141" s="51" t="s">
        <v>134</v>
      </c>
      <c r="D141" s="50"/>
      <c r="E141" s="50" t="s">
        <v>135</v>
      </c>
      <c r="F141" s="52">
        <v>5603.1922715350001</v>
      </c>
      <c r="G141" s="53">
        <v>4.2334599999999997E-3</v>
      </c>
      <c r="H141" s="39" t="s">
        <v>135</v>
      </c>
    </row>
    <row r="142" spans="1:8" x14ac:dyDescent="0.2">
      <c r="A142" s="50"/>
      <c r="B142" s="50"/>
      <c r="C142" s="54"/>
      <c r="D142" s="50"/>
      <c r="E142" s="50"/>
      <c r="F142" s="55"/>
      <c r="G142" s="55"/>
      <c r="H142" s="39" t="s">
        <v>135</v>
      </c>
    </row>
    <row r="143" spans="1:8" x14ac:dyDescent="0.2">
      <c r="A143" s="50"/>
      <c r="B143" s="50"/>
      <c r="C143" s="51" t="s">
        <v>157</v>
      </c>
      <c r="D143" s="50"/>
      <c r="E143" s="50"/>
      <c r="F143" s="50"/>
      <c r="G143" s="50"/>
      <c r="H143" s="39" t="s">
        <v>135</v>
      </c>
    </row>
    <row r="144" spans="1:8" x14ac:dyDescent="0.2">
      <c r="A144" s="50"/>
      <c r="B144" s="50"/>
      <c r="C144" s="51" t="s">
        <v>158</v>
      </c>
      <c r="D144" s="50"/>
      <c r="E144" s="50"/>
      <c r="F144" s="50"/>
      <c r="G144" s="50"/>
      <c r="H144" s="39" t="s">
        <v>135</v>
      </c>
    </row>
    <row r="145" spans="1:17" x14ac:dyDescent="0.2">
      <c r="A145" s="50"/>
      <c r="B145" s="50"/>
      <c r="C145" s="51" t="s">
        <v>134</v>
      </c>
      <c r="D145" s="50"/>
      <c r="E145" s="50" t="s">
        <v>135</v>
      </c>
      <c r="F145" s="56" t="s">
        <v>137</v>
      </c>
      <c r="G145" s="53">
        <v>0</v>
      </c>
      <c r="H145" s="39" t="s">
        <v>135</v>
      </c>
    </row>
    <row r="146" spans="1:17" x14ac:dyDescent="0.2">
      <c r="A146" s="50"/>
      <c r="B146" s="50"/>
      <c r="C146" s="54"/>
      <c r="D146" s="50"/>
      <c r="E146" s="50"/>
      <c r="F146" s="55"/>
      <c r="G146" s="55"/>
      <c r="H146" s="39" t="s">
        <v>135</v>
      </c>
    </row>
    <row r="147" spans="1:17" x14ac:dyDescent="0.2">
      <c r="A147" s="50"/>
      <c r="B147" s="50"/>
      <c r="C147" s="51" t="s">
        <v>159</v>
      </c>
      <c r="D147" s="50"/>
      <c r="E147" s="50"/>
      <c r="F147" s="55"/>
      <c r="G147" s="55"/>
      <c r="H147" s="39" t="s">
        <v>135</v>
      </c>
    </row>
    <row r="148" spans="1:17" x14ac:dyDescent="0.2">
      <c r="A148" s="50"/>
      <c r="B148" s="50"/>
      <c r="C148" s="51" t="s">
        <v>134</v>
      </c>
      <c r="D148" s="50"/>
      <c r="E148" s="50" t="s">
        <v>135</v>
      </c>
      <c r="F148" s="56" t="s">
        <v>137</v>
      </c>
      <c r="G148" s="53">
        <v>0</v>
      </c>
      <c r="H148" s="39" t="s">
        <v>135</v>
      </c>
    </row>
    <row r="149" spans="1:17" x14ac:dyDescent="0.2">
      <c r="A149" s="50"/>
      <c r="B149" s="50"/>
      <c r="C149" s="54"/>
      <c r="D149" s="50"/>
      <c r="E149" s="50"/>
      <c r="F149" s="55"/>
      <c r="G149" s="55"/>
      <c r="H149" s="39" t="s">
        <v>135</v>
      </c>
    </row>
    <row r="150" spans="1:17" x14ac:dyDescent="0.2">
      <c r="A150" s="60"/>
      <c r="B150" s="46"/>
      <c r="C150" s="46" t="s">
        <v>321</v>
      </c>
      <c r="D150" s="46"/>
      <c r="E150" s="60"/>
      <c r="F150" s="48">
        <v>6525.0003036999997</v>
      </c>
      <c r="G150" s="49">
        <v>4.92992E-3</v>
      </c>
      <c r="H150" s="39" t="s">
        <v>135</v>
      </c>
    </row>
    <row r="151" spans="1:17" x14ac:dyDescent="0.2">
      <c r="A151" s="60"/>
      <c r="B151" s="46"/>
      <c r="C151" s="46" t="s">
        <v>160</v>
      </c>
      <c r="D151" s="46"/>
      <c r="E151" s="60"/>
      <c r="F151" s="48">
        <v>-85.002569489999999</v>
      </c>
      <c r="G151" s="49">
        <v>-6.4220000000000005E-5</v>
      </c>
      <c r="H151" s="39" t="s">
        <v>135</v>
      </c>
    </row>
    <row r="152" spans="1:17" x14ac:dyDescent="0.2">
      <c r="A152" s="54"/>
      <c r="B152" s="54"/>
      <c r="C152" s="51" t="s">
        <v>161</v>
      </c>
      <c r="D152" s="55"/>
      <c r="E152" s="55"/>
      <c r="F152" s="52">
        <v>1323549.93862783</v>
      </c>
      <c r="G152" s="61">
        <v>1.0000000600000001</v>
      </c>
      <c r="H152" s="39" t="s">
        <v>135</v>
      </c>
    </row>
    <row r="153" spans="1:17" ht="12.75" customHeight="1" x14ac:dyDescent="0.2">
      <c r="A153" s="62"/>
      <c r="B153" s="62"/>
      <c r="C153" s="63"/>
      <c r="D153" s="64"/>
      <c r="E153" s="64"/>
      <c r="F153" s="65"/>
      <c r="G153" s="66"/>
      <c r="H153" s="67"/>
    </row>
    <row r="154" spans="1:17" x14ac:dyDescent="0.2">
      <c r="A154" s="62"/>
      <c r="B154" s="68" t="s">
        <v>937</v>
      </c>
      <c r="C154" s="68"/>
      <c r="D154" s="68"/>
      <c r="E154" s="68"/>
      <c r="F154" s="68"/>
      <c r="G154" s="68"/>
      <c r="H154" s="68"/>
      <c r="J154" s="69"/>
    </row>
    <row r="155" spans="1:17" x14ac:dyDescent="0.2">
      <c r="A155" s="62"/>
      <c r="B155" s="68" t="s">
        <v>938</v>
      </c>
      <c r="C155" s="68"/>
      <c r="D155" s="68"/>
      <c r="E155" s="68"/>
      <c r="F155" s="68"/>
      <c r="G155" s="68"/>
      <c r="H155" s="68"/>
      <c r="J155" s="69"/>
    </row>
    <row r="156" spans="1:17" x14ac:dyDescent="0.2">
      <c r="A156" s="62"/>
      <c r="B156" s="68" t="s">
        <v>939</v>
      </c>
      <c r="C156" s="68"/>
      <c r="D156" s="68"/>
      <c r="E156" s="68"/>
      <c r="F156" s="68"/>
      <c r="G156" s="68"/>
      <c r="H156" s="68"/>
      <c r="J156" s="69"/>
    </row>
    <row r="157" spans="1:17" s="72" customFormat="1" ht="66.75" customHeight="1" x14ac:dyDescent="0.25">
      <c r="A157" s="70"/>
      <c r="B157" s="71" t="s">
        <v>940</v>
      </c>
      <c r="C157" s="71"/>
      <c r="D157" s="71"/>
      <c r="E157" s="71"/>
      <c r="F157" s="71"/>
      <c r="G157" s="71"/>
      <c r="H157" s="71"/>
      <c r="I157" s="33"/>
      <c r="J157" s="69"/>
      <c r="K157" s="33"/>
      <c r="L157" s="33"/>
      <c r="M157" s="33"/>
      <c r="N157" s="33"/>
      <c r="O157" s="33"/>
      <c r="P157" s="33"/>
      <c r="Q157" s="33"/>
    </row>
    <row r="158" spans="1:17" x14ac:dyDescent="0.2">
      <c r="A158" s="62"/>
      <c r="B158" s="68" t="s">
        <v>941</v>
      </c>
      <c r="C158" s="68"/>
      <c r="D158" s="68"/>
      <c r="E158" s="68"/>
      <c r="F158" s="68"/>
      <c r="G158" s="68"/>
      <c r="H158" s="68"/>
      <c r="J158" s="69"/>
    </row>
    <row r="159" spans="1:17" x14ac:dyDescent="0.2">
      <c r="A159" s="62"/>
      <c r="B159" s="62"/>
      <c r="C159" s="62"/>
      <c r="D159" s="64"/>
      <c r="E159" s="64"/>
      <c r="F159" s="64"/>
      <c r="G159" s="64"/>
    </row>
    <row r="160" spans="1:17" x14ac:dyDescent="0.2">
      <c r="A160" s="62"/>
      <c r="B160" s="73" t="s">
        <v>162</v>
      </c>
      <c r="C160" s="74"/>
      <c r="D160" s="75"/>
      <c r="E160" s="76"/>
      <c r="F160" s="64"/>
      <c r="G160" s="64"/>
    </row>
    <row r="161" spans="1:10" ht="27.75" customHeight="1" x14ac:dyDescent="0.2">
      <c r="A161" s="62"/>
      <c r="B161" s="77" t="s">
        <v>163</v>
      </c>
      <c r="C161" s="78"/>
      <c r="D161" s="38" t="s">
        <v>164</v>
      </c>
      <c r="E161" s="76"/>
      <c r="F161" s="64"/>
      <c r="G161" s="64"/>
    </row>
    <row r="162" spans="1:10" ht="12.75" customHeight="1" x14ac:dyDescent="0.2">
      <c r="A162" s="62"/>
      <c r="B162" s="77" t="s">
        <v>942</v>
      </c>
      <c r="C162" s="78"/>
      <c r="D162" s="38" t="s">
        <v>164</v>
      </c>
      <c r="E162" s="76"/>
      <c r="F162" s="64"/>
      <c r="G162" s="64"/>
    </row>
    <row r="163" spans="1:10" x14ac:dyDescent="0.2">
      <c r="A163" s="62"/>
      <c r="B163" s="77" t="s">
        <v>165</v>
      </c>
      <c r="C163" s="78"/>
      <c r="D163" s="79" t="s">
        <v>135</v>
      </c>
      <c r="E163" s="76"/>
      <c r="F163" s="64"/>
      <c r="G163" s="64"/>
    </row>
    <row r="164" spans="1:10" x14ac:dyDescent="0.2">
      <c r="A164" s="80"/>
      <c r="B164" s="81" t="s">
        <v>135</v>
      </c>
      <c r="C164" s="81" t="s">
        <v>943</v>
      </c>
      <c r="D164" s="81" t="s">
        <v>166</v>
      </c>
      <c r="E164" s="80"/>
      <c r="F164" s="80"/>
      <c r="G164" s="80"/>
      <c r="H164" s="80"/>
      <c r="J164" s="69"/>
    </row>
    <row r="165" spans="1:10" x14ac:dyDescent="0.2">
      <c r="A165" s="80"/>
      <c r="B165" s="82" t="s">
        <v>167</v>
      </c>
      <c r="C165" s="83">
        <v>46053</v>
      </c>
      <c r="D165" s="83">
        <v>46081</v>
      </c>
      <c r="E165" s="80"/>
      <c r="F165" s="80"/>
      <c r="G165" s="80"/>
      <c r="J165" s="69"/>
    </row>
    <row r="166" spans="1:10" x14ac:dyDescent="0.2">
      <c r="A166" s="84"/>
      <c r="B166" s="46" t="s">
        <v>168</v>
      </c>
      <c r="C166" s="85">
        <v>1527.4194</v>
      </c>
      <c r="D166" s="85">
        <v>1561.8502000000001</v>
      </c>
      <c r="E166" s="84"/>
      <c r="F166" s="86"/>
      <c r="G166" s="87"/>
    </row>
    <row r="167" spans="1:10" x14ac:dyDescent="0.2">
      <c r="A167" s="84"/>
      <c r="B167" s="46" t="s">
        <v>169</v>
      </c>
      <c r="C167" s="85">
        <v>71.723500000000001</v>
      </c>
      <c r="D167" s="85">
        <v>73.340199999999996</v>
      </c>
      <c r="E167" s="84"/>
      <c r="F167" s="86"/>
      <c r="G167" s="87"/>
    </row>
    <row r="168" spans="1:10" x14ac:dyDescent="0.2">
      <c r="A168" s="84"/>
      <c r="B168" s="46" t="s">
        <v>170</v>
      </c>
      <c r="C168" s="85">
        <v>1392.6293000000001</v>
      </c>
      <c r="D168" s="85">
        <v>1423.0716</v>
      </c>
      <c r="E168" s="84"/>
      <c r="F168" s="86"/>
      <c r="G168" s="87"/>
    </row>
    <row r="169" spans="1:10" x14ac:dyDescent="0.2">
      <c r="A169" s="84"/>
      <c r="B169" s="46" t="s">
        <v>171</v>
      </c>
      <c r="C169" s="85">
        <v>64.460899999999995</v>
      </c>
      <c r="D169" s="85">
        <v>65.87</v>
      </c>
      <c r="E169" s="84"/>
      <c r="F169" s="86"/>
      <c r="G169" s="87"/>
    </row>
    <row r="170" spans="1:10" x14ac:dyDescent="0.2">
      <c r="A170" s="84"/>
      <c r="B170" s="84"/>
      <c r="C170" s="84"/>
      <c r="D170" s="84"/>
      <c r="E170" s="84"/>
      <c r="F170" s="84"/>
      <c r="G170" s="84"/>
    </row>
    <row r="171" spans="1:10" ht="14.25" customHeight="1" x14ac:dyDescent="0.2">
      <c r="A171" s="80"/>
      <c r="B171" s="77" t="s">
        <v>944</v>
      </c>
      <c r="C171" s="78"/>
      <c r="D171" s="38" t="s">
        <v>164</v>
      </c>
      <c r="E171" s="80"/>
      <c r="F171" s="80"/>
      <c r="G171" s="80"/>
    </row>
    <row r="172" spans="1:10" x14ac:dyDescent="0.2">
      <c r="A172" s="80"/>
      <c r="B172" s="88"/>
      <c r="C172" s="88"/>
      <c r="D172" s="89"/>
      <c r="E172" s="80"/>
      <c r="F172" s="90"/>
      <c r="G172" s="91"/>
    </row>
    <row r="173" spans="1:10" ht="24.75" customHeight="1" x14ac:dyDescent="0.2">
      <c r="A173" s="80"/>
      <c r="B173" s="77" t="s">
        <v>173</v>
      </c>
      <c r="C173" s="78"/>
      <c r="D173" s="38" t="s">
        <v>953</v>
      </c>
      <c r="E173" s="152"/>
      <c r="F173" s="152"/>
      <c r="G173" s="152"/>
    </row>
    <row r="174" spans="1:10" ht="25.5" customHeight="1" x14ac:dyDescent="0.2">
      <c r="A174" s="80"/>
      <c r="B174" s="77" t="s">
        <v>174</v>
      </c>
      <c r="C174" s="78"/>
      <c r="D174" s="38" t="s">
        <v>164</v>
      </c>
      <c r="E174" s="80"/>
      <c r="F174" s="80"/>
      <c r="G174" s="80"/>
    </row>
    <row r="175" spans="1:10" x14ac:dyDescent="0.2">
      <c r="A175" s="80"/>
      <c r="B175" s="77" t="s">
        <v>175</v>
      </c>
      <c r="C175" s="78"/>
      <c r="D175" s="38" t="s">
        <v>164</v>
      </c>
      <c r="E175" s="92"/>
      <c r="F175" s="80"/>
      <c r="G175" s="80"/>
    </row>
    <row r="176" spans="1:10" x14ac:dyDescent="0.2">
      <c r="A176" s="80"/>
      <c r="B176" s="77" t="s">
        <v>176</v>
      </c>
      <c r="C176" s="78"/>
      <c r="D176" s="93">
        <v>0.45563883947225087</v>
      </c>
      <c r="E176" s="92"/>
      <c r="F176" s="80"/>
      <c r="G176" s="80"/>
    </row>
    <row r="178" spans="2:4" x14ac:dyDescent="0.2">
      <c r="B178" s="94" t="s">
        <v>945</v>
      </c>
      <c r="C178" s="94"/>
    </row>
    <row r="180" spans="2:4" ht="153.75" customHeight="1" x14ac:dyDescent="0.2">
      <c r="B180" s="95"/>
      <c r="C180" s="96"/>
      <c r="D180" s="95"/>
    </row>
    <row r="181" spans="2:4" x14ac:dyDescent="0.2">
      <c r="B181" s="95"/>
      <c r="D181" s="95"/>
    </row>
    <row r="182" spans="2:4" x14ac:dyDescent="0.2">
      <c r="B182" s="95" t="s">
        <v>946</v>
      </c>
      <c r="C182" s="96"/>
      <c r="D182" s="95" t="s">
        <v>950</v>
      </c>
    </row>
    <row r="183" spans="2:4" x14ac:dyDescent="0.2">
      <c r="B183" s="95" t="s">
        <v>951</v>
      </c>
      <c r="D183" s="95" t="s">
        <v>952</v>
      </c>
    </row>
    <row r="200" s="33" customFormat="1" ht="12.75" customHeight="1" x14ac:dyDescent="0.2"/>
    <row r="201" s="33" customFormat="1" ht="12.75" customHeight="1" x14ac:dyDescent="0.2"/>
    <row r="202" s="33" customFormat="1" ht="12.75" customHeight="1" x14ac:dyDescent="0.2"/>
    <row r="203" s="33" customFormat="1" ht="12.75" customHeight="1" x14ac:dyDescent="0.2"/>
    <row r="204" s="33" customFormat="1" ht="12.75" customHeight="1" x14ac:dyDescent="0.2"/>
    <row r="205" s="33" customFormat="1" ht="12.75" customHeight="1" x14ac:dyDescent="0.2"/>
    <row r="206" s="33" customFormat="1" ht="12.75" customHeight="1" x14ac:dyDescent="0.2"/>
    <row r="209" s="33" customFormat="1" x14ac:dyDescent="0.2"/>
    <row r="210" s="33" customFormat="1" x14ac:dyDescent="0.2"/>
  </sheetData>
  <mergeCells count="18">
    <mergeCell ref="B162:C162"/>
    <mergeCell ref="B163:C163"/>
    <mergeCell ref="B178:C178"/>
    <mergeCell ref="B171:C171"/>
    <mergeCell ref="B175:C175"/>
    <mergeCell ref="B176:C176"/>
    <mergeCell ref="B173:C173"/>
    <mergeCell ref="B174:C174"/>
    <mergeCell ref="B156:H156"/>
    <mergeCell ref="B157:H157"/>
    <mergeCell ref="B158:H158"/>
    <mergeCell ref="B160:D160"/>
    <mergeCell ref="B161:C161"/>
    <mergeCell ref="A1:H1"/>
    <mergeCell ref="A2:H2"/>
    <mergeCell ref="A3:H3"/>
    <mergeCell ref="B154:H154"/>
    <mergeCell ref="B155:H155"/>
  </mergeCells>
  <hyperlinks>
    <hyperlink ref="I1" location="Index!B2" display="Index" xr:uid="{1C926644-3C70-4AB9-8A60-513034B7BEF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56E7-C323-460C-8417-921465735A87}">
  <sheetPr>
    <outlinePr summaryBelow="0" summaryRight="0"/>
  </sheetPr>
  <dimension ref="A1:Q202"/>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44.5703125" style="33" bestFit="1" customWidth="1"/>
    <col min="4" max="4" width="23.57031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322</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323</v>
      </c>
      <c r="C7" s="46" t="s">
        <v>324</v>
      </c>
      <c r="D7" s="46" t="s">
        <v>31</v>
      </c>
      <c r="E7" s="47">
        <v>3850000</v>
      </c>
      <c r="F7" s="48">
        <v>34178.375</v>
      </c>
      <c r="G7" s="49">
        <v>4.9767260000000001E-2</v>
      </c>
      <c r="H7" s="39" t="s">
        <v>135</v>
      </c>
    </row>
    <row r="8" spans="1:9" x14ac:dyDescent="0.2">
      <c r="A8" s="45">
        <v>2</v>
      </c>
      <c r="B8" s="46" t="s">
        <v>17</v>
      </c>
      <c r="C8" s="46" t="s">
        <v>18</v>
      </c>
      <c r="D8" s="46" t="s">
        <v>19</v>
      </c>
      <c r="E8" s="47">
        <v>2000000</v>
      </c>
      <c r="F8" s="48">
        <v>27878</v>
      </c>
      <c r="G8" s="49">
        <v>4.0593259999999999E-2</v>
      </c>
      <c r="H8" s="39" t="s">
        <v>135</v>
      </c>
    </row>
    <row r="9" spans="1:9" x14ac:dyDescent="0.2">
      <c r="A9" s="45">
        <v>3</v>
      </c>
      <c r="B9" s="46" t="s">
        <v>29</v>
      </c>
      <c r="C9" s="46" t="s">
        <v>30</v>
      </c>
      <c r="D9" s="46" t="s">
        <v>31</v>
      </c>
      <c r="E9" s="47">
        <v>2253000</v>
      </c>
      <c r="F9" s="48">
        <v>27074.300999999999</v>
      </c>
      <c r="G9" s="49">
        <v>3.9422989999999998E-2</v>
      </c>
      <c r="H9" s="39" t="s">
        <v>135</v>
      </c>
    </row>
    <row r="10" spans="1:9" x14ac:dyDescent="0.2">
      <c r="A10" s="45">
        <v>4</v>
      </c>
      <c r="B10" s="46" t="s">
        <v>325</v>
      </c>
      <c r="C10" s="46" t="s">
        <v>326</v>
      </c>
      <c r="D10" s="46" t="s">
        <v>31</v>
      </c>
      <c r="E10" s="47">
        <v>1625000</v>
      </c>
      <c r="F10" s="48">
        <v>22488.375</v>
      </c>
      <c r="G10" s="49">
        <v>3.2745410000000003E-2</v>
      </c>
      <c r="H10" s="39" t="s">
        <v>135</v>
      </c>
    </row>
    <row r="11" spans="1:9" x14ac:dyDescent="0.2">
      <c r="A11" s="45">
        <v>5</v>
      </c>
      <c r="B11" s="46" t="s">
        <v>36</v>
      </c>
      <c r="C11" s="46" t="s">
        <v>37</v>
      </c>
      <c r="D11" s="46" t="s">
        <v>31</v>
      </c>
      <c r="E11" s="47">
        <v>1300000</v>
      </c>
      <c r="F11" s="48">
        <v>17925.7</v>
      </c>
      <c r="G11" s="49">
        <v>2.6101679999999999E-2</v>
      </c>
      <c r="H11" s="39" t="s">
        <v>135</v>
      </c>
    </row>
    <row r="12" spans="1:9" x14ac:dyDescent="0.2">
      <c r="A12" s="45">
        <v>6</v>
      </c>
      <c r="B12" s="46" t="s">
        <v>14</v>
      </c>
      <c r="C12" s="46" t="s">
        <v>15</v>
      </c>
      <c r="D12" s="46" t="s">
        <v>16</v>
      </c>
      <c r="E12" s="47">
        <v>900000</v>
      </c>
      <c r="F12" s="48">
        <v>16913.7</v>
      </c>
      <c r="G12" s="49">
        <v>2.46281E-2</v>
      </c>
      <c r="H12" s="39" t="s">
        <v>135</v>
      </c>
    </row>
    <row r="13" spans="1:9" x14ac:dyDescent="0.2">
      <c r="A13" s="45">
        <v>7</v>
      </c>
      <c r="B13" s="46" t="s">
        <v>46</v>
      </c>
      <c r="C13" s="46" t="s">
        <v>47</v>
      </c>
      <c r="D13" s="46" t="s">
        <v>48</v>
      </c>
      <c r="E13" s="47">
        <v>205000</v>
      </c>
      <c r="F13" s="48">
        <v>16346.7</v>
      </c>
      <c r="G13" s="49">
        <v>2.3802489999999999E-2</v>
      </c>
      <c r="H13" s="39" t="s">
        <v>135</v>
      </c>
    </row>
    <row r="14" spans="1:9" x14ac:dyDescent="0.2">
      <c r="A14" s="45">
        <v>8</v>
      </c>
      <c r="B14" s="46" t="s">
        <v>327</v>
      </c>
      <c r="C14" s="46" t="s">
        <v>328</v>
      </c>
      <c r="D14" s="46" t="s">
        <v>219</v>
      </c>
      <c r="E14" s="47">
        <v>1200000</v>
      </c>
      <c r="F14" s="48">
        <v>15601.2</v>
      </c>
      <c r="G14" s="49">
        <v>2.271697E-2</v>
      </c>
      <c r="H14" s="39" t="s">
        <v>135</v>
      </c>
    </row>
    <row r="15" spans="1:9" x14ac:dyDescent="0.2">
      <c r="A15" s="45">
        <v>9</v>
      </c>
      <c r="B15" s="46" t="s">
        <v>11</v>
      </c>
      <c r="C15" s="46" t="s">
        <v>12</v>
      </c>
      <c r="D15" s="46" t="s">
        <v>13</v>
      </c>
      <c r="E15" s="47">
        <v>350000</v>
      </c>
      <c r="F15" s="48">
        <v>14974.05</v>
      </c>
      <c r="G15" s="49">
        <v>2.180377E-2</v>
      </c>
      <c r="H15" s="39" t="s">
        <v>135</v>
      </c>
    </row>
    <row r="16" spans="1:9" x14ac:dyDescent="0.2">
      <c r="A16" s="45">
        <v>10</v>
      </c>
      <c r="B16" s="46" t="s">
        <v>178</v>
      </c>
      <c r="C16" s="46" t="s">
        <v>179</v>
      </c>
      <c r="D16" s="46" t="s">
        <v>180</v>
      </c>
      <c r="E16" s="47">
        <v>3977000</v>
      </c>
      <c r="F16" s="48">
        <v>14885.911</v>
      </c>
      <c r="G16" s="49">
        <v>2.1675429999999999E-2</v>
      </c>
      <c r="H16" s="39" t="s">
        <v>135</v>
      </c>
    </row>
    <row r="17" spans="1:8" x14ac:dyDescent="0.2">
      <c r="A17" s="45">
        <v>11</v>
      </c>
      <c r="B17" s="46" t="s">
        <v>120</v>
      </c>
      <c r="C17" s="46" t="s">
        <v>121</v>
      </c>
      <c r="D17" s="46" t="s">
        <v>122</v>
      </c>
      <c r="E17" s="47">
        <v>1169300</v>
      </c>
      <c r="F17" s="48">
        <v>14548.4306</v>
      </c>
      <c r="G17" s="49">
        <v>2.118403E-2</v>
      </c>
      <c r="H17" s="39" t="s">
        <v>135</v>
      </c>
    </row>
    <row r="18" spans="1:8" ht="25.5" x14ac:dyDescent="0.2">
      <c r="A18" s="45">
        <v>12</v>
      </c>
      <c r="B18" s="46" t="s">
        <v>236</v>
      </c>
      <c r="C18" s="46" t="s">
        <v>237</v>
      </c>
      <c r="D18" s="46" t="s">
        <v>206</v>
      </c>
      <c r="E18" s="47">
        <v>250000</v>
      </c>
      <c r="F18" s="48">
        <v>14098.75</v>
      </c>
      <c r="G18" s="49">
        <v>2.0529240000000001E-2</v>
      </c>
      <c r="H18" s="39" t="s">
        <v>135</v>
      </c>
    </row>
    <row r="19" spans="1:8" x14ac:dyDescent="0.2">
      <c r="A19" s="45">
        <v>13</v>
      </c>
      <c r="B19" s="46" t="s">
        <v>51</v>
      </c>
      <c r="C19" s="46" t="s">
        <v>52</v>
      </c>
      <c r="D19" s="46" t="s">
        <v>53</v>
      </c>
      <c r="E19" s="47">
        <v>285000</v>
      </c>
      <c r="F19" s="48">
        <v>13960.155000000001</v>
      </c>
      <c r="G19" s="49">
        <v>2.0327439999999999E-2</v>
      </c>
      <c r="H19" s="39" t="s">
        <v>135</v>
      </c>
    </row>
    <row r="20" spans="1:8" x14ac:dyDescent="0.2">
      <c r="A20" s="45">
        <v>14</v>
      </c>
      <c r="B20" s="46" t="s">
        <v>329</v>
      </c>
      <c r="C20" s="46" t="s">
        <v>330</v>
      </c>
      <c r="D20" s="46" t="s">
        <v>31</v>
      </c>
      <c r="E20" s="47">
        <v>3350000</v>
      </c>
      <c r="F20" s="48">
        <v>13909.2</v>
      </c>
      <c r="G20" s="49">
        <v>2.0253239999999999E-2</v>
      </c>
      <c r="H20" s="39" t="s">
        <v>135</v>
      </c>
    </row>
    <row r="21" spans="1:8" x14ac:dyDescent="0.2">
      <c r="A21" s="45">
        <v>15</v>
      </c>
      <c r="B21" s="46" t="s">
        <v>331</v>
      </c>
      <c r="C21" s="46" t="s">
        <v>332</v>
      </c>
      <c r="D21" s="46" t="s">
        <v>31</v>
      </c>
      <c r="E21" s="47">
        <v>4100000</v>
      </c>
      <c r="F21" s="48">
        <v>13199.95</v>
      </c>
      <c r="G21" s="49">
        <v>1.9220500000000001E-2</v>
      </c>
      <c r="H21" s="39" t="s">
        <v>135</v>
      </c>
    </row>
    <row r="22" spans="1:8" x14ac:dyDescent="0.2">
      <c r="A22" s="45">
        <v>16</v>
      </c>
      <c r="B22" s="46" t="s">
        <v>333</v>
      </c>
      <c r="C22" s="46" t="s">
        <v>334</v>
      </c>
      <c r="D22" s="46" t="s">
        <v>226</v>
      </c>
      <c r="E22" s="47">
        <v>350000</v>
      </c>
      <c r="F22" s="48">
        <v>11890.9</v>
      </c>
      <c r="G22" s="49">
        <v>1.7314389999999999E-2</v>
      </c>
      <c r="H22" s="39" t="s">
        <v>135</v>
      </c>
    </row>
    <row r="23" spans="1:8" ht="25.5" x14ac:dyDescent="0.2">
      <c r="A23" s="45">
        <v>17</v>
      </c>
      <c r="B23" s="46" t="s">
        <v>194</v>
      </c>
      <c r="C23" s="46" t="s">
        <v>195</v>
      </c>
      <c r="D23" s="46" t="s">
        <v>196</v>
      </c>
      <c r="E23" s="47">
        <v>1500000</v>
      </c>
      <c r="F23" s="48">
        <v>11829.75</v>
      </c>
      <c r="G23" s="49">
        <v>1.7225339999999999E-2</v>
      </c>
      <c r="H23" s="39" t="s">
        <v>135</v>
      </c>
    </row>
    <row r="24" spans="1:8" x14ac:dyDescent="0.2">
      <c r="A24" s="45">
        <v>18</v>
      </c>
      <c r="B24" s="46" t="s">
        <v>23</v>
      </c>
      <c r="C24" s="46" t="s">
        <v>24</v>
      </c>
      <c r="D24" s="46" t="s">
        <v>25</v>
      </c>
      <c r="E24" s="47">
        <v>92000</v>
      </c>
      <c r="F24" s="48">
        <v>11662.84</v>
      </c>
      <c r="G24" s="49">
        <v>1.698231E-2</v>
      </c>
      <c r="H24" s="39" t="s">
        <v>135</v>
      </c>
    </row>
    <row r="25" spans="1:8" x14ac:dyDescent="0.2">
      <c r="A25" s="45">
        <v>19</v>
      </c>
      <c r="B25" s="46" t="s">
        <v>184</v>
      </c>
      <c r="C25" s="46" t="s">
        <v>185</v>
      </c>
      <c r="D25" s="46" t="s">
        <v>31</v>
      </c>
      <c r="E25" s="47">
        <v>3800000</v>
      </c>
      <c r="F25" s="48">
        <v>11394.3</v>
      </c>
      <c r="G25" s="49">
        <v>1.659128E-2</v>
      </c>
      <c r="H25" s="39" t="s">
        <v>135</v>
      </c>
    </row>
    <row r="26" spans="1:8" x14ac:dyDescent="0.2">
      <c r="A26" s="45">
        <v>20</v>
      </c>
      <c r="B26" s="46" t="s">
        <v>247</v>
      </c>
      <c r="C26" s="46" t="s">
        <v>248</v>
      </c>
      <c r="D26" s="46" t="s">
        <v>249</v>
      </c>
      <c r="E26" s="47">
        <v>600000</v>
      </c>
      <c r="F26" s="48">
        <v>10880.4</v>
      </c>
      <c r="G26" s="49">
        <v>1.5842990000000001E-2</v>
      </c>
      <c r="H26" s="39" t="s">
        <v>135</v>
      </c>
    </row>
    <row r="27" spans="1:8" x14ac:dyDescent="0.2">
      <c r="A27" s="45">
        <v>21</v>
      </c>
      <c r="B27" s="46" t="s">
        <v>202</v>
      </c>
      <c r="C27" s="46" t="s">
        <v>203</v>
      </c>
      <c r="D27" s="46" t="s">
        <v>53</v>
      </c>
      <c r="E27" s="47">
        <v>125000</v>
      </c>
      <c r="F27" s="48">
        <v>10763.125</v>
      </c>
      <c r="G27" s="49">
        <v>1.5672229999999999E-2</v>
      </c>
      <c r="H27" s="39" t="s">
        <v>135</v>
      </c>
    </row>
    <row r="28" spans="1:8" x14ac:dyDescent="0.2">
      <c r="A28" s="45">
        <v>22</v>
      </c>
      <c r="B28" s="46" t="s">
        <v>214</v>
      </c>
      <c r="C28" s="46" t="s">
        <v>215</v>
      </c>
      <c r="D28" s="46" t="s">
        <v>216</v>
      </c>
      <c r="E28" s="47">
        <v>2060000</v>
      </c>
      <c r="F28" s="48">
        <v>10709.94</v>
      </c>
      <c r="G28" s="49">
        <v>1.5594780000000001E-2</v>
      </c>
      <c r="H28" s="39" t="s">
        <v>135</v>
      </c>
    </row>
    <row r="29" spans="1:8" x14ac:dyDescent="0.2">
      <c r="A29" s="45">
        <v>23</v>
      </c>
      <c r="B29" s="46" t="s">
        <v>267</v>
      </c>
      <c r="C29" s="46" t="s">
        <v>268</v>
      </c>
      <c r="D29" s="46" t="s">
        <v>45</v>
      </c>
      <c r="E29" s="47">
        <v>900000</v>
      </c>
      <c r="F29" s="48">
        <v>10696.5</v>
      </c>
      <c r="G29" s="49">
        <v>1.5575210000000001E-2</v>
      </c>
      <c r="H29" s="39" t="s">
        <v>135</v>
      </c>
    </row>
    <row r="30" spans="1:8" x14ac:dyDescent="0.2">
      <c r="A30" s="45">
        <v>24</v>
      </c>
      <c r="B30" s="46" t="s">
        <v>200</v>
      </c>
      <c r="C30" s="46" t="s">
        <v>201</v>
      </c>
      <c r="D30" s="46" t="s">
        <v>102</v>
      </c>
      <c r="E30" s="47">
        <v>1100000</v>
      </c>
      <c r="F30" s="48">
        <v>10369.15</v>
      </c>
      <c r="G30" s="49">
        <v>1.509856E-2</v>
      </c>
      <c r="H30" s="39" t="s">
        <v>135</v>
      </c>
    </row>
    <row r="31" spans="1:8" ht="25.5" x14ac:dyDescent="0.2">
      <c r="A31" s="45">
        <v>25</v>
      </c>
      <c r="B31" s="46" t="s">
        <v>204</v>
      </c>
      <c r="C31" s="46" t="s">
        <v>205</v>
      </c>
      <c r="D31" s="46" t="s">
        <v>206</v>
      </c>
      <c r="E31" s="47">
        <v>449789</v>
      </c>
      <c r="F31" s="48">
        <v>10353.692991</v>
      </c>
      <c r="G31" s="49">
        <v>1.5076050000000001E-2</v>
      </c>
      <c r="H31" s="39" t="s">
        <v>135</v>
      </c>
    </row>
    <row r="32" spans="1:8" x14ac:dyDescent="0.2">
      <c r="A32" s="45">
        <v>26</v>
      </c>
      <c r="B32" s="46" t="s">
        <v>311</v>
      </c>
      <c r="C32" s="46" t="s">
        <v>312</v>
      </c>
      <c r="D32" s="46" t="s">
        <v>290</v>
      </c>
      <c r="E32" s="47">
        <v>3800000</v>
      </c>
      <c r="F32" s="48">
        <v>10088.24</v>
      </c>
      <c r="G32" s="49">
        <v>1.4689529999999999E-2</v>
      </c>
      <c r="H32" s="39" t="s">
        <v>135</v>
      </c>
    </row>
    <row r="33" spans="1:8" x14ac:dyDescent="0.2">
      <c r="A33" s="45">
        <v>27</v>
      </c>
      <c r="B33" s="46" t="s">
        <v>265</v>
      </c>
      <c r="C33" s="46" t="s">
        <v>266</v>
      </c>
      <c r="D33" s="46" t="s">
        <v>107</v>
      </c>
      <c r="E33" s="47">
        <v>720000</v>
      </c>
      <c r="F33" s="48">
        <v>10029.6</v>
      </c>
      <c r="G33" s="49">
        <v>1.460414E-2</v>
      </c>
      <c r="H33" s="39" t="s">
        <v>135</v>
      </c>
    </row>
    <row r="34" spans="1:8" x14ac:dyDescent="0.2">
      <c r="A34" s="45">
        <v>28</v>
      </c>
      <c r="B34" s="46" t="s">
        <v>335</v>
      </c>
      <c r="C34" s="46" t="s">
        <v>336</v>
      </c>
      <c r="D34" s="46" t="s">
        <v>180</v>
      </c>
      <c r="E34" s="47">
        <v>1000000</v>
      </c>
      <c r="F34" s="48">
        <v>9959</v>
      </c>
      <c r="G34" s="49">
        <v>1.450134E-2</v>
      </c>
      <c r="H34" s="39" t="s">
        <v>135</v>
      </c>
    </row>
    <row r="35" spans="1:8" x14ac:dyDescent="0.2">
      <c r="A35" s="45">
        <v>29</v>
      </c>
      <c r="B35" s="46" t="s">
        <v>181</v>
      </c>
      <c r="C35" s="46" t="s">
        <v>182</v>
      </c>
      <c r="D35" s="46" t="s">
        <v>183</v>
      </c>
      <c r="E35" s="47">
        <v>436135</v>
      </c>
      <c r="F35" s="48">
        <v>9682.1970000000001</v>
      </c>
      <c r="G35" s="49">
        <v>1.4098279999999999E-2</v>
      </c>
      <c r="H35" s="39" t="s">
        <v>135</v>
      </c>
    </row>
    <row r="36" spans="1:8" x14ac:dyDescent="0.2">
      <c r="A36" s="45">
        <v>30</v>
      </c>
      <c r="B36" s="46" t="s">
        <v>83</v>
      </c>
      <c r="C36" s="46" t="s">
        <v>84</v>
      </c>
      <c r="D36" s="46" t="s">
        <v>25</v>
      </c>
      <c r="E36" s="47">
        <v>167000</v>
      </c>
      <c r="F36" s="48">
        <v>9445.52</v>
      </c>
      <c r="G36" s="49">
        <v>1.3753659999999999E-2</v>
      </c>
      <c r="H36" s="39" t="s">
        <v>135</v>
      </c>
    </row>
    <row r="37" spans="1:8" ht="25.5" x14ac:dyDescent="0.2">
      <c r="A37" s="45">
        <v>31</v>
      </c>
      <c r="B37" s="46" t="s">
        <v>337</v>
      </c>
      <c r="C37" s="46" t="s">
        <v>338</v>
      </c>
      <c r="D37" s="46" t="s">
        <v>339</v>
      </c>
      <c r="E37" s="47">
        <v>1850000</v>
      </c>
      <c r="F37" s="48">
        <v>9348.0499999999993</v>
      </c>
      <c r="G37" s="49">
        <v>1.3611730000000001E-2</v>
      </c>
      <c r="H37" s="39" t="s">
        <v>135</v>
      </c>
    </row>
    <row r="38" spans="1:8" x14ac:dyDescent="0.2">
      <c r="A38" s="45">
        <v>32</v>
      </c>
      <c r="B38" s="46" t="s">
        <v>96</v>
      </c>
      <c r="C38" s="46" t="s">
        <v>97</v>
      </c>
      <c r="D38" s="46" t="s">
        <v>16</v>
      </c>
      <c r="E38" s="47">
        <v>580000</v>
      </c>
      <c r="F38" s="48">
        <v>9320.02</v>
      </c>
      <c r="G38" s="49">
        <v>1.357092E-2</v>
      </c>
      <c r="H38" s="39" t="s">
        <v>135</v>
      </c>
    </row>
    <row r="39" spans="1:8" x14ac:dyDescent="0.2">
      <c r="A39" s="45">
        <v>33</v>
      </c>
      <c r="B39" s="46" t="s">
        <v>61</v>
      </c>
      <c r="C39" s="46" t="s">
        <v>62</v>
      </c>
      <c r="D39" s="46" t="s">
        <v>63</v>
      </c>
      <c r="E39" s="47">
        <v>610000</v>
      </c>
      <c r="F39" s="48">
        <v>9278.1</v>
      </c>
      <c r="G39" s="49">
        <v>1.350988E-2</v>
      </c>
      <c r="H39" s="39" t="s">
        <v>135</v>
      </c>
    </row>
    <row r="40" spans="1:8" x14ac:dyDescent="0.2">
      <c r="A40" s="45">
        <v>34</v>
      </c>
      <c r="B40" s="46" t="s">
        <v>192</v>
      </c>
      <c r="C40" s="46" t="s">
        <v>193</v>
      </c>
      <c r="D40" s="46" t="s">
        <v>19</v>
      </c>
      <c r="E40" s="47">
        <v>2100000</v>
      </c>
      <c r="F40" s="48">
        <v>9213.75</v>
      </c>
      <c r="G40" s="49">
        <v>1.341618E-2</v>
      </c>
      <c r="H40" s="39" t="s">
        <v>135</v>
      </c>
    </row>
    <row r="41" spans="1:8" x14ac:dyDescent="0.2">
      <c r="A41" s="45">
        <v>35</v>
      </c>
      <c r="B41" s="46" t="s">
        <v>340</v>
      </c>
      <c r="C41" s="46" t="s">
        <v>341</v>
      </c>
      <c r="D41" s="46" t="s">
        <v>28</v>
      </c>
      <c r="E41" s="47">
        <v>230000</v>
      </c>
      <c r="F41" s="48">
        <v>9000.36</v>
      </c>
      <c r="G41" s="49">
        <v>1.3105459999999999E-2</v>
      </c>
      <c r="H41" s="39" t="s">
        <v>135</v>
      </c>
    </row>
    <row r="42" spans="1:8" ht="25.5" x14ac:dyDescent="0.2">
      <c r="A42" s="45">
        <v>36</v>
      </c>
      <c r="B42" s="46" t="s">
        <v>271</v>
      </c>
      <c r="C42" s="46" t="s">
        <v>272</v>
      </c>
      <c r="D42" s="46" t="s">
        <v>206</v>
      </c>
      <c r="E42" s="47">
        <v>400000</v>
      </c>
      <c r="F42" s="48">
        <v>8990.4</v>
      </c>
      <c r="G42" s="49">
        <v>1.309096E-2</v>
      </c>
      <c r="H42" s="39" t="s">
        <v>135</v>
      </c>
    </row>
    <row r="43" spans="1:8" x14ac:dyDescent="0.2">
      <c r="A43" s="45">
        <v>37</v>
      </c>
      <c r="B43" s="46" t="s">
        <v>56</v>
      </c>
      <c r="C43" s="46" t="s">
        <v>57</v>
      </c>
      <c r="D43" s="46" t="s">
        <v>53</v>
      </c>
      <c r="E43" s="47">
        <v>624448</v>
      </c>
      <c r="F43" s="48">
        <v>8699.8095360000007</v>
      </c>
      <c r="G43" s="49">
        <v>1.266783E-2</v>
      </c>
      <c r="H43" s="39" t="s">
        <v>135</v>
      </c>
    </row>
    <row r="44" spans="1:8" x14ac:dyDescent="0.2">
      <c r="A44" s="45">
        <v>38</v>
      </c>
      <c r="B44" s="46" t="s">
        <v>229</v>
      </c>
      <c r="C44" s="46" t="s">
        <v>230</v>
      </c>
      <c r="D44" s="46" t="s">
        <v>231</v>
      </c>
      <c r="E44" s="47">
        <v>500000</v>
      </c>
      <c r="F44" s="48">
        <v>8025</v>
      </c>
      <c r="G44" s="49">
        <v>1.168523E-2</v>
      </c>
      <c r="H44" s="39" t="s">
        <v>135</v>
      </c>
    </row>
    <row r="45" spans="1:8" x14ac:dyDescent="0.2">
      <c r="A45" s="45">
        <v>39</v>
      </c>
      <c r="B45" s="46" t="s">
        <v>241</v>
      </c>
      <c r="C45" s="46" t="s">
        <v>242</v>
      </c>
      <c r="D45" s="46" t="s">
        <v>102</v>
      </c>
      <c r="E45" s="47">
        <v>565386</v>
      </c>
      <c r="F45" s="48">
        <v>7914.8386140000002</v>
      </c>
      <c r="G45" s="49">
        <v>1.152483E-2</v>
      </c>
      <c r="H45" s="39" t="s">
        <v>135</v>
      </c>
    </row>
    <row r="46" spans="1:8" x14ac:dyDescent="0.2">
      <c r="A46" s="45">
        <v>40</v>
      </c>
      <c r="B46" s="46" t="s">
        <v>207</v>
      </c>
      <c r="C46" s="46" t="s">
        <v>208</v>
      </c>
      <c r="D46" s="46" t="s">
        <v>107</v>
      </c>
      <c r="E46" s="47">
        <v>450000</v>
      </c>
      <c r="F46" s="48">
        <v>7463.7</v>
      </c>
      <c r="G46" s="49">
        <v>1.086792E-2</v>
      </c>
      <c r="H46" s="39" t="s">
        <v>135</v>
      </c>
    </row>
    <row r="47" spans="1:8" x14ac:dyDescent="0.2">
      <c r="A47" s="45">
        <v>41</v>
      </c>
      <c r="B47" s="46" t="s">
        <v>342</v>
      </c>
      <c r="C47" s="46" t="s">
        <v>343</v>
      </c>
      <c r="D47" s="46" t="s">
        <v>199</v>
      </c>
      <c r="E47" s="47">
        <v>300000</v>
      </c>
      <c r="F47" s="48">
        <v>7329.9</v>
      </c>
      <c r="G47" s="49">
        <v>1.06731E-2</v>
      </c>
      <c r="H47" s="39" t="s">
        <v>135</v>
      </c>
    </row>
    <row r="48" spans="1:8" ht="25.5" x14ac:dyDescent="0.2">
      <c r="A48" s="45">
        <v>42</v>
      </c>
      <c r="B48" s="46" t="s">
        <v>232</v>
      </c>
      <c r="C48" s="46" t="s">
        <v>233</v>
      </c>
      <c r="D48" s="46" t="s">
        <v>206</v>
      </c>
      <c r="E48" s="47">
        <v>390479</v>
      </c>
      <c r="F48" s="48">
        <v>7115.3083379999998</v>
      </c>
      <c r="G48" s="49">
        <v>1.0360629999999999E-2</v>
      </c>
      <c r="H48" s="39" t="s">
        <v>135</v>
      </c>
    </row>
    <row r="49" spans="1:8" x14ac:dyDescent="0.2">
      <c r="A49" s="45">
        <v>43</v>
      </c>
      <c r="B49" s="46" t="s">
        <v>344</v>
      </c>
      <c r="C49" s="46" t="s">
        <v>345</v>
      </c>
      <c r="D49" s="46" t="s">
        <v>180</v>
      </c>
      <c r="E49" s="47">
        <v>410000</v>
      </c>
      <c r="F49" s="48">
        <v>7096.28</v>
      </c>
      <c r="G49" s="49">
        <v>1.0332920000000001E-2</v>
      </c>
      <c r="H49" s="39" t="s">
        <v>135</v>
      </c>
    </row>
    <row r="50" spans="1:8" x14ac:dyDescent="0.2">
      <c r="A50" s="45">
        <v>44</v>
      </c>
      <c r="B50" s="46" t="s">
        <v>295</v>
      </c>
      <c r="C50" s="46" t="s">
        <v>296</v>
      </c>
      <c r="D50" s="46" t="s">
        <v>183</v>
      </c>
      <c r="E50" s="47">
        <v>225000</v>
      </c>
      <c r="F50" s="48">
        <v>7013.9250000000002</v>
      </c>
      <c r="G50" s="49">
        <v>1.0213E-2</v>
      </c>
      <c r="H50" s="39" t="s">
        <v>135</v>
      </c>
    </row>
    <row r="51" spans="1:8" x14ac:dyDescent="0.2">
      <c r="A51" s="45">
        <v>45</v>
      </c>
      <c r="B51" s="46" t="s">
        <v>89</v>
      </c>
      <c r="C51" s="46" t="s">
        <v>90</v>
      </c>
      <c r="D51" s="46" t="s">
        <v>45</v>
      </c>
      <c r="E51" s="47">
        <v>156515</v>
      </c>
      <c r="F51" s="48">
        <v>6819.6715800000002</v>
      </c>
      <c r="G51" s="49">
        <v>9.9301500000000004E-3</v>
      </c>
      <c r="H51" s="39" t="s">
        <v>135</v>
      </c>
    </row>
    <row r="52" spans="1:8" x14ac:dyDescent="0.2">
      <c r="A52" s="45">
        <v>46</v>
      </c>
      <c r="B52" s="46" t="s">
        <v>70</v>
      </c>
      <c r="C52" s="46" t="s">
        <v>71</v>
      </c>
      <c r="D52" s="46" t="s">
        <v>22</v>
      </c>
      <c r="E52" s="47">
        <v>425000</v>
      </c>
      <c r="F52" s="48">
        <v>6657.2</v>
      </c>
      <c r="G52" s="49">
        <v>9.6935700000000003E-3</v>
      </c>
      <c r="H52" s="39" t="s">
        <v>135</v>
      </c>
    </row>
    <row r="53" spans="1:8" x14ac:dyDescent="0.2">
      <c r="A53" s="45">
        <v>47</v>
      </c>
      <c r="B53" s="46" t="s">
        <v>34</v>
      </c>
      <c r="C53" s="46" t="s">
        <v>35</v>
      </c>
      <c r="D53" s="46" t="s">
        <v>19</v>
      </c>
      <c r="E53" s="47">
        <v>1700000</v>
      </c>
      <c r="F53" s="48">
        <v>6551.8</v>
      </c>
      <c r="G53" s="49">
        <v>9.5400999999999993E-3</v>
      </c>
      <c r="H53" s="39" t="s">
        <v>135</v>
      </c>
    </row>
    <row r="54" spans="1:8" x14ac:dyDescent="0.2">
      <c r="A54" s="45">
        <v>48</v>
      </c>
      <c r="B54" s="46" t="s">
        <v>188</v>
      </c>
      <c r="C54" s="46" t="s">
        <v>189</v>
      </c>
      <c r="D54" s="46" t="s">
        <v>31</v>
      </c>
      <c r="E54" s="47">
        <v>8600000</v>
      </c>
      <c r="F54" s="48">
        <v>6319.28</v>
      </c>
      <c r="G54" s="49">
        <v>9.2015299999999994E-3</v>
      </c>
      <c r="H54" s="39" t="s">
        <v>135</v>
      </c>
    </row>
    <row r="55" spans="1:8" x14ac:dyDescent="0.2">
      <c r="A55" s="45">
        <v>49</v>
      </c>
      <c r="B55" s="46" t="s">
        <v>260</v>
      </c>
      <c r="C55" s="46" t="s">
        <v>261</v>
      </c>
      <c r="D55" s="46" t="s">
        <v>240</v>
      </c>
      <c r="E55" s="47">
        <v>1349999</v>
      </c>
      <c r="F55" s="48">
        <v>6245.0953740000004</v>
      </c>
      <c r="G55" s="49">
        <v>9.0935100000000008E-3</v>
      </c>
      <c r="H55" s="39" t="s">
        <v>135</v>
      </c>
    </row>
    <row r="56" spans="1:8" x14ac:dyDescent="0.2">
      <c r="A56" s="45">
        <v>50</v>
      </c>
      <c r="B56" s="46" t="s">
        <v>68</v>
      </c>
      <c r="C56" s="46" t="s">
        <v>69</v>
      </c>
      <c r="D56" s="46" t="s">
        <v>45</v>
      </c>
      <c r="E56" s="47">
        <v>40000</v>
      </c>
      <c r="F56" s="48">
        <v>6065.6</v>
      </c>
      <c r="G56" s="49">
        <v>8.8321400000000005E-3</v>
      </c>
      <c r="H56" s="39" t="s">
        <v>135</v>
      </c>
    </row>
    <row r="57" spans="1:8" x14ac:dyDescent="0.2">
      <c r="A57" s="45">
        <v>51</v>
      </c>
      <c r="B57" s="46" t="s">
        <v>346</v>
      </c>
      <c r="C57" s="46" t="s">
        <v>347</v>
      </c>
      <c r="D57" s="46" t="s">
        <v>264</v>
      </c>
      <c r="E57" s="47">
        <v>430000</v>
      </c>
      <c r="F57" s="48">
        <v>5921.96</v>
      </c>
      <c r="G57" s="49">
        <v>8.6229900000000005E-3</v>
      </c>
      <c r="H57" s="39" t="s">
        <v>135</v>
      </c>
    </row>
    <row r="58" spans="1:8" x14ac:dyDescent="0.2">
      <c r="A58" s="45">
        <v>52</v>
      </c>
      <c r="B58" s="46" t="s">
        <v>348</v>
      </c>
      <c r="C58" s="46" t="s">
        <v>349</v>
      </c>
      <c r="D58" s="46" t="s">
        <v>290</v>
      </c>
      <c r="E58" s="47">
        <v>2350000</v>
      </c>
      <c r="F58" s="48">
        <v>5788.05</v>
      </c>
      <c r="G58" s="49">
        <v>8.4279999999999997E-3</v>
      </c>
      <c r="H58" s="39" t="s">
        <v>135</v>
      </c>
    </row>
    <row r="59" spans="1:8" x14ac:dyDescent="0.2">
      <c r="A59" s="45">
        <v>53</v>
      </c>
      <c r="B59" s="46" t="s">
        <v>256</v>
      </c>
      <c r="C59" s="46" t="s">
        <v>257</v>
      </c>
      <c r="D59" s="46" t="s">
        <v>199</v>
      </c>
      <c r="E59" s="47">
        <v>775000</v>
      </c>
      <c r="F59" s="48">
        <v>5619.9125000000004</v>
      </c>
      <c r="G59" s="49">
        <v>8.18318E-3</v>
      </c>
      <c r="H59" s="39" t="s">
        <v>135</v>
      </c>
    </row>
    <row r="60" spans="1:8" x14ac:dyDescent="0.2">
      <c r="A60" s="45">
        <v>54</v>
      </c>
      <c r="B60" s="46" t="s">
        <v>254</v>
      </c>
      <c r="C60" s="46" t="s">
        <v>255</v>
      </c>
      <c r="D60" s="46" t="s">
        <v>45</v>
      </c>
      <c r="E60" s="47">
        <v>1200000</v>
      </c>
      <c r="F60" s="48">
        <v>5448.6</v>
      </c>
      <c r="G60" s="49">
        <v>7.9337299999999999E-3</v>
      </c>
      <c r="H60" s="39" t="s">
        <v>135</v>
      </c>
    </row>
    <row r="61" spans="1:8" x14ac:dyDescent="0.2">
      <c r="A61" s="45">
        <v>55</v>
      </c>
      <c r="B61" s="46" t="s">
        <v>87</v>
      </c>
      <c r="C61" s="46" t="s">
        <v>88</v>
      </c>
      <c r="D61" s="46" t="s">
        <v>78</v>
      </c>
      <c r="E61" s="47">
        <v>1250000</v>
      </c>
      <c r="F61" s="48">
        <v>5417.5</v>
      </c>
      <c r="G61" s="49">
        <v>7.88844E-3</v>
      </c>
      <c r="H61" s="39" t="s">
        <v>135</v>
      </c>
    </row>
    <row r="62" spans="1:8" x14ac:dyDescent="0.2">
      <c r="A62" s="45">
        <v>56</v>
      </c>
      <c r="B62" s="46" t="s">
        <v>258</v>
      </c>
      <c r="C62" s="46" t="s">
        <v>259</v>
      </c>
      <c r="D62" s="46" t="s">
        <v>102</v>
      </c>
      <c r="E62" s="47">
        <v>482000</v>
      </c>
      <c r="F62" s="48">
        <v>5263.1989999999996</v>
      </c>
      <c r="G62" s="49">
        <v>7.6637600000000004E-3</v>
      </c>
      <c r="H62" s="39" t="s">
        <v>135</v>
      </c>
    </row>
    <row r="63" spans="1:8" x14ac:dyDescent="0.2">
      <c r="A63" s="45">
        <v>57</v>
      </c>
      <c r="B63" s="46" t="s">
        <v>54</v>
      </c>
      <c r="C63" s="46" t="s">
        <v>55</v>
      </c>
      <c r="D63" s="46" t="s">
        <v>22</v>
      </c>
      <c r="E63" s="47">
        <v>1350000</v>
      </c>
      <c r="F63" s="48">
        <v>5096.9250000000002</v>
      </c>
      <c r="G63" s="49">
        <v>7.4216500000000001E-3</v>
      </c>
      <c r="H63" s="39" t="s">
        <v>135</v>
      </c>
    </row>
    <row r="64" spans="1:8" ht="25.5" x14ac:dyDescent="0.2">
      <c r="A64" s="45">
        <v>58</v>
      </c>
      <c r="B64" s="46" t="s">
        <v>350</v>
      </c>
      <c r="C64" s="46" t="s">
        <v>351</v>
      </c>
      <c r="D64" s="46" t="s">
        <v>206</v>
      </c>
      <c r="E64" s="47">
        <v>250000</v>
      </c>
      <c r="F64" s="48">
        <v>4342.5</v>
      </c>
      <c r="G64" s="49">
        <v>6.3231299999999997E-3</v>
      </c>
      <c r="H64" s="39" t="s">
        <v>135</v>
      </c>
    </row>
    <row r="65" spans="1:8" x14ac:dyDescent="0.2">
      <c r="A65" s="45">
        <v>59</v>
      </c>
      <c r="B65" s="46" t="s">
        <v>273</v>
      </c>
      <c r="C65" s="46" t="s">
        <v>274</v>
      </c>
      <c r="D65" s="46" t="s">
        <v>240</v>
      </c>
      <c r="E65" s="47">
        <v>36000</v>
      </c>
      <c r="F65" s="48">
        <v>4086.36</v>
      </c>
      <c r="G65" s="49">
        <v>5.9501600000000003E-3</v>
      </c>
      <c r="H65" s="39" t="s">
        <v>135</v>
      </c>
    </row>
    <row r="66" spans="1:8" x14ac:dyDescent="0.2">
      <c r="A66" s="45">
        <v>60</v>
      </c>
      <c r="B66" s="46" t="s">
        <v>222</v>
      </c>
      <c r="C66" s="46" t="s">
        <v>223</v>
      </c>
      <c r="D66" s="46" t="s">
        <v>219</v>
      </c>
      <c r="E66" s="47">
        <v>85000</v>
      </c>
      <c r="F66" s="48">
        <v>4023.05</v>
      </c>
      <c r="G66" s="49">
        <v>5.8579799999999996E-3</v>
      </c>
      <c r="H66" s="39" t="s">
        <v>135</v>
      </c>
    </row>
    <row r="67" spans="1:8" x14ac:dyDescent="0.2">
      <c r="A67" s="45">
        <v>61</v>
      </c>
      <c r="B67" s="46" t="s">
        <v>286</v>
      </c>
      <c r="C67" s="46" t="s">
        <v>287</v>
      </c>
      <c r="D67" s="46" t="s">
        <v>216</v>
      </c>
      <c r="E67" s="47">
        <v>2900000</v>
      </c>
      <c r="F67" s="48">
        <v>3695.76</v>
      </c>
      <c r="G67" s="49">
        <v>5.3814099999999997E-3</v>
      </c>
      <c r="H67" s="39" t="s">
        <v>135</v>
      </c>
    </row>
    <row r="68" spans="1:8" x14ac:dyDescent="0.2">
      <c r="A68" s="45">
        <v>62</v>
      </c>
      <c r="B68" s="46" t="s">
        <v>217</v>
      </c>
      <c r="C68" s="46" t="s">
        <v>218</v>
      </c>
      <c r="D68" s="46" t="s">
        <v>219</v>
      </c>
      <c r="E68" s="47">
        <v>306250</v>
      </c>
      <c r="F68" s="48">
        <v>3631.5124999999998</v>
      </c>
      <c r="G68" s="49">
        <v>5.2878600000000001E-3</v>
      </c>
      <c r="H68" s="39" t="s">
        <v>135</v>
      </c>
    </row>
    <row r="69" spans="1:8" x14ac:dyDescent="0.2">
      <c r="A69" s="45">
        <v>63</v>
      </c>
      <c r="B69" s="46" t="s">
        <v>190</v>
      </c>
      <c r="C69" s="46" t="s">
        <v>191</v>
      </c>
      <c r="D69" s="46" t="s">
        <v>48</v>
      </c>
      <c r="E69" s="47">
        <v>829572</v>
      </c>
      <c r="F69" s="48">
        <v>3402.0747719999999</v>
      </c>
      <c r="G69" s="49">
        <v>4.9537699999999997E-3</v>
      </c>
      <c r="H69" s="39" t="s">
        <v>135</v>
      </c>
    </row>
    <row r="70" spans="1:8" x14ac:dyDescent="0.2">
      <c r="A70" s="45">
        <v>64</v>
      </c>
      <c r="B70" s="46" t="s">
        <v>352</v>
      </c>
      <c r="C70" s="46" t="s">
        <v>353</v>
      </c>
      <c r="D70" s="46" t="s">
        <v>122</v>
      </c>
      <c r="E70" s="47">
        <v>1600000</v>
      </c>
      <c r="F70" s="48">
        <v>3397.28</v>
      </c>
      <c r="G70" s="49">
        <v>4.9467900000000004E-3</v>
      </c>
      <c r="H70" s="39" t="s">
        <v>135</v>
      </c>
    </row>
    <row r="71" spans="1:8" x14ac:dyDescent="0.2">
      <c r="A71" s="45">
        <v>65</v>
      </c>
      <c r="B71" s="46" t="s">
        <v>354</v>
      </c>
      <c r="C71" s="46" t="s">
        <v>355</v>
      </c>
      <c r="D71" s="46" t="s">
        <v>231</v>
      </c>
      <c r="E71" s="47">
        <v>550000</v>
      </c>
      <c r="F71" s="48">
        <v>2482.6999999999998</v>
      </c>
      <c r="G71" s="49">
        <v>3.6150700000000002E-3</v>
      </c>
      <c r="H71" s="39" t="s">
        <v>135</v>
      </c>
    </row>
    <row r="72" spans="1:8" x14ac:dyDescent="0.2">
      <c r="A72" s="45">
        <v>66</v>
      </c>
      <c r="B72" s="46" t="s">
        <v>305</v>
      </c>
      <c r="C72" s="46" t="s">
        <v>306</v>
      </c>
      <c r="D72" s="46" t="s">
        <v>48</v>
      </c>
      <c r="E72" s="47">
        <v>500210</v>
      </c>
      <c r="F72" s="48">
        <v>2281.4578099999999</v>
      </c>
      <c r="G72" s="49">
        <v>3.3220400000000001E-3</v>
      </c>
      <c r="H72" s="39" t="s">
        <v>135</v>
      </c>
    </row>
    <row r="73" spans="1:8" x14ac:dyDescent="0.2">
      <c r="A73" s="45">
        <v>67</v>
      </c>
      <c r="B73" s="46" t="s">
        <v>356</v>
      </c>
      <c r="C73" s="46" t="s">
        <v>357</v>
      </c>
      <c r="D73" s="46" t="s">
        <v>290</v>
      </c>
      <c r="E73" s="47">
        <v>55500</v>
      </c>
      <c r="F73" s="48">
        <v>2164.2224999999999</v>
      </c>
      <c r="G73" s="49">
        <v>3.1513299999999999E-3</v>
      </c>
      <c r="H73" s="39" t="s">
        <v>135</v>
      </c>
    </row>
    <row r="74" spans="1:8" x14ac:dyDescent="0.2">
      <c r="A74" s="45">
        <v>68</v>
      </c>
      <c r="B74" s="46" t="s">
        <v>358</v>
      </c>
      <c r="C74" s="46" t="s">
        <v>359</v>
      </c>
      <c r="D74" s="46" t="s">
        <v>219</v>
      </c>
      <c r="E74" s="47">
        <v>120000</v>
      </c>
      <c r="F74" s="48">
        <v>1629.36</v>
      </c>
      <c r="G74" s="49">
        <v>2.3725199999999999E-3</v>
      </c>
      <c r="H74" s="39" t="s">
        <v>135</v>
      </c>
    </row>
    <row r="75" spans="1:8" x14ac:dyDescent="0.2">
      <c r="A75" s="45">
        <v>69</v>
      </c>
      <c r="B75" s="46" t="s">
        <v>360</v>
      </c>
      <c r="C75" s="46" t="s">
        <v>361</v>
      </c>
      <c r="D75" s="46" t="s">
        <v>199</v>
      </c>
      <c r="E75" s="47">
        <v>40623</v>
      </c>
      <c r="F75" s="48">
        <v>1264.2283829999999</v>
      </c>
      <c r="G75" s="49">
        <v>1.84085E-3</v>
      </c>
      <c r="H75" s="39" t="s">
        <v>135</v>
      </c>
    </row>
    <row r="76" spans="1:8" x14ac:dyDescent="0.2">
      <c r="A76" s="50"/>
      <c r="B76" s="50"/>
      <c r="C76" s="51" t="s">
        <v>134</v>
      </c>
      <c r="D76" s="50"/>
      <c r="E76" s="50" t="s">
        <v>135</v>
      </c>
      <c r="F76" s="52">
        <v>667162.69349800004</v>
      </c>
      <c r="G76" s="53">
        <v>0.97145815000000002</v>
      </c>
      <c r="H76" s="39" t="s">
        <v>135</v>
      </c>
    </row>
    <row r="77" spans="1:8" x14ac:dyDescent="0.2">
      <c r="A77" s="50"/>
      <c r="B77" s="50"/>
      <c r="C77" s="54"/>
      <c r="D77" s="50"/>
      <c r="E77" s="50"/>
      <c r="F77" s="55"/>
      <c r="G77" s="55"/>
      <c r="H77" s="39" t="s">
        <v>135</v>
      </c>
    </row>
    <row r="78" spans="1:8" x14ac:dyDescent="0.2">
      <c r="A78" s="50"/>
      <c r="B78" s="50"/>
      <c r="C78" s="51" t="s">
        <v>136</v>
      </c>
      <c r="D78" s="50"/>
      <c r="E78" s="50"/>
      <c r="F78" s="50"/>
      <c r="G78" s="50"/>
      <c r="H78" s="39" t="s">
        <v>135</v>
      </c>
    </row>
    <row r="79" spans="1:8" x14ac:dyDescent="0.2">
      <c r="A79" s="50"/>
      <c r="B79" s="50"/>
      <c r="C79" s="51" t="s">
        <v>134</v>
      </c>
      <c r="D79" s="50"/>
      <c r="E79" s="50" t="s">
        <v>135</v>
      </c>
      <c r="F79" s="56" t="s">
        <v>137</v>
      </c>
      <c r="G79" s="53">
        <v>0</v>
      </c>
      <c r="H79" s="39" t="s">
        <v>135</v>
      </c>
    </row>
    <row r="80" spans="1:8" x14ac:dyDescent="0.2">
      <c r="A80" s="50"/>
      <c r="B80" s="50"/>
      <c r="C80" s="54"/>
      <c r="D80" s="50"/>
      <c r="E80" s="50"/>
      <c r="F80" s="55"/>
      <c r="G80" s="55"/>
      <c r="H80" s="39" t="s">
        <v>135</v>
      </c>
    </row>
    <row r="81" spans="1:8" x14ac:dyDescent="0.2">
      <c r="A81" s="50"/>
      <c r="B81" s="50"/>
      <c r="C81" s="51" t="s">
        <v>138</v>
      </c>
      <c r="D81" s="50"/>
      <c r="E81" s="50"/>
      <c r="F81" s="50"/>
      <c r="G81" s="50"/>
      <c r="H81" s="39" t="s">
        <v>135</v>
      </c>
    </row>
    <row r="82" spans="1:8" x14ac:dyDescent="0.2">
      <c r="A82" s="50"/>
      <c r="B82" s="50"/>
      <c r="C82" s="51" t="s">
        <v>134</v>
      </c>
      <c r="D82" s="50"/>
      <c r="E82" s="50" t="s">
        <v>135</v>
      </c>
      <c r="F82" s="56" t="s">
        <v>137</v>
      </c>
      <c r="G82" s="53">
        <v>0</v>
      </c>
      <c r="H82" s="39" t="s">
        <v>135</v>
      </c>
    </row>
    <row r="83" spans="1:8" x14ac:dyDescent="0.2">
      <c r="A83" s="50"/>
      <c r="B83" s="50"/>
      <c r="C83" s="54"/>
      <c r="D83" s="50"/>
      <c r="E83" s="50"/>
      <c r="F83" s="55"/>
      <c r="G83" s="55"/>
      <c r="H83" s="39" t="s">
        <v>135</v>
      </c>
    </row>
    <row r="84" spans="1:8" x14ac:dyDescent="0.2">
      <c r="A84" s="50"/>
      <c r="B84" s="50"/>
      <c r="C84" s="51" t="s">
        <v>139</v>
      </c>
      <c r="D84" s="50"/>
      <c r="E84" s="50"/>
      <c r="F84" s="50"/>
      <c r="G84" s="50"/>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140</v>
      </c>
      <c r="D87" s="50"/>
      <c r="E87" s="50"/>
      <c r="F87" s="55"/>
      <c r="G87" s="55"/>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141</v>
      </c>
      <c r="D90" s="50"/>
      <c r="E90" s="50"/>
      <c r="F90" s="55"/>
      <c r="G90" s="55"/>
      <c r="H90" s="39" t="s">
        <v>135</v>
      </c>
    </row>
    <row r="91" spans="1:8" x14ac:dyDescent="0.2">
      <c r="A91" s="50"/>
      <c r="B91" s="50"/>
      <c r="C91" s="51" t="s">
        <v>134</v>
      </c>
      <c r="D91" s="50"/>
      <c r="E91" s="50" t="s">
        <v>135</v>
      </c>
      <c r="F91" s="56" t="s">
        <v>137</v>
      </c>
      <c r="G91" s="53">
        <v>0</v>
      </c>
      <c r="H91" s="39" t="s">
        <v>135</v>
      </c>
    </row>
    <row r="92" spans="1:8" x14ac:dyDescent="0.2">
      <c r="A92" s="50"/>
      <c r="B92" s="50"/>
      <c r="C92" s="54"/>
      <c r="D92" s="50"/>
      <c r="E92" s="50"/>
      <c r="F92" s="55"/>
      <c r="G92" s="55"/>
      <c r="H92" s="39" t="s">
        <v>135</v>
      </c>
    </row>
    <row r="93" spans="1:8" x14ac:dyDescent="0.2">
      <c r="A93" s="50"/>
      <c r="B93" s="50"/>
      <c r="C93" s="51" t="s">
        <v>142</v>
      </c>
      <c r="D93" s="50"/>
      <c r="E93" s="50"/>
      <c r="F93" s="52">
        <v>667162.69349800004</v>
      </c>
      <c r="G93" s="53">
        <v>0.97145815000000002</v>
      </c>
      <c r="H93" s="39" t="s">
        <v>135</v>
      </c>
    </row>
    <row r="94" spans="1:8" x14ac:dyDescent="0.2">
      <c r="A94" s="50"/>
      <c r="B94" s="50"/>
      <c r="C94" s="54"/>
      <c r="D94" s="50"/>
      <c r="E94" s="50"/>
      <c r="F94" s="55"/>
      <c r="G94" s="55"/>
      <c r="H94" s="39" t="s">
        <v>135</v>
      </c>
    </row>
    <row r="95" spans="1:8" x14ac:dyDescent="0.2">
      <c r="A95" s="50"/>
      <c r="B95" s="50"/>
      <c r="C95" s="51" t="s">
        <v>143</v>
      </c>
      <c r="D95" s="50"/>
      <c r="E95" s="50"/>
      <c r="F95" s="55"/>
      <c r="G95" s="55"/>
      <c r="H95" s="39" t="s">
        <v>135</v>
      </c>
    </row>
    <row r="96" spans="1:8" x14ac:dyDescent="0.2">
      <c r="A96" s="50"/>
      <c r="B96" s="50"/>
      <c r="C96" s="51" t="s">
        <v>10</v>
      </c>
      <c r="D96" s="50"/>
      <c r="E96" s="50"/>
      <c r="F96" s="55"/>
      <c r="G96" s="55"/>
      <c r="H96" s="39" t="s">
        <v>135</v>
      </c>
    </row>
    <row r="97" spans="1:8" x14ac:dyDescent="0.2">
      <c r="A97" s="50"/>
      <c r="B97" s="50"/>
      <c r="C97" s="51" t="s">
        <v>134</v>
      </c>
      <c r="D97" s="50"/>
      <c r="E97" s="50" t="s">
        <v>135</v>
      </c>
      <c r="F97" s="56" t="s">
        <v>137</v>
      </c>
      <c r="G97" s="53">
        <v>0</v>
      </c>
      <c r="H97" s="39" t="s">
        <v>135</v>
      </c>
    </row>
    <row r="98" spans="1:8" x14ac:dyDescent="0.2">
      <c r="A98" s="50"/>
      <c r="B98" s="50"/>
      <c r="C98" s="54"/>
      <c r="D98" s="50"/>
      <c r="E98" s="50"/>
      <c r="F98" s="55"/>
      <c r="G98" s="55"/>
      <c r="H98" s="39" t="s">
        <v>135</v>
      </c>
    </row>
    <row r="99" spans="1:8" x14ac:dyDescent="0.2">
      <c r="A99" s="50"/>
      <c r="B99" s="50"/>
      <c r="C99" s="51" t="s">
        <v>144</v>
      </c>
      <c r="D99" s="50"/>
      <c r="E99" s="50"/>
      <c r="F99" s="50"/>
      <c r="G99" s="50"/>
      <c r="H99" s="39" t="s">
        <v>135</v>
      </c>
    </row>
    <row r="100" spans="1:8" x14ac:dyDescent="0.2">
      <c r="A100" s="50"/>
      <c r="B100" s="50"/>
      <c r="C100" s="51" t="s">
        <v>134</v>
      </c>
      <c r="D100" s="50"/>
      <c r="E100" s="50" t="s">
        <v>135</v>
      </c>
      <c r="F100" s="56" t="s">
        <v>137</v>
      </c>
      <c r="G100" s="53">
        <v>0</v>
      </c>
      <c r="H100" s="39" t="s">
        <v>135</v>
      </c>
    </row>
    <row r="101" spans="1:8" x14ac:dyDescent="0.2">
      <c r="A101" s="50"/>
      <c r="B101" s="50"/>
      <c r="C101" s="54"/>
      <c r="D101" s="50"/>
      <c r="E101" s="50"/>
      <c r="F101" s="55"/>
      <c r="G101" s="55"/>
      <c r="H101" s="39" t="s">
        <v>135</v>
      </c>
    </row>
    <row r="102" spans="1:8" x14ac:dyDescent="0.2">
      <c r="A102" s="50"/>
      <c r="B102" s="50"/>
      <c r="C102" s="51" t="s">
        <v>145</v>
      </c>
      <c r="D102" s="50"/>
      <c r="E102" s="50"/>
      <c r="F102" s="50"/>
      <c r="G102" s="50"/>
      <c r="H102" s="39" t="s">
        <v>135</v>
      </c>
    </row>
    <row r="103" spans="1:8" x14ac:dyDescent="0.2">
      <c r="A103" s="50"/>
      <c r="B103" s="50"/>
      <c r="C103" s="51" t="s">
        <v>134</v>
      </c>
      <c r="D103" s="50"/>
      <c r="E103" s="50" t="s">
        <v>135</v>
      </c>
      <c r="F103" s="56" t="s">
        <v>137</v>
      </c>
      <c r="G103" s="53">
        <v>0</v>
      </c>
      <c r="H103" s="39" t="s">
        <v>135</v>
      </c>
    </row>
    <row r="104" spans="1:8" x14ac:dyDescent="0.2">
      <c r="A104" s="50"/>
      <c r="B104" s="50"/>
      <c r="C104" s="54"/>
      <c r="D104" s="50"/>
      <c r="E104" s="50"/>
      <c r="F104" s="55"/>
      <c r="G104" s="55"/>
      <c r="H104" s="39" t="s">
        <v>135</v>
      </c>
    </row>
    <row r="105" spans="1:8" x14ac:dyDescent="0.2">
      <c r="A105" s="50"/>
      <c r="B105" s="50"/>
      <c r="C105" s="51" t="s">
        <v>146</v>
      </c>
      <c r="D105" s="50"/>
      <c r="E105" s="50"/>
      <c r="F105" s="55"/>
      <c r="G105" s="55"/>
      <c r="H105" s="39" t="s">
        <v>135</v>
      </c>
    </row>
    <row r="106" spans="1:8" x14ac:dyDescent="0.2">
      <c r="A106" s="50"/>
      <c r="B106" s="50"/>
      <c r="C106" s="51" t="s">
        <v>134</v>
      </c>
      <c r="D106" s="50"/>
      <c r="E106" s="50" t="s">
        <v>135</v>
      </c>
      <c r="F106" s="56" t="s">
        <v>137</v>
      </c>
      <c r="G106" s="53">
        <v>0</v>
      </c>
      <c r="H106" s="39" t="s">
        <v>135</v>
      </c>
    </row>
    <row r="107" spans="1:8" x14ac:dyDescent="0.2">
      <c r="A107" s="50"/>
      <c r="B107" s="50"/>
      <c r="C107" s="54"/>
      <c r="D107" s="50"/>
      <c r="E107" s="50"/>
      <c r="F107" s="55"/>
      <c r="G107" s="55"/>
      <c r="H107" s="39" t="s">
        <v>135</v>
      </c>
    </row>
    <row r="108" spans="1:8" x14ac:dyDescent="0.2">
      <c r="A108" s="50"/>
      <c r="B108" s="50"/>
      <c r="C108" s="51" t="s">
        <v>147</v>
      </c>
      <c r="D108" s="50"/>
      <c r="E108" s="50"/>
      <c r="F108" s="52">
        <v>0</v>
      </c>
      <c r="G108" s="53">
        <v>0</v>
      </c>
      <c r="H108" s="39" t="s">
        <v>135</v>
      </c>
    </row>
    <row r="109" spans="1:8" x14ac:dyDescent="0.2">
      <c r="A109" s="50"/>
      <c r="B109" s="50"/>
      <c r="C109" s="54"/>
      <c r="D109" s="50"/>
      <c r="E109" s="50"/>
      <c r="F109" s="55"/>
      <c r="G109" s="55"/>
      <c r="H109" s="39" t="s">
        <v>135</v>
      </c>
    </row>
    <row r="110" spans="1:8" x14ac:dyDescent="0.2">
      <c r="A110" s="50"/>
      <c r="B110" s="50"/>
      <c r="C110" s="51" t="s">
        <v>148</v>
      </c>
      <c r="D110" s="50"/>
      <c r="E110" s="50"/>
      <c r="F110" s="55"/>
      <c r="G110" s="55"/>
      <c r="H110" s="39" t="s">
        <v>135</v>
      </c>
    </row>
    <row r="111" spans="1:8" x14ac:dyDescent="0.2">
      <c r="A111" s="50"/>
      <c r="B111" s="50"/>
      <c r="C111" s="51" t="s">
        <v>149</v>
      </c>
      <c r="D111" s="50"/>
      <c r="E111" s="50"/>
      <c r="F111" s="55"/>
      <c r="G111" s="55"/>
      <c r="H111" s="39" t="s">
        <v>135</v>
      </c>
    </row>
    <row r="112" spans="1:8" x14ac:dyDescent="0.2">
      <c r="A112" s="50"/>
      <c r="B112" s="50"/>
      <c r="C112" s="51" t="s">
        <v>134</v>
      </c>
      <c r="D112" s="50"/>
      <c r="E112" s="50" t="s">
        <v>135</v>
      </c>
      <c r="F112" s="56" t="s">
        <v>137</v>
      </c>
      <c r="G112" s="53">
        <v>0</v>
      </c>
      <c r="H112" s="39" t="s">
        <v>135</v>
      </c>
    </row>
    <row r="113" spans="1:8" x14ac:dyDescent="0.2">
      <c r="A113" s="50"/>
      <c r="B113" s="50"/>
      <c r="C113" s="54"/>
      <c r="D113" s="50"/>
      <c r="E113" s="50"/>
      <c r="F113" s="55"/>
      <c r="G113" s="55"/>
      <c r="H113" s="39" t="s">
        <v>135</v>
      </c>
    </row>
    <row r="114" spans="1:8" x14ac:dyDescent="0.2">
      <c r="A114" s="50"/>
      <c r="B114" s="50"/>
      <c r="C114" s="51" t="s">
        <v>150</v>
      </c>
      <c r="D114" s="50"/>
      <c r="E114" s="50"/>
      <c r="F114" s="55"/>
      <c r="G114" s="55"/>
      <c r="H114" s="39" t="s">
        <v>135</v>
      </c>
    </row>
    <row r="115" spans="1:8" x14ac:dyDescent="0.2">
      <c r="A115" s="50"/>
      <c r="B115" s="50"/>
      <c r="C115" s="51" t="s">
        <v>134</v>
      </c>
      <c r="D115" s="50"/>
      <c r="E115" s="50" t="s">
        <v>135</v>
      </c>
      <c r="F115" s="56" t="s">
        <v>137</v>
      </c>
      <c r="G115" s="53">
        <v>0</v>
      </c>
      <c r="H115" s="39" t="s">
        <v>135</v>
      </c>
    </row>
    <row r="116" spans="1:8" x14ac:dyDescent="0.2">
      <c r="A116" s="50"/>
      <c r="B116" s="50"/>
      <c r="C116" s="54"/>
      <c r="D116" s="50"/>
      <c r="E116" s="50"/>
      <c r="F116" s="55"/>
      <c r="G116" s="55"/>
      <c r="H116" s="39" t="s">
        <v>135</v>
      </c>
    </row>
    <row r="117" spans="1:8" x14ac:dyDescent="0.2">
      <c r="A117" s="50"/>
      <c r="B117" s="50"/>
      <c r="C117" s="51" t="s">
        <v>151</v>
      </c>
      <c r="D117" s="50"/>
      <c r="E117" s="50"/>
      <c r="F117" s="55"/>
      <c r="G117" s="55"/>
      <c r="H117" s="39" t="s">
        <v>135</v>
      </c>
    </row>
    <row r="118" spans="1:8" x14ac:dyDescent="0.2">
      <c r="A118" s="50"/>
      <c r="B118" s="50"/>
      <c r="C118" s="51" t="s">
        <v>134</v>
      </c>
      <c r="D118" s="50"/>
      <c r="E118" s="50" t="s">
        <v>135</v>
      </c>
      <c r="F118" s="56" t="s">
        <v>137</v>
      </c>
      <c r="G118" s="53">
        <v>0</v>
      </c>
      <c r="H118" s="39" t="s">
        <v>135</v>
      </c>
    </row>
    <row r="119" spans="1:8" x14ac:dyDescent="0.2">
      <c r="A119" s="50"/>
      <c r="B119" s="50"/>
      <c r="C119" s="54"/>
      <c r="D119" s="50"/>
      <c r="E119" s="50"/>
      <c r="F119" s="55"/>
      <c r="G119" s="55"/>
      <c r="H119" s="39" t="s">
        <v>135</v>
      </c>
    </row>
    <row r="120" spans="1:8" x14ac:dyDescent="0.2">
      <c r="A120" s="50"/>
      <c r="B120" s="50"/>
      <c r="C120" s="51" t="s">
        <v>152</v>
      </c>
      <c r="D120" s="50"/>
      <c r="E120" s="50"/>
      <c r="F120" s="55"/>
      <c r="G120" s="55"/>
      <c r="H120" s="39" t="s">
        <v>135</v>
      </c>
    </row>
    <row r="121" spans="1:8" x14ac:dyDescent="0.2">
      <c r="A121" s="45">
        <v>1</v>
      </c>
      <c r="B121" s="46"/>
      <c r="C121" s="46" t="s">
        <v>153</v>
      </c>
      <c r="D121" s="46"/>
      <c r="E121" s="60"/>
      <c r="F121" s="48">
        <v>14576.493527663</v>
      </c>
      <c r="G121" s="49">
        <v>2.122489E-2</v>
      </c>
      <c r="H121" s="39">
        <v>4.92</v>
      </c>
    </row>
    <row r="122" spans="1:8" x14ac:dyDescent="0.2">
      <c r="A122" s="50"/>
      <c r="B122" s="50"/>
      <c r="C122" s="51" t="s">
        <v>134</v>
      </c>
      <c r="D122" s="50"/>
      <c r="E122" s="50" t="s">
        <v>135</v>
      </c>
      <c r="F122" s="52">
        <v>14576.493527663</v>
      </c>
      <c r="G122" s="53">
        <v>2.122489E-2</v>
      </c>
      <c r="H122" s="39" t="s">
        <v>135</v>
      </c>
    </row>
    <row r="123" spans="1:8" x14ac:dyDescent="0.2">
      <c r="A123" s="50"/>
      <c r="B123" s="50"/>
      <c r="C123" s="54"/>
      <c r="D123" s="50"/>
      <c r="E123" s="50"/>
      <c r="F123" s="55"/>
      <c r="G123" s="55"/>
      <c r="H123" s="39" t="s">
        <v>135</v>
      </c>
    </row>
    <row r="124" spans="1:8" x14ac:dyDescent="0.2">
      <c r="A124" s="50"/>
      <c r="B124" s="50"/>
      <c r="C124" s="51" t="s">
        <v>154</v>
      </c>
      <c r="D124" s="50"/>
      <c r="E124" s="50"/>
      <c r="F124" s="52">
        <v>14576.493527663</v>
      </c>
      <c r="G124" s="53">
        <v>2.122489E-2</v>
      </c>
      <c r="H124" s="39" t="s">
        <v>135</v>
      </c>
    </row>
    <row r="125" spans="1:8" x14ac:dyDescent="0.2">
      <c r="A125" s="50"/>
      <c r="B125" s="50"/>
      <c r="C125" s="55"/>
      <c r="D125" s="50"/>
      <c r="E125" s="50"/>
      <c r="F125" s="50"/>
      <c r="G125" s="50"/>
      <c r="H125" s="39" t="s">
        <v>135</v>
      </c>
    </row>
    <row r="126" spans="1:8" x14ac:dyDescent="0.2">
      <c r="A126" s="50"/>
      <c r="B126" s="50"/>
      <c r="C126" s="51" t="s">
        <v>155</v>
      </c>
      <c r="D126" s="50"/>
      <c r="E126" s="50"/>
      <c r="F126" s="50"/>
      <c r="G126" s="50"/>
      <c r="H126" s="39" t="s">
        <v>135</v>
      </c>
    </row>
    <row r="127" spans="1:8" x14ac:dyDescent="0.2">
      <c r="A127" s="50"/>
      <c r="B127" s="50"/>
      <c r="C127" s="51" t="s">
        <v>156</v>
      </c>
      <c r="D127" s="50"/>
      <c r="E127" s="50"/>
      <c r="F127" s="50"/>
      <c r="G127" s="50"/>
      <c r="H127" s="39" t="s">
        <v>135</v>
      </c>
    </row>
    <row r="128" spans="1:8" x14ac:dyDescent="0.2">
      <c r="A128" s="50"/>
      <c r="B128" s="50"/>
      <c r="C128" s="51" t="s">
        <v>134</v>
      </c>
      <c r="D128" s="50"/>
      <c r="E128" s="50" t="s">
        <v>135</v>
      </c>
      <c r="F128" s="56" t="s">
        <v>137</v>
      </c>
      <c r="G128" s="53">
        <v>0</v>
      </c>
      <c r="H128" s="39" t="s">
        <v>135</v>
      </c>
    </row>
    <row r="129" spans="1:17" x14ac:dyDescent="0.2">
      <c r="A129" s="50"/>
      <c r="B129" s="50"/>
      <c r="C129" s="54"/>
      <c r="D129" s="50"/>
      <c r="E129" s="50"/>
      <c r="F129" s="55"/>
      <c r="G129" s="55"/>
      <c r="H129" s="39" t="s">
        <v>135</v>
      </c>
    </row>
    <row r="130" spans="1:17" x14ac:dyDescent="0.2">
      <c r="A130" s="50"/>
      <c r="B130" s="50"/>
      <c r="C130" s="51" t="s">
        <v>157</v>
      </c>
      <c r="D130" s="50"/>
      <c r="E130" s="50"/>
      <c r="F130" s="50"/>
      <c r="G130" s="50"/>
      <c r="H130" s="39" t="s">
        <v>135</v>
      </c>
    </row>
    <row r="131" spans="1:17" x14ac:dyDescent="0.2">
      <c r="A131" s="50"/>
      <c r="B131" s="50"/>
      <c r="C131" s="51" t="s">
        <v>158</v>
      </c>
      <c r="D131" s="50"/>
      <c r="E131" s="50"/>
      <c r="F131" s="50"/>
      <c r="G131" s="50"/>
      <c r="H131" s="39" t="s">
        <v>135</v>
      </c>
    </row>
    <row r="132" spans="1:17" x14ac:dyDescent="0.2">
      <c r="A132" s="50"/>
      <c r="B132" s="50"/>
      <c r="C132" s="51" t="s">
        <v>134</v>
      </c>
      <c r="D132" s="50"/>
      <c r="E132" s="50" t="s">
        <v>135</v>
      </c>
      <c r="F132" s="56" t="s">
        <v>137</v>
      </c>
      <c r="G132" s="53">
        <v>0</v>
      </c>
      <c r="H132" s="39" t="s">
        <v>135</v>
      </c>
    </row>
    <row r="133" spans="1:17" x14ac:dyDescent="0.2">
      <c r="A133" s="50"/>
      <c r="B133" s="50"/>
      <c r="C133" s="54"/>
      <c r="D133" s="50"/>
      <c r="E133" s="50"/>
      <c r="F133" s="55"/>
      <c r="G133" s="55"/>
      <c r="H133" s="39" t="s">
        <v>135</v>
      </c>
    </row>
    <row r="134" spans="1:17" x14ac:dyDescent="0.2">
      <c r="A134" s="50"/>
      <c r="B134" s="50"/>
      <c r="C134" s="51" t="s">
        <v>159</v>
      </c>
      <c r="D134" s="50"/>
      <c r="E134" s="50"/>
      <c r="F134" s="55"/>
      <c r="G134" s="55"/>
      <c r="H134" s="39" t="s">
        <v>135</v>
      </c>
    </row>
    <row r="135" spans="1:17" x14ac:dyDescent="0.2">
      <c r="A135" s="50"/>
      <c r="B135" s="50"/>
      <c r="C135" s="51" t="s">
        <v>134</v>
      </c>
      <c r="D135" s="50"/>
      <c r="E135" s="50" t="s">
        <v>135</v>
      </c>
      <c r="F135" s="56" t="s">
        <v>137</v>
      </c>
      <c r="G135" s="53">
        <v>0</v>
      </c>
      <c r="H135" s="39" t="s">
        <v>135</v>
      </c>
    </row>
    <row r="136" spans="1:17" x14ac:dyDescent="0.2">
      <c r="A136" s="50"/>
      <c r="B136" s="50"/>
      <c r="C136" s="54"/>
      <c r="D136" s="50"/>
      <c r="E136" s="50"/>
      <c r="F136" s="55"/>
      <c r="G136" s="55"/>
      <c r="H136" s="39" t="s">
        <v>135</v>
      </c>
    </row>
    <row r="137" spans="1:17" x14ac:dyDescent="0.2">
      <c r="A137" s="60"/>
      <c r="B137" s="46"/>
      <c r="C137" s="46" t="s">
        <v>160</v>
      </c>
      <c r="D137" s="46"/>
      <c r="E137" s="60"/>
      <c r="F137" s="48">
        <v>5025.04108894</v>
      </c>
      <c r="G137" s="49">
        <v>7.3169799999999998E-3</v>
      </c>
      <c r="H137" s="39" t="s">
        <v>135</v>
      </c>
    </row>
    <row r="138" spans="1:17" x14ac:dyDescent="0.2">
      <c r="A138" s="54"/>
      <c r="B138" s="54"/>
      <c r="C138" s="51" t="s">
        <v>161</v>
      </c>
      <c r="D138" s="55"/>
      <c r="E138" s="55"/>
      <c r="F138" s="52">
        <v>686764.22811460297</v>
      </c>
      <c r="G138" s="61">
        <v>1.0000000200000001</v>
      </c>
      <c r="H138" s="39" t="s">
        <v>135</v>
      </c>
    </row>
    <row r="139" spans="1:17" x14ac:dyDescent="0.2">
      <c r="A139" s="62"/>
      <c r="B139" s="62"/>
      <c r="C139" s="63"/>
      <c r="D139" s="64"/>
      <c r="E139" s="64"/>
      <c r="F139" s="65"/>
      <c r="G139" s="66"/>
      <c r="H139" s="67"/>
    </row>
    <row r="140" spans="1:17" x14ac:dyDescent="0.2">
      <c r="A140" s="62"/>
      <c r="B140" s="68" t="s">
        <v>937</v>
      </c>
      <c r="C140" s="68"/>
      <c r="D140" s="68"/>
      <c r="E140" s="68"/>
      <c r="F140" s="68"/>
      <c r="G140" s="68"/>
      <c r="H140" s="68"/>
      <c r="J140" s="69"/>
    </row>
    <row r="141" spans="1:17" x14ac:dyDescent="0.2">
      <c r="A141" s="62"/>
      <c r="B141" s="68" t="s">
        <v>938</v>
      </c>
      <c r="C141" s="68"/>
      <c r="D141" s="68"/>
      <c r="E141" s="68"/>
      <c r="F141" s="68"/>
      <c r="G141" s="68"/>
      <c r="H141" s="68"/>
      <c r="J141" s="69"/>
    </row>
    <row r="142" spans="1:17" x14ac:dyDescent="0.2">
      <c r="A142" s="62"/>
      <c r="B142" s="68" t="s">
        <v>939</v>
      </c>
      <c r="C142" s="68"/>
      <c r="D142" s="68"/>
      <c r="E142" s="68"/>
      <c r="F142" s="68"/>
      <c r="G142" s="68"/>
      <c r="H142" s="68"/>
      <c r="J142" s="69"/>
    </row>
    <row r="143" spans="1:17" s="72" customFormat="1" ht="69" customHeight="1" x14ac:dyDescent="0.25">
      <c r="A143" s="70"/>
      <c r="B143" s="71" t="s">
        <v>940</v>
      </c>
      <c r="C143" s="71"/>
      <c r="D143" s="71"/>
      <c r="E143" s="71"/>
      <c r="F143" s="71"/>
      <c r="G143" s="71"/>
      <c r="H143" s="71"/>
      <c r="I143" s="33"/>
      <c r="J143" s="69"/>
      <c r="K143" s="33"/>
      <c r="L143" s="33"/>
      <c r="M143" s="33"/>
      <c r="N143" s="33"/>
      <c r="O143" s="33"/>
      <c r="P143" s="33"/>
      <c r="Q143" s="33"/>
    </row>
    <row r="144" spans="1:17" x14ac:dyDescent="0.2">
      <c r="A144" s="62"/>
      <c r="B144" s="68" t="s">
        <v>941</v>
      </c>
      <c r="C144" s="68"/>
      <c r="D144" s="68"/>
      <c r="E144" s="68"/>
      <c r="F144" s="68"/>
      <c r="G144" s="68"/>
      <c r="H144" s="68"/>
      <c r="J144" s="69"/>
    </row>
    <row r="145" spans="1:10" x14ac:dyDescent="0.2">
      <c r="A145" s="62"/>
      <c r="B145" s="62"/>
      <c r="C145" s="62"/>
      <c r="D145" s="64"/>
      <c r="E145" s="64"/>
      <c r="F145" s="64"/>
      <c r="G145" s="64"/>
    </row>
    <row r="146" spans="1:10" x14ac:dyDescent="0.2">
      <c r="A146" s="62"/>
      <c r="B146" s="73" t="s">
        <v>162</v>
      </c>
      <c r="C146" s="74"/>
      <c r="D146" s="75"/>
      <c r="E146" s="76"/>
      <c r="F146" s="64"/>
      <c r="G146" s="64"/>
    </row>
    <row r="147" spans="1:10" ht="24.75" customHeight="1" x14ac:dyDescent="0.2">
      <c r="A147" s="62"/>
      <c r="B147" s="77" t="s">
        <v>163</v>
      </c>
      <c r="C147" s="78"/>
      <c r="D147" s="38" t="s">
        <v>164</v>
      </c>
      <c r="E147" s="76"/>
      <c r="F147" s="64"/>
      <c r="G147" s="64"/>
    </row>
    <row r="148" spans="1:10" x14ac:dyDescent="0.2">
      <c r="A148" s="62"/>
      <c r="B148" s="77" t="s">
        <v>942</v>
      </c>
      <c r="C148" s="78"/>
      <c r="D148" s="38" t="s">
        <v>164</v>
      </c>
      <c r="E148" s="76"/>
      <c r="F148" s="64"/>
      <c r="G148" s="64"/>
    </row>
    <row r="149" spans="1:10" x14ac:dyDescent="0.2">
      <c r="A149" s="62"/>
      <c r="B149" s="77" t="s">
        <v>165</v>
      </c>
      <c r="C149" s="78"/>
      <c r="D149" s="79" t="s">
        <v>135</v>
      </c>
      <c r="E149" s="76"/>
      <c r="F149" s="64"/>
      <c r="G149" s="64"/>
    </row>
    <row r="150" spans="1:10" x14ac:dyDescent="0.2">
      <c r="A150" s="80"/>
      <c r="B150" s="81" t="s">
        <v>135</v>
      </c>
      <c r="C150" s="81" t="s">
        <v>943</v>
      </c>
      <c r="D150" s="81" t="s">
        <v>166</v>
      </c>
      <c r="E150" s="80"/>
      <c r="F150" s="80"/>
      <c r="G150" s="80"/>
      <c r="H150" s="80"/>
      <c r="J150" s="69"/>
    </row>
    <row r="151" spans="1:10" x14ac:dyDescent="0.2">
      <c r="A151" s="80"/>
      <c r="B151" s="82" t="s">
        <v>167</v>
      </c>
      <c r="C151" s="83">
        <v>46053</v>
      </c>
      <c r="D151" s="83">
        <v>46081</v>
      </c>
      <c r="E151" s="80"/>
      <c r="F151" s="80"/>
      <c r="G151" s="80"/>
      <c r="J151" s="69"/>
    </row>
    <row r="152" spans="1:10" x14ac:dyDescent="0.2">
      <c r="A152" s="84"/>
      <c r="B152" s="46" t="s">
        <v>168</v>
      </c>
      <c r="C152" s="85">
        <v>96.4923</v>
      </c>
      <c r="D152" s="85">
        <v>98.618600000000001</v>
      </c>
      <c r="E152" s="84"/>
      <c r="F152" s="86"/>
      <c r="G152" s="87"/>
    </row>
    <row r="153" spans="1:10" x14ac:dyDescent="0.2">
      <c r="A153" s="84"/>
      <c r="B153" s="46" t="s">
        <v>169</v>
      </c>
      <c r="C153" s="85">
        <v>33.286700000000003</v>
      </c>
      <c r="D153" s="85">
        <v>34.020200000000003</v>
      </c>
      <c r="E153" s="84"/>
      <c r="F153" s="86"/>
      <c r="G153" s="87"/>
    </row>
    <row r="154" spans="1:10" x14ac:dyDescent="0.2">
      <c r="A154" s="84"/>
      <c r="B154" s="46" t="s">
        <v>170</v>
      </c>
      <c r="C154" s="85">
        <v>85.304599999999994</v>
      </c>
      <c r="D154" s="85">
        <v>87.108999999999995</v>
      </c>
      <c r="E154" s="84"/>
      <c r="F154" s="86"/>
      <c r="G154" s="87"/>
    </row>
    <row r="155" spans="1:10" x14ac:dyDescent="0.2">
      <c r="A155" s="84"/>
      <c r="B155" s="46" t="s">
        <v>171</v>
      </c>
      <c r="C155" s="85">
        <v>28.79</v>
      </c>
      <c r="D155" s="85">
        <v>29.399000000000001</v>
      </c>
      <c r="E155" s="84"/>
      <c r="F155" s="86"/>
      <c r="G155" s="87"/>
    </row>
    <row r="156" spans="1:10" x14ac:dyDescent="0.2">
      <c r="A156" s="84"/>
      <c r="B156" s="84"/>
      <c r="C156" s="84"/>
      <c r="D156" s="84"/>
      <c r="E156" s="84"/>
      <c r="F156" s="84"/>
      <c r="G156" s="84"/>
    </row>
    <row r="157" spans="1:10" x14ac:dyDescent="0.2">
      <c r="A157" s="84"/>
      <c r="B157" s="167" t="s">
        <v>944</v>
      </c>
      <c r="C157" s="168"/>
      <c r="D157" s="38" t="s">
        <v>164</v>
      </c>
      <c r="E157" s="84"/>
      <c r="F157" s="84"/>
      <c r="G157" s="84"/>
    </row>
    <row r="158" spans="1:10" x14ac:dyDescent="0.2">
      <c r="A158" s="84"/>
      <c r="B158" s="171"/>
      <c r="C158" s="171"/>
      <c r="D158" s="172"/>
      <c r="E158" s="84"/>
      <c r="F158" s="86"/>
      <c r="G158" s="87"/>
    </row>
    <row r="159" spans="1:10" x14ac:dyDescent="0.2">
      <c r="A159" s="80"/>
      <c r="B159" s="77" t="s">
        <v>173</v>
      </c>
      <c r="C159" s="78"/>
      <c r="D159" s="38" t="s">
        <v>164</v>
      </c>
      <c r="E159" s="92"/>
      <c r="F159" s="80"/>
      <c r="G159" s="80"/>
    </row>
    <row r="160" spans="1:10" x14ac:dyDescent="0.2">
      <c r="A160" s="80"/>
      <c r="B160" s="77" t="s">
        <v>174</v>
      </c>
      <c r="C160" s="78"/>
      <c r="D160" s="38" t="s">
        <v>164</v>
      </c>
      <c r="E160" s="92"/>
      <c r="F160" s="80"/>
      <c r="G160" s="80"/>
    </row>
    <row r="161" spans="1:7" x14ac:dyDescent="0.2">
      <c r="A161" s="80"/>
      <c r="B161" s="77" t="s">
        <v>175</v>
      </c>
      <c r="C161" s="78"/>
      <c r="D161" s="38" t="s">
        <v>164</v>
      </c>
      <c r="E161" s="92"/>
      <c r="F161" s="80"/>
      <c r="G161" s="80"/>
    </row>
    <row r="162" spans="1:7" x14ac:dyDescent="0.2">
      <c r="A162" s="80"/>
      <c r="B162" s="77" t="s">
        <v>176</v>
      </c>
      <c r="C162" s="78"/>
      <c r="D162" s="93">
        <v>0.49657577568377437</v>
      </c>
      <c r="E162" s="80"/>
      <c r="F162" s="90"/>
      <c r="G162" s="91"/>
    </row>
    <row r="164" spans="1:7" x14ac:dyDescent="0.2">
      <c r="B164" s="94" t="s">
        <v>945</v>
      </c>
      <c r="C164" s="94"/>
    </row>
    <row r="179" spans="2:10" x14ac:dyDescent="0.2">
      <c r="B179" s="95" t="s">
        <v>946</v>
      </c>
      <c r="C179" s="96"/>
      <c r="D179" s="95"/>
    </row>
    <row r="180" spans="2:10" x14ac:dyDescent="0.2">
      <c r="B180" s="95" t="s">
        <v>954</v>
      </c>
      <c r="D180" s="95"/>
    </row>
    <row r="183" spans="2:10" x14ac:dyDescent="0.2">
      <c r="J183" s="36"/>
    </row>
    <row r="195" s="33" customFormat="1" ht="12.75" customHeight="1" x14ac:dyDescent="0.2"/>
    <row r="196" s="33" customFormat="1" ht="12.75" customHeight="1" x14ac:dyDescent="0.2"/>
    <row r="197" s="33" customFormat="1" ht="12.75" customHeight="1" x14ac:dyDescent="0.2"/>
    <row r="198" s="33" customFormat="1" ht="12.75" customHeight="1" x14ac:dyDescent="0.2"/>
    <row r="199" s="33" customFormat="1" ht="12.75" customHeight="1" x14ac:dyDescent="0.2"/>
    <row r="200" s="33" customFormat="1" ht="12.75" customHeight="1" x14ac:dyDescent="0.2"/>
    <row r="201" s="33" customFormat="1" ht="12.75" customHeight="1" x14ac:dyDescent="0.2"/>
    <row r="202" s="33" customFormat="1" ht="12.75" customHeight="1" x14ac:dyDescent="0.2"/>
  </sheetData>
  <mergeCells count="18">
    <mergeCell ref="B148:C148"/>
    <mergeCell ref="B149:C149"/>
    <mergeCell ref="B164:C164"/>
    <mergeCell ref="B157:C157"/>
    <mergeCell ref="B161:C161"/>
    <mergeCell ref="B162:C162"/>
    <mergeCell ref="B159:C159"/>
    <mergeCell ref="B160:C160"/>
    <mergeCell ref="B142:H142"/>
    <mergeCell ref="B143:H143"/>
    <mergeCell ref="B144:H144"/>
    <mergeCell ref="B146:D146"/>
    <mergeCell ref="B147:C147"/>
    <mergeCell ref="A1:H1"/>
    <mergeCell ref="A2:H2"/>
    <mergeCell ref="A3:H3"/>
    <mergeCell ref="B140:H140"/>
    <mergeCell ref="B141:H141"/>
  </mergeCells>
  <hyperlinks>
    <hyperlink ref="I1" location="Index!B2" display="Index" xr:uid="{D465F5D7-7911-42D9-9E9E-85244B04EE3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FDA5-D722-405E-937B-D4F9E66C35D6}">
  <sheetPr>
    <outlinePr summaryBelow="0" summaryRight="0"/>
  </sheetPr>
  <dimension ref="A1:Q145"/>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19.2851562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362</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363</v>
      </c>
      <c r="C7" s="46" t="s">
        <v>364</v>
      </c>
      <c r="D7" s="46" t="s">
        <v>102</v>
      </c>
      <c r="E7" s="47">
        <v>31964</v>
      </c>
      <c r="F7" s="48">
        <v>209.236344</v>
      </c>
      <c r="G7" s="49">
        <v>6.5622920000000001E-2</v>
      </c>
      <c r="H7" s="39" t="s">
        <v>135</v>
      </c>
    </row>
    <row r="8" spans="1:9" x14ac:dyDescent="0.2">
      <c r="A8" s="45">
        <v>2</v>
      </c>
      <c r="B8" s="46" t="s">
        <v>209</v>
      </c>
      <c r="C8" s="46" t="s">
        <v>210</v>
      </c>
      <c r="D8" s="46" t="s">
        <v>180</v>
      </c>
      <c r="E8" s="47">
        <v>1151</v>
      </c>
      <c r="F8" s="48">
        <v>173.90459000000001</v>
      </c>
      <c r="G8" s="49">
        <v>5.4541800000000001E-2</v>
      </c>
      <c r="H8" s="39" t="s">
        <v>135</v>
      </c>
    </row>
    <row r="9" spans="1:9" x14ac:dyDescent="0.2">
      <c r="A9" s="45">
        <v>3</v>
      </c>
      <c r="B9" s="46" t="s">
        <v>365</v>
      </c>
      <c r="C9" s="46" t="s">
        <v>366</v>
      </c>
      <c r="D9" s="46" t="s">
        <v>31</v>
      </c>
      <c r="E9" s="47">
        <v>268914</v>
      </c>
      <c r="F9" s="48">
        <v>156.13146839999999</v>
      </c>
      <c r="G9" s="49">
        <v>4.8967610000000002E-2</v>
      </c>
      <c r="H9" s="39" t="s">
        <v>135</v>
      </c>
    </row>
    <row r="10" spans="1:9" x14ac:dyDescent="0.2">
      <c r="A10" s="45">
        <v>4</v>
      </c>
      <c r="B10" s="46" t="s">
        <v>81</v>
      </c>
      <c r="C10" s="46" t="s">
        <v>82</v>
      </c>
      <c r="D10" s="46" t="s">
        <v>53</v>
      </c>
      <c r="E10" s="47">
        <v>18540</v>
      </c>
      <c r="F10" s="48">
        <v>142.80435</v>
      </c>
      <c r="G10" s="49">
        <v>4.4787809999999997E-2</v>
      </c>
      <c r="H10" s="39" t="s">
        <v>135</v>
      </c>
    </row>
    <row r="11" spans="1:9" x14ac:dyDescent="0.2">
      <c r="A11" s="45">
        <v>5</v>
      </c>
      <c r="B11" s="46" t="s">
        <v>367</v>
      </c>
      <c r="C11" s="46" t="s">
        <v>368</v>
      </c>
      <c r="D11" s="46" t="s">
        <v>31</v>
      </c>
      <c r="E11" s="47">
        <v>33313</v>
      </c>
      <c r="F11" s="48">
        <v>132.385862</v>
      </c>
      <c r="G11" s="49">
        <v>4.1520260000000003E-2</v>
      </c>
      <c r="H11" s="39" t="s">
        <v>135</v>
      </c>
    </row>
    <row r="12" spans="1:9" x14ac:dyDescent="0.2">
      <c r="A12" s="45">
        <v>6</v>
      </c>
      <c r="B12" s="46" t="s">
        <v>346</v>
      </c>
      <c r="C12" s="46" t="s">
        <v>347</v>
      </c>
      <c r="D12" s="46" t="s">
        <v>264</v>
      </c>
      <c r="E12" s="47">
        <v>9566</v>
      </c>
      <c r="F12" s="48">
        <v>131.742952</v>
      </c>
      <c r="G12" s="49">
        <v>4.131862E-2</v>
      </c>
      <c r="H12" s="39" t="s">
        <v>135</v>
      </c>
    </row>
    <row r="13" spans="1:9" x14ac:dyDescent="0.2">
      <c r="A13" s="45">
        <v>7</v>
      </c>
      <c r="B13" s="46" t="s">
        <v>369</v>
      </c>
      <c r="C13" s="46" t="s">
        <v>370</v>
      </c>
      <c r="D13" s="46" t="s">
        <v>28</v>
      </c>
      <c r="E13" s="47">
        <v>3207</v>
      </c>
      <c r="F13" s="48">
        <v>122.084076</v>
      </c>
      <c r="G13" s="49">
        <v>3.8289299999999998E-2</v>
      </c>
      <c r="H13" s="39" t="s">
        <v>135</v>
      </c>
    </row>
    <row r="14" spans="1:9" x14ac:dyDescent="0.2">
      <c r="A14" s="45">
        <v>8</v>
      </c>
      <c r="B14" s="46" t="s">
        <v>371</v>
      </c>
      <c r="C14" s="46" t="s">
        <v>372</v>
      </c>
      <c r="D14" s="46" t="s">
        <v>48</v>
      </c>
      <c r="E14" s="47">
        <v>6144</v>
      </c>
      <c r="F14" s="48">
        <v>110.419968</v>
      </c>
      <c r="G14" s="49">
        <v>3.4631080000000002E-2</v>
      </c>
      <c r="H14" s="39" t="s">
        <v>135</v>
      </c>
    </row>
    <row r="15" spans="1:9" x14ac:dyDescent="0.2">
      <c r="A15" s="45">
        <v>9</v>
      </c>
      <c r="B15" s="46" t="s">
        <v>348</v>
      </c>
      <c r="C15" s="46" t="s">
        <v>349</v>
      </c>
      <c r="D15" s="46" t="s">
        <v>290</v>
      </c>
      <c r="E15" s="47">
        <v>41502</v>
      </c>
      <c r="F15" s="48">
        <v>102.219426</v>
      </c>
      <c r="G15" s="49">
        <v>3.205914E-2</v>
      </c>
      <c r="H15" s="39" t="s">
        <v>135</v>
      </c>
    </row>
    <row r="16" spans="1:9" x14ac:dyDescent="0.2">
      <c r="A16" s="45">
        <v>10</v>
      </c>
      <c r="B16" s="46" t="s">
        <v>373</v>
      </c>
      <c r="C16" s="46" t="s">
        <v>374</v>
      </c>
      <c r="D16" s="46" t="s">
        <v>31</v>
      </c>
      <c r="E16" s="47">
        <v>149355</v>
      </c>
      <c r="F16" s="48">
        <v>96.139813500000002</v>
      </c>
      <c r="G16" s="49">
        <v>3.0152390000000001E-2</v>
      </c>
      <c r="H16" s="39" t="s">
        <v>135</v>
      </c>
    </row>
    <row r="17" spans="1:8" x14ac:dyDescent="0.2">
      <c r="A17" s="45">
        <v>11</v>
      </c>
      <c r="B17" s="46" t="s">
        <v>375</v>
      </c>
      <c r="C17" s="46" t="s">
        <v>376</v>
      </c>
      <c r="D17" s="46" t="s">
        <v>216</v>
      </c>
      <c r="E17" s="47">
        <v>44850</v>
      </c>
      <c r="F17" s="48">
        <v>91.624065000000002</v>
      </c>
      <c r="G17" s="49">
        <v>2.8736109999999999E-2</v>
      </c>
      <c r="H17" s="39" t="s">
        <v>135</v>
      </c>
    </row>
    <row r="18" spans="1:8" x14ac:dyDescent="0.2">
      <c r="A18" s="45">
        <v>12</v>
      </c>
      <c r="B18" s="46" t="s">
        <v>377</v>
      </c>
      <c r="C18" s="46" t="s">
        <v>378</v>
      </c>
      <c r="D18" s="46" t="s">
        <v>48</v>
      </c>
      <c r="E18" s="47">
        <v>43192</v>
      </c>
      <c r="F18" s="48">
        <v>88.858901599999996</v>
      </c>
      <c r="G18" s="49">
        <v>2.786887E-2</v>
      </c>
      <c r="H18" s="39" t="s">
        <v>135</v>
      </c>
    </row>
    <row r="19" spans="1:8" ht="25.5" x14ac:dyDescent="0.2">
      <c r="A19" s="45">
        <v>13</v>
      </c>
      <c r="B19" s="46" t="s">
        <v>379</v>
      </c>
      <c r="C19" s="46" t="s">
        <v>380</v>
      </c>
      <c r="D19" s="46" t="s">
        <v>206</v>
      </c>
      <c r="E19" s="47">
        <v>1748</v>
      </c>
      <c r="F19" s="48">
        <v>85.660740000000004</v>
      </c>
      <c r="G19" s="49">
        <v>2.686583E-2</v>
      </c>
      <c r="H19" s="39" t="s">
        <v>135</v>
      </c>
    </row>
    <row r="20" spans="1:8" x14ac:dyDescent="0.2">
      <c r="A20" s="45">
        <v>14</v>
      </c>
      <c r="B20" s="46" t="s">
        <v>381</v>
      </c>
      <c r="C20" s="46" t="s">
        <v>382</v>
      </c>
      <c r="D20" s="46" t="s">
        <v>199</v>
      </c>
      <c r="E20" s="47">
        <v>36720</v>
      </c>
      <c r="F20" s="48">
        <v>85.631039999999999</v>
      </c>
      <c r="G20" s="49">
        <v>2.6856519999999998E-2</v>
      </c>
      <c r="H20" s="39" t="s">
        <v>135</v>
      </c>
    </row>
    <row r="21" spans="1:8" x14ac:dyDescent="0.2">
      <c r="A21" s="45">
        <v>15</v>
      </c>
      <c r="B21" s="46" t="s">
        <v>383</v>
      </c>
      <c r="C21" s="46" t="s">
        <v>384</v>
      </c>
      <c r="D21" s="46" t="s">
        <v>180</v>
      </c>
      <c r="E21" s="47">
        <v>9319</v>
      </c>
      <c r="F21" s="48">
        <v>78.596446</v>
      </c>
      <c r="G21" s="49">
        <v>2.4650249999999999E-2</v>
      </c>
      <c r="H21" s="39" t="s">
        <v>135</v>
      </c>
    </row>
    <row r="22" spans="1:8" x14ac:dyDescent="0.2">
      <c r="A22" s="45">
        <v>16</v>
      </c>
      <c r="B22" s="46" t="s">
        <v>385</v>
      </c>
      <c r="C22" s="46" t="s">
        <v>386</v>
      </c>
      <c r="D22" s="46" t="s">
        <v>219</v>
      </c>
      <c r="E22" s="47">
        <v>14636</v>
      </c>
      <c r="F22" s="48">
        <v>77.475666000000004</v>
      </c>
      <c r="G22" s="49">
        <v>2.4298739999999999E-2</v>
      </c>
      <c r="H22" s="39" t="s">
        <v>135</v>
      </c>
    </row>
    <row r="23" spans="1:8" ht="25.5" x14ac:dyDescent="0.2">
      <c r="A23" s="45">
        <v>17</v>
      </c>
      <c r="B23" s="46" t="s">
        <v>83</v>
      </c>
      <c r="C23" s="46" t="s">
        <v>84</v>
      </c>
      <c r="D23" s="46" t="s">
        <v>25</v>
      </c>
      <c r="E23" s="47">
        <v>1334</v>
      </c>
      <c r="F23" s="48">
        <v>75.451040000000006</v>
      </c>
      <c r="G23" s="49">
        <v>2.3663759999999999E-2</v>
      </c>
      <c r="H23" s="39" t="s">
        <v>135</v>
      </c>
    </row>
    <row r="24" spans="1:8" ht="25.5" x14ac:dyDescent="0.2">
      <c r="A24" s="45">
        <v>18</v>
      </c>
      <c r="B24" s="46" t="s">
        <v>387</v>
      </c>
      <c r="C24" s="46" t="s">
        <v>388</v>
      </c>
      <c r="D24" s="46" t="s">
        <v>206</v>
      </c>
      <c r="E24" s="47">
        <v>3445</v>
      </c>
      <c r="F24" s="48">
        <v>70.743075000000005</v>
      </c>
      <c r="G24" s="49">
        <v>2.2187189999999999E-2</v>
      </c>
      <c r="H24" s="39" t="s">
        <v>135</v>
      </c>
    </row>
    <row r="25" spans="1:8" x14ac:dyDescent="0.2">
      <c r="A25" s="45">
        <v>19</v>
      </c>
      <c r="B25" s="46" t="s">
        <v>389</v>
      </c>
      <c r="C25" s="46" t="s">
        <v>390</v>
      </c>
      <c r="D25" s="46" t="s">
        <v>391</v>
      </c>
      <c r="E25" s="47">
        <v>6861</v>
      </c>
      <c r="F25" s="48">
        <v>70.133142000000007</v>
      </c>
      <c r="G25" s="49">
        <v>2.1995899999999999E-2</v>
      </c>
      <c r="H25" s="39" t="s">
        <v>135</v>
      </c>
    </row>
    <row r="26" spans="1:8" x14ac:dyDescent="0.2">
      <c r="A26" s="45">
        <v>20</v>
      </c>
      <c r="B26" s="46" t="s">
        <v>74</v>
      </c>
      <c r="C26" s="46" t="s">
        <v>75</v>
      </c>
      <c r="D26" s="46" t="s">
        <v>53</v>
      </c>
      <c r="E26" s="47">
        <v>1293</v>
      </c>
      <c r="F26" s="48">
        <v>65.689571999999998</v>
      </c>
      <c r="G26" s="49">
        <v>2.0602260000000001E-2</v>
      </c>
      <c r="H26" s="39" t="s">
        <v>135</v>
      </c>
    </row>
    <row r="27" spans="1:8" ht="25.5" x14ac:dyDescent="0.2">
      <c r="A27" s="45">
        <v>21</v>
      </c>
      <c r="B27" s="46" t="s">
        <v>392</v>
      </c>
      <c r="C27" s="46" t="s">
        <v>393</v>
      </c>
      <c r="D27" s="46" t="s">
        <v>394</v>
      </c>
      <c r="E27" s="47">
        <v>19755</v>
      </c>
      <c r="F27" s="48">
        <v>60.312015000000002</v>
      </c>
      <c r="G27" s="49">
        <v>1.8915689999999999E-2</v>
      </c>
      <c r="H27" s="39" t="s">
        <v>135</v>
      </c>
    </row>
    <row r="28" spans="1:8" x14ac:dyDescent="0.2">
      <c r="A28" s="45">
        <v>22</v>
      </c>
      <c r="B28" s="46" t="s">
        <v>395</v>
      </c>
      <c r="C28" s="46" t="s">
        <v>396</v>
      </c>
      <c r="D28" s="46" t="s">
        <v>180</v>
      </c>
      <c r="E28" s="47">
        <v>3675</v>
      </c>
      <c r="F28" s="48">
        <v>60.053175000000003</v>
      </c>
      <c r="G28" s="49">
        <v>1.8834509999999999E-2</v>
      </c>
      <c r="H28" s="39" t="s">
        <v>135</v>
      </c>
    </row>
    <row r="29" spans="1:8" ht="25.5" x14ac:dyDescent="0.2">
      <c r="A29" s="45">
        <v>23</v>
      </c>
      <c r="B29" s="46" t="s">
        <v>397</v>
      </c>
      <c r="C29" s="46" t="s">
        <v>398</v>
      </c>
      <c r="D29" s="46" t="s">
        <v>206</v>
      </c>
      <c r="E29" s="47">
        <v>5676</v>
      </c>
      <c r="F29" s="48">
        <v>56.107259999999997</v>
      </c>
      <c r="G29" s="49">
        <v>1.759695E-2</v>
      </c>
      <c r="H29" s="39" t="s">
        <v>135</v>
      </c>
    </row>
    <row r="30" spans="1:8" x14ac:dyDescent="0.2">
      <c r="A30" s="45">
        <v>24</v>
      </c>
      <c r="B30" s="46" t="s">
        <v>399</v>
      </c>
      <c r="C30" s="46" t="s">
        <v>400</v>
      </c>
      <c r="D30" s="46" t="s">
        <v>53</v>
      </c>
      <c r="E30" s="47">
        <v>12724</v>
      </c>
      <c r="F30" s="48">
        <v>55.304865999999997</v>
      </c>
      <c r="G30" s="49">
        <v>1.7345300000000001E-2</v>
      </c>
      <c r="H30" s="39" t="s">
        <v>135</v>
      </c>
    </row>
    <row r="31" spans="1:8" x14ac:dyDescent="0.2">
      <c r="A31" s="45">
        <v>25</v>
      </c>
      <c r="B31" s="46" t="s">
        <v>401</v>
      </c>
      <c r="C31" s="46" t="s">
        <v>402</v>
      </c>
      <c r="D31" s="46" t="s">
        <v>180</v>
      </c>
      <c r="E31" s="47">
        <v>5806</v>
      </c>
      <c r="F31" s="48">
        <v>47.884985</v>
      </c>
      <c r="G31" s="49">
        <v>1.5018200000000001E-2</v>
      </c>
      <c r="H31" s="39" t="s">
        <v>135</v>
      </c>
    </row>
    <row r="32" spans="1:8" x14ac:dyDescent="0.2">
      <c r="A32" s="45">
        <v>26</v>
      </c>
      <c r="B32" s="46" t="s">
        <v>403</v>
      </c>
      <c r="C32" s="46" t="s">
        <v>404</v>
      </c>
      <c r="D32" s="46" t="s">
        <v>226</v>
      </c>
      <c r="E32" s="47">
        <v>11374</v>
      </c>
      <c r="F32" s="48">
        <v>47.008741999999998</v>
      </c>
      <c r="G32" s="49">
        <v>1.474338E-2</v>
      </c>
      <c r="H32" s="39" t="s">
        <v>135</v>
      </c>
    </row>
    <row r="33" spans="1:8" x14ac:dyDescent="0.2">
      <c r="A33" s="45">
        <v>27</v>
      </c>
      <c r="B33" s="46" t="s">
        <v>129</v>
      </c>
      <c r="C33" s="46" t="s">
        <v>130</v>
      </c>
      <c r="D33" s="46" t="s">
        <v>107</v>
      </c>
      <c r="E33" s="47">
        <v>6696</v>
      </c>
      <c r="F33" s="48">
        <v>46.473587999999999</v>
      </c>
      <c r="G33" s="49">
        <v>1.457554E-2</v>
      </c>
      <c r="H33" s="39" t="s">
        <v>135</v>
      </c>
    </row>
    <row r="34" spans="1:8" ht="25.5" x14ac:dyDescent="0.2">
      <c r="A34" s="45">
        <v>28</v>
      </c>
      <c r="B34" s="46" t="s">
        <v>405</v>
      </c>
      <c r="C34" s="46" t="s">
        <v>406</v>
      </c>
      <c r="D34" s="46" t="s">
        <v>279</v>
      </c>
      <c r="E34" s="47">
        <v>3116</v>
      </c>
      <c r="F34" s="48">
        <v>45.627588000000003</v>
      </c>
      <c r="G34" s="49">
        <v>1.431021E-2</v>
      </c>
      <c r="H34" s="39" t="s">
        <v>135</v>
      </c>
    </row>
    <row r="35" spans="1:8" x14ac:dyDescent="0.2">
      <c r="A35" s="45">
        <v>29</v>
      </c>
      <c r="B35" s="46" t="s">
        <v>407</v>
      </c>
      <c r="C35" s="46" t="s">
        <v>408</v>
      </c>
      <c r="D35" s="46" t="s">
        <v>219</v>
      </c>
      <c r="E35" s="47">
        <v>11397</v>
      </c>
      <c r="F35" s="48">
        <v>44.459696999999998</v>
      </c>
      <c r="G35" s="49">
        <v>1.394392E-2</v>
      </c>
      <c r="H35" s="39" t="s">
        <v>135</v>
      </c>
    </row>
    <row r="36" spans="1:8" x14ac:dyDescent="0.2">
      <c r="A36" s="45">
        <v>30</v>
      </c>
      <c r="B36" s="46" t="s">
        <v>409</v>
      </c>
      <c r="C36" s="46" t="s">
        <v>410</v>
      </c>
      <c r="D36" s="46" t="s">
        <v>53</v>
      </c>
      <c r="E36" s="47">
        <v>9561</v>
      </c>
      <c r="F36" s="48">
        <v>42.904987499999997</v>
      </c>
      <c r="G36" s="49">
        <v>1.3456320000000001E-2</v>
      </c>
      <c r="H36" s="39" t="s">
        <v>135</v>
      </c>
    </row>
    <row r="37" spans="1:8" x14ac:dyDescent="0.2">
      <c r="A37" s="45">
        <v>31</v>
      </c>
      <c r="B37" s="46" t="s">
        <v>46</v>
      </c>
      <c r="C37" s="46" t="s">
        <v>47</v>
      </c>
      <c r="D37" s="46" t="s">
        <v>48</v>
      </c>
      <c r="E37" s="47">
        <v>538</v>
      </c>
      <c r="F37" s="48">
        <v>42.900120000000001</v>
      </c>
      <c r="G37" s="49">
        <v>1.3454789999999999E-2</v>
      </c>
      <c r="H37" s="39" t="s">
        <v>135</v>
      </c>
    </row>
    <row r="38" spans="1:8" x14ac:dyDescent="0.2">
      <c r="A38" s="45">
        <v>32</v>
      </c>
      <c r="B38" s="46" t="s">
        <v>411</v>
      </c>
      <c r="C38" s="46" t="s">
        <v>412</v>
      </c>
      <c r="D38" s="46" t="s">
        <v>216</v>
      </c>
      <c r="E38" s="47">
        <v>8151</v>
      </c>
      <c r="F38" s="48">
        <v>40.335223499999998</v>
      </c>
      <c r="G38" s="49">
        <v>1.2650359999999999E-2</v>
      </c>
      <c r="H38" s="39" t="s">
        <v>135</v>
      </c>
    </row>
    <row r="39" spans="1:8" x14ac:dyDescent="0.2">
      <c r="A39" s="45">
        <v>33</v>
      </c>
      <c r="B39" s="46" t="s">
        <v>413</v>
      </c>
      <c r="C39" s="46" t="s">
        <v>414</v>
      </c>
      <c r="D39" s="46" t="s">
        <v>48</v>
      </c>
      <c r="E39" s="47">
        <v>5239</v>
      </c>
      <c r="F39" s="48">
        <v>38.509269500000002</v>
      </c>
      <c r="G39" s="49">
        <v>1.207769E-2</v>
      </c>
      <c r="H39" s="39" t="s">
        <v>135</v>
      </c>
    </row>
    <row r="40" spans="1:8" x14ac:dyDescent="0.2">
      <c r="A40" s="45">
        <v>34</v>
      </c>
      <c r="B40" s="46" t="s">
        <v>291</v>
      </c>
      <c r="C40" s="46" t="s">
        <v>292</v>
      </c>
      <c r="D40" s="46" t="s">
        <v>53</v>
      </c>
      <c r="E40" s="47">
        <v>2184</v>
      </c>
      <c r="F40" s="48">
        <v>36.306815999999998</v>
      </c>
      <c r="G40" s="49">
        <v>1.138693E-2</v>
      </c>
      <c r="H40" s="39" t="s">
        <v>135</v>
      </c>
    </row>
    <row r="41" spans="1:8" x14ac:dyDescent="0.2">
      <c r="A41" s="45">
        <v>35</v>
      </c>
      <c r="B41" s="46" t="s">
        <v>415</v>
      </c>
      <c r="C41" s="46" t="s">
        <v>416</v>
      </c>
      <c r="D41" s="46" t="s">
        <v>264</v>
      </c>
      <c r="E41" s="47">
        <v>11897</v>
      </c>
      <c r="F41" s="48">
        <v>34.394227000000001</v>
      </c>
      <c r="G41" s="49">
        <v>1.0787079999999999E-2</v>
      </c>
      <c r="H41" s="39" t="s">
        <v>135</v>
      </c>
    </row>
    <row r="42" spans="1:8" x14ac:dyDescent="0.2">
      <c r="A42" s="45">
        <v>36</v>
      </c>
      <c r="B42" s="46" t="s">
        <v>417</v>
      </c>
      <c r="C42" s="46" t="s">
        <v>418</v>
      </c>
      <c r="D42" s="46" t="s">
        <v>180</v>
      </c>
      <c r="E42" s="47">
        <v>2521</v>
      </c>
      <c r="F42" s="48">
        <v>32.409976</v>
      </c>
      <c r="G42" s="49">
        <v>1.016476E-2</v>
      </c>
      <c r="H42" s="39" t="s">
        <v>135</v>
      </c>
    </row>
    <row r="43" spans="1:8" x14ac:dyDescent="0.2">
      <c r="A43" s="45">
        <v>37</v>
      </c>
      <c r="B43" s="46" t="s">
        <v>419</v>
      </c>
      <c r="C43" s="46" t="s">
        <v>420</v>
      </c>
      <c r="D43" s="46" t="s">
        <v>53</v>
      </c>
      <c r="E43" s="47">
        <v>2916</v>
      </c>
      <c r="F43" s="48">
        <v>32.39676</v>
      </c>
      <c r="G43" s="49">
        <v>1.016062E-2</v>
      </c>
      <c r="H43" s="39" t="s">
        <v>135</v>
      </c>
    </row>
    <row r="44" spans="1:8" x14ac:dyDescent="0.2">
      <c r="A44" s="45">
        <v>38</v>
      </c>
      <c r="B44" s="46" t="s">
        <v>421</v>
      </c>
      <c r="C44" s="46" t="s">
        <v>422</v>
      </c>
      <c r="D44" s="46" t="s">
        <v>423</v>
      </c>
      <c r="E44" s="47">
        <v>3332</v>
      </c>
      <c r="F44" s="48">
        <v>28.828464</v>
      </c>
      <c r="G44" s="49">
        <v>9.0414899999999992E-3</v>
      </c>
      <c r="H44" s="39" t="s">
        <v>135</v>
      </c>
    </row>
    <row r="45" spans="1:8" x14ac:dyDescent="0.2">
      <c r="A45" s="45">
        <v>39</v>
      </c>
      <c r="B45" s="46" t="s">
        <v>424</v>
      </c>
      <c r="C45" s="46" t="s">
        <v>425</v>
      </c>
      <c r="D45" s="46" t="s">
        <v>48</v>
      </c>
      <c r="E45" s="47">
        <v>4246</v>
      </c>
      <c r="F45" s="48">
        <v>25.548182000000001</v>
      </c>
      <c r="G45" s="49">
        <v>8.0126899999999994E-3</v>
      </c>
      <c r="H45" s="39" t="s">
        <v>135</v>
      </c>
    </row>
    <row r="46" spans="1:8" x14ac:dyDescent="0.2">
      <c r="A46" s="45">
        <v>40</v>
      </c>
      <c r="B46" s="46" t="s">
        <v>426</v>
      </c>
      <c r="C46" s="46" t="s">
        <v>427</v>
      </c>
      <c r="D46" s="46" t="s">
        <v>428</v>
      </c>
      <c r="E46" s="47">
        <v>3092</v>
      </c>
      <c r="F46" s="48">
        <v>23.905798000000001</v>
      </c>
      <c r="G46" s="49">
        <v>7.4975900000000002E-3</v>
      </c>
      <c r="H46" s="39" t="s">
        <v>135</v>
      </c>
    </row>
    <row r="47" spans="1:8" x14ac:dyDescent="0.2">
      <c r="A47" s="45">
        <v>41</v>
      </c>
      <c r="B47" s="46" t="s">
        <v>429</v>
      </c>
      <c r="C47" s="46" t="s">
        <v>430</v>
      </c>
      <c r="D47" s="46" t="s">
        <v>53</v>
      </c>
      <c r="E47" s="47">
        <v>2283</v>
      </c>
      <c r="F47" s="48">
        <v>18.794797500000001</v>
      </c>
      <c r="G47" s="49">
        <v>5.8946199999999997E-3</v>
      </c>
      <c r="H47" s="39" t="s">
        <v>135</v>
      </c>
    </row>
    <row r="48" spans="1:8" x14ac:dyDescent="0.2">
      <c r="A48" s="50"/>
      <c r="B48" s="50"/>
      <c r="C48" s="51" t="s">
        <v>134</v>
      </c>
      <c r="D48" s="50"/>
      <c r="E48" s="50" t="s">
        <v>135</v>
      </c>
      <c r="F48" s="52">
        <v>3027.3990745000001</v>
      </c>
      <c r="G48" s="53">
        <v>0.94948500000000002</v>
      </c>
      <c r="H48" s="39" t="s">
        <v>135</v>
      </c>
    </row>
    <row r="49" spans="1:8" x14ac:dyDescent="0.2">
      <c r="A49" s="50"/>
      <c r="B49" s="50"/>
      <c r="C49" s="54"/>
      <c r="D49" s="50"/>
      <c r="E49" s="50"/>
      <c r="F49" s="55"/>
      <c r="G49" s="55"/>
      <c r="H49" s="39" t="s">
        <v>135</v>
      </c>
    </row>
    <row r="50" spans="1:8" x14ac:dyDescent="0.2">
      <c r="A50" s="50"/>
      <c r="B50" s="50"/>
      <c r="C50" s="51" t="s">
        <v>136</v>
      </c>
      <c r="D50" s="50"/>
      <c r="E50" s="50"/>
      <c r="F50" s="50"/>
      <c r="G50" s="50"/>
      <c r="H50" s="39" t="s">
        <v>135</v>
      </c>
    </row>
    <row r="51" spans="1:8" x14ac:dyDescent="0.2">
      <c r="A51" s="50"/>
      <c r="B51" s="50"/>
      <c r="C51" s="51" t="s">
        <v>134</v>
      </c>
      <c r="D51" s="50"/>
      <c r="E51" s="50" t="s">
        <v>135</v>
      </c>
      <c r="F51" s="56" t="s">
        <v>137</v>
      </c>
      <c r="G51" s="53">
        <v>0</v>
      </c>
      <c r="H51" s="39" t="s">
        <v>135</v>
      </c>
    </row>
    <row r="52" spans="1:8" x14ac:dyDescent="0.2">
      <c r="A52" s="50"/>
      <c r="B52" s="50"/>
      <c r="C52" s="54"/>
      <c r="D52" s="50"/>
      <c r="E52" s="50"/>
      <c r="F52" s="55"/>
      <c r="G52" s="55"/>
      <c r="H52" s="39" t="s">
        <v>135</v>
      </c>
    </row>
    <row r="53" spans="1:8" x14ac:dyDescent="0.2">
      <c r="A53" s="50"/>
      <c r="B53" s="50"/>
      <c r="C53" s="51" t="s">
        <v>138</v>
      </c>
      <c r="D53" s="50"/>
      <c r="E53" s="50"/>
      <c r="F53" s="50"/>
      <c r="G53" s="50"/>
      <c r="H53" s="39" t="s">
        <v>135</v>
      </c>
    </row>
    <row r="54" spans="1:8" x14ac:dyDescent="0.2">
      <c r="A54" s="50"/>
      <c r="B54" s="50"/>
      <c r="C54" s="51" t="s">
        <v>134</v>
      </c>
      <c r="D54" s="50"/>
      <c r="E54" s="50" t="s">
        <v>135</v>
      </c>
      <c r="F54" s="56" t="s">
        <v>137</v>
      </c>
      <c r="G54" s="53">
        <v>0</v>
      </c>
      <c r="H54" s="39" t="s">
        <v>135</v>
      </c>
    </row>
    <row r="55" spans="1:8" x14ac:dyDescent="0.2">
      <c r="A55" s="50"/>
      <c r="B55" s="50"/>
      <c r="C55" s="54"/>
      <c r="D55" s="50"/>
      <c r="E55" s="50"/>
      <c r="F55" s="55"/>
      <c r="G55" s="55"/>
      <c r="H55" s="39" t="s">
        <v>135</v>
      </c>
    </row>
    <row r="56" spans="1:8" x14ac:dyDescent="0.2">
      <c r="A56" s="50"/>
      <c r="B56" s="50"/>
      <c r="C56" s="51" t="s">
        <v>139</v>
      </c>
      <c r="D56" s="50"/>
      <c r="E56" s="50"/>
      <c r="F56" s="50"/>
      <c r="G56" s="50"/>
      <c r="H56" s="39" t="s">
        <v>135</v>
      </c>
    </row>
    <row r="57" spans="1:8" x14ac:dyDescent="0.2">
      <c r="A57" s="50"/>
      <c r="B57" s="50"/>
      <c r="C57" s="51" t="s">
        <v>134</v>
      </c>
      <c r="D57" s="50"/>
      <c r="E57" s="50" t="s">
        <v>135</v>
      </c>
      <c r="F57" s="56" t="s">
        <v>137</v>
      </c>
      <c r="G57" s="53">
        <v>0</v>
      </c>
      <c r="H57" s="39" t="s">
        <v>135</v>
      </c>
    </row>
    <row r="58" spans="1:8" x14ac:dyDescent="0.2">
      <c r="A58" s="50"/>
      <c r="B58" s="50"/>
      <c r="C58" s="54"/>
      <c r="D58" s="50"/>
      <c r="E58" s="50"/>
      <c r="F58" s="55"/>
      <c r="G58" s="55"/>
      <c r="H58" s="39" t="s">
        <v>135</v>
      </c>
    </row>
    <row r="59" spans="1:8" x14ac:dyDescent="0.2">
      <c r="A59" s="50"/>
      <c r="B59" s="50"/>
      <c r="C59" s="51" t="s">
        <v>140</v>
      </c>
      <c r="D59" s="50"/>
      <c r="E59" s="50"/>
      <c r="F59" s="55"/>
      <c r="G59" s="55"/>
      <c r="H59" s="39" t="s">
        <v>135</v>
      </c>
    </row>
    <row r="60" spans="1:8" x14ac:dyDescent="0.2">
      <c r="A60" s="50"/>
      <c r="B60" s="50"/>
      <c r="C60" s="51" t="s">
        <v>134</v>
      </c>
      <c r="D60" s="50"/>
      <c r="E60" s="50" t="s">
        <v>135</v>
      </c>
      <c r="F60" s="56" t="s">
        <v>137</v>
      </c>
      <c r="G60" s="53">
        <v>0</v>
      </c>
      <c r="H60" s="39" t="s">
        <v>135</v>
      </c>
    </row>
    <row r="61" spans="1:8" x14ac:dyDescent="0.2">
      <c r="A61" s="50"/>
      <c r="B61" s="50"/>
      <c r="C61" s="54"/>
      <c r="D61" s="50"/>
      <c r="E61" s="50"/>
      <c r="F61" s="55"/>
      <c r="G61" s="55"/>
      <c r="H61" s="39" t="s">
        <v>135</v>
      </c>
    </row>
    <row r="62" spans="1:8" x14ac:dyDescent="0.2">
      <c r="A62" s="50"/>
      <c r="B62" s="50"/>
      <c r="C62" s="51" t="s">
        <v>141</v>
      </c>
      <c r="D62" s="50"/>
      <c r="E62" s="50"/>
      <c r="F62" s="55"/>
      <c r="G62" s="55"/>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142</v>
      </c>
      <c r="D65" s="50"/>
      <c r="E65" s="50"/>
      <c r="F65" s="52">
        <v>3027.3990745000001</v>
      </c>
      <c r="G65" s="53">
        <v>0.94948500000000002</v>
      </c>
      <c r="H65" s="39" t="s">
        <v>135</v>
      </c>
    </row>
    <row r="66" spans="1:8" x14ac:dyDescent="0.2">
      <c r="A66" s="50"/>
      <c r="B66" s="50"/>
      <c r="C66" s="54"/>
      <c r="D66" s="50"/>
      <c r="E66" s="50"/>
      <c r="F66" s="55"/>
      <c r="G66" s="55"/>
      <c r="H66" s="39" t="s">
        <v>135</v>
      </c>
    </row>
    <row r="67" spans="1:8" x14ac:dyDescent="0.2">
      <c r="A67" s="50"/>
      <c r="B67" s="50"/>
      <c r="C67" s="51" t="s">
        <v>143</v>
      </c>
      <c r="D67" s="50"/>
      <c r="E67" s="50"/>
      <c r="F67" s="55"/>
      <c r="G67" s="55"/>
      <c r="H67" s="39" t="s">
        <v>135</v>
      </c>
    </row>
    <row r="68" spans="1:8" x14ac:dyDescent="0.2">
      <c r="A68" s="50"/>
      <c r="B68" s="50"/>
      <c r="C68" s="51" t="s">
        <v>10</v>
      </c>
      <c r="D68" s="50"/>
      <c r="E68" s="50"/>
      <c r="F68" s="55"/>
      <c r="G68" s="55"/>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144</v>
      </c>
      <c r="D71" s="50"/>
      <c r="E71" s="50"/>
      <c r="F71" s="50"/>
      <c r="G71" s="50"/>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145</v>
      </c>
      <c r="D74" s="50"/>
      <c r="E74" s="50"/>
      <c r="F74" s="50"/>
      <c r="G74" s="50"/>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146</v>
      </c>
      <c r="D77" s="50"/>
      <c r="E77" s="50"/>
      <c r="F77" s="55"/>
      <c r="G77" s="55"/>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147</v>
      </c>
      <c r="D80" s="50"/>
      <c r="E80" s="50"/>
      <c r="F80" s="52">
        <v>0</v>
      </c>
      <c r="G80" s="53">
        <v>0</v>
      </c>
      <c r="H80" s="39" t="s">
        <v>135</v>
      </c>
    </row>
    <row r="81" spans="1:8" x14ac:dyDescent="0.2">
      <c r="A81" s="50"/>
      <c r="B81" s="50"/>
      <c r="C81" s="54"/>
      <c r="D81" s="50"/>
      <c r="E81" s="50"/>
      <c r="F81" s="55"/>
      <c r="G81" s="55"/>
      <c r="H81" s="39" t="s">
        <v>135</v>
      </c>
    </row>
    <row r="82" spans="1:8" x14ac:dyDescent="0.2">
      <c r="A82" s="50"/>
      <c r="B82" s="50"/>
      <c r="C82" s="51" t="s">
        <v>148</v>
      </c>
      <c r="D82" s="50"/>
      <c r="E82" s="50"/>
      <c r="F82" s="55"/>
      <c r="G82" s="55"/>
      <c r="H82" s="39" t="s">
        <v>135</v>
      </c>
    </row>
    <row r="83" spans="1:8" x14ac:dyDescent="0.2">
      <c r="A83" s="50"/>
      <c r="B83" s="50"/>
      <c r="C83" s="51" t="s">
        <v>149</v>
      </c>
      <c r="D83" s="50"/>
      <c r="E83" s="50"/>
      <c r="F83" s="55"/>
      <c r="G83" s="55"/>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150</v>
      </c>
      <c r="D86" s="50"/>
      <c r="E86" s="50"/>
      <c r="F86" s="55"/>
      <c r="G86" s="55"/>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151</v>
      </c>
      <c r="D89" s="50"/>
      <c r="E89" s="50"/>
      <c r="F89" s="55"/>
      <c r="G89" s="55"/>
      <c r="H89" s="39" t="s">
        <v>135</v>
      </c>
    </row>
    <row r="90" spans="1:8" x14ac:dyDescent="0.2">
      <c r="A90" s="50"/>
      <c r="B90" s="50"/>
      <c r="C90" s="51" t="s">
        <v>134</v>
      </c>
      <c r="D90" s="50"/>
      <c r="E90" s="50" t="s">
        <v>135</v>
      </c>
      <c r="F90" s="56" t="s">
        <v>137</v>
      </c>
      <c r="G90" s="53">
        <v>0</v>
      </c>
      <c r="H90" s="39" t="s">
        <v>135</v>
      </c>
    </row>
    <row r="91" spans="1:8" x14ac:dyDescent="0.2">
      <c r="A91" s="50"/>
      <c r="B91" s="50"/>
      <c r="C91" s="54"/>
      <c r="D91" s="50"/>
      <c r="E91" s="50"/>
      <c r="F91" s="55"/>
      <c r="G91" s="55"/>
      <c r="H91" s="39" t="s">
        <v>135</v>
      </c>
    </row>
    <row r="92" spans="1:8" x14ac:dyDescent="0.2">
      <c r="A92" s="50"/>
      <c r="B92" s="50"/>
      <c r="C92" s="51" t="s">
        <v>152</v>
      </c>
      <c r="D92" s="50"/>
      <c r="E92" s="50"/>
      <c r="F92" s="55"/>
      <c r="G92" s="55"/>
      <c r="H92" s="39" t="s">
        <v>135</v>
      </c>
    </row>
    <row r="93" spans="1:8" x14ac:dyDescent="0.2">
      <c r="A93" s="45">
        <v>1</v>
      </c>
      <c r="B93" s="46"/>
      <c r="C93" s="46" t="s">
        <v>153</v>
      </c>
      <c r="D93" s="46"/>
      <c r="E93" s="60"/>
      <c r="F93" s="48">
        <v>122.928544801</v>
      </c>
      <c r="G93" s="49">
        <v>3.8554150000000002E-2</v>
      </c>
      <c r="H93" s="39">
        <v>4.92</v>
      </c>
    </row>
    <row r="94" spans="1:8" x14ac:dyDescent="0.2">
      <c r="A94" s="50"/>
      <c r="B94" s="50"/>
      <c r="C94" s="51" t="s">
        <v>134</v>
      </c>
      <c r="D94" s="50"/>
      <c r="E94" s="50" t="s">
        <v>135</v>
      </c>
      <c r="F94" s="52">
        <v>122.928544801</v>
      </c>
      <c r="G94" s="53">
        <v>3.8554150000000002E-2</v>
      </c>
      <c r="H94" s="39" t="s">
        <v>135</v>
      </c>
    </row>
    <row r="95" spans="1:8" x14ac:dyDescent="0.2">
      <c r="A95" s="50"/>
      <c r="B95" s="50"/>
      <c r="C95" s="54"/>
      <c r="D95" s="50"/>
      <c r="E95" s="50"/>
      <c r="F95" s="55"/>
      <c r="G95" s="55"/>
      <c r="H95" s="39" t="s">
        <v>135</v>
      </c>
    </row>
    <row r="96" spans="1:8" x14ac:dyDescent="0.2">
      <c r="A96" s="50"/>
      <c r="B96" s="50"/>
      <c r="C96" s="51" t="s">
        <v>154</v>
      </c>
      <c r="D96" s="50"/>
      <c r="E96" s="50"/>
      <c r="F96" s="52">
        <v>122.928544801</v>
      </c>
      <c r="G96" s="53">
        <v>3.8554150000000002E-2</v>
      </c>
      <c r="H96" s="39" t="s">
        <v>135</v>
      </c>
    </row>
    <row r="97" spans="1:10" x14ac:dyDescent="0.2">
      <c r="A97" s="50"/>
      <c r="B97" s="50"/>
      <c r="C97" s="55"/>
      <c r="D97" s="50"/>
      <c r="E97" s="50"/>
      <c r="F97" s="50"/>
      <c r="G97" s="50"/>
      <c r="H97" s="39" t="s">
        <v>135</v>
      </c>
    </row>
    <row r="98" spans="1:10" x14ac:dyDescent="0.2">
      <c r="A98" s="50"/>
      <c r="B98" s="50"/>
      <c r="C98" s="51" t="s">
        <v>155</v>
      </c>
      <c r="D98" s="50"/>
      <c r="E98" s="50"/>
      <c r="F98" s="50"/>
      <c r="G98" s="50"/>
      <c r="H98" s="39" t="s">
        <v>135</v>
      </c>
    </row>
    <row r="99" spans="1:10" x14ac:dyDescent="0.2">
      <c r="A99" s="50"/>
      <c r="B99" s="50"/>
      <c r="C99" s="51" t="s">
        <v>156</v>
      </c>
      <c r="D99" s="50"/>
      <c r="E99" s="50"/>
      <c r="F99" s="50"/>
      <c r="G99" s="50"/>
      <c r="H99" s="39" t="s">
        <v>135</v>
      </c>
    </row>
    <row r="100" spans="1:10" x14ac:dyDescent="0.2">
      <c r="A100" s="50"/>
      <c r="B100" s="50"/>
      <c r="C100" s="51" t="s">
        <v>134</v>
      </c>
      <c r="D100" s="50"/>
      <c r="E100" s="50" t="s">
        <v>135</v>
      </c>
      <c r="F100" s="56" t="s">
        <v>137</v>
      </c>
      <c r="G100" s="53">
        <v>0</v>
      </c>
      <c r="H100" s="39" t="s">
        <v>135</v>
      </c>
    </row>
    <row r="101" spans="1:10" x14ac:dyDescent="0.2">
      <c r="A101" s="50"/>
      <c r="B101" s="50"/>
      <c r="C101" s="54"/>
      <c r="D101" s="50"/>
      <c r="E101" s="50"/>
      <c r="F101" s="55"/>
      <c r="G101" s="55"/>
      <c r="H101" s="39" t="s">
        <v>135</v>
      </c>
    </row>
    <row r="102" spans="1:10" x14ac:dyDescent="0.2">
      <c r="A102" s="50"/>
      <c r="B102" s="50"/>
      <c r="C102" s="51" t="s">
        <v>157</v>
      </c>
      <c r="D102" s="50"/>
      <c r="E102" s="50"/>
      <c r="F102" s="50"/>
      <c r="G102" s="50"/>
      <c r="H102" s="39" t="s">
        <v>135</v>
      </c>
    </row>
    <row r="103" spans="1:10" x14ac:dyDescent="0.2">
      <c r="A103" s="50"/>
      <c r="B103" s="50"/>
      <c r="C103" s="51" t="s">
        <v>158</v>
      </c>
      <c r="D103" s="50"/>
      <c r="E103" s="50"/>
      <c r="F103" s="50"/>
      <c r="G103" s="50"/>
      <c r="H103" s="39" t="s">
        <v>135</v>
      </c>
    </row>
    <row r="104" spans="1:10" x14ac:dyDescent="0.2">
      <c r="A104" s="50"/>
      <c r="B104" s="50"/>
      <c r="C104" s="51" t="s">
        <v>134</v>
      </c>
      <c r="D104" s="50"/>
      <c r="E104" s="50" t="s">
        <v>135</v>
      </c>
      <c r="F104" s="56" t="s">
        <v>137</v>
      </c>
      <c r="G104" s="53">
        <v>0</v>
      </c>
      <c r="H104" s="39" t="s">
        <v>135</v>
      </c>
    </row>
    <row r="105" spans="1:10" x14ac:dyDescent="0.2">
      <c r="A105" s="50"/>
      <c r="B105" s="50"/>
      <c r="C105" s="54"/>
      <c r="D105" s="50"/>
      <c r="E105" s="50"/>
      <c r="F105" s="55"/>
      <c r="G105" s="55"/>
      <c r="H105" s="39" t="s">
        <v>135</v>
      </c>
    </row>
    <row r="106" spans="1:10" x14ac:dyDescent="0.2">
      <c r="A106" s="50"/>
      <c r="B106" s="50"/>
      <c r="C106" s="51" t="s">
        <v>159</v>
      </c>
      <c r="D106" s="50"/>
      <c r="E106" s="50"/>
      <c r="F106" s="55"/>
      <c r="G106" s="55"/>
      <c r="H106" s="39" t="s">
        <v>135</v>
      </c>
    </row>
    <row r="107" spans="1:10" x14ac:dyDescent="0.2">
      <c r="A107" s="50"/>
      <c r="B107" s="50"/>
      <c r="C107" s="51" t="s">
        <v>134</v>
      </c>
      <c r="D107" s="50"/>
      <c r="E107" s="50" t="s">
        <v>135</v>
      </c>
      <c r="F107" s="56" t="s">
        <v>137</v>
      </c>
      <c r="G107" s="53">
        <v>0</v>
      </c>
      <c r="H107" s="39" t="s">
        <v>135</v>
      </c>
    </row>
    <row r="108" spans="1:10" x14ac:dyDescent="0.2">
      <c r="A108" s="50"/>
      <c r="B108" s="50"/>
      <c r="C108" s="54"/>
      <c r="D108" s="50"/>
      <c r="E108" s="50"/>
      <c r="F108" s="55"/>
      <c r="G108" s="55"/>
      <c r="H108" s="39" t="s">
        <v>135</v>
      </c>
    </row>
    <row r="109" spans="1:10" x14ac:dyDescent="0.2">
      <c r="A109" s="60"/>
      <c r="B109" s="46"/>
      <c r="C109" s="46" t="s">
        <v>160</v>
      </c>
      <c r="D109" s="46"/>
      <c r="E109" s="60"/>
      <c r="F109" s="48">
        <v>38.13674005</v>
      </c>
      <c r="G109" s="49">
        <v>1.196085E-2</v>
      </c>
      <c r="H109" s="39" t="s">
        <v>135</v>
      </c>
    </row>
    <row r="110" spans="1:10" x14ac:dyDescent="0.2">
      <c r="A110" s="54"/>
      <c r="B110" s="54"/>
      <c r="C110" s="51" t="s">
        <v>161</v>
      </c>
      <c r="D110" s="55"/>
      <c r="E110" s="55"/>
      <c r="F110" s="52">
        <v>3188.464359351</v>
      </c>
      <c r="G110" s="61">
        <v>1</v>
      </c>
      <c r="H110" s="39" t="s">
        <v>135</v>
      </c>
    </row>
    <row r="111" spans="1:10" x14ac:dyDescent="0.2">
      <c r="A111" s="62"/>
      <c r="B111" s="62"/>
      <c r="C111" s="63"/>
      <c r="D111" s="64"/>
      <c r="E111" s="64"/>
      <c r="F111" s="65"/>
      <c r="G111" s="66"/>
      <c r="H111" s="67"/>
    </row>
    <row r="112" spans="1:10" x14ac:dyDescent="0.2">
      <c r="A112" s="62"/>
      <c r="B112" s="68" t="s">
        <v>937</v>
      </c>
      <c r="C112" s="68"/>
      <c r="D112" s="68"/>
      <c r="E112" s="68"/>
      <c r="F112" s="68"/>
      <c r="G112" s="68"/>
      <c r="H112" s="68"/>
      <c r="J112" s="69"/>
    </row>
    <row r="113" spans="1:17" x14ac:dyDescent="0.2">
      <c r="A113" s="62"/>
      <c r="B113" s="68" t="s">
        <v>938</v>
      </c>
      <c r="C113" s="68"/>
      <c r="D113" s="68"/>
      <c r="E113" s="68"/>
      <c r="F113" s="68"/>
      <c r="G113" s="68"/>
      <c r="H113" s="68"/>
      <c r="J113" s="69"/>
    </row>
    <row r="114" spans="1:17" x14ac:dyDescent="0.2">
      <c r="A114" s="62"/>
      <c r="B114" s="68" t="s">
        <v>939</v>
      </c>
      <c r="C114" s="68"/>
      <c r="D114" s="68"/>
      <c r="E114" s="68"/>
      <c r="F114" s="68"/>
      <c r="G114" s="68"/>
      <c r="H114" s="68"/>
      <c r="J114" s="69"/>
    </row>
    <row r="115" spans="1:17" s="72" customFormat="1" ht="69" customHeight="1" x14ac:dyDescent="0.25">
      <c r="A115" s="70"/>
      <c r="B115" s="71" t="s">
        <v>940</v>
      </c>
      <c r="C115" s="71"/>
      <c r="D115" s="71"/>
      <c r="E115" s="71"/>
      <c r="F115" s="71"/>
      <c r="G115" s="71"/>
      <c r="H115" s="71"/>
      <c r="I115" s="33"/>
      <c r="J115" s="69"/>
      <c r="K115" s="33"/>
      <c r="L115" s="33"/>
      <c r="M115" s="33"/>
      <c r="N115" s="33"/>
      <c r="O115" s="33"/>
      <c r="P115" s="33"/>
      <c r="Q115" s="33"/>
    </row>
    <row r="116" spans="1:17" x14ac:dyDescent="0.2">
      <c r="A116" s="62"/>
      <c r="B116" s="68" t="s">
        <v>941</v>
      </c>
      <c r="C116" s="68"/>
      <c r="D116" s="68"/>
      <c r="E116" s="68"/>
      <c r="F116" s="68"/>
      <c r="G116" s="68"/>
      <c r="H116" s="68"/>
      <c r="J116" s="69"/>
    </row>
    <row r="117" spans="1:17" x14ac:dyDescent="0.2">
      <c r="A117" s="62"/>
      <c r="B117" s="62"/>
      <c r="C117" s="62"/>
      <c r="D117" s="64"/>
      <c r="E117" s="64"/>
      <c r="F117" s="64"/>
      <c r="G117" s="64"/>
    </row>
    <row r="118" spans="1:17" x14ac:dyDescent="0.2">
      <c r="A118" s="62"/>
      <c r="B118" s="73" t="s">
        <v>162</v>
      </c>
      <c r="C118" s="74"/>
      <c r="D118" s="75"/>
      <c r="E118" s="76"/>
      <c r="F118" s="64"/>
      <c r="G118" s="64"/>
    </row>
    <row r="119" spans="1:17" x14ac:dyDescent="0.2">
      <c r="A119" s="62"/>
      <c r="B119" s="77" t="s">
        <v>163</v>
      </c>
      <c r="C119" s="78"/>
      <c r="D119" s="38" t="s">
        <v>164</v>
      </c>
      <c r="E119" s="76"/>
      <c r="F119" s="64"/>
      <c r="G119" s="64"/>
    </row>
    <row r="120" spans="1:17" x14ac:dyDescent="0.2">
      <c r="A120" s="62"/>
      <c r="B120" s="77" t="s">
        <v>942</v>
      </c>
      <c r="C120" s="78"/>
      <c r="D120" s="38" t="s">
        <v>164</v>
      </c>
      <c r="E120" s="76"/>
      <c r="F120" s="64"/>
      <c r="G120" s="64"/>
    </row>
    <row r="121" spans="1:17" x14ac:dyDescent="0.2">
      <c r="A121" s="62"/>
      <c r="B121" s="77" t="s">
        <v>165</v>
      </c>
      <c r="C121" s="78"/>
      <c r="D121" s="79" t="s">
        <v>135</v>
      </c>
      <c r="E121" s="76"/>
      <c r="F121" s="64"/>
      <c r="G121" s="64"/>
    </row>
    <row r="122" spans="1:17" x14ac:dyDescent="0.2">
      <c r="A122" s="80"/>
      <c r="B122" s="81" t="s">
        <v>135</v>
      </c>
      <c r="C122" s="81" t="s">
        <v>943</v>
      </c>
      <c r="D122" s="81" t="s">
        <v>166</v>
      </c>
      <c r="E122" s="80"/>
      <c r="F122" s="80"/>
      <c r="G122" s="80"/>
      <c r="H122" s="80"/>
      <c r="J122" s="69"/>
    </row>
    <row r="123" spans="1:17" x14ac:dyDescent="0.2">
      <c r="A123" s="80"/>
      <c r="B123" s="82" t="s">
        <v>167</v>
      </c>
      <c r="C123" s="83">
        <v>46053</v>
      </c>
      <c r="D123" s="83">
        <v>46081</v>
      </c>
      <c r="E123" s="80"/>
      <c r="F123" s="80"/>
      <c r="G123" s="80"/>
      <c r="J123" s="69"/>
    </row>
    <row r="124" spans="1:17" x14ac:dyDescent="0.2">
      <c r="A124" s="84"/>
      <c r="B124" s="46" t="s">
        <v>168</v>
      </c>
      <c r="C124" s="85">
        <v>28.806100000000001</v>
      </c>
      <c r="D124" s="85">
        <v>28.7776</v>
      </c>
      <c r="E124" s="84"/>
      <c r="F124" s="86"/>
      <c r="G124" s="87"/>
    </row>
    <row r="125" spans="1:17" x14ac:dyDescent="0.2">
      <c r="A125" s="84"/>
      <c r="B125" s="46" t="s">
        <v>169</v>
      </c>
      <c r="C125" s="85">
        <v>27.423400000000001</v>
      </c>
      <c r="D125" s="85">
        <v>27.3962</v>
      </c>
      <c r="E125" s="84"/>
      <c r="F125" s="86"/>
      <c r="G125" s="87"/>
    </row>
    <row r="126" spans="1:17" x14ac:dyDescent="0.2">
      <c r="A126" s="84"/>
      <c r="B126" s="46" t="s">
        <v>170</v>
      </c>
      <c r="C126" s="85">
        <v>27.8736</v>
      </c>
      <c r="D126" s="85">
        <v>27.841100000000001</v>
      </c>
      <c r="E126" s="84"/>
      <c r="F126" s="86"/>
      <c r="G126" s="87"/>
    </row>
    <row r="127" spans="1:17" x14ac:dyDescent="0.2">
      <c r="A127" s="84"/>
      <c r="B127" s="46" t="s">
        <v>171</v>
      </c>
      <c r="C127" s="85">
        <v>26.497699999999998</v>
      </c>
      <c r="D127" s="85">
        <v>26.466799999999999</v>
      </c>
      <c r="E127" s="84"/>
      <c r="F127" s="86"/>
      <c r="G127" s="87"/>
    </row>
    <row r="128" spans="1:17" x14ac:dyDescent="0.2">
      <c r="A128" s="84"/>
      <c r="B128" s="84"/>
      <c r="C128" s="84"/>
      <c r="D128" s="84"/>
      <c r="E128" s="84"/>
      <c r="F128" s="84"/>
      <c r="G128" s="84"/>
    </row>
    <row r="129" spans="1:7" x14ac:dyDescent="0.2">
      <c r="A129" s="80"/>
      <c r="B129" s="77" t="s">
        <v>944</v>
      </c>
      <c r="C129" s="78"/>
      <c r="D129" s="38" t="s">
        <v>164</v>
      </c>
      <c r="E129" s="80"/>
      <c r="F129" s="80"/>
      <c r="G129" s="80"/>
    </row>
    <row r="130" spans="1:7" x14ac:dyDescent="0.2">
      <c r="A130" s="80"/>
      <c r="B130" s="152"/>
      <c r="C130" s="152"/>
      <c r="D130" s="152"/>
      <c r="E130" s="80"/>
      <c r="F130" s="80"/>
      <c r="G130" s="80"/>
    </row>
    <row r="131" spans="1:7" x14ac:dyDescent="0.2">
      <c r="A131" s="80"/>
      <c r="B131" s="77" t="s">
        <v>173</v>
      </c>
      <c r="C131" s="78"/>
      <c r="D131" s="38" t="s">
        <v>164</v>
      </c>
      <c r="E131" s="92"/>
      <c r="F131" s="80"/>
      <c r="G131" s="80"/>
    </row>
    <row r="132" spans="1:7" x14ac:dyDescent="0.2">
      <c r="A132" s="80"/>
      <c r="B132" s="77" t="s">
        <v>174</v>
      </c>
      <c r="C132" s="78"/>
      <c r="D132" s="38" t="s">
        <v>164</v>
      </c>
      <c r="E132" s="92"/>
      <c r="F132" s="80"/>
      <c r="G132" s="80"/>
    </row>
    <row r="133" spans="1:7" x14ac:dyDescent="0.2">
      <c r="A133" s="80"/>
      <c r="B133" s="77" t="s">
        <v>175</v>
      </c>
      <c r="C133" s="78"/>
      <c r="D133" s="38" t="s">
        <v>164</v>
      </c>
      <c r="E133" s="92"/>
      <c r="F133" s="80"/>
      <c r="G133" s="80"/>
    </row>
    <row r="134" spans="1:7" x14ac:dyDescent="0.2">
      <c r="A134" s="80"/>
      <c r="B134" s="77" t="s">
        <v>176</v>
      </c>
      <c r="C134" s="78"/>
      <c r="D134" s="93">
        <v>0.19250279781763482</v>
      </c>
      <c r="E134" s="80"/>
      <c r="F134" s="90"/>
      <c r="G134" s="91"/>
    </row>
    <row r="136" spans="1:7" x14ac:dyDescent="0.2">
      <c r="B136" s="94" t="s">
        <v>945</v>
      </c>
      <c r="C136" s="94"/>
    </row>
    <row r="138" spans="1:7" ht="153.75" customHeight="1" x14ac:dyDescent="0.2"/>
    <row r="141" spans="1:7" x14ac:dyDescent="0.2">
      <c r="B141" s="95" t="s">
        <v>946</v>
      </c>
      <c r="C141" s="96"/>
      <c r="D141" s="95"/>
    </row>
    <row r="142" spans="1:7" x14ac:dyDescent="0.2">
      <c r="B142" s="95" t="s">
        <v>955</v>
      </c>
      <c r="D142" s="95"/>
    </row>
    <row r="143" spans="1:7" ht="165" customHeight="1" x14ac:dyDescent="0.2"/>
    <row r="145" spans="10:10" x14ac:dyDescent="0.2">
      <c r="J145" s="36"/>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08158E61-AFBF-45F9-A79E-B3B637728D4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63AC-D181-469D-8946-35D551D3446F}">
  <sheetPr>
    <outlinePr summaryBelow="0" summaryRight="0"/>
  </sheetPr>
  <dimension ref="A1:Q146"/>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19.71093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431</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363</v>
      </c>
      <c r="C7" s="46" t="s">
        <v>364</v>
      </c>
      <c r="D7" s="46" t="s">
        <v>102</v>
      </c>
      <c r="E7" s="47">
        <v>21323</v>
      </c>
      <c r="F7" s="48">
        <v>139.58035799999999</v>
      </c>
      <c r="G7" s="49">
        <v>6.4859879999999995E-2</v>
      </c>
      <c r="H7" s="39" t="s">
        <v>135</v>
      </c>
    </row>
    <row r="8" spans="1:9" x14ac:dyDescent="0.2">
      <c r="A8" s="45">
        <v>2</v>
      </c>
      <c r="B8" s="46" t="s">
        <v>209</v>
      </c>
      <c r="C8" s="46" t="s">
        <v>210</v>
      </c>
      <c r="D8" s="46" t="s">
        <v>180</v>
      </c>
      <c r="E8" s="47">
        <v>700</v>
      </c>
      <c r="F8" s="48">
        <v>105.76300000000001</v>
      </c>
      <c r="G8" s="49">
        <v>4.9145710000000002E-2</v>
      </c>
      <c r="H8" s="39" t="s">
        <v>135</v>
      </c>
    </row>
    <row r="9" spans="1:9" x14ac:dyDescent="0.2">
      <c r="A9" s="45">
        <v>3</v>
      </c>
      <c r="B9" s="46" t="s">
        <v>365</v>
      </c>
      <c r="C9" s="46" t="s">
        <v>366</v>
      </c>
      <c r="D9" s="46" t="s">
        <v>31</v>
      </c>
      <c r="E9" s="47">
        <v>178820</v>
      </c>
      <c r="F9" s="48">
        <v>103.822892</v>
      </c>
      <c r="G9" s="49">
        <v>4.8244179999999998E-2</v>
      </c>
      <c r="H9" s="39" t="s">
        <v>135</v>
      </c>
    </row>
    <row r="10" spans="1:9" x14ac:dyDescent="0.2">
      <c r="A10" s="45">
        <v>4</v>
      </c>
      <c r="B10" s="46" t="s">
        <v>371</v>
      </c>
      <c r="C10" s="46" t="s">
        <v>372</v>
      </c>
      <c r="D10" s="46" t="s">
        <v>48</v>
      </c>
      <c r="E10" s="47">
        <v>5638</v>
      </c>
      <c r="F10" s="48">
        <v>101.32613600000001</v>
      </c>
      <c r="G10" s="49">
        <v>4.7083989999999999E-2</v>
      </c>
      <c r="H10" s="39" t="s">
        <v>135</v>
      </c>
    </row>
    <row r="11" spans="1:9" x14ac:dyDescent="0.2">
      <c r="A11" s="45">
        <v>5</v>
      </c>
      <c r="B11" s="46" t="s">
        <v>346</v>
      </c>
      <c r="C11" s="46" t="s">
        <v>347</v>
      </c>
      <c r="D11" s="46" t="s">
        <v>264</v>
      </c>
      <c r="E11" s="47">
        <v>6568</v>
      </c>
      <c r="F11" s="48">
        <v>90.454496000000006</v>
      </c>
      <c r="G11" s="49">
        <v>4.2032189999999997E-2</v>
      </c>
      <c r="H11" s="39" t="s">
        <v>135</v>
      </c>
    </row>
    <row r="12" spans="1:9" x14ac:dyDescent="0.2">
      <c r="A12" s="45">
        <v>6</v>
      </c>
      <c r="B12" s="46" t="s">
        <v>367</v>
      </c>
      <c r="C12" s="46" t="s">
        <v>368</v>
      </c>
      <c r="D12" s="46" t="s">
        <v>31</v>
      </c>
      <c r="E12" s="47">
        <v>22305</v>
      </c>
      <c r="F12" s="48">
        <v>88.640069999999994</v>
      </c>
      <c r="G12" s="49">
        <v>4.118906E-2</v>
      </c>
      <c r="H12" s="39" t="s">
        <v>135</v>
      </c>
    </row>
    <row r="13" spans="1:9" x14ac:dyDescent="0.2">
      <c r="A13" s="45">
        <v>7</v>
      </c>
      <c r="B13" s="46" t="s">
        <v>81</v>
      </c>
      <c r="C13" s="46" t="s">
        <v>82</v>
      </c>
      <c r="D13" s="46" t="s">
        <v>53</v>
      </c>
      <c r="E13" s="47">
        <v>10955</v>
      </c>
      <c r="F13" s="48">
        <v>84.3808875</v>
      </c>
      <c r="G13" s="49">
        <v>3.9209920000000002E-2</v>
      </c>
      <c r="H13" s="39" t="s">
        <v>135</v>
      </c>
    </row>
    <row r="14" spans="1:9" x14ac:dyDescent="0.2">
      <c r="A14" s="45">
        <v>8</v>
      </c>
      <c r="B14" s="46" t="s">
        <v>369</v>
      </c>
      <c r="C14" s="46" t="s">
        <v>370</v>
      </c>
      <c r="D14" s="46" t="s">
        <v>28</v>
      </c>
      <c r="E14" s="47">
        <v>2115</v>
      </c>
      <c r="F14" s="48">
        <v>80.513819999999996</v>
      </c>
      <c r="G14" s="49">
        <v>3.7412979999999998E-2</v>
      </c>
      <c r="H14" s="39" t="s">
        <v>135</v>
      </c>
    </row>
    <row r="15" spans="1:9" x14ac:dyDescent="0.2">
      <c r="A15" s="45">
        <v>9</v>
      </c>
      <c r="B15" s="46" t="s">
        <v>74</v>
      </c>
      <c r="C15" s="46" t="s">
        <v>75</v>
      </c>
      <c r="D15" s="46" t="s">
        <v>53</v>
      </c>
      <c r="E15" s="47">
        <v>1537</v>
      </c>
      <c r="F15" s="48">
        <v>78.085747999999995</v>
      </c>
      <c r="G15" s="49">
        <v>3.6284700000000003E-2</v>
      </c>
      <c r="H15" s="39" t="s">
        <v>135</v>
      </c>
    </row>
    <row r="16" spans="1:9" x14ac:dyDescent="0.2">
      <c r="A16" s="45">
        <v>10</v>
      </c>
      <c r="B16" s="46" t="s">
        <v>348</v>
      </c>
      <c r="C16" s="46" t="s">
        <v>349</v>
      </c>
      <c r="D16" s="46" t="s">
        <v>290</v>
      </c>
      <c r="E16" s="47">
        <v>27708</v>
      </c>
      <c r="F16" s="48">
        <v>68.244804000000002</v>
      </c>
      <c r="G16" s="49">
        <v>3.1711839999999998E-2</v>
      </c>
      <c r="H16" s="39" t="s">
        <v>135</v>
      </c>
    </row>
    <row r="17" spans="1:8" x14ac:dyDescent="0.2">
      <c r="A17" s="45">
        <v>11</v>
      </c>
      <c r="B17" s="46" t="s">
        <v>373</v>
      </c>
      <c r="C17" s="46" t="s">
        <v>374</v>
      </c>
      <c r="D17" s="46" t="s">
        <v>31</v>
      </c>
      <c r="E17" s="47">
        <v>101192</v>
      </c>
      <c r="F17" s="48">
        <v>65.137290399999998</v>
      </c>
      <c r="G17" s="49">
        <v>3.0267849999999999E-2</v>
      </c>
      <c r="H17" s="39" t="s">
        <v>135</v>
      </c>
    </row>
    <row r="18" spans="1:8" x14ac:dyDescent="0.2">
      <c r="A18" s="45">
        <v>12</v>
      </c>
      <c r="B18" s="46" t="s">
        <v>375</v>
      </c>
      <c r="C18" s="46" t="s">
        <v>376</v>
      </c>
      <c r="D18" s="46" t="s">
        <v>216</v>
      </c>
      <c r="E18" s="47">
        <v>30085</v>
      </c>
      <c r="F18" s="48">
        <v>61.460646500000003</v>
      </c>
      <c r="G18" s="49">
        <v>2.855939E-2</v>
      </c>
      <c r="H18" s="39" t="s">
        <v>135</v>
      </c>
    </row>
    <row r="19" spans="1:8" ht="25.5" x14ac:dyDescent="0.2">
      <c r="A19" s="45">
        <v>13</v>
      </c>
      <c r="B19" s="46" t="s">
        <v>379</v>
      </c>
      <c r="C19" s="46" t="s">
        <v>380</v>
      </c>
      <c r="D19" s="46" t="s">
        <v>206</v>
      </c>
      <c r="E19" s="47">
        <v>1238</v>
      </c>
      <c r="F19" s="48">
        <v>60.668190000000003</v>
      </c>
      <c r="G19" s="49">
        <v>2.8191150000000002E-2</v>
      </c>
      <c r="H19" s="39" t="s">
        <v>135</v>
      </c>
    </row>
    <row r="20" spans="1:8" x14ac:dyDescent="0.2">
      <c r="A20" s="45">
        <v>14</v>
      </c>
      <c r="B20" s="46" t="s">
        <v>377</v>
      </c>
      <c r="C20" s="46" t="s">
        <v>378</v>
      </c>
      <c r="D20" s="46" t="s">
        <v>48</v>
      </c>
      <c r="E20" s="47">
        <v>27896</v>
      </c>
      <c r="F20" s="48">
        <v>57.3904408</v>
      </c>
      <c r="G20" s="49">
        <v>2.666806E-2</v>
      </c>
      <c r="H20" s="39" t="s">
        <v>135</v>
      </c>
    </row>
    <row r="21" spans="1:8" ht="25.5" x14ac:dyDescent="0.2">
      <c r="A21" s="45">
        <v>15</v>
      </c>
      <c r="B21" s="46" t="s">
        <v>83</v>
      </c>
      <c r="C21" s="46" t="s">
        <v>84</v>
      </c>
      <c r="D21" s="46" t="s">
        <v>25</v>
      </c>
      <c r="E21" s="47">
        <v>936</v>
      </c>
      <c r="F21" s="48">
        <v>52.940159999999999</v>
      </c>
      <c r="G21" s="49">
        <v>2.4600110000000001E-2</v>
      </c>
      <c r="H21" s="39" t="s">
        <v>135</v>
      </c>
    </row>
    <row r="22" spans="1:8" x14ac:dyDescent="0.2">
      <c r="A22" s="45">
        <v>16</v>
      </c>
      <c r="B22" s="46" t="s">
        <v>385</v>
      </c>
      <c r="C22" s="46" t="s">
        <v>386</v>
      </c>
      <c r="D22" s="46" t="s">
        <v>219</v>
      </c>
      <c r="E22" s="47">
        <v>9732</v>
      </c>
      <c r="F22" s="48">
        <v>51.516342000000002</v>
      </c>
      <c r="G22" s="49">
        <v>2.393849E-2</v>
      </c>
      <c r="H22" s="39" t="s">
        <v>135</v>
      </c>
    </row>
    <row r="23" spans="1:8" ht="25.5" x14ac:dyDescent="0.2">
      <c r="A23" s="45">
        <v>17</v>
      </c>
      <c r="B23" s="46" t="s">
        <v>387</v>
      </c>
      <c r="C23" s="46" t="s">
        <v>388</v>
      </c>
      <c r="D23" s="46" t="s">
        <v>206</v>
      </c>
      <c r="E23" s="47">
        <v>2376</v>
      </c>
      <c r="F23" s="48">
        <v>48.791159999999998</v>
      </c>
      <c r="G23" s="49">
        <v>2.267216E-2</v>
      </c>
      <c r="H23" s="39" t="s">
        <v>135</v>
      </c>
    </row>
    <row r="24" spans="1:8" x14ac:dyDescent="0.2">
      <c r="A24" s="45">
        <v>18</v>
      </c>
      <c r="B24" s="46" t="s">
        <v>381</v>
      </c>
      <c r="C24" s="46" t="s">
        <v>382</v>
      </c>
      <c r="D24" s="46" t="s">
        <v>199</v>
      </c>
      <c r="E24" s="47">
        <v>19880</v>
      </c>
      <c r="F24" s="48">
        <v>46.36016</v>
      </c>
      <c r="G24" s="49">
        <v>2.1542530000000001E-2</v>
      </c>
      <c r="H24" s="39" t="s">
        <v>135</v>
      </c>
    </row>
    <row r="25" spans="1:8" x14ac:dyDescent="0.2">
      <c r="A25" s="45">
        <v>19</v>
      </c>
      <c r="B25" s="46" t="s">
        <v>389</v>
      </c>
      <c r="C25" s="46" t="s">
        <v>390</v>
      </c>
      <c r="D25" s="46" t="s">
        <v>391</v>
      </c>
      <c r="E25" s="47">
        <v>4462</v>
      </c>
      <c r="F25" s="48">
        <v>45.610563999999997</v>
      </c>
      <c r="G25" s="49">
        <v>2.1194210000000002E-2</v>
      </c>
      <c r="H25" s="39" t="s">
        <v>135</v>
      </c>
    </row>
    <row r="26" spans="1:8" ht="25.5" x14ac:dyDescent="0.2">
      <c r="A26" s="45">
        <v>20</v>
      </c>
      <c r="B26" s="46" t="s">
        <v>392</v>
      </c>
      <c r="C26" s="46" t="s">
        <v>393</v>
      </c>
      <c r="D26" s="46" t="s">
        <v>394</v>
      </c>
      <c r="E26" s="47">
        <v>13188</v>
      </c>
      <c r="F26" s="48">
        <v>40.262963999999997</v>
      </c>
      <c r="G26" s="49">
        <v>1.8709300000000002E-2</v>
      </c>
      <c r="H26" s="39" t="s">
        <v>135</v>
      </c>
    </row>
    <row r="27" spans="1:8" x14ac:dyDescent="0.2">
      <c r="A27" s="45">
        <v>21</v>
      </c>
      <c r="B27" s="46" t="s">
        <v>395</v>
      </c>
      <c r="C27" s="46" t="s">
        <v>396</v>
      </c>
      <c r="D27" s="46" t="s">
        <v>180</v>
      </c>
      <c r="E27" s="47">
        <v>2453</v>
      </c>
      <c r="F27" s="48">
        <v>40.084473000000003</v>
      </c>
      <c r="G27" s="49">
        <v>1.8626360000000002E-2</v>
      </c>
      <c r="H27" s="39" t="s">
        <v>135</v>
      </c>
    </row>
    <row r="28" spans="1:8" ht="25.5" x14ac:dyDescent="0.2">
      <c r="A28" s="45">
        <v>22</v>
      </c>
      <c r="B28" s="46" t="s">
        <v>397</v>
      </c>
      <c r="C28" s="46" t="s">
        <v>398</v>
      </c>
      <c r="D28" s="46" t="s">
        <v>206</v>
      </c>
      <c r="E28" s="47">
        <v>3747</v>
      </c>
      <c r="F28" s="48">
        <v>37.039095000000003</v>
      </c>
      <c r="G28" s="49">
        <v>1.7211239999999999E-2</v>
      </c>
      <c r="H28" s="39" t="s">
        <v>135</v>
      </c>
    </row>
    <row r="29" spans="1:8" x14ac:dyDescent="0.2">
      <c r="A29" s="45">
        <v>23</v>
      </c>
      <c r="B29" s="46" t="s">
        <v>399</v>
      </c>
      <c r="C29" s="46" t="s">
        <v>400</v>
      </c>
      <c r="D29" s="46" t="s">
        <v>53</v>
      </c>
      <c r="E29" s="47">
        <v>8416</v>
      </c>
      <c r="F29" s="48">
        <v>36.580143999999997</v>
      </c>
      <c r="G29" s="49">
        <v>1.6997979999999999E-2</v>
      </c>
      <c r="H29" s="39" t="s">
        <v>135</v>
      </c>
    </row>
    <row r="30" spans="1:8" x14ac:dyDescent="0.2">
      <c r="A30" s="45">
        <v>24</v>
      </c>
      <c r="B30" s="46" t="s">
        <v>401</v>
      </c>
      <c r="C30" s="46" t="s">
        <v>402</v>
      </c>
      <c r="D30" s="46" t="s">
        <v>180</v>
      </c>
      <c r="E30" s="47">
        <v>3800</v>
      </c>
      <c r="F30" s="48">
        <v>31.340499999999999</v>
      </c>
      <c r="G30" s="49">
        <v>1.456323E-2</v>
      </c>
      <c r="H30" s="39" t="s">
        <v>135</v>
      </c>
    </row>
    <row r="31" spans="1:8" x14ac:dyDescent="0.2">
      <c r="A31" s="45">
        <v>25</v>
      </c>
      <c r="B31" s="46" t="s">
        <v>403</v>
      </c>
      <c r="C31" s="46" t="s">
        <v>404</v>
      </c>
      <c r="D31" s="46" t="s">
        <v>226</v>
      </c>
      <c r="E31" s="47">
        <v>7525</v>
      </c>
      <c r="F31" s="48">
        <v>31.100825</v>
      </c>
      <c r="G31" s="49">
        <v>1.445186E-2</v>
      </c>
      <c r="H31" s="39" t="s">
        <v>135</v>
      </c>
    </row>
    <row r="32" spans="1:8" x14ac:dyDescent="0.2">
      <c r="A32" s="45">
        <v>26</v>
      </c>
      <c r="B32" s="46" t="s">
        <v>129</v>
      </c>
      <c r="C32" s="46" t="s">
        <v>130</v>
      </c>
      <c r="D32" s="46" t="s">
        <v>107</v>
      </c>
      <c r="E32" s="47">
        <v>4377</v>
      </c>
      <c r="F32" s="48">
        <v>30.3785685</v>
      </c>
      <c r="G32" s="49">
        <v>1.411624E-2</v>
      </c>
      <c r="H32" s="39" t="s">
        <v>135</v>
      </c>
    </row>
    <row r="33" spans="1:8" ht="25.5" x14ac:dyDescent="0.2">
      <c r="A33" s="45">
        <v>27</v>
      </c>
      <c r="B33" s="46" t="s">
        <v>405</v>
      </c>
      <c r="C33" s="46" t="s">
        <v>406</v>
      </c>
      <c r="D33" s="46" t="s">
        <v>279</v>
      </c>
      <c r="E33" s="47">
        <v>2043</v>
      </c>
      <c r="F33" s="48">
        <v>29.915648999999998</v>
      </c>
      <c r="G33" s="49">
        <v>1.3901129999999999E-2</v>
      </c>
      <c r="H33" s="39" t="s">
        <v>135</v>
      </c>
    </row>
    <row r="34" spans="1:8" x14ac:dyDescent="0.2">
      <c r="A34" s="45">
        <v>28</v>
      </c>
      <c r="B34" s="46" t="s">
        <v>407</v>
      </c>
      <c r="C34" s="46" t="s">
        <v>408</v>
      </c>
      <c r="D34" s="46" t="s">
        <v>219</v>
      </c>
      <c r="E34" s="47">
        <v>7579</v>
      </c>
      <c r="F34" s="48">
        <v>29.565678999999999</v>
      </c>
      <c r="G34" s="49">
        <v>1.3738510000000001E-2</v>
      </c>
      <c r="H34" s="39" t="s">
        <v>135</v>
      </c>
    </row>
    <row r="35" spans="1:8" x14ac:dyDescent="0.2">
      <c r="A35" s="45">
        <v>29</v>
      </c>
      <c r="B35" s="46" t="s">
        <v>409</v>
      </c>
      <c r="C35" s="46" t="s">
        <v>410</v>
      </c>
      <c r="D35" s="46" t="s">
        <v>53</v>
      </c>
      <c r="E35" s="47">
        <v>6274</v>
      </c>
      <c r="F35" s="48">
        <v>28.154575000000001</v>
      </c>
      <c r="G35" s="49">
        <v>1.30828E-2</v>
      </c>
      <c r="H35" s="39" t="s">
        <v>135</v>
      </c>
    </row>
    <row r="36" spans="1:8" x14ac:dyDescent="0.2">
      <c r="A36" s="45">
        <v>30</v>
      </c>
      <c r="B36" s="46" t="s">
        <v>46</v>
      </c>
      <c r="C36" s="46" t="s">
        <v>47</v>
      </c>
      <c r="D36" s="46" t="s">
        <v>48</v>
      </c>
      <c r="E36" s="47">
        <v>353</v>
      </c>
      <c r="F36" s="48">
        <v>28.148219999999998</v>
      </c>
      <c r="G36" s="49">
        <v>1.3079850000000001E-2</v>
      </c>
      <c r="H36" s="39" t="s">
        <v>135</v>
      </c>
    </row>
    <row r="37" spans="1:8" x14ac:dyDescent="0.2">
      <c r="A37" s="45">
        <v>31</v>
      </c>
      <c r="B37" s="46" t="s">
        <v>291</v>
      </c>
      <c r="C37" s="46" t="s">
        <v>292</v>
      </c>
      <c r="D37" s="46" t="s">
        <v>53</v>
      </c>
      <c r="E37" s="47">
        <v>1691</v>
      </c>
      <c r="F37" s="48">
        <v>28.111184000000002</v>
      </c>
      <c r="G37" s="49">
        <v>1.306264E-2</v>
      </c>
      <c r="H37" s="39" t="s">
        <v>135</v>
      </c>
    </row>
    <row r="38" spans="1:8" x14ac:dyDescent="0.2">
      <c r="A38" s="45">
        <v>32</v>
      </c>
      <c r="B38" s="46" t="s">
        <v>411</v>
      </c>
      <c r="C38" s="46" t="s">
        <v>412</v>
      </c>
      <c r="D38" s="46" t="s">
        <v>216</v>
      </c>
      <c r="E38" s="47">
        <v>5099</v>
      </c>
      <c r="F38" s="48">
        <v>25.232401500000002</v>
      </c>
      <c r="G38" s="49">
        <v>1.172493E-2</v>
      </c>
      <c r="H38" s="39" t="s">
        <v>135</v>
      </c>
    </row>
    <row r="39" spans="1:8" x14ac:dyDescent="0.2">
      <c r="A39" s="45">
        <v>33</v>
      </c>
      <c r="B39" s="46" t="s">
        <v>417</v>
      </c>
      <c r="C39" s="46" t="s">
        <v>418</v>
      </c>
      <c r="D39" s="46" t="s">
        <v>180</v>
      </c>
      <c r="E39" s="47">
        <v>1697</v>
      </c>
      <c r="F39" s="48">
        <v>21.816631999999998</v>
      </c>
      <c r="G39" s="49">
        <v>1.0137699999999999E-2</v>
      </c>
      <c r="H39" s="39" t="s">
        <v>135</v>
      </c>
    </row>
    <row r="40" spans="1:8" x14ac:dyDescent="0.2">
      <c r="A40" s="45">
        <v>34</v>
      </c>
      <c r="B40" s="46" t="s">
        <v>415</v>
      </c>
      <c r="C40" s="46" t="s">
        <v>416</v>
      </c>
      <c r="D40" s="46" t="s">
        <v>264</v>
      </c>
      <c r="E40" s="47">
        <v>7431</v>
      </c>
      <c r="F40" s="48">
        <v>21.483021000000001</v>
      </c>
      <c r="G40" s="49">
        <v>9.9826800000000007E-3</v>
      </c>
      <c r="H40" s="39" t="s">
        <v>135</v>
      </c>
    </row>
    <row r="41" spans="1:8" x14ac:dyDescent="0.2">
      <c r="A41" s="45">
        <v>35</v>
      </c>
      <c r="B41" s="46" t="s">
        <v>419</v>
      </c>
      <c r="C41" s="46" t="s">
        <v>420</v>
      </c>
      <c r="D41" s="46" t="s">
        <v>53</v>
      </c>
      <c r="E41" s="47">
        <v>1910</v>
      </c>
      <c r="F41" s="48">
        <v>21.220099999999999</v>
      </c>
      <c r="G41" s="49">
        <v>9.8605099999999994E-3</v>
      </c>
      <c r="H41" s="39" t="s">
        <v>135</v>
      </c>
    </row>
    <row r="42" spans="1:8" x14ac:dyDescent="0.2">
      <c r="A42" s="45">
        <v>36</v>
      </c>
      <c r="B42" s="46" t="s">
        <v>383</v>
      </c>
      <c r="C42" s="46" t="s">
        <v>384</v>
      </c>
      <c r="D42" s="46" t="s">
        <v>180</v>
      </c>
      <c r="E42" s="47">
        <v>2512</v>
      </c>
      <c r="F42" s="48">
        <v>21.186208000000001</v>
      </c>
      <c r="G42" s="49">
        <v>9.8447599999999993E-3</v>
      </c>
      <c r="H42" s="39" t="s">
        <v>135</v>
      </c>
    </row>
    <row r="43" spans="1:8" x14ac:dyDescent="0.2">
      <c r="A43" s="45">
        <v>37</v>
      </c>
      <c r="B43" s="46" t="s">
        <v>413</v>
      </c>
      <c r="C43" s="46" t="s">
        <v>414</v>
      </c>
      <c r="D43" s="46" t="s">
        <v>48</v>
      </c>
      <c r="E43" s="47">
        <v>2745</v>
      </c>
      <c r="F43" s="48">
        <v>20.177122499999999</v>
      </c>
      <c r="G43" s="49">
        <v>9.3758599999999997E-3</v>
      </c>
      <c r="H43" s="39" t="s">
        <v>135</v>
      </c>
    </row>
    <row r="44" spans="1:8" x14ac:dyDescent="0.2">
      <c r="A44" s="45">
        <v>38</v>
      </c>
      <c r="B44" s="46" t="s">
        <v>421</v>
      </c>
      <c r="C44" s="46" t="s">
        <v>422</v>
      </c>
      <c r="D44" s="46" t="s">
        <v>423</v>
      </c>
      <c r="E44" s="47">
        <v>2187</v>
      </c>
      <c r="F44" s="48">
        <v>18.921924000000001</v>
      </c>
      <c r="G44" s="49">
        <v>8.7925999999999994E-3</v>
      </c>
      <c r="H44" s="39" t="s">
        <v>135</v>
      </c>
    </row>
    <row r="45" spans="1:8" x14ac:dyDescent="0.2">
      <c r="A45" s="45">
        <v>39</v>
      </c>
      <c r="B45" s="46" t="s">
        <v>424</v>
      </c>
      <c r="C45" s="46" t="s">
        <v>425</v>
      </c>
      <c r="D45" s="46" t="s">
        <v>48</v>
      </c>
      <c r="E45" s="47">
        <v>2810</v>
      </c>
      <c r="F45" s="48">
        <v>16.907769999999999</v>
      </c>
      <c r="G45" s="49">
        <v>7.8566599999999997E-3</v>
      </c>
      <c r="H45" s="39" t="s">
        <v>135</v>
      </c>
    </row>
    <row r="46" spans="1:8" x14ac:dyDescent="0.2">
      <c r="A46" s="45">
        <v>40</v>
      </c>
      <c r="B46" s="46" t="s">
        <v>426</v>
      </c>
      <c r="C46" s="46" t="s">
        <v>427</v>
      </c>
      <c r="D46" s="46" t="s">
        <v>428</v>
      </c>
      <c r="E46" s="47">
        <v>2030</v>
      </c>
      <c r="F46" s="48">
        <v>15.694945000000001</v>
      </c>
      <c r="G46" s="49">
        <v>7.2930900000000003E-3</v>
      </c>
      <c r="H46" s="39" t="s">
        <v>135</v>
      </c>
    </row>
    <row r="47" spans="1:8" x14ac:dyDescent="0.2">
      <c r="A47" s="45">
        <v>41</v>
      </c>
      <c r="B47" s="46" t="s">
        <v>429</v>
      </c>
      <c r="C47" s="46" t="s">
        <v>430</v>
      </c>
      <c r="D47" s="46" t="s">
        <v>53</v>
      </c>
      <c r="E47" s="47">
        <v>1475</v>
      </c>
      <c r="F47" s="48">
        <v>12.1429375</v>
      </c>
      <c r="G47" s="49">
        <v>5.6425499999999996E-3</v>
      </c>
      <c r="H47" s="39" t="s">
        <v>135</v>
      </c>
    </row>
    <row r="48" spans="1:8" x14ac:dyDescent="0.2">
      <c r="A48" s="50"/>
      <c r="B48" s="50"/>
      <c r="C48" s="51" t="s">
        <v>134</v>
      </c>
      <c r="D48" s="50"/>
      <c r="E48" s="50" t="s">
        <v>135</v>
      </c>
      <c r="F48" s="52">
        <v>2016.1521032000001</v>
      </c>
      <c r="G48" s="53">
        <v>0.93686088000000001</v>
      </c>
      <c r="H48" s="39" t="s">
        <v>135</v>
      </c>
    </row>
    <row r="49" spans="1:8" x14ac:dyDescent="0.2">
      <c r="A49" s="50"/>
      <c r="B49" s="50"/>
      <c r="C49" s="54"/>
      <c r="D49" s="50"/>
      <c r="E49" s="50"/>
      <c r="F49" s="55"/>
      <c r="G49" s="55"/>
      <c r="H49" s="39" t="s">
        <v>135</v>
      </c>
    </row>
    <row r="50" spans="1:8" x14ac:dyDescent="0.2">
      <c r="A50" s="50"/>
      <c r="B50" s="50"/>
      <c r="C50" s="51" t="s">
        <v>136</v>
      </c>
      <c r="D50" s="50"/>
      <c r="E50" s="50"/>
      <c r="F50" s="50"/>
      <c r="G50" s="50"/>
      <c r="H50" s="39" t="s">
        <v>135</v>
      </c>
    </row>
    <row r="51" spans="1:8" x14ac:dyDescent="0.2">
      <c r="A51" s="50"/>
      <c r="B51" s="50"/>
      <c r="C51" s="51" t="s">
        <v>134</v>
      </c>
      <c r="D51" s="50"/>
      <c r="E51" s="50" t="s">
        <v>135</v>
      </c>
      <c r="F51" s="56" t="s">
        <v>137</v>
      </c>
      <c r="G51" s="53">
        <v>0</v>
      </c>
      <c r="H51" s="39" t="s">
        <v>135</v>
      </c>
    </row>
    <row r="52" spans="1:8" x14ac:dyDescent="0.2">
      <c r="A52" s="50"/>
      <c r="B52" s="50"/>
      <c r="C52" s="54"/>
      <c r="D52" s="50"/>
      <c r="E52" s="50"/>
      <c r="F52" s="55"/>
      <c r="G52" s="55"/>
      <c r="H52" s="39" t="s">
        <v>135</v>
      </c>
    </row>
    <row r="53" spans="1:8" x14ac:dyDescent="0.2">
      <c r="A53" s="50"/>
      <c r="B53" s="50"/>
      <c r="C53" s="51" t="s">
        <v>138</v>
      </c>
      <c r="D53" s="50"/>
      <c r="E53" s="50"/>
      <c r="F53" s="50"/>
      <c r="G53" s="50"/>
      <c r="H53" s="39" t="s">
        <v>135</v>
      </c>
    </row>
    <row r="54" spans="1:8" x14ac:dyDescent="0.2">
      <c r="A54" s="50"/>
      <c r="B54" s="50"/>
      <c r="C54" s="51" t="s">
        <v>134</v>
      </c>
      <c r="D54" s="50"/>
      <c r="E54" s="50" t="s">
        <v>135</v>
      </c>
      <c r="F54" s="56" t="s">
        <v>137</v>
      </c>
      <c r="G54" s="53">
        <v>0</v>
      </c>
      <c r="H54" s="39" t="s">
        <v>135</v>
      </c>
    </row>
    <row r="55" spans="1:8" x14ac:dyDescent="0.2">
      <c r="A55" s="50"/>
      <c r="B55" s="50"/>
      <c r="C55" s="54"/>
      <c r="D55" s="50"/>
      <c r="E55" s="50"/>
      <c r="F55" s="55"/>
      <c r="G55" s="55"/>
      <c r="H55" s="39" t="s">
        <v>135</v>
      </c>
    </row>
    <row r="56" spans="1:8" x14ac:dyDescent="0.2">
      <c r="A56" s="50"/>
      <c r="B56" s="50"/>
      <c r="C56" s="51" t="s">
        <v>139</v>
      </c>
      <c r="D56" s="50"/>
      <c r="E56" s="50"/>
      <c r="F56" s="50"/>
      <c r="G56" s="50"/>
      <c r="H56" s="39" t="s">
        <v>135</v>
      </c>
    </row>
    <row r="57" spans="1:8" x14ac:dyDescent="0.2">
      <c r="A57" s="50"/>
      <c r="B57" s="50"/>
      <c r="C57" s="51" t="s">
        <v>134</v>
      </c>
      <c r="D57" s="50"/>
      <c r="E57" s="50" t="s">
        <v>135</v>
      </c>
      <c r="F57" s="56" t="s">
        <v>137</v>
      </c>
      <c r="G57" s="53">
        <v>0</v>
      </c>
      <c r="H57" s="39" t="s">
        <v>135</v>
      </c>
    </row>
    <row r="58" spans="1:8" x14ac:dyDescent="0.2">
      <c r="A58" s="50"/>
      <c r="B58" s="50"/>
      <c r="C58" s="54"/>
      <c r="D58" s="50"/>
      <c r="E58" s="50"/>
      <c r="F58" s="55"/>
      <c r="G58" s="55"/>
      <c r="H58" s="39" t="s">
        <v>135</v>
      </c>
    </row>
    <row r="59" spans="1:8" x14ac:dyDescent="0.2">
      <c r="A59" s="50"/>
      <c r="B59" s="50"/>
      <c r="C59" s="51" t="s">
        <v>140</v>
      </c>
      <c r="D59" s="50"/>
      <c r="E59" s="50"/>
      <c r="F59" s="55"/>
      <c r="G59" s="55"/>
      <c r="H59" s="39" t="s">
        <v>135</v>
      </c>
    </row>
    <row r="60" spans="1:8" x14ac:dyDescent="0.2">
      <c r="A60" s="50"/>
      <c r="B60" s="50"/>
      <c r="C60" s="51" t="s">
        <v>134</v>
      </c>
      <c r="D60" s="50"/>
      <c r="E60" s="50" t="s">
        <v>135</v>
      </c>
      <c r="F60" s="56" t="s">
        <v>137</v>
      </c>
      <c r="G60" s="53">
        <v>0</v>
      </c>
      <c r="H60" s="39" t="s">
        <v>135</v>
      </c>
    </row>
    <row r="61" spans="1:8" x14ac:dyDescent="0.2">
      <c r="A61" s="50"/>
      <c r="B61" s="50"/>
      <c r="C61" s="54"/>
      <c r="D61" s="50"/>
      <c r="E61" s="50"/>
      <c r="F61" s="55"/>
      <c r="G61" s="55"/>
      <c r="H61" s="39" t="s">
        <v>135</v>
      </c>
    </row>
    <row r="62" spans="1:8" x14ac:dyDescent="0.2">
      <c r="A62" s="50"/>
      <c r="B62" s="50"/>
      <c r="C62" s="51" t="s">
        <v>141</v>
      </c>
      <c r="D62" s="50"/>
      <c r="E62" s="50"/>
      <c r="F62" s="55"/>
      <c r="G62" s="55"/>
      <c r="H62" s="39" t="s">
        <v>135</v>
      </c>
    </row>
    <row r="63" spans="1:8" x14ac:dyDescent="0.2">
      <c r="A63" s="50"/>
      <c r="B63" s="50"/>
      <c r="C63" s="51" t="s">
        <v>134</v>
      </c>
      <c r="D63" s="50"/>
      <c r="E63" s="50" t="s">
        <v>135</v>
      </c>
      <c r="F63" s="56" t="s">
        <v>137</v>
      </c>
      <c r="G63" s="53">
        <v>0</v>
      </c>
      <c r="H63" s="39" t="s">
        <v>135</v>
      </c>
    </row>
    <row r="64" spans="1:8" x14ac:dyDescent="0.2">
      <c r="A64" s="50"/>
      <c r="B64" s="50"/>
      <c r="C64" s="54"/>
      <c r="D64" s="50"/>
      <c r="E64" s="50"/>
      <c r="F64" s="55"/>
      <c r="G64" s="55"/>
      <c r="H64" s="39" t="s">
        <v>135</v>
      </c>
    </row>
    <row r="65" spans="1:8" x14ac:dyDescent="0.2">
      <c r="A65" s="50"/>
      <c r="B65" s="50"/>
      <c r="C65" s="51" t="s">
        <v>142</v>
      </c>
      <c r="D65" s="50"/>
      <c r="E65" s="50"/>
      <c r="F65" s="52">
        <v>2016.1521032000001</v>
      </c>
      <c r="G65" s="53">
        <v>0.93686088000000001</v>
      </c>
      <c r="H65" s="39" t="s">
        <v>135</v>
      </c>
    </row>
    <row r="66" spans="1:8" x14ac:dyDescent="0.2">
      <c r="A66" s="50"/>
      <c r="B66" s="50"/>
      <c r="C66" s="54"/>
      <c r="D66" s="50"/>
      <c r="E66" s="50"/>
      <c r="F66" s="55"/>
      <c r="G66" s="55"/>
      <c r="H66" s="39" t="s">
        <v>135</v>
      </c>
    </row>
    <row r="67" spans="1:8" x14ac:dyDescent="0.2">
      <c r="A67" s="50"/>
      <c r="B67" s="50"/>
      <c r="C67" s="51" t="s">
        <v>143</v>
      </c>
      <c r="D67" s="50"/>
      <c r="E67" s="50"/>
      <c r="F67" s="55"/>
      <c r="G67" s="55"/>
      <c r="H67" s="39" t="s">
        <v>135</v>
      </c>
    </row>
    <row r="68" spans="1:8" x14ac:dyDescent="0.2">
      <c r="A68" s="50"/>
      <c r="B68" s="50"/>
      <c r="C68" s="51" t="s">
        <v>10</v>
      </c>
      <c r="D68" s="50"/>
      <c r="E68" s="50"/>
      <c r="F68" s="55"/>
      <c r="G68" s="55"/>
      <c r="H68" s="39" t="s">
        <v>135</v>
      </c>
    </row>
    <row r="69" spans="1:8" x14ac:dyDescent="0.2">
      <c r="A69" s="50"/>
      <c r="B69" s="50"/>
      <c r="C69" s="51" t="s">
        <v>134</v>
      </c>
      <c r="D69" s="50"/>
      <c r="E69" s="50" t="s">
        <v>135</v>
      </c>
      <c r="F69" s="56" t="s">
        <v>137</v>
      </c>
      <c r="G69" s="53">
        <v>0</v>
      </c>
      <c r="H69" s="39" t="s">
        <v>135</v>
      </c>
    </row>
    <row r="70" spans="1:8" x14ac:dyDescent="0.2">
      <c r="A70" s="50"/>
      <c r="B70" s="50"/>
      <c r="C70" s="54"/>
      <c r="D70" s="50"/>
      <c r="E70" s="50"/>
      <c r="F70" s="55"/>
      <c r="G70" s="55"/>
      <c r="H70" s="39" t="s">
        <v>135</v>
      </c>
    </row>
    <row r="71" spans="1:8" x14ac:dyDescent="0.2">
      <c r="A71" s="50"/>
      <c r="B71" s="50"/>
      <c r="C71" s="51" t="s">
        <v>144</v>
      </c>
      <c r="D71" s="50"/>
      <c r="E71" s="50"/>
      <c r="F71" s="50"/>
      <c r="G71" s="50"/>
      <c r="H71" s="39" t="s">
        <v>135</v>
      </c>
    </row>
    <row r="72" spans="1:8" x14ac:dyDescent="0.2">
      <c r="A72" s="50"/>
      <c r="B72" s="50"/>
      <c r="C72" s="51" t="s">
        <v>134</v>
      </c>
      <c r="D72" s="50"/>
      <c r="E72" s="50" t="s">
        <v>135</v>
      </c>
      <c r="F72" s="56" t="s">
        <v>137</v>
      </c>
      <c r="G72" s="53">
        <v>0</v>
      </c>
      <c r="H72" s="39" t="s">
        <v>135</v>
      </c>
    </row>
    <row r="73" spans="1:8" x14ac:dyDescent="0.2">
      <c r="A73" s="50"/>
      <c r="B73" s="50"/>
      <c r="C73" s="54"/>
      <c r="D73" s="50"/>
      <c r="E73" s="50"/>
      <c r="F73" s="55"/>
      <c r="G73" s="55"/>
      <c r="H73" s="39" t="s">
        <v>135</v>
      </c>
    </row>
    <row r="74" spans="1:8" x14ac:dyDescent="0.2">
      <c r="A74" s="50"/>
      <c r="B74" s="50"/>
      <c r="C74" s="51" t="s">
        <v>145</v>
      </c>
      <c r="D74" s="50"/>
      <c r="E74" s="50"/>
      <c r="F74" s="50"/>
      <c r="G74" s="50"/>
      <c r="H74" s="39" t="s">
        <v>135</v>
      </c>
    </row>
    <row r="75" spans="1:8" x14ac:dyDescent="0.2">
      <c r="A75" s="50"/>
      <c r="B75" s="50"/>
      <c r="C75" s="51" t="s">
        <v>134</v>
      </c>
      <c r="D75" s="50"/>
      <c r="E75" s="50" t="s">
        <v>135</v>
      </c>
      <c r="F75" s="56" t="s">
        <v>137</v>
      </c>
      <c r="G75" s="53">
        <v>0</v>
      </c>
      <c r="H75" s="39" t="s">
        <v>135</v>
      </c>
    </row>
    <row r="76" spans="1:8" x14ac:dyDescent="0.2">
      <c r="A76" s="50"/>
      <c r="B76" s="50"/>
      <c r="C76" s="54"/>
      <c r="D76" s="50"/>
      <c r="E76" s="50"/>
      <c r="F76" s="55"/>
      <c r="G76" s="55"/>
      <c r="H76" s="39" t="s">
        <v>135</v>
      </c>
    </row>
    <row r="77" spans="1:8" x14ac:dyDescent="0.2">
      <c r="A77" s="50"/>
      <c r="B77" s="50"/>
      <c r="C77" s="51" t="s">
        <v>146</v>
      </c>
      <c r="D77" s="50"/>
      <c r="E77" s="50"/>
      <c r="F77" s="55"/>
      <c r="G77" s="55"/>
      <c r="H77" s="39" t="s">
        <v>135</v>
      </c>
    </row>
    <row r="78" spans="1:8" x14ac:dyDescent="0.2">
      <c r="A78" s="50"/>
      <c r="B78" s="50"/>
      <c r="C78" s="51" t="s">
        <v>134</v>
      </c>
      <c r="D78" s="50"/>
      <c r="E78" s="50" t="s">
        <v>135</v>
      </c>
      <c r="F78" s="56" t="s">
        <v>137</v>
      </c>
      <c r="G78" s="53">
        <v>0</v>
      </c>
      <c r="H78" s="39" t="s">
        <v>135</v>
      </c>
    </row>
    <row r="79" spans="1:8" x14ac:dyDescent="0.2">
      <c r="A79" s="50"/>
      <c r="B79" s="50"/>
      <c r="C79" s="54"/>
      <c r="D79" s="50"/>
      <c r="E79" s="50"/>
      <c r="F79" s="55"/>
      <c r="G79" s="55"/>
      <c r="H79" s="39" t="s">
        <v>135</v>
      </c>
    </row>
    <row r="80" spans="1:8" x14ac:dyDescent="0.2">
      <c r="A80" s="50"/>
      <c r="B80" s="50"/>
      <c r="C80" s="51" t="s">
        <v>147</v>
      </c>
      <c r="D80" s="50"/>
      <c r="E80" s="50"/>
      <c r="F80" s="52">
        <v>0</v>
      </c>
      <c r="G80" s="53">
        <v>0</v>
      </c>
      <c r="H80" s="39" t="s">
        <v>135</v>
      </c>
    </row>
    <row r="81" spans="1:8" x14ac:dyDescent="0.2">
      <c r="A81" s="50"/>
      <c r="B81" s="50"/>
      <c r="C81" s="54"/>
      <c r="D81" s="50"/>
      <c r="E81" s="50"/>
      <c r="F81" s="55"/>
      <c r="G81" s="55"/>
      <c r="H81" s="39" t="s">
        <v>135</v>
      </c>
    </row>
    <row r="82" spans="1:8" x14ac:dyDescent="0.2">
      <c r="A82" s="50"/>
      <c r="B82" s="50"/>
      <c r="C82" s="51" t="s">
        <v>148</v>
      </c>
      <c r="D82" s="50"/>
      <c r="E82" s="50"/>
      <c r="F82" s="55"/>
      <c r="G82" s="55"/>
      <c r="H82" s="39" t="s">
        <v>135</v>
      </c>
    </row>
    <row r="83" spans="1:8" x14ac:dyDescent="0.2">
      <c r="A83" s="50"/>
      <c r="B83" s="50"/>
      <c r="C83" s="51" t="s">
        <v>149</v>
      </c>
      <c r="D83" s="50"/>
      <c r="E83" s="50"/>
      <c r="F83" s="55"/>
      <c r="G83" s="55"/>
      <c r="H83" s="39" t="s">
        <v>135</v>
      </c>
    </row>
    <row r="84" spans="1:8" x14ac:dyDescent="0.2">
      <c r="A84" s="50"/>
      <c r="B84" s="50"/>
      <c r="C84" s="51" t="s">
        <v>134</v>
      </c>
      <c r="D84" s="50"/>
      <c r="E84" s="50" t="s">
        <v>135</v>
      </c>
      <c r="F84" s="56" t="s">
        <v>137</v>
      </c>
      <c r="G84" s="53">
        <v>0</v>
      </c>
      <c r="H84" s="39" t="s">
        <v>135</v>
      </c>
    </row>
    <row r="85" spans="1:8" x14ac:dyDescent="0.2">
      <c r="A85" s="50"/>
      <c r="B85" s="50"/>
      <c r="C85" s="54"/>
      <c r="D85" s="50"/>
      <c r="E85" s="50"/>
      <c r="F85" s="55"/>
      <c r="G85" s="55"/>
      <c r="H85" s="39" t="s">
        <v>135</v>
      </c>
    </row>
    <row r="86" spans="1:8" x14ac:dyDescent="0.2">
      <c r="A86" s="50"/>
      <c r="B86" s="50"/>
      <c r="C86" s="51" t="s">
        <v>150</v>
      </c>
      <c r="D86" s="50"/>
      <c r="E86" s="50"/>
      <c r="F86" s="55"/>
      <c r="G86" s="55"/>
      <c r="H86" s="39" t="s">
        <v>135</v>
      </c>
    </row>
    <row r="87" spans="1:8" x14ac:dyDescent="0.2">
      <c r="A87" s="50"/>
      <c r="B87" s="50"/>
      <c r="C87" s="51" t="s">
        <v>134</v>
      </c>
      <c r="D87" s="50"/>
      <c r="E87" s="50" t="s">
        <v>135</v>
      </c>
      <c r="F87" s="56" t="s">
        <v>137</v>
      </c>
      <c r="G87" s="53">
        <v>0</v>
      </c>
      <c r="H87" s="39" t="s">
        <v>135</v>
      </c>
    </row>
    <row r="88" spans="1:8" x14ac:dyDescent="0.2">
      <c r="A88" s="50"/>
      <c r="B88" s="50"/>
      <c r="C88" s="54"/>
      <c r="D88" s="50"/>
      <c r="E88" s="50"/>
      <c r="F88" s="55"/>
      <c r="G88" s="55"/>
      <c r="H88" s="39" t="s">
        <v>135</v>
      </c>
    </row>
    <row r="89" spans="1:8" x14ac:dyDescent="0.2">
      <c r="A89" s="50"/>
      <c r="B89" s="50"/>
      <c r="C89" s="51" t="s">
        <v>151</v>
      </c>
      <c r="D89" s="50"/>
      <c r="E89" s="50"/>
      <c r="F89" s="55"/>
      <c r="G89" s="55"/>
      <c r="H89" s="39" t="s">
        <v>135</v>
      </c>
    </row>
    <row r="90" spans="1:8" x14ac:dyDescent="0.2">
      <c r="A90" s="50"/>
      <c r="B90" s="50"/>
      <c r="C90" s="51" t="s">
        <v>134</v>
      </c>
      <c r="D90" s="50"/>
      <c r="E90" s="50" t="s">
        <v>135</v>
      </c>
      <c r="F90" s="56" t="s">
        <v>137</v>
      </c>
      <c r="G90" s="53">
        <v>0</v>
      </c>
      <c r="H90" s="39" t="s">
        <v>135</v>
      </c>
    </row>
    <row r="91" spans="1:8" x14ac:dyDescent="0.2">
      <c r="A91" s="50"/>
      <c r="B91" s="50"/>
      <c r="C91" s="54"/>
      <c r="D91" s="50"/>
      <c r="E91" s="50"/>
      <c r="F91" s="55"/>
      <c r="G91" s="55"/>
      <c r="H91" s="39" t="s">
        <v>135</v>
      </c>
    </row>
    <row r="92" spans="1:8" x14ac:dyDescent="0.2">
      <c r="A92" s="50"/>
      <c r="B92" s="50"/>
      <c r="C92" s="51" t="s">
        <v>152</v>
      </c>
      <c r="D92" s="50"/>
      <c r="E92" s="50"/>
      <c r="F92" s="55"/>
      <c r="G92" s="55"/>
      <c r="H92" s="39" t="s">
        <v>135</v>
      </c>
    </row>
    <row r="93" spans="1:8" x14ac:dyDescent="0.2">
      <c r="A93" s="45">
        <v>1</v>
      </c>
      <c r="B93" s="46"/>
      <c r="C93" s="46" t="s">
        <v>153</v>
      </c>
      <c r="D93" s="46"/>
      <c r="E93" s="60"/>
      <c r="F93" s="48">
        <v>118.13834780000001</v>
      </c>
      <c r="G93" s="49">
        <v>5.4896250000000001E-2</v>
      </c>
      <c r="H93" s="39">
        <v>4.92</v>
      </c>
    </row>
    <row r="94" spans="1:8" x14ac:dyDescent="0.2">
      <c r="A94" s="50"/>
      <c r="B94" s="50"/>
      <c r="C94" s="51" t="s">
        <v>134</v>
      </c>
      <c r="D94" s="50"/>
      <c r="E94" s="50" t="s">
        <v>135</v>
      </c>
      <c r="F94" s="52">
        <v>118.13834780000001</v>
      </c>
      <c r="G94" s="53">
        <v>5.4896250000000001E-2</v>
      </c>
      <c r="H94" s="39" t="s">
        <v>135</v>
      </c>
    </row>
    <row r="95" spans="1:8" x14ac:dyDescent="0.2">
      <c r="A95" s="50"/>
      <c r="B95" s="50"/>
      <c r="C95" s="54"/>
      <c r="D95" s="50"/>
      <c r="E95" s="50"/>
      <c r="F95" s="55"/>
      <c r="G95" s="55"/>
      <c r="H95" s="39" t="s">
        <v>135</v>
      </c>
    </row>
    <row r="96" spans="1:8" x14ac:dyDescent="0.2">
      <c r="A96" s="50"/>
      <c r="B96" s="50"/>
      <c r="C96" s="51" t="s">
        <v>154</v>
      </c>
      <c r="D96" s="50"/>
      <c r="E96" s="50"/>
      <c r="F96" s="52">
        <v>118.13834780000001</v>
      </c>
      <c r="G96" s="53">
        <v>5.4896250000000001E-2</v>
      </c>
      <c r="H96" s="39" t="s">
        <v>135</v>
      </c>
    </row>
    <row r="97" spans="1:10" x14ac:dyDescent="0.2">
      <c r="A97" s="50"/>
      <c r="B97" s="50"/>
      <c r="C97" s="55"/>
      <c r="D97" s="50"/>
      <c r="E97" s="50"/>
      <c r="F97" s="50"/>
      <c r="G97" s="50"/>
      <c r="H97" s="39" t="s">
        <v>135</v>
      </c>
    </row>
    <row r="98" spans="1:10" x14ac:dyDescent="0.2">
      <c r="A98" s="50"/>
      <c r="B98" s="50"/>
      <c r="C98" s="51" t="s">
        <v>155</v>
      </c>
      <c r="D98" s="50"/>
      <c r="E98" s="50"/>
      <c r="F98" s="50"/>
      <c r="G98" s="50"/>
      <c r="H98" s="39" t="s">
        <v>135</v>
      </c>
    </row>
    <row r="99" spans="1:10" x14ac:dyDescent="0.2">
      <c r="A99" s="50"/>
      <c r="B99" s="50"/>
      <c r="C99" s="51" t="s">
        <v>156</v>
      </c>
      <c r="D99" s="50"/>
      <c r="E99" s="50"/>
      <c r="F99" s="50"/>
      <c r="G99" s="50"/>
      <c r="H99" s="39" t="s">
        <v>135</v>
      </c>
    </row>
    <row r="100" spans="1:10" x14ac:dyDescent="0.2">
      <c r="A100" s="50"/>
      <c r="B100" s="50"/>
      <c r="C100" s="51" t="s">
        <v>134</v>
      </c>
      <c r="D100" s="50"/>
      <c r="E100" s="50" t="s">
        <v>135</v>
      </c>
      <c r="F100" s="56" t="s">
        <v>137</v>
      </c>
      <c r="G100" s="53">
        <v>0</v>
      </c>
      <c r="H100" s="39" t="s">
        <v>135</v>
      </c>
    </row>
    <row r="101" spans="1:10" x14ac:dyDescent="0.2">
      <c r="A101" s="50"/>
      <c r="B101" s="50"/>
      <c r="C101" s="54"/>
      <c r="D101" s="50"/>
      <c r="E101" s="50"/>
      <c r="F101" s="55"/>
      <c r="G101" s="55"/>
      <c r="H101" s="39" t="s">
        <v>135</v>
      </c>
    </row>
    <row r="102" spans="1:10" x14ac:dyDescent="0.2">
      <c r="A102" s="50"/>
      <c r="B102" s="50"/>
      <c r="C102" s="51" t="s">
        <v>157</v>
      </c>
      <c r="D102" s="50"/>
      <c r="E102" s="50"/>
      <c r="F102" s="50"/>
      <c r="G102" s="50"/>
      <c r="H102" s="39" t="s">
        <v>135</v>
      </c>
    </row>
    <row r="103" spans="1:10" x14ac:dyDescent="0.2">
      <c r="A103" s="50"/>
      <c r="B103" s="50"/>
      <c r="C103" s="51" t="s">
        <v>158</v>
      </c>
      <c r="D103" s="50"/>
      <c r="E103" s="50"/>
      <c r="F103" s="50"/>
      <c r="G103" s="50"/>
      <c r="H103" s="39" t="s">
        <v>135</v>
      </c>
    </row>
    <row r="104" spans="1:10" x14ac:dyDescent="0.2">
      <c r="A104" s="50"/>
      <c r="B104" s="50"/>
      <c r="C104" s="51" t="s">
        <v>134</v>
      </c>
      <c r="D104" s="50"/>
      <c r="E104" s="50" t="s">
        <v>135</v>
      </c>
      <c r="F104" s="56" t="s">
        <v>137</v>
      </c>
      <c r="G104" s="53">
        <v>0</v>
      </c>
      <c r="H104" s="39" t="s">
        <v>135</v>
      </c>
    </row>
    <row r="105" spans="1:10" x14ac:dyDescent="0.2">
      <c r="A105" s="50"/>
      <c r="B105" s="50"/>
      <c r="C105" s="54"/>
      <c r="D105" s="50"/>
      <c r="E105" s="50"/>
      <c r="F105" s="55"/>
      <c r="G105" s="55"/>
      <c r="H105" s="39" t="s">
        <v>135</v>
      </c>
    </row>
    <row r="106" spans="1:10" x14ac:dyDescent="0.2">
      <c r="A106" s="50"/>
      <c r="B106" s="50"/>
      <c r="C106" s="51" t="s">
        <v>159</v>
      </c>
      <c r="D106" s="50"/>
      <c r="E106" s="50"/>
      <c r="F106" s="55"/>
      <c r="G106" s="55"/>
      <c r="H106" s="39" t="s">
        <v>135</v>
      </c>
    </row>
    <row r="107" spans="1:10" x14ac:dyDescent="0.2">
      <c r="A107" s="50"/>
      <c r="B107" s="50"/>
      <c r="C107" s="51" t="s">
        <v>134</v>
      </c>
      <c r="D107" s="50"/>
      <c r="E107" s="50" t="s">
        <v>135</v>
      </c>
      <c r="F107" s="56" t="s">
        <v>137</v>
      </c>
      <c r="G107" s="53">
        <v>0</v>
      </c>
      <c r="H107" s="39" t="s">
        <v>135</v>
      </c>
    </row>
    <row r="108" spans="1:10" x14ac:dyDescent="0.2">
      <c r="A108" s="50"/>
      <c r="B108" s="50"/>
      <c r="C108" s="54"/>
      <c r="D108" s="50"/>
      <c r="E108" s="50"/>
      <c r="F108" s="55"/>
      <c r="G108" s="55"/>
      <c r="H108" s="39" t="s">
        <v>135</v>
      </c>
    </row>
    <row r="109" spans="1:10" x14ac:dyDescent="0.2">
      <c r="A109" s="60"/>
      <c r="B109" s="46"/>
      <c r="C109" s="46" t="s">
        <v>160</v>
      </c>
      <c r="D109" s="46"/>
      <c r="E109" s="60"/>
      <c r="F109" s="48">
        <v>17.738880269999999</v>
      </c>
      <c r="G109" s="49">
        <v>8.2428599999999994E-3</v>
      </c>
      <c r="H109" s="39" t="s">
        <v>135</v>
      </c>
    </row>
    <row r="110" spans="1:10" x14ac:dyDescent="0.2">
      <c r="A110" s="54"/>
      <c r="B110" s="54"/>
      <c r="C110" s="51" t="s">
        <v>161</v>
      </c>
      <c r="D110" s="55"/>
      <c r="E110" s="55"/>
      <c r="F110" s="52">
        <v>2152.0293312700001</v>
      </c>
      <c r="G110" s="61">
        <v>0.99999998999999995</v>
      </c>
      <c r="H110" s="39" t="s">
        <v>135</v>
      </c>
    </row>
    <row r="111" spans="1:10" x14ac:dyDescent="0.2">
      <c r="A111" s="62"/>
      <c r="B111" s="62"/>
      <c r="C111" s="63"/>
      <c r="D111" s="64"/>
      <c r="E111" s="64"/>
      <c r="F111" s="65"/>
      <c r="G111" s="66"/>
      <c r="H111" s="67"/>
    </row>
    <row r="112" spans="1:10" x14ac:dyDescent="0.2">
      <c r="A112" s="62"/>
      <c r="B112" s="68" t="s">
        <v>937</v>
      </c>
      <c r="C112" s="68"/>
      <c r="D112" s="68"/>
      <c r="E112" s="68"/>
      <c r="F112" s="68"/>
      <c r="G112" s="68"/>
      <c r="H112" s="68"/>
      <c r="J112" s="69"/>
    </row>
    <row r="113" spans="1:17" x14ac:dyDescent="0.2">
      <c r="A113" s="62"/>
      <c r="B113" s="68" t="s">
        <v>938</v>
      </c>
      <c r="C113" s="68"/>
      <c r="D113" s="68"/>
      <c r="E113" s="68"/>
      <c r="F113" s="68"/>
      <c r="G113" s="68"/>
      <c r="H113" s="68"/>
      <c r="J113" s="69"/>
    </row>
    <row r="114" spans="1:17" x14ac:dyDescent="0.2">
      <c r="A114" s="62"/>
      <c r="B114" s="68" t="s">
        <v>939</v>
      </c>
      <c r="C114" s="68"/>
      <c r="D114" s="68"/>
      <c r="E114" s="68"/>
      <c r="F114" s="68"/>
      <c r="G114" s="68"/>
      <c r="H114" s="68"/>
      <c r="J114" s="69"/>
    </row>
    <row r="115" spans="1:17" s="72" customFormat="1" ht="66" customHeight="1" x14ac:dyDescent="0.25">
      <c r="A115" s="70"/>
      <c r="B115" s="71" t="s">
        <v>940</v>
      </c>
      <c r="C115" s="71"/>
      <c r="D115" s="71"/>
      <c r="E115" s="71"/>
      <c r="F115" s="71"/>
      <c r="G115" s="71"/>
      <c r="H115" s="71"/>
      <c r="I115" s="33"/>
      <c r="J115" s="69"/>
      <c r="K115" s="33"/>
      <c r="L115" s="33"/>
      <c r="M115" s="33"/>
      <c r="N115" s="33"/>
      <c r="O115" s="33"/>
      <c r="P115" s="33"/>
      <c r="Q115" s="33"/>
    </row>
    <row r="116" spans="1:17" x14ac:dyDescent="0.2">
      <c r="A116" s="62"/>
      <c r="B116" s="68" t="s">
        <v>941</v>
      </c>
      <c r="C116" s="68"/>
      <c r="D116" s="68"/>
      <c r="E116" s="68"/>
      <c r="F116" s="68"/>
      <c r="G116" s="68"/>
      <c r="H116" s="68"/>
      <c r="J116" s="69"/>
    </row>
    <row r="117" spans="1:17" x14ac:dyDescent="0.2">
      <c r="A117" s="62"/>
      <c r="B117" s="62"/>
      <c r="C117" s="62"/>
      <c r="D117" s="64"/>
      <c r="E117" s="64"/>
      <c r="F117" s="64"/>
      <c r="G117" s="64"/>
    </row>
    <row r="118" spans="1:17" x14ac:dyDescent="0.2">
      <c r="A118" s="62"/>
      <c r="B118" s="73" t="s">
        <v>162</v>
      </c>
      <c r="C118" s="74"/>
      <c r="D118" s="75"/>
      <c r="E118" s="76"/>
      <c r="F118" s="64"/>
      <c r="G118" s="64"/>
    </row>
    <row r="119" spans="1:17" ht="26.25" customHeight="1" x14ac:dyDescent="0.2">
      <c r="A119" s="62"/>
      <c r="B119" s="77" t="s">
        <v>163</v>
      </c>
      <c r="C119" s="78"/>
      <c r="D119" s="38" t="s">
        <v>164</v>
      </c>
      <c r="E119" s="76"/>
      <c r="F119" s="64"/>
      <c r="G119" s="64"/>
    </row>
    <row r="120" spans="1:17" x14ac:dyDescent="0.2">
      <c r="A120" s="62"/>
      <c r="B120" s="77" t="s">
        <v>942</v>
      </c>
      <c r="C120" s="78"/>
      <c r="D120" s="38" t="s">
        <v>164</v>
      </c>
      <c r="E120" s="76"/>
      <c r="F120" s="64"/>
      <c r="G120" s="64"/>
    </row>
    <row r="121" spans="1:17" x14ac:dyDescent="0.2">
      <c r="A121" s="62"/>
      <c r="B121" s="77" t="s">
        <v>165</v>
      </c>
      <c r="C121" s="78"/>
      <c r="D121" s="79" t="s">
        <v>135</v>
      </c>
      <c r="E121" s="76"/>
      <c r="F121" s="64"/>
      <c r="G121" s="64"/>
    </row>
    <row r="122" spans="1:17" x14ac:dyDescent="0.2">
      <c r="A122" s="80"/>
      <c r="B122" s="81" t="s">
        <v>135</v>
      </c>
      <c r="C122" s="81" t="s">
        <v>943</v>
      </c>
      <c r="D122" s="81" t="s">
        <v>166</v>
      </c>
      <c r="E122" s="80"/>
      <c r="F122" s="80"/>
      <c r="G122" s="80"/>
      <c r="H122" s="80"/>
      <c r="J122" s="69"/>
    </row>
    <row r="123" spans="1:17" x14ac:dyDescent="0.2">
      <c r="A123" s="80"/>
      <c r="B123" s="82" t="s">
        <v>167</v>
      </c>
      <c r="C123" s="83">
        <v>46053</v>
      </c>
      <c r="D123" s="83">
        <v>46081</v>
      </c>
      <c r="E123" s="80"/>
      <c r="F123" s="80"/>
      <c r="G123" s="80"/>
      <c r="J123" s="69"/>
    </row>
    <row r="124" spans="1:17" x14ac:dyDescent="0.2">
      <c r="A124" s="84"/>
      <c r="B124" s="46" t="s">
        <v>168</v>
      </c>
      <c r="C124" s="85">
        <v>33.171199999999999</v>
      </c>
      <c r="D124" s="85">
        <v>33.229500000000002</v>
      </c>
      <c r="E124" s="84"/>
      <c r="F124" s="86"/>
      <c r="G124" s="87"/>
    </row>
    <row r="125" spans="1:17" x14ac:dyDescent="0.2">
      <c r="A125" s="84"/>
      <c r="B125" s="46" t="s">
        <v>169</v>
      </c>
      <c r="C125" s="85">
        <v>30.477</v>
      </c>
      <c r="D125" s="85">
        <v>30.5305</v>
      </c>
      <c r="E125" s="84"/>
      <c r="F125" s="86"/>
      <c r="G125" s="87"/>
    </row>
    <row r="126" spans="1:17" x14ac:dyDescent="0.2">
      <c r="A126" s="84"/>
      <c r="B126" s="46" t="s">
        <v>170</v>
      </c>
      <c r="C126" s="85">
        <v>32.491</v>
      </c>
      <c r="D126" s="85">
        <v>32.5443</v>
      </c>
      <c r="E126" s="84"/>
      <c r="F126" s="86"/>
      <c r="G126" s="87"/>
    </row>
    <row r="127" spans="1:17" x14ac:dyDescent="0.2">
      <c r="A127" s="84"/>
      <c r="B127" s="46" t="s">
        <v>171</v>
      </c>
      <c r="C127" s="85">
        <v>29.8157</v>
      </c>
      <c r="D127" s="85">
        <v>29.864699999999999</v>
      </c>
      <c r="E127" s="84"/>
      <c r="F127" s="86"/>
      <c r="G127" s="87"/>
    </row>
    <row r="128" spans="1:17" x14ac:dyDescent="0.2">
      <c r="A128" s="84"/>
      <c r="B128" s="84"/>
      <c r="C128" s="84"/>
      <c r="D128" s="84"/>
      <c r="E128" s="84"/>
      <c r="F128" s="84"/>
      <c r="G128" s="84"/>
    </row>
    <row r="129" spans="1:7" x14ac:dyDescent="0.2">
      <c r="A129" s="80"/>
      <c r="B129" s="77" t="s">
        <v>944</v>
      </c>
      <c r="C129" s="78"/>
      <c r="D129" s="38" t="s">
        <v>164</v>
      </c>
      <c r="E129" s="80"/>
      <c r="F129" s="80"/>
      <c r="G129" s="80"/>
    </row>
    <row r="130" spans="1:7" x14ac:dyDescent="0.2">
      <c r="A130" s="80"/>
      <c r="B130" s="152"/>
      <c r="C130" s="152"/>
      <c r="D130" s="152"/>
      <c r="E130" s="80"/>
      <c r="F130" s="80"/>
      <c r="G130" s="80"/>
    </row>
    <row r="131" spans="1:7" x14ac:dyDescent="0.2">
      <c r="A131" s="80"/>
      <c r="B131" s="77" t="s">
        <v>173</v>
      </c>
      <c r="C131" s="78"/>
      <c r="D131" s="38" t="s">
        <v>164</v>
      </c>
      <c r="E131" s="152"/>
      <c r="F131" s="152"/>
      <c r="G131" s="152"/>
    </row>
    <row r="132" spans="1:7" x14ac:dyDescent="0.2">
      <c r="A132" s="80"/>
      <c r="B132" s="77" t="s">
        <v>174</v>
      </c>
      <c r="C132" s="78"/>
      <c r="D132" s="38" t="s">
        <v>164</v>
      </c>
      <c r="E132" s="80"/>
      <c r="F132" s="80"/>
      <c r="G132" s="80"/>
    </row>
    <row r="133" spans="1:7" ht="12.75" customHeight="1" x14ac:dyDescent="0.2">
      <c r="A133" s="80"/>
      <c r="B133" s="77" t="s">
        <v>175</v>
      </c>
      <c r="C133" s="78"/>
      <c r="D133" s="38" t="s">
        <v>164</v>
      </c>
      <c r="E133" s="92"/>
      <c r="F133" s="80"/>
      <c r="G133" s="80"/>
    </row>
    <row r="134" spans="1:7" ht="12.75" customHeight="1" x14ac:dyDescent="0.2">
      <c r="A134" s="80"/>
      <c r="B134" s="77" t="s">
        <v>176</v>
      </c>
      <c r="C134" s="78"/>
      <c r="D134" s="93">
        <v>0.19762164631157819</v>
      </c>
      <c r="E134" s="92"/>
      <c r="F134" s="80"/>
      <c r="G134" s="80"/>
    </row>
    <row r="137" spans="1:7" x14ac:dyDescent="0.2">
      <c r="B137" s="94" t="s">
        <v>945</v>
      </c>
      <c r="C137" s="94"/>
    </row>
    <row r="139" spans="1:7" ht="153.75" customHeight="1" x14ac:dyDescent="0.2"/>
    <row r="142" spans="1:7" x14ac:dyDescent="0.2">
      <c r="B142" s="95" t="s">
        <v>946</v>
      </c>
      <c r="C142" s="96"/>
      <c r="D142" s="95"/>
    </row>
    <row r="143" spans="1:7" x14ac:dyDescent="0.2">
      <c r="B143" s="95" t="s">
        <v>956</v>
      </c>
      <c r="D143" s="95"/>
    </row>
    <row r="144" spans="1:7" ht="165" customHeight="1" x14ac:dyDescent="0.2"/>
    <row r="146" spans="10:10" x14ac:dyDescent="0.2">
      <c r="J146" s="36"/>
    </row>
  </sheetData>
  <mergeCells count="18">
    <mergeCell ref="B120:C120"/>
    <mergeCell ref="B121:C121"/>
    <mergeCell ref="B137:C137"/>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E9E564C0-534B-401A-85B9-9F82F6FC4D3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68CB-B3FE-493F-8FE5-E4DCE08AE450}">
  <sheetPr>
    <outlinePr summaryBelow="0" summaryRight="0"/>
  </sheetPr>
  <dimension ref="A1:Q133"/>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22.71093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32" t="s">
        <v>432</v>
      </c>
      <c r="B2" s="32"/>
      <c r="C2" s="32"/>
      <c r="D2" s="32"/>
      <c r="E2" s="32"/>
      <c r="F2" s="32"/>
      <c r="G2" s="32"/>
      <c r="H2" s="32"/>
    </row>
    <row r="3" spans="1:9" ht="15" x14ac:dyDescent="0.2">
      <c r="A3" s="32" t="s">
        <v>1154</v>
      </c>
      <c r="B3" s="32"/>
      <c r="C3" s="32"/>
      <c r="D3" s="32"/>
      <c r="E3" s="32"/>
      <c r="F3" s="32"/>
      <c r="G3" s="32"/>
      <c r="H3" s="32"/>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v>
      </c>
      <c r="C7" s="46" t="s">
        <v>37</v>
      </c>
      <c r="D7" s="46" t="s">
        <v>31</v>
      </c>
      <c r="E7" s="47">
        <v>8734</v>
      </c>
      <c r="F7" s="48">
        <v>120.433126</v>
      </c>
      <c r="G7" s="49">
        <v>9.2028289999999999E-2</v>
      </c>
      <c r="H7" s="39" t="s">
        <v>135</v>
      </c>
    </row>
    <row r="8" spans="1:9" x14ac:dyDescent="0.2">
      <c r="A8" s="45">
        <v>2</v>
      </c>
      <c r="B8" s="46" t="s">
        <v>323</v>
      </c>
      <c r="C8" s="46" t="s">
        <v>324</v>
      </c>
      <c r="D8" s="46" t="s">
        <v>31</v>
      </c>
      <c r="E8" s="47">
        <v>12610</v>
      </c>
      <c r="F8" s="48">
        <v>111.945275</v>
      </c>
      <c r="G8" s="49">
        <v>8.5542350000000003E-2</v>
      </c>
      <c r="H8" s="39" t="s">
        <v>135</v>
      </c>
    </row>
    <row r="9" spans="1:9" x14ac:dyDescent="0.2">
      <c r="A9" s="45">
        <v>3</v>
      </c>
      <c r="B9" s="46" t="s">
        <v>29</v>
      </c>
      <c r="C9" s="46" t="s">
        <v>30</v>
      </c>
      <c r="D9" s="46" t="s">
        <v>31</v>
      </c>
      <c r="E9" s="47">
        <v>9064</v>
      </c>
      <c r="F9" s="48">
        <v>108.922088</v>
      </c>
      <c r="G9" s="49">
        <v>8.3232200000000006E-2</v>
      </c>
      <c r="H9" s="39" t="s">
        <v>135</v>
      </c>
    </row>
    <row r="10" spans="1:9" x14ac:dyDescent="0.2">
      <c r="A10" s="45">
        <v>4</v>
      </c>
      <c r="B10" s="46" t="s">
        <v>17</v>
      </c>
      <c r="C10" s="46" t="s">
        <v>18</v>
      </c>
      <c r="D10" s="46" t="s">
        <v>19</v>
      </c>
      <c r="E10" s="47">
        <v>6978</v>
      </c>
      <c r="F10" s="48">
        <v>97.266341999999995</v>
      </c>
      <c r="G10" s="49">
        <v>7.4325520000000006E-2</v>
      </c>
      <c r="H10" s="39" t="s">
        <v>135</v>
      </c>
    </row>
    <row r="11" spans="1:9" x14ac:dyDescent="0.2">
      <c r="A11" s="45">
        <v>5</v>
      </c>
      <c r="B11" s="46" t="s">
        <v>14</v>
      </c>
      <c r="C11" s="46" t="s">
        <v>15</v>
      </c>
      <c r="D11" s="46" t="s">
        <v>16</v>
      </c>
      <c r="E11" s="47">
        <v>4294</v>
      </c>
      <c r="F11" s="48">
        <v>80.697141999999999</v>
      </c>
      <c r="G11" s="49">
        <v>6.1664259999999999E-2</v>
      </c>
      <c r="H11" s="39" t="s">
        <v>135</v>
      </c>
    </row>
    <row r="12" spans="1:9" x14ac:dyDescent="0.2">
      <c r="A12" s="45">
        <v>6</v>
      </c>
      <c r="B12" s="46" t="s">
        <v>11</v>
      </c>
      <c r="C12" s="46" t="s">
        <v>12</v>
      </c>
      <c r="D12" s="46" t="s">
        <v>13</v>
      </c>
      <c r="E12" s="47">
        <v>1772</v>
      </c>
      <c r="F12" s="48">
        <v>75.811475999999999</v>
      </c>
      <c r="G12" s="49">
        <v>5.7930910000000002E-2</v>
      </c>
      <c r="H12" s="39" t="s">
        <v>135</v>
      </c>
    </row>
    <row r="13" spans="1:9" x14ac:dyDescent="0.2">
      <c r="A13" s="45">
        <v>7</v>
      </c>
      <c r="B13" s="46" t="s">
        <v>327</v>
      </c>
      <c r="C13" s="46" t="s">
        <v>328</v>
      </c>
      <c r="D13" s="46" t="s">
        <v>219</v>
      </c>
      <c r="E13" s="47">
        <v>4991</v>
      </c>
      <c r="F13" s="48">
        <v>64.887991</v>
      </c>
      <c r="G13" s="49">
        <v>4.9583790000000003E-2</v>
      </c>
      <c r="H13" s="39" t="s">
        <v>135</v>
      </c>
    </row>
    <row r="14" spans="1:9" x14ac:dyDescent="0.2">
      <c r="A14" s="45">
        <v>8</v>
      </c>
      <c r="B14" s="46" t="s">
        <v>23</v>
      </c>
      <c r="C14" s="46" t="s">
        <v>24</v>
      </c>
      <c r="D14" s="46" t="s">
        <v>25</v>
      </c>
      <c r="E14" s="47">
        <v>424</v>
      </c>
      <c r="F14" s="48">
        <v>53.750480000000003</v>
      </c>
      <c r="G14" s="49">
        <v>4.1073119999999998E-2</v>
      </c>
      <c r="H14" s="39" t="s">
        <v>135</v>
      </c>
    </row>
    <row r="15" spans="1:9" x14ac:dyDescent="0.2">
      <c r="A15" s="45">
        <v>9</v>
      </c>
      <c r="B15" s="46" t="s">
        <v>325</v>
      </c>
      <c r="C15" s="46" t="s">
        <v>326</v>
      </c>
      <c r="D15" s="46" t="s">
        <v>31</v>
      </c>
      <c r="E15" s="47">
        <v>3621</v>
      </c>
      <c r="F15" s="48">
        <v>50.111018999999999</v>
      </c>
      <c r="G15" s="49">
        <v>3.8292050000000001E-2</v>
      </c>
      <c r="H15" s="39" t="s">
        <v>135</v>
      </c>
    </row>
    <row r="16" spans="1:9" x14ac:dyDescent="0.2">
      <c r="A16" s="45">
        <v>10</v>
      </c>
      <c r="B16" s="46" t="s">
        <v>120</v>
      </c>
      <c r="C16" s="46" t="s">
        <v>121</v>
      </c>
      <c r="D16" s="46" t="s">
        <v>122</v>
      </c>
      <c r="E16" s="47">
        <v>3580</v>
      </c>
      <c r="F16" s="48">
        <v>44.542360000000002</v>
      </c>
      <c r="G16" s="49">
        <v>3.4036789999999997E-2</v>
      </c>
      <c r="H16" s="39" t="s">
        <v>135</v>
      </c>
    </row>
    <row r="17" spans="1:8" x14ac:dyDescent="0.2">
      <c r="A17" s="45">
        <v>11</v>
      </c>
      <c r="B17" s="46" t="s">
        <v>192</v>
      </c>
      <c r="C17" s="46" t="s">
        <v>193</v>
      </c>
      <c r="D17" s="46" t="s">
        <v>19</v>
      </c>
      <c r="E17" s="47">
        <v>9124</v>
      </c>
      <c r="F17" s="48">
        <v>40.031550000000003</v>
      </c>
      <c r="G17" s="49">
        <v>3.058988E-2</v>
      </c>
      <c r="H17" s="39" t="s">
        <v>135</v>
      </c>
    </row>
    <row r="18" spans="1:8" x14ac:dyDescent="0.2">
      <c r="A18" s="45">
        <v>12</v>
      </c>
      <c r="B18" s="46" t="s">
        <v>433</v>
      </c>
      <c r="C18" s="46" t="s">
        <v>434</v>
      </c>
      <c r="D18" s="46" t="s">
        <v>48</v>
      </c>
      <c r="E18" s="47">
        <v>901</v>
      </c>
      <c r="F18" s="48">
        <v>38.990774999999999</v>
      </c>
      <c r="G18" s="49">
        <v>2.9794580000000001E-2</v>
      </c>
      <c r="H18" s="39" t="s">
        <v>135</v>
      </c>
    </row>
    <row r="19" spans="1:8" ht="25.5" x14ac:dyDescent="0.2">
      <c r="A19" s="45">
        <v>13</v>
      </c>
      <c r="B19" s="46" t="s">
        <v>181</v>
      </c>
      <c r="C19" s="46" t="s">
        <v>182</v>
      </c>
      <c r="D19" s="46" t="s">
        <v>183</v>
      </c>
      <c r="E19" s="47">
        <v>1637</v>
      </c>
      <c r="F19" s="48">
        <v>36.3414</v>
      </c>
      <c r="G19" s="49">
        <v>2.7770070000000001E-2</v>
      </c>
      <c r="H19" s="39" t="s">
        <v>135</v>
      </c>
    </row>
    <row r="20" spans="1:8" x14ac:dyDescent="0.2">
      <c r="A20" s="45">
        <v>14</v>
      </c>
      <c r="B20" s="46" t="s">
        <v>331</v>
      </c>
      <c r="C20" s="46" t="s">
        <v>332</v>
      </c>
      <c r="D20" s="46" t="s">
        <v>31</v>
      </c>
      <c r="E20" s="47">
        <v>9495</v>
      </c>
      <c r="F20" s="48">
        <v>30.569152500000001</v>
      </c>
      <c r="G20" s="49">
        <v>2.335924E-2</v>
      </c>
      <c r="H20" s="39" t="s">
        <v>135</v>
      </c>
    </row>
    <row r="21" spans="1:8" x14ac:dyDescent="0.2">
      <c r="A21" s="45">
        <v>15</v>
      </c>
      <c r="B21" s="46" t="s">
        <v>34</v>
      </c>
      <c r="C21" s="46" t="s">
        <v>35</v>
      </c>
      <c r="D21" s="46" t="s">
        <v>19</v>
      </c>
      <c r="E21" s="47">
        <v>7496</v>
      </c>
      <c r="F21" s="48">
        <v>28.889583999999999</v>
      </c>
      <c r="G21" s="49">
        <v>2.2075810000000001E-2</v>
      </c>
      <c r="H21" s="39" t="s">
        <v>135</v>
      </c>
    </row>
    <row r="22" spans="1:8" x14ac:dyDescent="0.2">
      <c r="A22" s="45">
        <v>16</v>
      </c>
      <c r="B22" s="46" t="s">
        <v>89</v>
      </c>
      <c r="C22" s="46" t="s">
        <v>90</v>
      </c>
      <c r="D22" s="46" t="s">
        <v>45</v>
      </c>
      <c r="E22" s="47">
        <v>587</v>
      </c>
      <c r="F22" s="48">
        <v>25.576764000000001</v>
      </c>
      <c r="G22" s="49">
        <v>1.954434E-2</v>
      </c>
      <c r="H22" s="39" t="s">
        <v>135</v>
      </c>
    </row>
    <row r="23" spans="1:8" ht="25.5" x14ac:dyDescent="0.2">
      <c r="A23" s="45">
        <v>17</v>
      </c>
      <c r="B23" s="46" t="s">
        <v>337</v>
      </c>
      <c r="C23" s="46" t="s">
        <v>338</v>
      </c>
      <c r="D23" s="46" t="s">
        <v>339</v>
      </c>
      <c r="E23" s="47">
        <v>4883</v>
      </c>
      <c r="F23" s="48">
        <v>24.673798999999999</v>
      </c>
      <c r="G23" s="49">
        <v>1.8854340000000001E-2</v>
      </c>
      <c r="H23" s="39" t="s">
        <v>135</v>
      </c>
    </row>
    <row r="24" spans="1:8" x14ac:dyDescent="0.2">
      <c r="A24" s="45">
        <v>18</v>
      </c>
      <c r="B24" s="46" t="s">
        <v>435</v>
      </c>
      <c r="C24" s="46" t="s">
        <v>436</v>
      </c>
      <c r="D24" s="46" t="s">
        <v>249</v>
      </c>
      <c r="E24" s="47">
        <v>1169</v>
      </c>
      <c r="F24" s="48">
        <v>23.814868000000001</v>
      </c>
      <c r="G24" s="49">
        <v>1.8197999999999999E-2</v>
      </c>
      <c r="H24" s="39" t="s">
        <v>135</v>
      </c>
    </row>
    <row r="25" spans="1:8" x14ac:dyDescent="0.2">
      <c r="A25" s="45">
        <v>19</v>
      </c>
      <c r="B25" s="46" t="s">
        <v>437</v>
      </c>
      <c r="C25" s="46" t="s">
        <v>438</v>
      </c>
      <c r="D25" s="46" t="s">
        <v>439</v>
      </c>
      <c r="E25" s="47">
        <v>7286</v>
      </c>
      <c r="F25" s="48">
        <v>22.848896</v>
      </c>
      <c r="G25" s="49">
        <v>1.7459849999999999E-2</v>
      </c>
      <c r="H25" s="39" t="s">
        <v>135</v>
      </c>
    </row>
    <row r="26" spans="1:8" x14ac:dyDescent="0.2">
      <c r="A26" s="45">
        <v>20</v>
      </c>
      <c r="B26" s="46" t="s">
        <v>440</v>
      </c>
      <c r="C26" s="46" t="s">
        <v>441</v>
      </c>
      <c r="D26" s="46" t="s">
        <v>219</v>
      </c>
      <c r="E26" s="47">
        <v>1555</v>
      </c>
      <c r="F26" s="48">
        <v>21.600504999999998</v>
      </c>
      <c r="G26" s="49">
        <v>1.65059E-2</v>
      </c>
      <c r="H26" s="39" t="s">
        <v>135</v>
      </c>
    </row>
    <row r="27" spans="1:8" x14ac:dyDescent="0.2">
      <c r="A27" s="45">
        <v>21</v>
      </c>
      <c r="B27" s="46" t="s">
        <v>442</v>
      </c>
      <c r="C27" s="46" t="s">
        <v>443</v>
      </c>
      <c r="D27" s="46" t="s">
        <v>226</v>
      </c>
      <c r="E27" s="47">
        <v>4883</v>
      </c>
      <c r="F27" s="48">
        <v>18.6847995</v>
      </c>
      <c r="G27" s="49">
        <v>1.427788E-2</v>
      </c>
      <c r="H27" s="39" t="s">
        <v>135</v>
      </c>
    </row>
    <row r="28" spans="1:8" ht="25.5" x14ac:dyDescent="0.2">
      <c r="A28" s="45">
        <v>22</v>
      </c>
      <c r="B28" s="46" t="s">
        <v>444</v>
      </c>
      <c r="C28" s="46" t="s">
        <v>445</v>
      </c>
      <c r="D28" s="46" t="s">
        <v>196</v>
      </c>
      <c r="E28" s="47">
        <v>1612</v>
      </c>
      <c r="F28" s="48">
        <v>18.39292</v>
      </c>
      <c r="G28" s="49">
        <v>1.4054850000000001E-2</v>
      </c>
      <c r="H28" s="39" t="s">
        <v>135</v>
      </c>
    </row>
    <row r="29" spans="1:8" x14ac:dyDescent="0.2">
      <c r="A29" s="45">
        <v>23</v>
      </c>
      <c r="B29" s="46" t="s">
        <v>446</v>
      </c>
      <c r="C29" s="46" t="s">
        <v>447</v>
      </c>
      <c r="D29" s="46" t="s">
        <v>219</v>
      </c>
      <c r="E29" s="47">
        <v>617</v>
      </c>
      <c r="F29" s="48">
        <v>16.272758</v>
      </c>
      <c r="G29" s="49">
        <v>1.243474E-2</v>
      </c>
      <c r="H29" s="39" t="s">
        <v>135</v>
      </c>
    </row>
    <row r="30" spans="1:8" ht="25.5" x14ac:dyDescent="0.2">
      <c r="A30" s="45">
        <v>24</v>
      </c>
      <c r="B30" s="46" t="s">
        <v>448</v>
      </c>
      <c r="C30" s="46" t="s">
        <v>449</v>
      </c>
      <c r="D30" s="46" t="s">
        <v>206</v>
      </c>
      <c r="E30" s="47">
        <v>1140</v>
      </c>
      <c r="F30" s="48">
        <v>15.369479999999999</v>
      </c>
      <c r="G30" s="49">
        <v>1.17445E-2</v>
      </c>
      <c r="H30" s="39" t="s">
        <v>135</v>
      </c>
    </row>
    <row r="31" spans="1:8" x14ac:dyDescent="0.2">
      <c r="A31" s="45">
        <v>25</v>
      </c>
      <c r="B31" s="46" t="s">
        <v>329</v>
      </c>
      <c r="C31" s="46" t="s">
        <v>330</v>
      </c>
      <c r="D31" s="46" t="s">
        <v>31</v>
      </c>
      <c r="E31" s="47">
        <v>3655</v>
      </c>
      <c r="F31" s="48">
        <v>15.175560000000001</v>
      </c>
      <c r="G31" s="49">
        <v>1.159632E-2</v>
      </c>
      <c r="H31" s="39" t="s">
        <v>135</v>
      </c>
    </row>
    <row r="32" spans="1:8" x14ac:dyDescent="0.2">
      <c r="A32" s="45">
        <v>26</v>
      </c>
      <c r="B32" s="46" t="s">
        <v>450</v>
      </c>
      <c r="C32" s="46" t="s">
        <v>451</v>
      </c>
      <c r="D32" s="46" t="s">
        <v>439</v>
      </c>
      <c r="E32" s="47">
        <v>517</v>
      </c>
      <c r="F32" s="48">
        <v>12.087977</v>
      </c>
      <c r="G32" s="49">
        <v>9.2369600000000007E-3</v>
      </c>
      <c r="H32" s="39" t="s">
        <v>135</v>
      </c>
    </row>
    <row r="33" spans="1:8" x14ac:dyDescent="0.2">
      <c r="A33" s="45">
        <v>27</v>
      </c>
      <c r="B33" s="46" t="s">
        <v>452</v>
      </c>
      <c r="C33" s="46" t="s">
        <v>453</v>
      </c>
      <c r="D33" s="46" t="s">
        <v>25</v>
      </c>
      <c r="E33" s="47">
        <v>1190</v>
      </c>
      <c r="F33" s="48">
        <v>11.90714</v>
      </c>
      <c r="G33" s="49">
        <v>9.0987700000000008E-3</v>
      </c>
      <c r="H33" s="39" t="s">
        <v>135</v>
      </c>
    </row>
    <row r="34" spans="1:8" x14ac:dyDescent="0.2">
      <c r="A34" s="45">
        <v>28</v>
      </c>
      <c r="B34" s="46" t="s">
        <v>243</v>
      </c>
      <c r="C34" s="46" t="s">
        <v>244</v>
      </c>
      <c r="D34" s="46" t="s">
        <v>31</v>
      </c>
      <c r="E34" s="47">
        <v>989</v>
      </c>
      <c r="F34" s="48">
        <v>9.4622574999999998</v>
      </c>
      <c r="G34" s="49">
        <v>7.2305299999999998E-3</v>
      </c>
      <c r="H34" s="39" t="s">
        <v>135</v>
      </c>
    </row>
    <row r="35" spans="1:8" x14ac:dyDescent="0.2">
      <c r="A35" s="45">
        <v>29</v>
      </c>
      <c r="B35" s="46" t="s">
        <v>123</v>
      </c>
      <c r="C35" s="46" t="s">
        <v>124</v>
      </c>
      <c r="D35" s="46" t="s">
        <v>78</v>
      </c>
      <c r="E35" s="47">
        <v>1871</v>
      </c>
      <c r="F35" s="48">
        <v>9.2736114999999995</v>
      </c>
      <c r="G35" s="49">
        <v>7.0863799999999998E-3</v>
      </c>
      <c r="H35" s="39" t="s">
        <v>135</v>
      </c>
    </row>
    <row r="36" spans="1:8" x14ac:dyDescent="0.2">
      <c r="A36" s="45">
        <v>30</v>
      </c>
      <c r="B36" s="46" t="s">
        <v>454</v>
      </c>
      <c r="C36" s="46" t="s">
        <v>455</v>
      </c>
      <c r="D36" s="46" t="s">
        <v>219</v>
      </c>
      <c r="E36" s="47">
        <v>3116</v>
      </c>
      <c r="F36" s="48">
        <v>6.2619135999999997</v>
      </c>
      <c r="G36" s="49">
        <v>4.7850100000000001E-3</v>
      </c>
      <c r="H36" s="39" t="s">
        <v>135</v>
      </c>
    </row>
    <row r="37" spans="1:8" x14ac:dyDescent="0.2">
      <c r="A37" s="50"/>
      <c r="B37" s="50"/>
      <c r="C37" s="51" t="s">
        <v>134</v>
      </c>
      <c r="D37" s="50"/>
      <c r="E37" s="50" t="s">
        <v>135</v>
      </c>
      <c r="F37" s="52">
        <v>1234.5930096</v>
      </c>
      <c r="G37" s="53">
        <v>0.94340723000000004</v>
      </c>
      <c r="H37" s="39" t="s">
        <v>135</v>
      </c>
    </row>
    <row r="38" spans="1:8" x14ac:dyDescent="0.2">
      <c r="A38" s="50"/>
      <c r="B38" s="50"/>
      <c r="C38" s="54"/>
      <c r="D38" s="50"/>
      <c r="E38" s="50"/>
      <c r="F38" s="55"/>
      <c r="G38" s="55"/>
      <c r="H38" s="39" t="s">
        <v>135</v>
      </c>
    </row>
    <row r="39" spans="1:8" x14ac:dyDescent="0.2">
      <c r="A39" s="50"/>
      <c r="B39" s="50"/>
      <c r="C39" s="51" t="s">
        <v>136</v>
      </c>
      <c r="D39" s="50"/>
      <c r="E39" s="50"/>
      <c r="F39" s="50"/>
      <c r="G39" s="50"/>
      <c r="H39" s="39" t="s">
        <v>135</v>
      </c>
    </row>
    <row r="40" spans="1:8" x14ac:dyDescent="0.2">
      <c r="A40" s="50"/>
      <c r="B40" s="50"/>
      <c r="C40" s="51" t="s">
        <v>134</v>
      </c>
      <c r="D40" s="50"/>
      <c r="E40" s="50" t="s">
        <v>135</v>
      </c>
      <c r="F40" s="56" t="s">
        <v>137</v>
      </c>
      <c r="G40" s="53">
        <v>0</v>
      </c>
      <c r="H40" s="39" t="s">
        <v>135</v>
      </c>
    </row>
    <row r="41" spans="1:8" x14ac:dyDescent="0.2">
      <c r="A41" s="50"/>
      <c r="B41" s="50"/>
      <c r="C41" s="54"/>
      <c r="D41" s="50"/>
      <c r="E41" s="50"/>
      <c r="F41" s="55"/>
      <c r="G41" s="55"/>
      <c r="H41" s="39" t="s">
        <v>135</v>
      </c>
    </row>
    <row r="42" spans="1:8" x14ac:dyDescent="0.2">
      <c r="A42" s="50"/>
      <c r="B42" s="50"/>
      <c r="C42" s="51" t="s">
        <v>138</v>
      </c>
      <c r="D42" s="50"/>
      <c r="E42" s="50"/>
      <c r="F42" s="50"/>
      <c r="G42" s="50"/>
      <c r="H42" s="39" t="s">
        <v>135</v>
      </c>
    </row>
    <row r="43" spans="1:8" x14ac:dyDescent="0.2">
      <c r="A43" s="50"/>
      <c r="B43" s="50"/>
      <c r="C43" s="51" t="s">
        <v>134</v>
      </c>
      <c r="D43" s="50"/>
      <c r="E43" s="50" t="s">
        <v>135</v>
      </c>
      <c r="F43" s="56" t="s">
        <v>137</v>
      </c>
      <c r="G43" s="53">
        <v>0</v>
      </c>
      <c r="H43" s="39" t="s">
        <v>135</v>
      </c>
    </row>
    <row r="44" spans="1:8" x14ac:dyDescent="0.2">
      <c r="A44" s="50"/>
      <c r="B44" s="50"/>
      <c r="C44" s="54"/>
      <c r="D44" s="50"/>
      <c r="E44" s="50"/>
      <c r="F44" s="55"/>
      <c r="G44" s="55"/>
      <c r="H44" s="39" t="s">
        <v>135</v>
      </c>
    </row>
    <row r="45" spans="1:8" x14ac:dyDescent="0.2">
      <c r="A45" s="50"/>
      <c r="B45" s="50"/>
      <c r="C45" s="51" t="s">
        <v>139</v>
      </c>
      <c r="D45" s="50"/>
      <c r="E45" s="50"/>
      <c r="F45" s="50"/>
      <c r="G45" s="50"/>
      <c r="H45" s="39" t="s">
        <v>135</v>
      </c>
    </row>
    <row r="46" spans="1:8" x14ac:dyDescent="0.2">
      <c r="A46" s="50"/>
      <c r="B46" s="50"/>
      <c r="C46" s="51" t="s">
        <v>134</v>
      </c>
      <c r="D46" s="50"/>
      <c r="E46" s="50" t="s">
        <v>135</v>
      </c>
      <c r="F46" s="56" t="s">
        <v>137</v>
      </c>
      <c r="G46" s="53">
        <v>0</v>
      </c>
      <c r="H46" s="39" t="s">
        <v>135</v>
      </c>
    </row>
    <row r="47" spans="1:8" x14ac:dyDescent="0.2">
      <c r="A47" s="50"/>
      <c r="B47" s="50"/>
      <c r="C47" s="54"/>
      <c r="D47" s="50"/>
      <c r="E47" s="50"/>
      <c r="F47" s="55"/>
      <c r="G47" s="55"/>
      <c r="H47" s="39" t="s">
        <v>135</v>
      </c>
    </row>
    <row r="48" spans="1:8" x14ac:dyDescent="0.2">
      <c r="A48" s="50"/>
      <c r="B48" s="50"/>
      <c r="C48" s="51" t="s">
        <v>140</v>
      </c>
      <c r="D48" s="50"/>
      <c r="E48" s="50"/>
      <c r="F48" s="55"/>
      <c r="G48" s="55"/>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141</v>
      </c>
      <c r="D51" s="50"/>
      <c r="E51" s="50"/>
      <c r="F51" s="55"/>
      <c r="G51" s="55"/>
      <c r="H51" s="39" t="s">
        <v>135</v>
      </c>
    </row>
    <row r="52" spans="1:8" x14ac:dyDescent="0.2">
      <c r="A52" s="50"/>
      <c r="B52" s="50"/>
      <c r="C52" s="51" t="s">
        <v>134</v>
      </c>
      <c r="D52" s="50"/>
      <c r="E52" s="50" t="s">
        <v>135</v>
      </c>
      <c r="F52" s="56" t="s">
        <v>137</v>
      </c>
      <c r="G52" s="53">
        <v>0</v>
      </c>
      <c r="H52" s="39" t="s">
        <v>135</v>
      </c>
    </row>
    <row r="53" spans="1:8" x14ac:dyDescent="0.2">
      <c r="A53" s="50"/>
      <c r="B53" s="50"/>
      <c r="C53" s="54"/>
      <c r="D53" s="50"/>
      <c r="E53" s="50"/>
      <c r="F53" s="55"/>
      <c r="G53" s="55"/>
      <c r="H53" s="39" t="s">
        <v>135</v>
      </c>
    </row>
    <row r="54" spans="1:8" x14ac:dyDescent="0.2">
      <c r="A54" s="50"/>
      <c r="B54" s="50"/>
      <c r="C54" s="51" t="s">
        <v>142</v>
      </c>
      <c r="D54" s="50"/>
      <c r="E54" s="50"/>
      <c r="F54" s="52">
        <v>1234.5930096</v>
      </c>
      <c r="G54" s="53">
        <v>0.94340723000000004</v>
      </c>
      <c r="H54" s="39" t="s">
        <v>135</v>
      </c>
    </row>
    <row r="55" spans="1:8" x14ac:dyDescent="0.2">
      <c r="A55" s="50"/>
      <c r="B55" s="50"/>
      <c r="C55" s="54"/>
      <c r="D55" s="50"/>
      <c r="E55" s="50"/>
      <c r="F55" s="55"/>
      <c r="G55" s="55"/>
      <c r="H55" s="39" t="s">
        <v>135</v>
      </c>
    </row>
    <row r="56" spans="1:8" x14ac:dyDescent="0.2">
      <c r="A56" s="50"/>
      <c r="B56" s="50"/>
      <c r="C56" s="51" t="s">
        <v>143</v>
      </c>
      <c r="D56" s="50"/>
      <c r="E56" s="50"/>
      <c r="F56" s="55"/>
      <c r="G56" s="55"/>
      <c r="H56" s="39" t="s">
        <v>135</v>
      </c>
    </row>
    <row r="57" spans="1:8" x14ac:dyDescent="0.2">
      <c r="A57" s="50"/>
      <c r="B57" s="50"/>
      <c r="C57" s="51" t="s">
        <v>10</v>
      </c>
      <c r="D57" s="50"/>
      <c r="E57" s="50"/>
      <c r="F57" s="55"/>
      <c r="G57" s="55"/>
      <c r="H57" s="39" t="s">
        <v>135</v>
      </c>
    </row>
    <row r="58" spans="1:8" x14ac:dyDescent="0.2">
      <c r="A58" s="50"/>
      <c r="B58" s="50"/>
      <c r="C58" s="51" t="s">
        <v>134</v>
      </c>
      <c r="D58" s="50"/>
      <c r="E58" s="50" t="s">
        <v>135</v>
      </c>
      <c r="F58" s="56" t="s">
        <v>137</v>
      </c>
      <c r="G58" s="53">
        <v>0</v>
      </c>
      <c r="H58" s="39" t="s">
        <v>135</v>
      </c>
    </row>
    <row r="59" spans="1:8" x14ac:dyDescent="0.2">
      <c r="A59" s="50"/>
      <c r="B59" s="50"/>
      <c r="C59" s="54"/>
      <c r="D59" s="50"/>
      <c r="E59" s="50"/>
      <c r="F59" s="55"/>
      <c r="G59" s="55"/>
      <c r="H59" s="39" t="s">
        <v>135</v>
      </c>
    </row>
    <row r="60" spans="1:8" x14ac:dyDescent="0.2">
      <c r="A60" s="50"/>
      <c r="B60" s="50"/>
      <c r="C60" s="51" t="s">
        <v>144</v>
      </c>
      <c r="D60" s="50"/>
      <c r="E60" s="50"/>
      <c r="F60" s="50"/>
      <c r="G60" s="50"/>
      <c r="H60" s="39" t="s">
        <v>135</v>
      </c>
    </row>
    <row r="61" spans="1:8" x14ac:dyDescent="0.2">
      <c r="A61" s="50"/>
      <c r="B61" s="50"/>
      <c r="C61" s="51" t="s">
        <v>134</v>
      </c>
      <c r="D61" s="50"/>
      <c r="E61" s="50" t="s">
        <v>135</v>
      </c>
      <c r="F61" s="56" t="s">
        <v>137</v>
      </c>
      <c r="G61" s="53">
        <v>0</v>
      </c>
      <c r="H61" s="39" t="s">
        <v>135</v>
      </c>
    </row>
    <row r="62" spans="1:8" x14ac:dyDescent="0.2">
      <c r="A62" s="50"/>
      <c r="B62" s="50"/>
      <c r="C62" s="54"/>
      <c r="D62" s="50"/>
      <c r="E62" s="50"/>
      <c r="F62" s="55"/>
      <c r="G62" s="55"/>
      <c r="H62" s="39" t="s">
        <v>135</v>
      </c>
    </row>
    <row r="63" spans="1:8" x14ac:dyDescent="0.2">
      <c r="A63" s="50"/>
      <c r="B63" s="50"/>
      <c r="C63" s="51" t="s">
        <v>145</v>
      </c>
      <c r="D63" s="50"/>
      <c r="E63" s="50"/>
      <c r="F63" s="50"/>
      <c r="G63" s="50"/>
      <c r="H63" s="39" t="s">
        <v>135</v>
      </c>
    </row>
    <row r="64" spans="1:8" x14ac:dyDescent="0.2">
      <c r="A64" s="50"/>
      <c r="B64" s="50"/>
      <c r="C64" s="51" t="s">
        <v>134</v>
      </c>
      <c r="D64" s="50"/>
      <c r="E64" s="50" t="s">
        <v>135</v>
      </c>
      <c r="F64" s="56" t="s">
        <v>137</v>
      </c>
      <c r="G64" s="53">
        <v>0</v>
      </c>
      <c r="H64" s="39" t="s">
        <v>135</v>
      </c>
    </row>
    <row r="65" spans="1:8" x14ac:dyDescent="0.2">
      <c r="A65" s="50"/>
      <c r="B65" s="50"/>
      <c r="C65" s="54"/>
      <c r="D65" s="50"/>
      <c r="E65" s="50"/>
      <c r="F65" s="55"/>
      <c r="G65" s="55"/>
      <c r="H65" s="39" t="s">
        <v>135</v>
      </c>
    </row>
    <row r="66" spans="1:8" x14ac:dyDescent="0.2">
      <c r="A66" s="50"/>
      <c r="B66" s="50"/>
      <c r="C66" s="51" t="s">
        <v>146</v>
      </c>
      <c r="D66" s="50"/>
      <c r="E66" s="50"/>
      <c r="F66" s="55"/>
      <c r="G66" s="55"/>
      <c r="H66" s="39" t="s">
        <v>135</v>
      </c>
    </row>
    <row r="67" spans="1:8" x14ac:dyDescent="0.2">
      <c r="A67" s="50"/>
      <c r="B67" s="50"/>
      <c r="C67" s="51" t="s">
        <v>134</v>
      </c>
      <c r="D67" s="50"/>
      <c r="E67" s="50" t="s">
        <v>135</v>
      </c>
      <c r="F67" s="56" t="s">
        <v>137</v>
      </c>
      <c r="G67" s="53">
        <v>0</v>
      </c>
      <c r="H67" s="39" t="s">
        <v>135</v>
      </c>
    </row>
    <row r="68" spans="1:8" x14ac:dyDescent="0.2">
      <c r="A68" s="50"/>
      <c r="B68" s="50"/>
      <c r="C68" s="54"/>
      <c r="D68" s="50"/>
      <c r="E68" s="50"/>
      <c r="F68" s="55"/>
      <c r="G68" s="55"/>
      <c r="H68" s="39" t="s">
        <v>135</v>
      </c>
    </row>
    <row r="69" spans="1:8" x14ac:dyDescent="0.2">
      <c r="A69" s="50"/>
      <c r="B69" s="50"/>
      <c r="C69" s="51" t="s">
        <v>147</v>
      </c>
      <c r="D69" s="50"/>
      <c r="E69" s="50"/>
      <c r="F69" s="52">
        <v>0</v>
      </c>
      <c r="G69" s="53">
        <v>0</v>
      </c>
      <c r="H69" s="39" t="s">
        <v>135</v>
      </c>
    </row>
    <row r="70" spans="1:8" x14ac:dyDescent="0.2">
      <c r="A70" s="50"/>
      <c r="B70" s="50"/>
      <c r="C70" s="54"/>
      <c r="D70" s="50"/>
      <c r="E70" s="50"/>
      <c r="F70" s="55"/>
      <c r="G70" s="55"/>
      <c r="H70" s="39" t="s">
        <v>135</v>
      </c>
    </row>
    <row r="71" spans="1:8" x14ac:dyDescent="0.2">
      <c r="A71" s="50"/>
      <c r="B71" s="50"/>
      <c r="C71" s="51" t="s">
        <v>148</v>
      </c>
      <c r="D71" s="50"/>
      <c r="E71" s="50"/>
      <c r="F71" s="55"/>
      <c r="G71" s="55"/>
      <c r="H71" s="39" t="s">
        <v>135</v>
      </c>
    </row>
    <row r="72" spans="1:8" x14ac:dyDescent="0.2">
      <c r="A72" s="50"/>
      <c r="B72" s="50"/>
      <c r="C72" s="51" t="s">
        <v>149</v>
      </c>
      <c r="D72" s="50"/>
      <c r="E72" s="50"/>
      <c r="F72" s="55"/>
      <c r="G72" s="55"/>
      <c r="H72" s="39" t="s">
        <v>135</v>
      </c>
    </row>
    <row r="73" spans="1:8" x14ac:dyDescent="0.2">
      <c r="A73" s="50"/>
      <c r="B73" s="50"/>
      <c r="C73" s="51" t="s">
        <v>134</v>
      </c>
      <c r="D73" s="50"/>
      <c r="E73" s="50" t="s">
        <v>135</v>
      </c>
      <c r="F73" s="56" t="s">
        <v>137</v>
      </c>
      <c r="G73" s="53">
        <v>0</v>
      </c>
      <c r="H73" s="39" t="s">
        <v>135</v>
      </c>
    </row>
    <row r="74" spans="1:8" x14ac:dyDescent="0.2">
      <c r="A74" s="50"/>
      <c r="B74" s="50"/>
      <c r="C74" s="54"/>
      <c r="D74" s="50"/>
      <c r="E74" s="50"/>
      <c r="F74" s="55"/>
      <c r="G74" s="55"/>
      <c r="H74" s="39" t="s">
        <v>135</v>
      </c>
    </row>
    <row r="75" spans="1:8" x14ac:dyDescent="0.2">
      <c r="A75" s="50"/>
      <c r="B75" s="50"/>
      <c r="C75" s="51" t="s">
        <v>150</v>
      </c>
      <c r="D75" s="50"/>
      <c r="E75" s="50"/>
      <c r="F75" s="55"/>
      <c r="G75" s="55"/>
      <c r="H75" s="39" t="s">
        <v>135</v>
      </c>
    </row>
    <row r="76" spans="1:8" x14ac:dyDescent="0.2">
      <c r="A76" s="50"/>
      <c r="B76" s="50"/>
      <c r="C76" s="51" t="s">
        <v>134</v>
      </c>
      <c r="D76" s="50"/>
      <c r="E76" s="50" t="s">
        <v>135</v>
      </c>
      <c r="F76" s="56" t="s">
        <v>137</v>
      </c>
      <c r="G76" s="53">
        <v>0</v>
      </c>
      <c r="H76" s="39" t="s">
        <v>135</v>
      </c>
    </row>
    <row r="77" spans="1:8" x14ac:dyDescent="0.2">
      <c r="A77" s="50"/>
      <c r="B77" s="50"/>
      <c r="C77" s="54"/>
      <c r="D77" s="50"/>
      <c r="E77" s="50"/>
      <c r="F77" s="55"/>
      <c r="G77" s="55"/>
      <c r="H77" s="39" t="s">
        <v>135</v>
      </c>
    </row>
    <row r="78" spans="1:8" x14ac:dyDescent="0.2">
      <c r="A78" s="50"/>
      <c r="B78" s="50"/>
      <c r="C78" s="51" t="s">
        <v>151</v>
      </c>
      <c r="D78" s="50"/>
      <c r="E78" s="50"/>
      <c r="F78" s="55"/>
      <c r="G78" s="55"/>
      <c r="H78" s="39" t="s">
        <v>135</v>
      </c>
    </row>
    <row r="79" spans="1:8" x14ac:dyDescent="0.2">
      <c r="A79" s="50"/>
      <c r="B79" s="50"/>
      <c r="C79" s="51" t="s">
        <v>134</v>
      </c>
      <c r="D79" s="50"/>
      <c r="E79" s="50" t="s">
        <v>135</v>
      </c>
      <c r="F79" s="56" t="s">
        <v>137</v>
      </c>
      <c r="G79" s="53">
        <v>0</v>
      </c>
      <c r="H79" s="39" t="s">
        <v>135</v>
      </c>
    </row>
    <row r="80" spans="1:8" x14ac:dyDescent="0.2">
      <c r="A80" s="50"/>
      <c r="B80" s="50"/>
      <c r="C80" s="54"/>
      <c r="D80" s="50"/>
      <c r="E80" s="50"/>
      <c r="F80" s="55"/>
      <c r="G80" s="55"/>
      <c r="H80" s="39" t="s">
        <v>135</v>
      </c>
    </row>
    <row r="81" spans="1:8" x14ac:dyDescent="0.2">
      <c r="A81" s="50"/>
      <c r="B81" s="50"/>
      <c r="C81" s="51" t="s">
        <v>152</v>
      </c>
      <c r="D81" s="50"/>
      <c r="E81" s="50"/>
      <c r="F81" s="55"/>
      <c r="G81" s="55"/>
      <c r="H81" s="39" t="s">
        <v>135</v>
      </c>
    </row>
    <row r="82" spans="1:8" x14ac:dyDescent="0.2">
      <c r="A82" s="45">
        <v>1</v>
      </c>
      <c r="B82" s="46"/>
      <c r="C82" s="46" t="s">
        <v>153</v>
      </c>
      <c r="D82" s="46"/>
      <c r="E82" s="60"/>
      <c r="F82" s="48">
        <v>76.770270999999994</v>
      </c>
      <c r="G82" s="49">
        <v>5.8663569999999998E-2</v>
      </c>
      <c r="H82" s="39">
        <v>4.92</v>
      </c>
    </row>
    <row r="83" spans="1:8" x14ac:dyDescent="0.2">
      <c r="A83" s="50"/>
      <c r="B83" s="50"/>
      <c r="C83" s="51" t="s">
        <v>134</v>
      </c>
      <c r="D83" s="50"/>
      <c r="E83" s="50" t="s">
        <v>135</v>
      </c>
      <c r="F83" s="52">
        <v>76.770270999999994</v>
      </c>
      <c r="G83" s="53">
        <v>5.8663569999999998E-2</v>
      </c>
      <c r="H83" s="39" t="s">
        <v>135</v>
      </c>
    </row>
    <row r="84" spans="1:8" x14ac:dyDescent="0.2">
      <c r="A84" s="50"/>
      <c r="B84" s="50"/>
      <c r="C84" s="54"/>
      <c r="D84" s="50"/>
      <c r="E84" s="50"/>
      <c r="F84" s="55"/>
      <c r="G84" s="55"/>
      <c r="H84" s="39" t="s">
        <v>135</v>
      </c>
    </row>
    <row r="85" spans="1:8" x14ac:dyDescent="0.2">
      <c r="A85" s="50"/>
      <c r="B85" s="50"/>
      <c r="C85" s="51" t="s">
        <v>154</v>
      </c>
      <c r="D85" s="50"/>
      <c r="E85" s="50"/>
      <c r="F85" s="52">
        <v>76.770270999999994</v>
      </c>
      <c r="G85" s="53">
        <v>5.8663569999999998E-2</v>
      </c>
      <c r="H85" s="39" t="s">
        <v>135</v>
      </c>
    </row>
    <row r="86" spans="1:8" x14ac:dyDescent="0.2">
      <c r="A86" s="50"/>
      <c r="B86" s="50"/>
      <c r="C86" s="55"/>
      <c r="D86" s="50"/>
      <c r="E86" s="50"/>
      <c r="F86" s="50"/>
      <c r="G86" s="50"/>
      <c r="H86" s="39" t="s">
        <v>135</v>
      </c>
    </row>
    <row r="87" spans="1:8" x14ac:dyDescent="0.2">
      <c r="A87" s="50"/>
      <c r="B87" s="50"/>
      <c r="C87" s="51" t="s">
        <v>155</v>
      </c>
      <c r="D87" s="50"/>
      <c r="E87" s="50"/>
      <c r="F87" s="50"/>
      <c r="G87" s="50"/>
      <c r="H87" s="39" t="s">
        <v>135</v>
      </c>
    </row>
    <row r="88" spans="1:8" x14ac:dyDescent="0.2">
      <c r="A88" s="50"/>
      <c r="B88" s="50"/>
      <c r="C88" s="51" t="s">
        <v>156</v>
      </c>
      <c r="D88" s="50"/>
      <c r="E88" s="50"/>
      <c r="F88" s="50"/>
      <c r="G88" s="50"/>
      <c r="H88" s="39" t="s">
        <v>135</v>
      </c>
    </row>
    <row r="89" spans="1:8" x14ac:dyDescent="0.2">
      <c r="A89" s="50"/>
      <c r="B89" s="50"/>
      <c r="C89" s="51" t="s">
        <v>134</v>
      </c>
      <c r="D89" s="50"/>
      <c r="E89" s="50" t="s">
        <v>135</v>
      </c>
      <c r="F89" s="56" t="s">
        <v>137</v>
      </c>
      <c r="G89" s="53">
        <v>0</v>
      </c>
      <c r="H89" s="39" t="s">
        <v>135</v>
      </c>
    </row>
    <row r="90" spans="1:8" x14ac:dyDescent="0.2">
      <c r="A90" s="50"/>
      <c r="B90" s="50"/>
      <c r="C90" s="54"/>
      <c r="D90" s="50"/>
      <c r="E90" s="50"/>
      <c r="F90" s="55"/>
      <c r="G90" s="55"/>
      <c r="H90" s="39" t="s">
        <v>135</v>
      </c>
    </row>
    <row r="91" spans="1:8" x14ac:dyDescent="0.2">
      <c r="A91" s="50"/>
      <c r="B91" s="50"/>
      <c r="C91" s="51" t="s">
        <v>157</v>
      </c>
      <c r="D91" s="50"/>
      <c r="E91" s="50"/>
      <c r="F91" s="50"/>
      <c r="G91" s="50"/>
      <c r="H91" s="39" t="s">
        <v>135</v>
      </c>
    </row>
    <row r="92" spans="1:8" x14ac:dyDescent="0.2">
      <c r="A92" s="50"/>
      <c r="B92" s="50"/>
      <c r="C92" s="51" t="s">
        <v>158</v>
      </c>
      <c r="D92" s="50"/>
      <c r="E92" s="50"/>
      <c r="F92" s="50"/>
      <c r="G92" s="50"/>
      <c r="H92" s="39" t="s">
        <v>135</v>
      </c>
    </row>
    <row r="93" spans="1:8" x14ac:dyDescent="0.2">
      <c r="A93" s="50"/>
      <c r="B93" s="50"/>
      <c r="C93" s="51" t="s">
        <v>134</v>
      </c>
      <c r="D93" s="50"/>
      <c r="E93" s="50" t="s">
        <v>135</v>
      </c>
      <c r="F93" s="56" t="s">
        <v>137</v>
      </c>
      <c r="G93" s="53">
        <v>0</v>
      </c>
      <c r="H93" s="39" t="s">
        <v>135</v>
      </c>
    </row>
    <row r="94" spans="1:8" x14ac:dyDescent="0.2">
      <c r="A94" s="50"/>
      <c r="B94" s="50"/>
      <c r="C94" s="54"/>
      <c r="D94" s="50"/>
      <c r="E94" s="50"/>
      <c r="F94" s="55"/>
      <c r="G94" s="55"/>
      <c r="H94" s="39" t="s">
        <v>135</v>
      </c>
    </row>
    <row r="95" spans="1:8" x14ac:dyDescent="0.2">
      <c r="A95" s="50"/>
      <c r="B95" s="50"/>
      <c r="C95" s="51" t="s">
        <v>159</v>
      </c>
      <c r="D95" s="50"/>
      <c r="E95" s="50"/>
      <c r="F95" s="55"/>
      <c r="G95" s="55"/>
      <c r="H95" s="39" t="s">
        <v>135</v>
      </c>
    </row>
    <row r="96" spans="1:8" x14ac:dyDescent="0.2">
      <c r="A96" s="50"/>
      <c r="B96" s="50"/>
      <c r="C96" s="51" t="s">
        <v>134</v>
      </c>
      <c r="D96" s="50"/>
      <c r="E96" s="50" t="s">
        <v>135</v>
      </c>
      <c r="F96" s="56" t="s">
        <v>137</v>
      </c>
      <c r="G96" s="53">
        <v>0</v>
      </c>
      <c r="H96" s="39" t="s">
        <v>135</v>
      </c>
    </row>
    <row r="97" spans="1:17" x14ac:dyDescent="0.2">
      <c r="A97" s="50"/>
      <c r="B97" s="50"/>
      <c r="C97" s="54"/>
      <c r="D97" s="50"/>
      <c r="E97" s="50"/>
      <c r="F97" s="55"/>
      <c r="G97" s="55"/>
      <c r="H97" s="39" t="s">
        <v>135</v>
      </c>
    </row>
    <row r="98" spans="1:17" x14ac:dyDescent="0.2">
      <c r="A98" s="60"/>
      <c r="B98" s="46"/>
      <c r="C98" s="46" t="s">
        <v>160</v>
      </c>
      <c r="D98" s="46"/>
      <c r="E98" s="60"/>
      <c r="F98" s="48">
        <v>-2.7099572300000001</v>
      </c>
      <c r="G98" s="49">
        <v>-2.0707999999999998E-3</v>
      </c>
      <c r="H98" s="39" t="s">
        <v>135</v>
      </c>
    </row>
    <row r="99" spans="1:17" x14ac:dyDescent="0.2">
      <c r="A99" s="54"/>
      <c r="B99" s="54"/>
      <c r="C99" s="51" t="s">
        <v>161</v>
      </c>
      <c r="D99" s="55"/>
      <c r="E99" s="55"/>
      <c r="F99" s="52">
        <v>1308.65332337</v>
      </c>
      <c r="G99" s="61">
        <v>1</v>
      </c>
      <c r="H99" s="39" t="s">
        <v>135</v>
      </c>
    </row>
    <row r="100" spans="1:17" x14ac:dyDescent="0.2">
      <c r="A100" s="62"/>
      <c r="B100" s="62"/>
      <c r="C100" s="63"/>
      <c r="D100" s="64"/>
      <c r="E100" s="64"/>
      <c r="F100" s="65"/>
      <c r="G100" s="66"/>
      <c r="H100" s="67"/>
    </row>
    <row r="101" spans="1:17" x14ac:dyDescent="0.2">
      <c r="A101" s="62"/>
      <c r="B101" s="68" t="s">
        <v>937</v>
      </c>
      <c r="C101" s="68"/>
      <c r="D101" s="68"/>
      <c r="E101" s="68"/>
      <c r="F101" s="68"/>
      <c r="G101" s="68"/>
      <c r="H101" s="68"/>
      <c r="J101" s="69"/>
    </row>
    <row r="102" spans="1:17" x14ac:dyDescent="0.2">
      <c r="A102" s="62"/>
      <c r="B102" s="68" t="s">
        <v>938</v>
      </c>
      <c r="C102" s="68"/>
      <c r="D102" s="68"/>
      <c r="E102" s="68"/>
      <c r="F102" s="68"/>
      <c r="G102" s="68"/>
      <c r="H102" s="68"/>
      <c r="J102" s="69"/>
    </row>
    <row r="103" spans="1:17" x14ac:dyDescent="0.2">
      <c r="A103" s="62"/>
      <c r="B103" s="68" t="s">
        <v>939</v>
      </c>
      <c r="C103" s="68"/>
      <c r="D103" s="68"/>
      <c r="E103" s="68"/>
      <c r="F103" s="68"/>
      <c r="G103" s="68"/>
      <c r="H103" s="68"/>
      <c r="J103" s="69"/>
    </row>
    <row r="104" spans="1:17" s="72" customFormat="1" ht="66" customHeight="1" x14ac:dyDescent="0.25">
      <c r="A104" s="70"/>
      <c r="B104" s="71" t="s">
        <v>940</v>
      </c>
      <c r="C104" s="71"/>
      <c r="D104" s="71"/>
      <c r="E104" s="71"/>
      <c r="F104" s="71"/>
      <c r="G104" s="71"/>
      <c r="H104" s="71"/>
      <c r="I104" s="33"/>
      <c r="J104" s="69"/>
      <c r="K104" s="33"/>
      <c r="L104" s="33"/>
      <c r="M104" s="33"/>
      <c r="N104" s="33"/>
      <c r="O104" s="33"/>
      <c r="P104" s="33"/>
      <c r="Q104" s="33"/>
    </row>
    <row r="105" spans="1:17" x14ac:dyDescent="0.2">
      <c r="A105" s="62"/>
      <c r="B105" s="68" t="s">
        <v>941</v>
      </c>
      <c r="C105" s="68"/>
      <c r="D105" s="68"/>
      <c r="E105" s="68"/>
      <c r="F105" s="68"/>
      <c r="G105" s="68"/>
      <c r="H105" s="68"/>
      <c r="J105" s="69"/>
    </row>
    <row r="106" spans="1:17" x14ac:dyDescent="0.2">
      <c r="A106" s="62"/>
      <c r="B106" s="62"/>
      <c r="C106" s="62"/>
      <c r="D106" s="64"/>
      <c r="E106" s="64"/>
      <c r="F106" s="64"/>
      <c r="G106" s="64"/>
    </row>
    <row r="107" spans="1:17" x14ac:dyDescent="0.2">
      <c r="A107" s="62"/>
      <c r="B107" s="73" t="s">
        <v>162</v>
      </c>
      <c r="C107" s="74"/>
      <c r="D107" s="75"/>
      <c r="E107" s="76"/>
      <c r="F107" s="64"/>
      <c r="G107" s="64"/>
    </row>
    <row r="108" spans="1:17" ht="28.5" customHeight="1" x14ac:dyDescent="0.2">
      <c r="A108" s="62"/>
      <c r="B108" s="77" t="s">
        <v>163</v>
      </c>
      <c r="C108" s="78"/>
      <c r="D108" s="38" t="s">
        <v>164</v>
      </c>
      <c r="E108" s="76"/>
      <c r="F108" s="64"/>
      <c r="G108" s="64"/>
    </row>
    <row r="109" spans="1:17" x14ac:dyDescent="0.2">
      <c r="A109" s="62"/>
      <c r="B109" s="77" t="s">
        <v>942</v>
      </c>
      <c r="C109" s="78"/>
      <c r="D109" s="38" t="s">
        <v>164</v>
      </c>
      <c r="E109" s="76"/>
      <c r="F109" s="64"/>
      <c r="G109" s="64"/>
    </row>
    <row r="110" spans="1:17" x14ac:dyDescent="0.2">
      <c r="A110" s="62"/>
      <c r="B110" s="77" t="s">
        <v>165</v>
      </c>
      <c r="C110" s="78"/>
      <c r="D110" s="79" t="s">
        <v>135</v>
      </c>
      <c r="E110" s="76"/>
      <c r="F110" s="64"/>
      <c r="G110" s="64"/>
    </row>
    <row r="111" spans="1:17" x14ac:dyDescent="0.2">
      <c r="A111" s="80"/>
      <c r="B111" s="81" t="s">
        <v>135</v>
      </c>
      <c r="C111" s="81" t="s">
        <v>943</v>
      </c>
      <c r="D111" s="81" t="s">
        <v>166</v>
      </c>
      <c r="E111" s="80"/>
      <c r="F111" s="80"/>
      <c r="G111" s="80"/>
      <c r="H111" s="80"/>
      <c r="J111" s="69"/>
    </row>
    <row r="112" spans="1:17" x14ac:dyDescent="0.2">
      <c r="A112" s="80"/>
      <c r="B112" s="82" t="s">
        <v>167</v>
      </c>
      <c r="C112" s="83">
        <v>46053</v>
      </c>
      <c r="D112" s="83">
        <v>46081</v>
      </c>
      <c r="E112" s="80"/>
      <c r="F112" s="80"/>
      <c r="G112" s="80"/>
      <c r="J112" s="69"/>
    </row>
    <row r="113" spans="1:7" x14ac:dyDescent="0.2">
      <c r="A113" s="84"/>
      <c r="B113" s="46" t="s">
        <v>168</v>
      </c>
      <c r="C113" s="85">
        <v>38.838099999999997</v>
      </c>
      <c r="D113" s="85">
        <v>39.050800000000002</v>
      </c>
      <c r="E113" s="84"/>
      <c r="F113" s="86"/>
      <c r="G113" s="87"/>
    </row>
    <row r="114" spans="1:7" x14ac:dyDescent="0.2">
      <c r="A114" s="84"/>
      <c r="B114" s="46" t="s">
        <v>169</v>
      </c>
      <c r="C114" s="85">
        <v>30.005800000000001</v>
      </c>
      <c r="D114" s="85">
        <v>30.170100000000001</v>
      </c>
      <c r="E114" s="84"/>
      <c r="F114" s="86"/>
      <c r="G114" s="87"/>
    </row>
    <row r="115" spans="1:7" x14ac:dyDescent="0.2">
      <c r="A115" s="84"/>
      <c r="B115" s="46" t="s">
        <v>170</v>
      </c>
      <c r="C115" s="85">
        <v>37.625900000000001</v>
      </c>
      <c r="D115" s="85">
        <v>37.825899999999997</v>
      </c>
      <c r="E115" s="84"/>
      <c r="F115" s="86"/>
      <c r="G115" s="87"/>
    </row>
    <row r="116" spans="1:7" x14ac:dyDescent="0.2">
      <c r="A116" s="84"/>
      <c r="B116" s="46" t="s">
        <v>171</v>
      </c>
      <c r="C116" s="85">
        <v>28.913499999999999</v>
      </c>
      <c r="D116" s="85">
        <v>29.0671</v>
      </c>
      <c r="E116" s="84"/>
      <c r="F116" s="86"/>
      <c r="G116" s="87"/>
    </row>
    <row r="117" spans="1:7" x14ac:dyDescent="0.2">
      <c r="A117" s="84"/>
      <c r="B117" s="84"/>
      <c r="C117" s="84"/>
      <c r="D117" s="84"/>
      <c r="E117" s="84"/>
      <c r="F117" s="84"/>
      <c r="G117" s="84"/>
    </row>
    <row r="118" spans="1:7" x14ac:dyDescent="0.2">
      <c r="A118" s="80"/>
      <c r="B118" s="77" t="s">
        <v>944</v>
      </c>
      <c r="C118" s="78"/>
      <c r="D118" s="38" t="s">
        <v>164</v>
      </c>
      <c r="E118" s="80"/>
      <c r="F118" s="80"/>
      <c r="G118" s="80"/>
    </row>
    <row r="119" spans="1:7" x14ac:dyDescent="0.2">
      <c r="A119" s="80"/>
      <c r="B119" s="152"/>
      <c r="C119" s="152"/>
      <c r="D119" s="152"/>
      <c r="E119" s="80"/>
      <c r="F119" s="80"/>
      <c r="G119" s="80"/>
    </row>
    <row r="120" spans="1:7" x14ac:dyDescent="0.2">
      <c r="A120" s="80"/>
      <c r="B120" s="77" t="s">
        <v>173</v>
      </c>
      <c r="C120" s="78"/>
      <c r="D120" s="38" t="s">
        <v>164</v>
      </c>
      <c r="E120" s="92"/>
      <c r="F120" s="80"/>
      <c r="G120" s="80"/>
    </row>
    <row r="121" spans="1:7" x14ac:dyDescent="0.2">
      <c r="A121" s="80"/>
      <c r="B121" s="77" t="s">
        <v>174</v>
      </c>
      <c r="C121" s="78"/>
      <c r="D121" s="38" t="s">
        <v>164</v>
      </c>
      <c r="E121" s="92"/>
      <c r="F121" s="80"/>
      <c r="G121" s="80"/>
    </row>
    <row r="122" spans="1:7" x14ac:dyDescent="0.2">
      <c r="A122" s="80"/>
      <c r="B122" s="77" t="s">
        <v>175</v>
      </c>
      <c r="C122" s="78"/>
      <c r="D122" s="38" t="s">
        <v>164</v>
      </c>
      <c r="E122" s="92"/>
      <c r="F122" s="80"/>
      <c r="G122" s="80"/>
    </row>
    <row r="123" spans="1:7" x14ac:dyDescent="0.2">
      <c r="A123" s="80"/>
      <c r="B123" s="77" t="s">
        <v>176</v>
      </c>
      <c r="C123" s="78"/>
      <c r="D123" s="93">
        <v>0</v>
      </c>
      <c r="E123" s="80"/>
      <c r="F123" s="90"/>
      <c r="G123" s="91"/>
    </row>
    <row r="125" spans="1:7" x14ac:dyDescent="0.2">
      <c r="B125" s="94" t="s">
        <v>945</v>
      </c>
      <c r="C125" s="94"/>
    </row>
    <row r="127" spans="1:7" ht="153.75" customHeight="1" x14ac:dyDescent="0.2"/>
    <row r="130" spans="2:10" x14ac:dyDescent="0.2">
      <c r="B130" s="95" t="s">
        <v>946</v>
      </c>
      <c r="C130" s="96"/>
      <c r="D130" s="95"/>
    </row>
    <row r="131" spans="2:10" x14ac:dyDescent="0.2">
      <c r="B131" s="95" t="s">
        <v>957</v>
      </c>
      <c r="D131" s="95"/>
    </row>
    <row r="132" spans="2:10" ht="165" customHeight="1" x14ac:dyDescent="0.2"/>
    <row r="133" spans="2:10" x14ac:dyDescent="0.2">
      <c r="J133" s="36"/>
    </row>
  </sheetData>
  <mergeCells count="18">
    <mergeCell ref="B109:C109"/>
    <mergeCell ref="B110:C110"/>
    <mergeCell ref="B125:C125"/>
    <mergeCell ref="B118:C118"/>
    <mergeCell ref="B122:C122"/>
    <mergeCell ref="B123:C123"/>
    <mergeCell ref="B120:C120"/>
    <mergeCell ref="B121:C121"/>
    <mergeCell ref="B103:H103"/>
    <mergeCell ref="B104:H104"/>
    <mergeCell ref="B105:H105"/>
    <mergeCell ref="B107:D107"/>
    <mergeCell ref="B108:C108"/>
    <mergeCell ref="A1:H1"/>
    <mergeCell ref="A2:H2"/>
    <mergeCell ref="A3:H3"/>
    <mergeCell ref="B101:H101"/>
    <mergeCell ref="B102:H102"/>
  </mergeCells>
  <hyperlinks>
    <hyperlink ref="I1" location="Index!B2" display="Index" xr:uid="{D329E2AA-8CC0-4FB7-81EB-54EC713AEE7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0D00-8758-489A-9C79-94874FCA0826}">
  <sheetPr>
    <outlinePr summaryBelow="0" summaryRight="0"/>
  </sheetPr>
  <dimension ref="A1:Q143"/>
  <sheetViews>
    <sheetView showGridLines="0" workbookViewId="0">
      <selection sqref="A1:H1"/>
    </sheetView>
  </sheetViews>
  <sheetFormatPr defaultRowHeight="12.75" x14ac:dyDescent="0.2"/>
  <cols>
    <col min="1" max="1" width="5.85546875" style="33" bestFit="1" customWidth="1"/>
    <col min="2" max="2" width="19.7109375" style="33" bestFit="1" customWidth="1"/>
    <col min="3" max="3" width="39.140625" style="33" bestFit="1" customWidth="1"/>
    <col min="4" max="4" width="16.85546875" style="33" customWidth="1"/>
    <col min="5" max="5" width="8.7109375" style="33" bestFit="1" customWidth="1"/>
    <col min="6" max="6" width="10.140625" style="33" bestFit="1" customWidth="1"/>
    <col min="7" max="7" width="14" style="33" bestFit="1" customWidth="1"/>
    <col min="8" max="8" width="8.42578125" style="33" bestFit="1" customWidth="1"/>
    <col min="9" max="16384" width="9.140625" style="33"/>
  </cols>
  <sheetData>
    <row r="1" spans="1:9" ht="15" x14ac:dyDescent="0.2">
      <c r="A1" s="32" t="s">
        <v>0</v>
      </c>
      <c r="B1" s="32"/>
      <c r="C1" s="32"/>
      <c r="D1" s="32"/>
      <c r="E1" s="32"/>
      <c r="F1" s="32"/>
      <c r="G1" s="32"/>
      <c r="H1" s="32"/>
      <c r="I1" s="1" t="s">
        <v>934</v>
      </c>
    </row>
    <row r="2" spans="1:9" ht="15" x14ac:dyDescent="0.2">
      <c r="A2" s="151" t="s">
        <v>456</v>
      </c>
      <c r="B2" s="151"/>
      <c r="C2" s="151"/>
      <c r="D2" s="151"/>
      <c r="E2" s="151"/>
      <c r="F2" s="151"/>
      <c r="G2" s="151"/>
      <c r="H2" s="151"/>
    </row>
    <row r="3" spans="1:9" ht="15" x14ac:dyDescent="0.2">
      <c r="A3" s="151" t="s">
        <v>1154</v>
      </c>
      <c r="B3" s="151"/>
      <c r="C3" s="151"/>
      <c r="D3" s="151"/>
      <c r="E3" s="151"/>
      <c r="F3" s="151"/>
      <c r="G3" s="151"/>
      <c r="H3" s="151"/>
    </row>
    <row r="4" spans="1:9" s="36" customFormat="1" ht="30" x14ac:dyDescent="0.2">
      <c r="A4" s="34" t="s">
        <v>2</v>
      </c>
      <c r="B4" s="34" t="s">
        <v>3</v>
      </c>
      <c r="C4" s="34" t="s">
        <v>4</v>
      </c>
      <c r="D4" s="34" t="s">
        <v>5</v>
      </c>
      <c r="E4" s="34" t="s">
        <v>6</v>
      </c>
      <c r="F4" s="34" t="s">
        <v>7</v>
      </c>
      <c r="G4" s="34" t="s">
        <v>8</v>
      </c>
      <c r="H4" s="35" t="s">
        <v>933</v>
      </c>
    </row>
    <row r="5" spans="1:9" x14ac:dyDescent="0.2">
      <c r="A5" s="37"/>
      <c r="B5" s="37"/>
      <c r="C5" s="38" t="s">
        <v>9</v>
      </c>
      <c r="D5" s="37"/>
      <c r="E5" s="37"/>
      <c r="F5" s="37"/>
      <c r="G5" s="37"/>
      <c r="H5" s="39" t="s">
        <v>135</v>
      </c>
    </row>
    <row r="6" spans="1:9" x14ac:dyDescent="0.2">
      <c r="A6" s="40"/>
      <c r="B6" s="41"/>
      <c r="C6" s="41" t="s">
        <v>10</v>
      </c>
      <c r="D6" s="41"/>
      <c r="E6" s="42"/>
      <c r="F6" s="43"/>
      <c r="G6" s="44"/>
      <c r="H6" s="39" t="s">
        <v>135</v>
      </c>
    </row>
    <row r="7" spans="1:9" x14ac:dyDescent="0.2">
      <c r="A7" s="45">
        <v>1</v>
      </c>
      <c r="B7" s="46" t="s">
        <v>363</v>
      </c>
      <c r="C7" s="46" t="s">
        <v>364</v>
      </c>
      <c r="D7" s="46" t="s">
        <v>102</v>
      </c>
      <c r="E7" s="47">
        <v>71973</v>
      </c>
      <c r="F7" s="48">
        <v>471.13525800000002</v>
      </c>
      <c r="G7" s="49">
        <v>6.7019449999999994E-2</v>
      </c>
      <c r="H7" s="39" t="s">
        <v>135</v>
      </c>
    </row>
    <row r="8" spans="1:9" x14ac:dyDescent="0.2">
      <c r="A8" s="45">
        <v>2</v>
      </c>
      <c r="B8" s="46" t="s">
        <v>371</v>
      </c>
      <c r="C8" s="46" t="s">
        <v>372</v>
      </c>
      <c r="D8" s="46" t="s">
        <v>48</v>
      </c>
      <c r="E8" s="47">
        <v>19836</v>
      </c>
      <c r="F8" s="48">
        <v>356.492592</v>
      </c>
      <c r="G8" s="49">
        <v>5.071142E-2</v>
      </c>
      <c r="H8" s="39" t="s">
        <v>135</v>
      </c>
    </row>
    <row r="9" spans="1:9" x14ac:dyDescent="0.2">
      <c r="A9" s="45">
        <v>3</v>
      </c>
      <c r="B9" s="46" t="s">
        <v>381</v>
      </c>
      <c r="C9" s="46" t="s">
        <v>382</v>
      </c>
      <c r="D9" s="46" t="s">
        <v>199</v>
      </c>
      <c r="E9" s="47">
        <v>130730</v>
      </c>
      <c r="F9" s="48">
        <v>304.86236000000002</v>
      </c>
      <c r="G9" s="49">
        <v>4.3366969999999998E-2</v>
      </c>
      <c r="H9" s="39" t="s">
        <v>135</v>
      </c>
    </row>
    <row r="10" spans="1:9" x14ac:dyDescent="0.2">
      <c r="A10" s="45">
        <v>4</v>
      </c>
      <c r="B10" s="46" t="s">
        <v>367</v>
      </c>
      <c r="C10" s="46" t="s">
        <v>368</v>
      </c>
      <c r="D10" s="46" t="s">
        <v>31</v>
      </c>
      <c r="E10" s="47">
        <v>76163</v>
      </c>
      <c r="F10" s="48">
        <v>302.671762</v>
      </c>
      <c r="G10" s="49">
        <v>4.3055349999999999E-2</v>
      </c>
      <c r="H10" s="39" t="s">
        <v>135</v>
      </c>
    </row>
    <row r="11" spans="1:9" x14ac:dyDescent="0.2">
      <c r="A11" s="45">
        <v>5</v>
      </c>
      <c r="B11" s="46" t="s">
        <v>81</v>
      </c>
      <c r="C11" s="46" t="s">
        <v>82</v>
      </c>
      <c r="D11" s="46" t="s">
        <v>53</v>
      </c>
      <c r="E11" s="47">
        <v>38992</v>
      </c>
      <c r="F11" s="48">
        <v>300.33587999999997</v>
      </c>
      <c r="G11" s="49">
        <v>4.2723070000000002E-2</v>
      </c>
      <c r="H11" s="39" t="s">
        <v>135</v>
      </c>
    </row>
    <row r="12" spans="1:9" x14ac:dyDescent="0.2">
      <c r="A12" s="45">
        <v>6</v>
      </c>
      <c r="B12" s="46" t="s">
        <v>346</v>
      </c>
      <c r="C12" s="46" t="s">
        <v>347</v>
      </c>
      <c r="D12" s="46" t="s">
        <v>264</v>
      </c>
      <c r="E12" s="47">
        <v>21388</v>
      </c>
      <c r="F12" s="48">
        <v>294.55553600000002</v>
      </c>
      <c r="G12" s="49">
        <v>4.1900809999999997E-2</v>
      </c>
      <c r="H12" s="39" t="s">
        <v>135</v>
      </c>
    </row>
    <row r="13" spans="1:9" ht="25.5" x14ac:dyDescent="0.2">
      <c r="A13" s="45">
        <v>7</v>
      </c>
      <c r="B13" s="46" t="s">
        <v>369</v>
      </c>
      <c r="C13" s="46" t="s">
        <v>370</v>
      </c>
      <c r="D13" s="46" t="s">
        <v>28</v>
      </c>
      <c r="E13" s="47">
        <v>7076</v>
      </c>
      <c r="F13" s="48">
        <v>269.369168</v>
      </c>
      <c r="G13" s="49">
        <v>3.8318030000000003E-2</v>
      </c>
      <c r="H13" s="39" t="s">
        <v>135</v>
      </c>
    </row>
    <row r="14" spans="1:9" x14ac:dyDescent="0.2">
      <c r="A14" s="45">
        <v>8</v>
      </c>
      <c r="B14" s="46" t="s">
        <v>365</v>
      </c>
      <c r="C14" s="46" t="s">
        <v>366</v>
      </c>
      <c r="D14" s="46" t="s">
        <v>31</v>
      </c>
      <c r="E14" s="47">
        <v>462376</v>
      </c>
      <c r="F14" s="48">
        <v>268.45550559999998</v>
      </c>
      <c r="G14" s="49">
        <v>3.8188060000000003E-2</v>
      </c>
      <c r="H14" s="39" t="s">
        <v>135</v>
      </c>
    </row>
    <row r="15" spans="1:9" x14ac:dyDescent="0.2">
      <c r="A15" s="45">
        <v>9</v>
      </c>
      <c r="B15" s="46" t="s">
        <v>373</v>
      </c>
      <c r="C15" s="46" t="s">
        <v>374</v>
      </c>
      <c r="D15" s="46" t="s">
        <v>31</v>
      </c>
      <c r="E15" s="47">
        <v>382570</v>
      </c>
      <c r="F15" s="48">
        <v>246.26030900000001</v>
      </c>
      <c r="G15" s="49">
        <v>3.5030770000000003E-2</v>
      </c>
      <c r="H15" s="39" t="s">
        <v>135</v>
      </c>
    </row>
    <row r="16" spans="1:9" x14ac:dyDescent="0.2">
      <c r="A16" s="45">
        <v>10</v>
      </c>
      <c r="B16" s="46" t="s">
        <v>375</v>
      </c>
      <c r="C16" s="46" t="s">
        <v>376</v>
      </c>
      <c r="D16" s="46" t="s">
        <v>216</v>
      </c>
      <c r="E16" s="47">
        <v>106345</v>
      </c>
      <c r="F16" s="48">
        <v>217.25220049999999</v>
      </c>
      <c r="G16" s="49">
        <v>3.0904339999999999E-2</v>
      </c>
      <c r="H16" s="39" t="s">
        <v>135</v>
      </c>
    </row>
    <row r="17" spans="1:8" x14ac:dyDescent="0.2">
      <c r="A17" s="45">
        <v>11</v>
      </c>
      <c r="B17" s="46" t="s">
        <v>209</v>
      </c>
      <c r="C17" s="46" t="s">
        <v>210</v>
      </c>
      <c r="D17" s="46" t="s">
        <v>180</v>
      </c>
      <c r="E17" s="47">
        <v>1412</v>
      </c>
      <c r="F17" s="48">
        <v>213.33908</v>
      </c>
      <c r="G17" s="49">
        <v>3.034769E-2</v>
      </c>
      <c r="H17" s="39" t="s">
        <v>135</v>
      </c>
    </row>
    <row r="18" spans="1:8" x14ac:dyDescent="0.2">
      <c r="A18" s="45">
        <v>12</v>
      </c>
      <c r="B18" s="46" t="s">
        <v>377</v>
      </c>
      <c r="C18" s="46" t="s">
        <v>378</v>
      </c>
      <c r="D18" s="46" t="s">
        <v>48</v>
      </c>
      <c r="E18" s="47">
        <v>96717</v>
      </c>
      <c r="F18" s="48">
        <v>198.9758841</v>
      </c>
      <c r="G18" s="49">
        <v>2.8304510000000001E-2</v>
      </c>
      <c r="H18" s="39" t="s">
        <v>135</v>
      </c>
    </row>
    <row r="19" spans="1:8" x14ac:dyDescent="0.2">
      <c r="A19" s="45">
        <v>13</v>
      </c>
      <c r="B19" s="46" t="s">
        <v>383</v>
      </c>
      <c r="C19" s="46" t="s">
        <v>384</v>
      </c>
      <c r="D19" s="46" t="s">
        <v>180</v>
      </c>
      <c r="E19" s="47">
        <v>22434</v>
      </c>
      <c r="F19" s="48">
        <v>189.20835600000001</v>
      </c>
      <c r="G19" s="49">
        <v>2.6915069999999999E-2</v>
      </c>
      <c r="H19" s="39" t="s">
        <v>135</v>
      </c>
    </row>
    <row r="20" spans="1:8" x14ac:dyDescent="0.2">
      <c r="A20" s="45">
        <v>14</v>
      </c>
      <c r="B20" s="46" t="s">
        <v>49</v>
      </c>
      <c r="C20" s="46" t="s">
        <v>50</v>
      </c>
      <c r="D20" s="46" t="s">
        <v>13</v>
      </c>
      <c r="E20" s="47">
        <v>15091</v>
      </c>
      <c r="F20" s="48">
        <v>187.14349100000001</v>
      </c>
      <c r="G20" s="49">
        <v>2.6621349999999998E-2</v>
      </c>
      <c r="H20" s="39" t="s">
        <v>135</v>
      </c>
    </row>
    <row r="21" spans="1:8" ht="25.5" x14ac:dyDescent="0.2">
      <c r="A21" s="45">
        <v>15</v>
      </c>
      <c r="B21" s="46" t="s">
        <v>379</v>
      </c>
      <c r="C21" s="46" t="s">
        <v>380</v>
      </c>
      <c r="D21" s="46" t="s">
        <v>206</v>
      </c>
      <c r="E21" s="47">
        <v>3653</v>
      </c>
      <c r="F21" s="48">
        <v>179.015265</v>
      </c>
      <c r="G21" s="49">
        <v>2.5465100000000001E-2</v>
      </c>
      <c r="H21" s="39" t="s">
        <v>135</v>
      </c>
    </row>
    <row r="22" spans="1:8" x14ac:dyDescent="0.2">
      <c r="A22" s="45">
        <v>16</v>
      </c>
      <c r="B22" s="46" t="s">
        <v>385</v>
      </c>
      <c r="C22" s="46" t="s">
        <v>386</v>
      </c>
      <c r="D22" s="46" t="s">
        <v>219</v>
      </c>
      <c r="E22" s="47">
        <v>33039</v>
      </c>
      <c r="F22" s="48">
        <v>174.89194649999999</v>
      </c>
      <c r="G22" s="49">
        <v>2.4878549999999999E-2</v>
      </c>
      <c r="H22" s="39" t="s">
        <v>135</v>
      </c>
    </row>
    <row r="23" spans="1:8" x14ac:dyDescent="0.2">
      <c r="A23" s="45">
        <v>17</v>
      </c>
      <c r="B23" s="46" t="s">
        <v>72</v>
      </c>
      <c r="C23" s="46" t="s">
        <v>73</v>
      </c>
      <c r="D23" s="46" t="s">
        <v>53</v>
      </c>
      <c r="E23" s="47">
        <v>3065</v>
      </c>
      <c r="F23" s="48">
        <v>168.74357499999999</v>
      </c>
      <c r="G23" s="49">
        <v>2.4003940000000001E-2</v>
      </c>
      <c r="H23" s="39" t="s">
        <v>135</v>
      </c>
    </row>
    <row r="24" spans="1:8" x14ac:dyDescent="0.2">
      <c r="A24" s="45">
        <v>18</v>
      </c>
      <c r="B24" s="46" t="s">
        <v>291</v>
      </c>
      <c r="C24" s="46" t="s">
        <v>292</v>
      </c>
      <c r="D24" s="46" t="s">
        <v>53</v>
      </c>
      <c r="E24" s="47">
        <v>10116</v>
      </c>
      <c r="F24" s="48">
        <v>168.168384</v>
      </c>
      <c r="G24" s="49">
        <v>2.3922120000000002E-2</v>
      </c>
      <c r="H24" s="39" t="s">
        <v>135</v>
      </c>
    </row>
    <row r="25" spans="1:8" x14ac:dyDescent="0.2">
      <c r="A25" s="45">
        <v>19</v>
      </c>
      <c r="B25" s="46" t="s">
        <v>348</v>
      </c>
      <c r="C25" s="46" t="s">
        <v>349</v>
      </c>
      <c r="D25" s="46" t="s">
        <v>290</v>
      </c>
      <c r="E25" s="47">
        <v>65871</v>
      </c>
      <c r="F25" s="48">
        <v>162.240273</v>
      </c>
      <c r="G25" s="49">
        <v>2.307884E-2</v>
      </c>
      <c r="H25" s="39" t="s">
        <v>135</v>
      </c>
    </row>
    <row r="26" spans="1:8" x14ac:dyDescent="0.2">
      <c r="A26" s="45">
        <v>20</v>
      </c>
      <c r="B26" s="46" t="s">
        <v>407</v>
      </c>
      <c r="C26" s="46" t="s">
        <v>408</v>
      </c>
      <c r="D26" s="46" t="s">
        <v>219</v>
      </c>
      <c r="E26" s="47">
        <v>38673</v>
      </c>
      <c r="F26" s="48">
        <v>150.863373</v>
      </c>
      <c r="G26" s="49">
        <v>2.1460460000000001E-2</v>
      </c>
      <c r="H26" s="39" t="s">
        <v>135</v>
      </c>
    </row>
    <row r="27" spans="1:8" ht="25.5" x14ac:dyDescent="0.2">
      <c r="A27" s="45">
        <v>21</v>
      </c>
      <c r="B27" s="46" t="s">
        <v>392</v>
      </c>
      <c r="C27" s="46" t="s">
        <v>393</v>
      </c>
      <c r="D27" s="46" t="s">
        <v>394</v>
      </c>
      <c r="E27" s="47">
        <v>48701</v>
      </c>
      <c r="F27" s="48">
        <v>148.68415300000001</v>
      </c>
      <c r="G27" s="49">
        <v>2.1150470000000001E-2</v>
      </c>
      <c r="H27" s="39" t="s">
        <v>135</v>
      </c>
    </row>
    <row r="28" spans="1:8" ht="25.5" x14ac:dyDescent="0.2">
      <c r="A28" s="45">
        <v>22</v>
      </c>
      <c r="B28" s="46" t="s">
        <v>83</v>
      </c>
      <c r="C28" s="46" t="s">
        <v>84</v>
      </c>
      <c r="D28" s="46" t="s">
        <v>25</v>
      </c>
      <c r="E28" s="47">
        <v>2622</v>
      </c>
      <c r="F28" s="48">
        <v>148.30032</v>
      </c>
      <c r="G28" s="49">
        <v>2.1095869999999999E-2</v>
      </c>
      <c r="H28" s="39" t="s">
        <v>135</v>
      </c>
    </row>
    <row r="29" spans="1:8" x14ac:dyDescent="0.2">
      <c r="A29" s="45">
        <v>23</v>
      </c>
      <c r="B29" s="46" t="s">
        <v>395</v>
      </c>
      <c r="C29" s="46" t="s">
        <v>396</v>
      </c>
      <c r="D29" s="46" t="s">
        <v>180</v>
      </c>
      <c r="E29" s="47">
        <v>8289</v>
      </c>
      <c r="F29" s="48">
        <v>135.450549</v>
      </c>
      <c r="G29" s="49">
        <v>1.9267969999999999E-2</v>
      </c>
      <c r="H29" s="39" t="s">
        <v>135</v>
      </c>
    </row>
    <row r="30" spans="1:8" x14ac:dyDescent="0.2">
      <c r="A30" s="45">
        <v>24</v>
      </c>
      <c r="B30" s="46" t="s">
        <v>389</v>
      </c>
      <c r="C30" s="46" t="s">
        <v>390</v>
      </c>
      <c r="D30" s="46" t="s">
        <v>391</v>
      </c>
      <c r="E30" s="47">
        <v>12930</v>
      </c>
      <c r="F30" s="48">
        <v>132.17045999999999</v>
      </c>
      <c r="G30" s="49">
        <v>1.8801379999999999E-2</v>
      </c>
      <c r="H30" s="39" t="s">
        <v>135</v>
      </c>
    </row>
    <row r="31" spans="1:8" ht="25.5" x14ac:dyDescent="0.2">
      <c r="A31" s="45">
        <v>25</v>
      </c>
      <c r="B31" s="46" t="s">
        <v>397</v>
      </c>
      <c r="C31" s="46" t="s">
        <v>398</v>
      </c>
      <c r="D31" s="46" t="s">
        <v>206</v>
      </c>
      <c r="E31" s="47">
        <v>12965</v>
      </c>
      <c r="F31" s="48">
        <v>128.15902500000001</v>
      </c>
      <c r="G31" s="49">
        <v>1.823075E-2</v>
      </c>
      <c r="H31" s="39" t="s">
        <v>135</v>
      </c>
    </row>
    <row r="32" spans="1:8" x14ac:dyDescent="0.2">
      <c r="A32" s="45">
        <v>26</v>
      </c>
      <c r="B32" s="46" t="s">
        <v>399</v>
      </c>
      <c r="C32" s="46" t="s">
        <v>400</v>
      </c>
      <c r="D32" s="46" t="s">
        <v>53</v>
      </c>
      <c r="E32" s="47">
        <v>28519</v>
      </c>
      <c r="F32" s="48">
        <v>123.95783350000001</v>
      </c>
      <c r="G32" s="49">
        <v>1.7633119999999999E-2</v>
      </c>
      <c r="H32" s="39" t="s">
        <v>135</v>
      </c>
    </row>
    <row r="33" spans="1:8" x14ac:dyDescent="0.2">
      <c r="A33" s="45">
        <v>27</v>
      </c>
      <c r="B33" s="46" t="s">
        <v>129</v>
      </c>
      <c r="C33" s="46" t="s">
        <v>130</v>
      </c>
      <c r="D33" s="46" t="s">
        <v>107</v>
      </c>
      <c r="E33" s="47">
        <v>16288</v>
      </c>
      <c r="F33" s="48">
        <v>113.046864</v>
      </c>
      <c r="G33" s="49">
        <v>1.608103E-2</v>
      </c>
      <c r="H33" s="39" t="s">
        <v>135</v>
      </c>
    </row>
    <row r="34" spans="1:8" x14ac:dyDescent="0.2">
      <c r="A34" s="45">
        <v>28</v>
      </c>
      <c r="B34" s="46" t="s">
        <v>403</v>
      </c>
      <c r="C34" s="46" t="s">
        <v>404</v>
      </c>
      <c r="D34" s="46" t="s">
        <v>226</v>
      </c>
      <c r="E34" s="47">
        <v>25131</v>
      </c>
      <c r="F34" s="48">
        <v>103.866423</v>
      </c>
      <c r="G34" s="49">
        <v>1.4775099999999999E-2</v>
      </c>
      <c r="H34" s="39" t="s">
        <v>135</v>
      </c>
    </row>
    <row r="35" spans="1:8" ht="25.5" x14ac:dyDescent="0.2">
      <c r="A35" s="45">
        <v>29</v>
      </c>
      <c r="B35" s="46" t="s">
        <v>405</v>
      </c>
      <c r="C35" s="46" t="s">
        <v>406</v>
      </c>
      <c r="D35" s="46" t="s">
        <v>279</v>
      </c>
      <c r="E35" s="47">
        <v>6872</v>
      </c>
      <c r="F35" s="48">
        <v>100.626696</v>
      </c>
      <c r="G35" s="49">
        <v>1.4314250000000001E-2</v>
      </c>
      <c r="H35" s="39" t="s">
        <v>135</v>
      </c>
    </row>
    <row r="36" spans="1:8" x14ac:dyDescent="0.2">
      <c r="A36" s="45">
        <v>30</v>
      </c>
      <c r="B36" s="46" t="s">
        <v>46</v>
      </c>
      <c r="C36" s="46" t="s">
        <v>47</v>
      </c>
      <c r="D36" s="46" t="s">
        <v>48</v>
      </c>
      <c r="E36" s="47">
        <v>1185</v>
      </c>
      <c r="F36" s="48">
        <v>94.491900000000001</v>
      </c>
      <c r="G36" s="49">
        <v>1.344157E-2</v>
      </c>
      <c r="H36" s="39" t="s">
        <v>135</v>
      </c>
    </row>
    <row r="37" spans="1:8" x14ac:dyDescent="0.2">
      <c r="A37" s="45">
        <v>31</v>
      </c>
      <c r="B37" s="46" t="s">
        <v>409</v>
      </c>
      <c r="C37" s="46" t="s">
        <v>410</v>
      </c>
      <c r="D37" s="46" t="s">
        <v>53</v>
      </c>
      <c r="E37" s="47">
        <v>20968</v>
      </c>
      <c r="F37" s="48">
        <v>94.093900000000005</v>
      </c>
      <c r="G37" s="49">
        <v>1.338495E-2</v>
      </c>
      <c r="H37" s="39" t="s">
        <v>135</v>
      </c>
    </row>
    <row r="38" spans="1:8" x14ac:dyDescent="0.2">
      <c r="A38" s="45">
        <v>32</v>
      </c>
      <c r="B38" s="46" t="s">
        <v>411</v>
      </c>
      <c r="C38" s="46" t="s">
        <v>412</v>
      </c>
      <c r="D38" s="46" t="s">
        <v>216</v>
      </c>
      <c r="E38" s="47">
        <v>18794</v>
      </c>
      <c r="F38" s="48">
        <v>93.002109000000004</v>
      </c>
      <c r="G38" s="49">
        <v>1.3229640000000001E-2</v>
      </c>
      <c r="H38" s="39" t="s">
        <v>135</v>
      </c>
    </row>
    <row r="39" spans="1:8" x14ac:dyDescent="0.2">
      <c r="A39" s="45">
        <v>33</v>
      </c>
      <c r="B39" s="46" t="s">
        <v>415</v>
      </c>
      <c r="C39" s="46" t="s">
        <v>416</v>
      </c>
      <c r="D39" s="46" t="s">
        <v>264</v>
      </c>
      <c r="E39" s="47">
        <v>26290</v>
      </c>
      <c r="F39" s="48">
        <v>76.004390000000001</v>
      </c>
      <c r="G39" s="49">
        <v>1.08117E-2</v>
      </c>
      <c r="H39" s="39" t="s">
        <v>135</v>
      </c>
    </row>
    <row r="40" spans="1:8" x14ac:dyDescent="0.2">
      <c r="A40" s="45">
        <v>34</v>
      </c>
      <c r="B40" s="46" t="s">
        <v>419</v>
      </c>
      <c r="C40" s="46" t="s">
        <v>420</v>
      </c>
      <c r="D40" s="46" t="s">
        <v>53</v>
      </c>
      <c r="E40" s="47">
        <v>6481</v>
      </c>
      <c r="F40" s="48">
        <v>72.003910000000005</v>
      </c>
      <c r="G40" s="49">
        <v>1.0242630000000001E-2</v>
      </c>
      <c r="H40" s="39" t="s">
        <v>135</v>
      </c>
    </row>
    <row r="41" spans="1:8" x14ac:dyDescent="0.2">
      <c r="A41" s="45">
        <v>35</v>
      </c>
      <c r="B41" s="46" t="s">
        <v>417</v>
      </c>
      <c r="C41" s="46" t="s">
        <v>418</v>
      </c>
      <c r="D41" s="46" t="s">
        <v>180</v>
      </c>
      <c r="E41" s="47">
        <v>5599</v>
      </c>
      <c r="F41" s="48">
        <v>71.980744000000001</v>
      </c>
      <c r="G41" s="49">
        <v>1.023933E-2</v>
      </c>
      <c r="H41" s="39" t="s">
        <v>135</v>
      </c>
    </row>
    <row r="42" spans="1:8" x14ac:dyDescent="0.2">
      <c r="A42" s="45">
        <v>36</v>
      </c>
      <c r="B42" s="46" t="s">
        <v>421</v>
      </c>
      <c r="C42" s="46" t="s">
        <v>422</v>
      </c>
      <c r="D42" s="46" t="s">
        <v>423</v>
      </c>
      <c r="E42" s="47">
        <v>7409</v>
      </c>
      <c r="F42" s="48">
        <v>64.102667999999994</v>
      </c>
      <c r="G42" s="49">
        <v>9.1186700000000006E-3</v>
      </c>
      <c r="H42" s="39" t="s">
        <v>135</v>
      </c>
    </row>
    <row r="43" spans="1:8" x14ac:dyDescent="0.2">
      <c r="A43" s="45">
        <v>37</v>
      </c>
      <c r="B43" s="46" t="s">
        <v>426</v>
      </c>
      <c r="C43" s="46" t="s">
        <v>427</v>
      </c>
      <c r="D43" s="46" t="s">
        <v>428</v>
      </c>
      <c r="E43" s="47">
        <v>7010</v>
      </c>
      <c r="F43" s="48">
        <v>54.197814999999999</v>
      </c>
      <c r="G43" s="49">
        <v>7.7096899999999999E-3</v>
      </c>
      <c r="H43" s="39" t="s">
        <v>135</v>
      </c>
    </row>
    <row r="44" spans="1:8" x14ac:dyDescent="0.2">
      <c r="A44" s="45">
        <v>38</v>
      </c>
      <c r="B44" s="46" t="s">
        <v>413</v>
      </c>
      <c r="C44" s="46" t="s">
        <v>414</v>
      </c>
      <c r="D44" s="46" t="s">
        <v>48</v>
      </c>
      <c r="E44" s="47">
        <v>7334</v>
      </c>
      <c r="F44" s="48">
        <v>53.908566999999998</v>
      </c>
      <c r="G44" s="49">
        <v>7.6685499999999997E-3</v>
      </c>
      <c r="H44" s="39" t="s">
        <v>135</v>
      </c>
    </row>
    <row r="45" spans="1:8" x14ac:dyDescent="0.2">
      <c r="A45" s="45">
        <v>39</v>
      </c>
      <c r="B45" s="46" t="s">
        <v>424</v>
      </c>
      <c r="C45" s="46" t="s">
        <v>425</v>
      </c>
      <c r="D45" s="46" t="s">
        <v>48</v>
      </c>
      <c r="E45" s="47">
        <v>7757</v>
      </c>
      <c r="F45" s="48">
        <v>46.673869000000003</v>
      </c>
      <c r="G45" s="49">
        <v>6.6394000000000002E-3</v>
      </c>
      <c r="H45" s="39" t="s">
        <v>135</v>
      </c>
    </row>
    <row r="46" spans="1:8" x14ac:dyDescent="0.2">
      <c r="A46" s="50"/>
      <c r="B46" s="50"/>
      <c r="C46" s="51" t="s">
        <v>134</v>
      </c>
      <c r="D46" s="50"/>
      <c r="E46" s="50" t="s">
        <v>135</v>
      </c>
      <c r="F46" s="52">
        <v>6678.7023941999996</v>
      </c>
      <c r="G46" s="53">
        <v>0.95005196999999997</v>
      </c>
      <c r="H46" s="39" t="s">
        <v>135</v>
      </c>
    </row>
    <row r="47" spans="1:8" x14ac:dyDescent="0.2">
      <c r="A47" s="50"/>
      <c r="B47" s="50"/>
      <c r="C47" s="54"/>
      <c r="D47" s="50"/>
      <c r="E47" s="50"/>
      <c r="F47" s="55"/>
      <c r="G47" s="55"/>
      <c r="H47" s="39" t="s">
        <v>135</v>
      </c>
    </row>
    <row r="48" spans="1:8" x14ac:dyDescent="0.2">
      <c r="A48" s="50"/>
      <c r="B48" s="50"/>
      <c r="C48" s="51" t="s">
        <v>136</v>
      </c>
      <c r="D48" s="50"/>
      <c r="E48" s="50"/>
      <c r="F48" s="50"/>
      <c r="G48" s="50"/>
      <c r="H48" s="39" t="s">
        <v>135</v>
      </c>
    </row>
    <row r="49" spans="1:8" x14ac:dyDescent="0.2">
      <c r="A49" s="50"/>
      <c r="B49" s="50"/>
      <c r="C49" s="51" t="s">
        <v>134</v>
      </c>
      <c r="D49" s="50"/>
      <c r="E49" s="50" t="s">
        <v>135</v>
      </c>
      <c r="F49" s="56" t="s">
        <v>137</v>
      </c>
      <c r="G49" s="53">
        <v>0</v>
      </c>
      <c r="H49" s="39" t="s">
        <v>135</v>
      </c>
    </row>
    <row r="50" spans="1:8" x14ac:dyDescent="0.2">
      <c r="A50" s="50"/>
      <c r="B50" s="50"/>
      <c r="C50" s="54"/>
      <c r="D50" s="50"/>
      <c r="E50" s="50"/>
      <c r="F50" s="55"/>
      <c r="G50" s="55"/>
      <c r="H50" s="39" t="s">
        <v>135</v>
      </c>
    </row>
    <row r="51" spans="1:8" x14ac:dyDescent="0.2">
      <c r="A51" s="50"/>
      <c r="B51" s="50"/>
      <c r="C51" s="51" t="s">
        <v>138</v>
      </c>
      <c r="D51" s="50"/>
      <c r="E51" s="50"/>
      <c r="F51" s="50"/>
      <c r="G51" s="50"/>
      <c r="H51" s="39" t="s">
        <v>135</v>
      </c>
    </row>
    <row r="52" spans="1:8" x14ac:dyDescent="0.2">
      <c r="A52" s="50"/>
      <c r="B52" s="50"/>
      <c r="C52" s="51" t="s">
        <v>134</v>
      </c>
      <c r="D52" s="50"/>
      <c r="E52" s="50" t="s">
        <v>135</v>
      </c>
      <c r="F52" s="56" t="s">
        <v>137</v>
      </c>
      <c r="G52" s="53">
        <v>0</v>
      </c>
      <c r="H52" s="39" t="s">
        <v>135</v>
      </c>
    </row>
    <row r="53" spans="1:8" x14ac:dyDescent="0.2">
      <c r="A53" s="50"/>
      <c r="B53" s="50"/>
      <c r="C53" s="54"/>
      <c r="D53" s="50"/>
      <c r="E53" s="50"/>
      <c r="F53" s="55"/>
      <c r="G53" s="55"/>
      <c r="H53" s="39" t="s">
        <v>135</v>
      </c>
    </row>
    <row r="54" spans="1:8" x14ac:dyDescent="0.2">
      <c r="A54" s="50"/>
      <c r="B54" s="50"/>
      <c r="C54" s="51" t="s">
        <v>139</v>
      </c>
      <c r="D54" s="50"/>
      <c r="E54" s="50"/>
      <c r="F54" s="50"/>
      <c r="G54" s="50"/>
      <c r="H54" s="39" t="s">
        <v>135</v>
      </c>
    </row>
    <row r="55" spans="1:8" x14ac:dyDescent="0.2">
      <c r="A55" s="50"/>
      <c r="B55" s="50"/>
      <c r="C55" s="51" t="s">
        <v>134</v>
      </c>
      <c r="D55" s="50"/>
      <c r="E55" s="50" t="s">
        <v>135</v>
      </c>
      <c r="F55" s="56" t="s">
        <v>137</v>
      </c>
      <c r="G55" s="53">
        <v>0</v>
      </c>
      <c r="H55" s="39" t="s">
        <v>135</v>
      </c>
    </row>
    <row r="56" spans="1:8" x14ac:dyDescent="0.2">
      <c r="A56" s="50"/>
      <c r="B56" s="50"/>
      <c r="C56" s="54"/>
      <c r="D56" s="50"/>
      <c r="E56" s="50"/>
      <c r="F56" s="55"/>
      <c r="G56" s="55"/>
      <c r="H56" s="39" t="s">
        <v>135</v>
      </c>
    </row>
    <row r="57" spans="1:8" x14ac:dyDescent="0.2">
      <c r="A57" s="50"/>
      <c r="B57" s="50"/>
      <c r="C57" s="51" t="s">
        <v>140</v>
      </c>
      <c r="D57" s="50"/>
      <c r="E57" s="50"/>
      <c r="F57" s="55"/>
      <c r="G57" s="55"/>
      <c r="H57" s="39" t="s">
        <v>135</v>
      </c>
    </row>
    <row r="58" spans="1:8" x14ac:dyDescent="0.2">
      <c r="A58" s="50"/>
      <c r="B58" s="50"/>
      <c r="C58" s="51" t="s">
        <v>134</v>
      </c>
      <c r="D58" s="50"/>
      <c r="E58" s="50" t="s">
        <v>135</v>
      </c>
      <c r="F58" s="56" t="s">
        <v>137</v>
      </c>
      <c r="G58" s="53">
        <v>0</v>
      </c>
      <c r="H58" s="39" t="s">
        <v>135</v>
      </c>
    </row>
    <row r="59" spans="1:8" x14ac:dyDescent="0.2">
      <c r="A59" s="50"/>
      <c r="B59" s="50"/>
      <c r="C59" s="54"/>
      <c r="D59" s="50"/>
      <c r="E59" s="50"/>
      <c r="F59" s="55"/>
      <c r="G59" s="55"/>
      <c r="H59" s="39" t="s">
        <v>135</v>
      </c>
    </row>
    <row r="60" spans="1:8" x14ac:dyDescent="0.2">
      <c r="A60" s="50"/>
      <c r="B60" s="50"/>
      <c r="C60" s="51" t="s">
        <v>141</v>
      </c>
      <c r="D60" s="50"/>
      <c r="E60" s="50"/>
      <c r="F60" s="55"/>
      <c r="G60" s="55"/>
      <c r="H60" s="39" t="s">
        <v>135</v>
      </c>
    </row>
    <row r="61" spans="1:8" x14ac:dyDescent="0.2">
      <c r="A61" s="50"/>
      <c r="B61" s="50"/>
      <c r="C61" s="51" t="s">
        <v>134</v>
      </c>
      <c r="D61" s="50"/>
      <c r="E61" s="50" t="s">
        <v>135</v>
      </c>
      <c r="F61" s="56" t="s">
        <v>137</v>
      </c>
      <c r="G61" s="53">
        <v>0</v>
      </c>
      <c r="H61" s="39" t="s">
        <v>135</v>
      </c>
    </row>
    <row r="62" spans="1:8" x14ac:dyDescent="0.2">
      <c r="A62" s="50"/>
      <c r="B62" s="50"/>
      <c r="C62" s="54"/>
      <c r="D62" s="50"/>
      <c r="E62" s="50"/>
      <c r="F62" s="55"/>
      <c r="G62" s="55"/>
      <c r="H62" s="39" t="s">
        <v>135</v>
      </c>
    </row>
    <row r="63" spans="1:8" x14ac:dyDescent="0.2">
      <c r="A63" s="50"/>
      <c r="B63" s="50"/>
      <c r="C63" s="51" t="s">
        <v>142</v>
      </c>
      <c r="D63" s="50"/>
      <c r="E63" s="50"/>
      <c r="F63" s="52">
        <v>6678.7023941999996</v>
      </c>
      <c r="G63" s="53">
        <v>0.95005196999999997</v>
      </c>
      <c r="H63" s="39" t="s">
        <v>135</v>
      </c>
    </row>
    <row r="64" spans="1:8" x14ac:dyDescent="0.2">
      <c r="A64" s="50"/>
      <c r="B64" s="50"/>
      <c r="C64" s="54"/>
      <c r="D64" s="50"/>
      <c r="E64" s="50"/>
      <c r="F64" s="55"/>
      <c r="G64" s="55"/>
      <c r="H64" s="39" t="s">
        <v>135</v>
      </c>
    </row>
    <row r="65" spans="1:8" x14ac:dyDescent="0.2">
      <c r="A65" s="50"/>
      <c r="B65" s="50"/>
      <c r="C65" s="51" t="s">
        <v>143</v>
      </c>
      <c r="D65" s="50"/>
      <c r="E65" s="50"/>
      <c r="F65" s="55"/>
      <c r="G65" s="55"/>
      <c r="H65" s="39" t="s">
        <v>135</v>
      </c>
    </row>
    <row r="66" spans="1:8" x14ac:dyDescent="0.2">
      <c r="A66" s="50"/>
      <c r="B66" s="50"/>
      <c r="C66" s="51" t="s">
        <v>10</v>
      </c>
      <c r="D66" s="50"/>
      <c r="E66" s="50"/>
      <c r="F66" s="55"/>
      <c r="G66" s="55"/>
      <c r="H66" s="39" t="s">
        <v>135</v>
      </c>
    </row>
    <row r="67" spans="1:8" x14ac:dyDescent="0.2">
      <c r="A67" s="50"/>
      <c r="B67" s="50"/>
      <c r="C67" s="51" t="s">
        <v>134</v>
      </c>
      <c r="D67" s="50"/>
      <c r="E67" s="50" t="s">
        <v>135</v>
      </c>
      <c r="F67" s="56" t="s">
        <v>137</v>
      </c>
      <c r="G67" s="53">
        <v>0</v>
      </c>
      <c r="H67" s="39" t="s">
        <v>135</v>
      </c>
    </row>
    <row r="68" spans="1:8" x14ac:dyDescent="0.2">
      <c r="A68" s="50"/>
      <c r="B68" s="50"/>
      <c r="C68" s="54"/>
      <c r="D68" s="50"/>
      <c r="E68" s="50"/>
      <c r="F68" s="55"/>
      <c r="G68" s="55"/>
      <c r="H68" s="39" t="s">
        <v>135</v>
      </c>
    </row>
    <row r="69" spans="1:8" x14ac:dyDescent="0.2">
      <c r="A69" s="50"/>
      <c r="B69" s="50"/>
      <c r="C69" s="51" t="s">
        <v>144</v>
      </c>
      <c r="D69" s="50"/>
      <c r="E69" s="50"/>
      <c r="F69" s="50"/>
      <c r="G69" s="50"/>
      <c r="H69" s="39" t="s">
        <v>135</v>
      </c>
    </row>
    <row r="70" spans="1:8" x14ac:dyDescent="0.2">
      <c r="A70" s="50"/>
      <c r="B70" s="50"/>
      <c r="C70" s="51" t="s">
        <v>134</v>
      </c>
      <c r="D70" s="50"/>
      <c r="E70" s="50" t="s">
        <v>135</v>
      </c>
      <c r="F70" s="56" t="s">
        <v>137</v>
      </c>
      <c r="G70" s="53">
        <v>0</v>
      </c>
      <c r="H70" s="39" t="s">
        <v>135</v>
      </c>
    </row>
    <row r="71" spans="1:8" x14ac:dyDescent="0.2">
      <c r="A71" s="50"/>
      <c r="B71" s="50"/>
      <c r="C71" s="54"/>
      <c r="D71" s="50"/>
      <c r="E71" s="50"/>
      <c r="F71" s="55"/>
      <c r="G71" s="55"/>
      <c r="H71" s="39" t="s">
        <v>135</v>
      </c>
    </row>
    <row r="72" spans="1:8" x14ac:dyDescent="0.2">
      <c r="A72" s="50"/>
      <c r="B72" s="50"/>
      <c r="C72" s="51" t="s">
        <v>145</v>
      </c>
      <c r="D72" s="50"/>
      <c r="E72" s="50"/>
      <c r="F72" s="50"/>
      <c r="G72" s="50"/>
      <c r="H72" s="39" t="s">
        <v>135</v>
      </c>
    </row>
    <row r="73" spans="1:8" x14ac:dyDescent="0.2">
      <c r="A73" s="50"/>
      <c r="B73" s="50"/>
      <c r="C73" s="51" t="s">
        <v>134</v>
      </c>
      <c r="D73" s="50"/>
      <c r="E73" s="50" t="s">
        <v>135</v>
      </c>
      <c r="F73" s="56" t="s">
        <v>137</v>
      </c>
      <c r="G73" s="53">
        <v>0</v>
      </c>
      <c r="H73" s="39" t="s">
        <v>135</v>
      </c>
    </row>
    <row r="74" spans="1:8" x14ac:dyDescent="0.2">
      <c r="A74" s="50"/>
      <c r="B74" s="50"/>
      <c r="C74" s="54"/>
      <c r="D74" s="50"/>
      <c r="E74" s="50"/>
      <c r="F74" s="55"/>
      <c r="G74" s="55"/>
      <c r="H74" s="39" t="s">
        <v>135</v>
      </c>
    </row>
    <row r="75" spans="1:8" x14ac:dyDescent="0.2">
      <c r="A75" s="50"/>
      <c r="B75" s="50"/>
      <c r="C75" s="51" t="s">
        <v>146</v>
      </c>
      <c r="D75" s="50"/>
      <c r="E75" s="50"/>
      <c r="F75" s="55"/>
      <c r="G75" s="55"/>
      <c r="H75" s="39" t="s">
        <v>135</v>
      </c>
    </row>
    <row r="76" spans="1:8" x14ac:dyDescent="0.2">
      <c r="A76" s="50"/>
      <c r="B76" s="50"/>
      <c r="C76" s="51" t="s">
        <v>134</v>
      </c>
      <c r="D76" s="50"/>
      <c r="E76" s="50" t="s">
        <v>135</v>
      </c>
      <c r="F76" s="56" t="s">
        <v>137</v>
      </c>
      <c r="G76" s="53">
        <v>0</v>
      </c>
      <c r="H76" s="39" t="s">
        <v>135</v>
      </c>
    </row>
    <row r="77" spans="1:8" x14ac:dyDescent="0.2">
      <c r="A77" s="50"/>
      <c r="B77" s="50"/>
      <c r="C77" s="54"/>
      <c r="D77" s="50"/>
      <c r="E77" s="50"/>
      <c r="F77" s="55"/>
      <c r="G77" s="55"/>
      <c r="H77" s="39" t="s">
        <v>135</v>
      </c>
    </row>
    <row r="78" spans="1:8" x14ac:dyDescent="0.2">
      <c r="A78" s="50"/>
      <c r="B78" s="50"/>
      <c r="C78" s="51" t="s">
        <v>147</v>
      </c>
      <c r="D78" s="50"/>
      <c r="E78" s="50"/>
      <c r="F78" s="52">
        <v>0</v>
      </c>
      <c r="G78" s="53">
        <v>0</v>
      </c>
      <c r="H78" s="39" t="s">
        <v>135</v>
      </c>
    </row>
    <row r="79" spans="1:8" x14ac:dyDescent="0.2">
      <c r="A79" s="50"/>
      <c r="B79" s="50"/>
      <c r="C79" s="54"/>
      <c r="D79" s="50"/>
      <c r="E79" s="50"/>
      <c r="F79" s="55"/>
      <c r="G79" s="55"/>
      <c r="H79" s="39" t="s">
        <v>135</v>
      </c>
    </row>
    <row r="80" spans="1:8" x14ac:dyDescent="0.2">
      <c r="A80" s="50"/>
      <c r="B80" s="50"/>
      <c r="C80" s="51" t="s">
        <v>148</v>
      </c>
      <c r="D80" s="50"/>
      <c r="E80" s="50"/>
      <c r="F80" s="55"/>
      <c r="G80" s="55"/>
      <c r="H80" s="39" t="s">
        <v>135</v>
      </c>
    </row>
    <row r="81" spans="1:8" x14ac:dyDescent="0.2">
      <c r="A81" s="50"/>
      <c r="B81" s="50"/>
      <c r="C81" s="51" t="s">
        <v>149</v>
      </c>
      <c r="D81" s="50"/>
      <c r="E81" s="50"/>
      <c r="F81" s="55"/>
      <c r="G81" s="55"/>
      <c r="H81" s="39" t="s">
        <v>135</v>
      </c>
    </row>
    <row r="82" spans="1:8" x14ac:dyDescent="0.2">
      <c r="A82" s="50"/>
      <c r="B82" s="50"/>
      <c r="C82" s="51" t="s">
        <v>134</v>
      </c>
      <c r="D82" s="50"/>
      <c r="E82" s="50" t="s">
        <v>135</v>
      </c>
      <c r="F82" s="56" t="s">
        <v>137</v>
      </c>
      <c r="G82" s="53">
        <v>0</v>
      </c>
      <c r="H82" s="39" t="s">
        <v>135</v>
      </c>
    </row>
    <row r="83" spans="1:8" x14ac:dyDescent="0.2">
      <c r="A83" s="50"/>
      <c r="B83" s="50"/>
      <c r="C83" s="54"/>
      <c r="D83" s="50"/>
      <c r="E83" s="50"/>
      <c r="F83" s="55"/>
      <c r="G83" s="55"/>
      <c r="H83" s="39" t="s">
        <v>135</v>
      </c>
    </row>
    <row r="84" spans="1:8" x14ac:dyDescent="0.2">
      <c r="A84" s="50"/>
      <c r="B84" s="50"/>
      <c r="C84" s="51" t="s">
        <v>150</v>
      </c>
      <c r="D84" s="50"/>
      <c r="E84" s="50"/>
      <c r="F84" s="55"/>
      <c r="G84" s="55"/>
      <c r="H84" s="39" t="s">
        <v>135</v>
      </c>
    </row>
    <row r="85" spans="1:8" x14ac:dyDescent="0.2">
      <c r="A85" s="50"/>
      <c r="B85" s="50"/>
      <c r="C85" s="51" t="s">
        <v>134</v>
      </c>
      <c r="D85" s="50"/>
      <c r="E85" s="50" t="s">
        <v>135</v>
      </c>
      <c r="F85" s="56" t="s">
        <v>137</v>
      </c>
      <c r="G85" s="53">
        <v>0</v>
      </c>
      <c r="H85" s="39" t="s">
        <v>135</v>
      </c>
    </row>
    <row r="86" spans="1:8" x14ac:dyDescent="0.2">
      <c r="A86" s="50"/>
      <c r="B86" s="50"/>
      <c r="C86" s="54"/>
      <c r="D86" s="50"/>
      <c r="E86" s="50"/>
      <c r="F86" s="55"/>
      <c r="G86" s="55"/>
      <c r="H86" s="39" t="s">
        <v>135</v>
      </c>
    </row>
    <row r="87" spans="1:8" x14ac:dyDescent="0.2">
      <c r="A87" s="50"/>
      <c r="B87" s="50"/>
      <c r="C87" s="51" t="s">
        <v>151</v>
      </c>
      <c r="D87" s="50"/>
      <c r="E87" s="50"/>
      <c r="F87" s="55"/>
      <c r="G87" s="55"/>
      <c r="H87" s="39" t="s">
        <v>135</v>
      </c>
    </row>
    <row r="88" spans="1:8" x14ac:dyDescent="0.2">
      <c r="A88" s="50"/>
      <c r="B88" s="50"/>
      <c r="C88" s="51" t="s">
        <v>134</v>
      </c>
      <c r="D88" s="50"/>
      <c r="E88" s="50" t="s">
        <v>135</v>
      </c>
      <c r="F88" s="56" t="s">
        <v>137</v>
      </c>
      <c r="G88" s="53">
        <v>0</v>
      </c>
      <c r="H88" s="39" t="s">
        <v>135</v>
      </c>
    </row>
    <row r="89" spans="1:8" x14ac:dyDescent="0.2">
      <c r="A89" s="50"/>
      <c r="B89" s="50"/>
      <c r="C89" s="54"/>
      <c r="D89" s="50"/>
      <c r="E89" s="50"/>
      <c r="F89" s="55"/>
      <c r="G89" s="55"/>
      <c r="H89" s="39" t="s">
        <v>135</v>
      </c>
    </row>
    <row r="90" spans="1:8" x14ac:dyDescent="0.2">
      <c r="A90" s="50"/>
      <c r="B90" s="50"/>
      <c r="C90" s="51" t="s">
        <v>152</v>
      </c>
      <c r="D90" s="50"/>
      <c r="E90" s="50"/>
      <c r="F90" s="55"/>
      <c r="G90" s="55"/>
      <c r="H90" s="39" t="s">
        <v>135</v>
      </c>
    </row>
    <row r="91" spans="1:8" x14ac:dyDescent="0.2">
      <c r="A91" s="45">
        <v>1</v>
      </c>
      <c r="B91" s="46"/>
      <c r="C91" s="46" t="s">
        <v>153</v>
      </c>
      <c r="D91" s="46"/>
      <c r="E91" s="60"/>
      <c r="F91" s="48">
        <v>291.344538699</v>
      </c>
      <c r="G91" s="49">
        <v>4.1444050000000003E-2</v>
      </c>
      <c r="H91" s="39">
        <v>4.92</v>
      </c>
    </row>
    <row r="92" spans="1:8" x14ac:dyDescent="0.2">
      <c r="A92" s="50"/>
      <c r="B92" s="50"/>
      <c r="C92" s="51" t="s">
        <v>134</v>
      </c>
      <c r="D92" s="50"/>
      <c r="E92" s="50" t="s">
        <v>135</v>
      </c>
      <c r="F92" s="52">
        <v>291.344538699</v>
      </c>
      <c r="G92" s="53">
        <v>4.1444050000000003E-2</v>
      </c>
      <c r="H92" s="39" t="s">
        <v>135</v>
      </c>
    </row>
    <row r="93" spans="1:8" x14ac:dyDescent="0.2">
      <c r="A93" s="50"/>
      <c r="B93" s="50"/>
      <c r="C93" s="54"/>
      <c r="D93" s="50"/>
      <c r="E93" s="50"/>
      <c r="F93" s="55"/>
      <c r="G93" s="55"/>
      <c r="H93" s="39" t="s">
        <v>135</v>
      </c>
    </row>
    <row r="94" spans="1:8" x14ac:dyDescent="0.2">
      <c r="A94" s="50"/>
      <c r="B94" s="50"/>
      <c r="C94" s="51" t="s">
        <v>154</v>
      </c>
      <c r="D94" s="50"/>
      <c r="E94" s="50"/>
      <c r="F94" s="52">
        <v>291.344538699</v>
      </c>
      <c r="G94" s="53">
        <v>4.1444050000000003E-2</v>
      </c>
      <c r="H94" s="39" t="s">
        <v>135</v>
      </c>
    </row>
    <row r="95" spans="1:8" x14ac:dyDescent="0.2">
      <c r="A95" s="50"/>
      <c r="B95" s="50"/>
      <c r="C95" s="55"/>
      <c r="D95" s="50"/>
      <c r="E95" s="50"/>
      <c r="F95" s="50"/>
      <c r="G95" s="50"/>
      <c r="H95" s="39" t="s">
        <v>135</v>
      </c>
    </row>
    <row r="96" spans="1:8" x14ac:dyDescent="0.2">
      <c r="A96" s="50"/>
      <c r="B96" s="50"/>
      <c r="C96" s="51" t="s">
        <v>155</v>
      </c>
      <c r="D96" s="50"/>
      <c r="E96" s="50"/>
      <c r="F96" s="50"/>
      <c r="G96" s="50"/>
      <c r="H96" s="39" t="s">
        <v>135</v>
      </c>
    </row>
    <row r="97" spans="1:10" x14ac:dyDescent="0.2">
      <c r="A97" s="50"/>
      <c r="B97" s="50"/>
      <c r="C97" s="51" t="s">
        <v>156</v>
      </c>
      <c r="D97" s="50"/>
      <c r="E97" s="50"/>
      <c r="F97" s="50"/>
      <c r="G97" s="50"/>
      <c r="H97" s="39" t="s">
        <v>135</v>
      </c>
    </row>
    <row r="98" spans="1:10" x14ac:dyDescent="0.2">
      <c r="A98" s="50"/>
      <c r="B98" s="50"/>
      <c r="C98" s="51" t="s">
        <v>134</v>
      </c>
      <c r="D98" s="50"/>
      <c r="E98" s="50" t="s">
        <v>135</v>
      </c>
      <c r="F98" s="56" t="s">
        <v>137</v>
      </c>
      <c r="G98" s="53">
        <v>0</v>
      </c>
      <c r="H98" s="39" t="s">
        <v>135</v>
      </c>
    </row>
    <row r="99" spans="1:10" x14ac:dyDescent="0.2">
      <c r="A99" s="50"/>
      <c r="B99" s="50"/>
      <c r="C99" s="54"/>
      <c r="D99" s="50"/>
      <c r="E99" s="50"/>
      <c r="F99" s="55"/>
      <c r="G99" s="55"/>
      <c r="H99" s="39" t="s">
        <v>135</v>
      </c>
    </row>
    <row r="100" spans="1:10" x14ac:dyDescent="0.2">
      <c r="A100" s="50"/>
      <c r="B100" s="50"/>
      <c r="C100" s="51" t="s">
        <v>157</v>
      </c>
      <c r="D100" s="50"/>
      <c r="E100" s="50"/>
      <c r="F100" s="50"/>
      <c r="G100" s="50"/>
      <c r="H100" s="39" t="s">
        <v>135</v>
      </c>
    </row>
    <row r="101" spans="1:10" x14ac:dyDescent="0.2">
      <c r="A101" s="50"/>
      <c r="B101" s="50"/>
      <c r="C101" s="51" t="s">
        <v>158</v>
      </c>
      <c r="D101" s="50"/>
      <c r="E101" s="50"/>
      <c r="F101" s="50"/>
      <c r="G101" s="50"/>
      <c r="H101" s="39" t="s">
        <v>135</v>
      </c>
    </row>
    <row r="102" spans="1:10" x14ac:dyDescent="0.2">
      <c r="A102" s="50"/>
      <c r="B102" s="50"/>
      <c r="C102" s="51" t="s">
        <v>134</v>
      </c>
      <c r="D102" s="50"/>
      <c r="E102" s="50" t="s">
        <v>135</v>
      </c>
      <c r="F102" s="56" t="s">
        <v>137</v>
      </c>
      <c r="G102" s="53">
        <v>0</v>
      </c>
      <c r="H102" s="39" t="s">
        <v>135</v>
      </c>
    </row>
    <row r="103" spans="1:10" x14ac:dyDescent="0.2">
      <c r="A103" s="50"/>
      <c r="B103" s="50"/>
      <c r="C103" s="54"/>
      <c r="D103" s="50"/>
      <c r="E103" s="50"/>
      <c r="F103" s="55"/>
      <c r="G103" s="55"/>
      <c r="H103" s="39" t="s">
        <v>135</v>
      </c>
    </row>
    <row r="104" spans="1:10" x14ac:dyDescent="0.2">
      <c r="A104" s="50"/>
      <c r="B104" s="50"/>
      <c r="C104" s="51" t="s">
        <v>159</v>
      </c>
      <c r="D104" s="50"/>
      <c r="E104" s="50"/>
      <c r="F104" s="55"/>
      <c r="G104" s="55"/>
      <c r="H104" s="39" t="s">
        <v>135</v>
      </c>
    </row>
    <row r="105" spans="1:10" x14ac:dyDescent="0.2">
      <c r="A105" s="50"/>
      <c r="B105" s="50"/>
      <c r="C105" s="51" t="s">
        <v>134</v>
      </c>
      <c r="D105" s="50"/>
      <c r="E105" s="50" t="s">
        <v>135</v>
      </c>
      <c r="F105" s="56" t="s">
        <v>137</v>
      </c>
      <c r="G105" s="53">
        <v>0</v>
      </c>
      <c r="H105" s="39" t="s">
        <v>135</v>
      </c>
    </row>
    <row r="106" spans="1:10" x14ac:dyDescent="0.2">
      <c r="A106" s="50"/>
      <c r="B106" s="50"/>
      <c r="C106" s="54"/>
      <c r="D106" s="50"/>
      <c r="E106" s="50"/>
      <c r="F106" s="55"/>
      <c r="G106" s="55"/>
      <c r="H106" s="39" t="s">
        <v>135</v>
      </c>
    </row>
    <row r="107" spans="1:10" x14ac:dyDescent="0.2">
      <c r="A107" s="60"/>
      <c r="B107" s="46"/>
      <c r="C107" s="46" t="s">
        <v>160</v>
      </c>
      <c r="D107" s="46"/>
      <c r="E107" s="60"/>
      <c r="F107" s="48">
        <v>59.781674330000001</v>
      </c>
      <c r="G107" s="49">
        <v>8.5039999999999994E-3</v>
      </c>
      <c r="H107" s="39" t="s">
        <v>135</v>
      </c>
    </row>
    <row r="108" spans="1:10" x14ac:dyDescent="0.2">
      <c r="A108" s="54"/>
      <c r="B108" s="54"/>
      <c r="C108" s="51" t="s">
        <v>161</v>
      </c>
      <c r="D108" s="55"/>
      <c r="E108" s="55"/>
      <c r="F108" s="52">
        <v>7029.8286072290002</v>
      </c>
      <c r="G108" s="61">
        <v>1.0000000200000001</v>
      </c>
      <c r="H108" s="39" t="s">
        <v>135</v>
      </c>
    </row>
    <row r="109" spans="1:10" x14ac:dyDescent="0.2">
      <c r="A109" s="62"/>
      <c r="B109" s="62"/>
      <c r="C109" s="63"/>
      <c r="D109" s="64"/>
      <c r="E109" s="64"/>
      <c r="F109" s="65"/>
      <c r="G109" s="66"/>
      <c r="H109" s="67"/>
    </row>
    <row r="110" spans="1:10" x14ac:dyDescent="0.2">
      <c r="A110" s="62"/>
      <c r="B110" s="68" t="s">
        <v>937</v>
      </c>
      <c r="C110" s="68"/>
      <c r="D110" s="68"/>
      <c r="E110" s="68"/>
      <c r="F110" s="68"/>
      <c r="G110" s="68"/>
      <c r="H110" s="68"/>
      <c r="J110" s="69"/>
    </row>
    <row r="111" spans="1:10" x14ac:dyDescent="0.2">
      <c r="A111" s="62"/>
      <c r="B111" s="68" t="s">
        <v>938</v>
      </c>
      <c r="C111" s="68"/>
      <c r="D111" s="68"/>
      <c r="E111" s="68"/>
      <c r="F111" s="68"/>
      <c r="G111" s="68"/>
      <c r="H111" s="68"/>
      <c r="J111" s="69"/>
    </row>
    <row r="112" spans="1:10" x14ac:dyDescent="0.2">
      <c r="A112" s="62"/>
      <c r="B112" s="68" t="s">
        <v>939</v>
      </c>
      <c r="C112" s="68"/>
      <c r="D112" s="68"/>
      <c r="E112" s="68"/>
      <c r="F112" s="68"/>
      <c r="G112" s="68"/>
      <c r="H112" s="68"/>
      <c r="J112" s="69"/>
    </row>
    <row r="113" spans="1:17" s="72" customFormat="1" ht="66.75" customHeight="1" x14ac:dyDescent="0.25">
      <c r="A113" s="70"/>
      <c r="B113" s="71" t="s">
        <v>940</v>
      </c>
      <c r="C113" s="71"/>
      <c r="D113" s="71"/>
      <c r="E113" s="71"/>
      <c r="F113" s="71"/>
      <c r="G113" s="71"/>
      <c r="H113" s="71"/>
      <c r="I113" s="33"/>
      <c r="J113" s="69"/>
      <c r="K113" s="33"/>
      <c r="L113" s="33"/>
      <c r="M113" s="33"/>
      <c r="N113" s="33"/>
      <c r="O113" s="33"/>
      <c r="P113" s="33"/>
      <c r="Q113" s="33"/>
    </row>
    <row r="114" spans="1:17" x14ac:dyDescent="0.2">
      <c r="A114" s="62"/>
      <c r="B114" s="68" t="s">
        <v>941</v>
      </c>
      <c r="C114" s="68"/>
      <c r="D114" s="68"/>
      <c r="E114" s="68"/>
      <c r="F114" s="68"/>
      <c r="G114" s="68"/>
      <c r="H114" s="68"/>
      <c r="J114" s="69"/>
    </row>
    <row r="115" spans="1:17" x14ac:dyDescent="0.2">
      <c r="A115" s="62"/>
      <c r="B115" s="62"/>
      <c r="C115" s="62"/>
      <c r="D115" s="64"/>
      <c r="E115" s="64"/>
      <c r="F115" s="64"/>
      <c r="G115" s="64"/>
    </row>
    <row r="116" spans="1:17" x14ac:dyDescent="0.2">
      <c r="A116" s="62"/>
      <c r="B116" s="73" t="s">
        <v>162</v>
      </c>
      <c r="C116" s="74"/>
      <c r="D116" s="75"/>
      <c r="E116" s="76"/>
      <c r="F116" s="64"/>
      <c r="G116" s="64"/>
    </row>
    <row r="117" spans="1:17" x14ac:dyDescent="0.2">
      <c r="A117" s="62"/>
      <c r="B117" s="77" t="s">
        <v>163</v>
      </c>
      <c r="C117" s="78"/>
      <c r="D117" s="38" t="s">
        <v>164</v>
      </c>
      <c r="E117" s="76"/>
      <c r="F117" s="64"/>
      <c r="G117" s="64"/>
    </row>
    <row r="118" spans="1:17" x14ac:dyDescent="0.2">
      <c r="A118" s="62"/>
      <c r="B118" s="77" t="s">
        <v>942</v>
      </c>
      <c r="C118" s="78"/>
      <c r="D118" s="38" t="s">
        <v>164</v>
      </c>
      <c r="E118" s="76"/>
      <c r="F118" s="64"/>
      <c r="G118" s="64"/>
    </row>
    <row r="119" spans="1:17" x14ac:dyDescent="0.2">
      <c r="A119" s="62"/>
      <c r="B119" s="77" t="s">
        <v>165</v>
      </c>
      <c r="C119" s="78"/>
      <c r="D119" s="79" t="s">
        <v>135</v>
      </c>
      <c r="E119" s="76"/>
      <c r="F119" s="64"/>
      <c r="G119" s="64"/>
    </row>
    <row r="120" spans="1:17" x14ac:dyDescent="0.2">
      <c r="A120" s="80"/>
      <c r="B120" s="81" t="s">
        <v>135</v>
      </c>
      <c r="C120" s="81" t="s">
        <v>943</v>
      </c>
      <c r="D120" s="81" t="s">
        <v>166</v>
      </c>
      <c r="E120" s="80"/>
      <c r="F120" s="80"/>
      <c r="G120" s="80"/>
      <c r="H120" s="80"/>
      <c r="J120" s="69"/>
    </row>
    <row r="121" spans="1:17" x14ac:dyDescent="0.2">
      <c r="A121" s="80"/>
      <c r="B121" s="82" t="s">
        <v>167</v>
      </c>
      <c r="C121" s="83">
        <v>46053</v>
      </c>
      <c r="D121" s="83">
        <v>46081</v>
      </c>
      <c r="E121" s="80"/>
      <c r="F121" s="80"/>
      <c r="G121" s="80"/>
      <c r="J121" s="69"/>
    </row>
    <row r="122" spans="1:17" x14ac:dyDescent="0.2">
      <c r="A122" s="84"/>
      <c r="B122" s="46" t="s">
        <v>168</v>
      </c>
      <c r="C122" s="85">
        <v>33.019300000000001</v>
      </c>
      <c r="D122" s="85">
        <v>32.805</v>
      </c>
      <c r="E122" s="84"/>
      <c r="F122" s="86"/>
      <c r="G122" s="87"/>
    </row>
    <row r="123" spans="1:17" x14ac:dyDescent="0.2">
      <c r="A123" s="84"/>
      <c r="B123" s="46" t="s">
        <v>169</v>
      </c>
      <c r="C123" s="85">
        <v>28.956700000000001</v>
      </c>
      <c r="D123" s="85">
        <v>28.768799999999999</v>
      </c>
      <c r="E123" s="84"/>
      <c r="F123" s="86"/>
      <c r="G123" s="87"/>
    </row>
    <row r="124" spans="1:17" x14ac:dyDescent="0.2">
      <c r="A124" s="84"/>
      <c r="B124" s="46" t="s">
        <v>170</v>
      </c>
      <c r="C124" s="85">
        <v>32.0276</v>
      </c>
      <c r="D124" s="85">
        <v>31.813700000000001</v>
      </c>
      <c r="E124" s="84"/>
      <c r="F124" s="86"/>
      <c r="G124" s="87"/>
    </row>
    <row r="125" spans="1:17" x14ac:dyDescent="0.2">
      <c r="A125" s="84"/>
      <c r="B125" s="46" t="s">
        <v>171</v>
      </c>
      <c r="C125" s="85">
        <v>28.021699999999999</v>
      </c>
      <c r="D125" s="85">
        <v>27.834599999999998</v>
      </c>
      <c r="E125" s="84"/>
      <c r="F125" s="86"/>
      <c r="G125" s="87"/>
    </row>
    <row r="126" spans="1:17" x14ac:dyDescent="0.2">
      <c r="A126" s="84"/>
      <c r="B126" s="84"/>
      <c r="C126" s="84"/>
      <c r="D126" s="84"/>
      <c r="E126" s="84"/>
      <c r="F126" s="84"/>
      <c r="G126" s="84"/>
    </row>
    <row r="127" spans="1:17" x14ac:dyDescent="0.2">
      <c r="A127" s="80"/>
      <c r="B127" s="77" t="s">
        <v>944</v>
      </c>
      <c r="C127" s="78"/>
      <c r="D127" s="38" t="s">
        <v>164</v>
      </c>
      <c r="E127" s="80"/>
      <c r="F127" s="80"/>
      <c r="G127" s="80"/>
    </row>
    <row r="128" spans="1:17" x14ac:dyDescent="0.2">
      <c r="A128" s="80"/>
      <c r="B128" s="152"/>
      <c r="C128" s="152"/>
      <c r="D128" s="152"/>
      <c r="E128" s="80"/>
      <c r="F128" s="80"/>
      <c r="G128" s="80"/>
    </row>
    <row r="129" spans="1:10" x14ac:dyDescent="0.2">
      <c r="A129" s="80"/>
      <c r="B129" s="77" t="s">
        <v>173</v>
      </c>
      <c r="C129" s="78"/>
      <c r="D129" s="38" t="s">
        <v>164</v>
      </c>
      <c r="E129" s="92"/>
      <c r="F129" s="80"/>
      <c r="G129" s="80"/>
    </row>
    <row r="130" spans="1:10" x14ac:dyDescent="0.2">
      <c r="A130" s="80"/>
      <c r="B130" s="77" t="s">
        <v>174</v>
      </c>
      <c r="C130" s="78"/>
      <c r="D130" s="38" t="s">
        <v>164</v>
      </c>
      <c r="E130" s="92"/>
      <c r="F130" s="80"/>
      <c r="G130" s="80"/>
    </row>
    <row r="131" spans="1:10" x14ac:dyDescent="0.2">
      <c r="A131" s="80"/>
      <c r="B131" s="77" t="s">
        <v>175</v>
      </c>
      <c r="C131" s="78"/>
      <c r="D131" s="38" t="s">
        <v>164</v>
      </c>
      <c r="E131" s="92"/>
      <c r="F131" s="80"/>
      <c r="G131" s="80"/>
    </row>
    <row r="132" spans="1:10" x14ac:dyDescent="0.2">
      <c r="A132" s="80"/>
      <c r="B132" s="77" t="s">
        <v>176</v>
      </c>
      <c r="C132" s="78"/>
      <c r="D132" s="93">
        <v>0.14557024988301467</v>
      </c>
      <c r="E132" s="80"/>
      <c r="F132" s="90"/>
      <c r="G132" s="91"/>
    </row>
    <row r="134" spans="1:10" x14ac:dyDescent="0.2">
      <c r="B134" s="94" t="s">
        <v>945</v>
      </c>
      <c r="C134" s="94"/>
    </row>
    <row r="136" spans="1:10" ht="153.75" customHeight="1" x14ac:dyDescent="0.2"/>
    <row r="139" spans="1:10" x14ac:dyDescent="0.2">
      <c r="B139" s="95" t="s">
        <v>946</v>
      </c>
      <c r="C139" s="96"/>
      <c r="D139" s="95"/>
    </row>
    <row r="140" spans="1:10" x14ac:dyDescent="0.2">
      <c r="B140" s="95" t="s">
        <v>958</v>
      </c>
      <c r="D140" s="95"/>
    </row>
    <row r="141" spans="1:10" ht="165" customHeight="1" x14ac:dyDescent="0.2"/>
    <row r="142" spans="1:10" x14ac:dyDescent="0.2">
      <c r="B142" s="95"/>
      <c r="D142" s="95"/>
    </row>
    <row r="143" spans="1:10" x14ac:dyDescent="0.2">
      <c r="J143" s="36"/>
    </row>
  </sheetData>
  <mergeCells count="18">
    <mergeCell ref="B118:C118"/>
    <mergeCell ref="B119:C119"/>
    <mergeCell ref="B134:C134"/>
    <mergeCell ref="B127:C127"/>
    <mergeCell ref="B131:C131"/>
    <mergeCell ref="B132:C132"/>
    <mergeCell ref="B129:C129"/>
    <mergeCell ref="B130:C130"/>
    <mergeCell ref="B112:H112"/>
    <mergeCell ref="B113:H113"/>
    <mergeCell ref="B114:H114"/>
    <mergeCell ref="B116:D116"/>
    <mergeCell ref="B117:C117"/>
    <mergeCell ref="A1:H1"/>
    <mergeCell ref="A2:H2"/>
    <mergeCell ref="A3:H3"/>
    <mergeCell ref="B110:H110"/>
    <mergeCell ref="B111:H111"/>
  </mergeCells>
  <hyperlinks>
    <hyperlink ref="I1" location="Index!B2" display="Index" xr:uid="{F563B0C4-1C09-4532-96E5-499B3CDA43A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Index</vt:lpstr>
      <vt:lpstr>CAPEXG</vt:lpstr>
      <vt:lpstr>GLOB</vt:lpstr>
      <vt:lpstr>MIDCAP</vt:lpstr>
      <vt:lpstr>MULTIP</vt:lpstr>
      <vt:lpstr>SLTADV3</vt:lpstr>
      <vt:lpstr>SLTADV4</vt:lpstr>
      <vt:lpstr>SLTAX2</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lpstr>Annexure-A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2026-03-02T07:45:47Z</dcterms:created>
  <dcterms:modified xsi:type="dcterms:W3CDTF">2026-03-09T12:56:26Z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2026-03-02T07:45:47Z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07ed681e-08f6-4a1e-90f4-2db45196de65</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